
<file path=[Content_Types].xml><?xml version="1.0" encoding="utf-8"?>
<Types xmlns="http://schemas.openxmlformats.org/package/2006/content-types"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840" tabRatio="935" activeTab="6"/>
  </bookViews>
  <sheets>
    <sheet name="11.7-11.11考核数据表" sheetId="1" r:id="rId1"/>
    <sheet name="员工个人销售奖励" sheetId="5" r:id="rId2"/>
    <sheet name="片区奖罚" sheetId="4" r:id="rId3"/>
    <sheet name="存健康考试处罚" sheetId="6" r:id="rId4"/>
    <sheet name="PK奖励（已发放）" sheetId="2" r:id="rId5"/>
    <sheet name="双十一未开展社区活动" sheetId="10" r:id="rId6"/>
    <sheet name="员工奖罚分配明细" sheetId="7" r:id="rId7"/>
    <sheet name="门店PK奖励分配明细" sheetId="8" r:id="rId8"/>
    <sheet name="Sheet1" sheetId="9" r:id="rId9"/>
  </sheets>
  <definedNames>
    <definedName name="_xlnm._FilterDatabase" localSheetId="0" hidden="1">'11.7-11.11考核数据表'!$A$3:$BH$3</definedName>
    <definedName name="_xlnm._FilterDatabase" localSheetId="4" hidden="1">'PK奖励（已发放）'!$A$2:$AR$131</definedName>
    <definedName name="_xlnm._FilterDatabase" localSheetId="8" hidden="1">Sheet1!$A$1:$Q$1</definedName>
  </definedNames>
  <calcPr calcId="125725"/>
</workbook>
</file>

<file path=xl/calcChain.xml><?xml version="1.0" encoding="utf-8"?>
<calcChain xmlns="http://schemas.openxmlformats.org/spreadsheetml/2006/main">
  <c r="G108" i="9"/>
  <c r="G107"/>
  <c r="G106"/>
  <c r="G105"/>
  <c r="G104"/>
  <c r="G103"/>
  <c r="G102"/>
  <c r="G101"/>
  <c r="G100"/>
  <c r="G99"/>
  <c r="G98"/>
  <c r="G97"/>
  <c r="G96"/>
  <c r="G95"/>
  <c r="G94"/>
  <c r="G93"/>
  <c r="G92"/>
  <c r="G91"/>
  <c r="G90"/>
  <c r="G89"/>
  <c r="G88"/>
  <c r="G87"/>
  <c r="G86"/>
  <c r="G85"/>
  <c r="G84"/>
  <c r="G83"/>
  <c r="G82"/>
  <c r="G81"/>
  <c r="G80"/>
  <c r="G79"/>
  <c r="G78"/>
  <c r="G77"/>
  <c r="G76"/>
  <c r="G75"/>
  <c r="G74"/>
  <c r="G73"/>
  <c r="G72"/>
  <c r="G71"/>
  <c r="G70"/>
  <c r="G69"/>
  <c r="G68"/>
  <c r="G67"/>
  <c r="G66"/>
  <c r="G65"/>
  <c r="G64"/>
  <c r="G63"/>
  <c r="G62"/>
  <c r="G61"/>
  <c r="G60"/>
  <c r="G59"/>
  <c r="G58"/>
  <c r="G57"/>
  <c r="G56"/>
  <c r="G55"/>
  <c r="G54"/>
  <c r="G53"/>
  <c r="G52"/>
  <c r="G51"/>
  <c r="G50"/>
  <c r="G49"/>
  <c r="G48"/>
  <c r="G47"/>
  <c r="G46"/>
  <c r="G45"/>
  <c r="G44"/>
  <c r="G43"/>
  <c r="G42"/>
  <c r="G41"/>
  <c r="G40"/>
  <c r="G39"/>
  <c r="G38"/>
  <c r="G37"/>
  <c r="G36"/>
  <c r="G35"/>
  <c r="G34"/>
  <c r="G33"/>
  <c r="G32"/>
  <c r="G31"/>
  <c r="G30"/>
  <c r="G29"/>
  <c r="G28"/>
  <c r="G27"/>
  <c r="G26"/>
  <c r="G25"/>
  <c r="G24"/>
  <c r="G23"/>
  <c r="G22"/>
  <c r="G21"/>
  <c r="G20"/>
  <c r="G19"/>
  <c r="G18"/>
  <c r="G17"/>
  <c r="G16"/>
  <c r="G15"/>
  <c r="G14"/>
  <c r="G13"/>
  <c r="G12"/>
  <c r="G11"/>
  <c r="G10"/>
  <c r="G9"/>
  <c r="G8"/>
  <c r="G7"/>
  <c r="G6"/>
  <c r="G5"/>
  <c r="G4"/>
  <c r="G3"/>
  <c r="G2"/>
  <c r="AR131" i="2"/>
  <c r="AQ131"/>
  <c r="AP131"/>
  <c r="X131"/>
  <c r="W131"/>
  <c r="R131"/>
  <c r="Q131"/>
  <c r="L131"/>
  <c r="K131"/>
  <c r="I131"/>
  <c r="H131"/>
  <c r="G131"/>
  <c r="F131"/>
  <c r="AR130"/>
  <c r="AQ130"/>
  <c r="AP130"/>
  <c r="X130"/>
  <c r="R130"/>
  <c r="L130"/>
  <c r="I130"/>
  <c r="G130"/>
  <c r="AR129"/>
  <c r="AQ129"/>
  <c r="AP129"/>
  <c r="X129"/>
  <c r="R129"/>
  <c r="L129"/>
  <c r="I129"/>
  <c r="G129"/>
  <c r="AR128"/>
  <c r="AQ128"/>
  <c r="AP128"/>
  <c r="X128"/>
  <c r="R128"/>
  <c r="L128"/>
  <c r="I128"/>
  <c r="G128"/>
  <c r="AR127"/>
  <c r="AQ127"/>
  <c r="AP127"/>
  <c r="X127"/>
  <c r="R127"/>
  <c r="L127"/>
  <c r="I127"/>
  <c r="G127"/>
  <c r="AR126"/>
  <c r="AQ126"/>
  <c r="AP126"/>
  <c r="X126"/>
  <c r="R126"/>
  <c r="L126"/>
  <c r="I126"/>
  <c r="G126"/>
  <c r="AR125"/>
  <c r="AQ125"/>
  <c r="AP125"/>
  <c r="X125"/>
  <c r="R125"/>
  <c r="L125"/>
  <c r="I125"/>
  <c r="G125"/>
  <c r="AR124"/>
  <c r="AQ124"/>
  <c r="AP124"/>
  <c r="X124"/>
  <c r="R124"/>
  <c r="L124"/>
  <c r="I124"/>
  <c r="G124"/>
  <c r="AR123"/>
  <c r="AQ123"/>
  <c r="AP123"/>
  <c r="X123"/>
  <c r="R123"/>
  <c r="L123"/>
  <c r="I123"/>
  <c r="G123"/>
  <c r="AR122"/>
  <c r="AQ122"/>
  <c r="AP122"/>
  <c r="X122"/>
  <c r="R122"/>
  <c r="L122"/>
  <c r="I122"/>
  <c r="G122"/>
  <c r="AR121"/>
  <c r="AQ121"/>
  <c r="AP121"/>
  <c r="X121"/>
  <c r="R121"/>
  <c r="L121"/>
  <c r="I121"/>
  <c r="G121"/>
  <c r="AR120"/>
  <c r="AQ120"/>
  <c r="AP120"/>
  <c r="X120"/>
  <c r="R120"/>
  <c r="L120"/>
  <c r="I120"/>
  <c r="G120"/>
  <c r="AR119"/>
  <c r="AQ119"/>
  <c r="AP119"/>
  <c r="X119"/>
  <c r="R119"/>
  <c r="L119"/>
  <c r="I119"/>
  <c r="G119"/>
  <c r="AR118"/>
  <c r="AQ118"/>
  <c r="AP118"/>
  <c r="X118"/>
  <c r="R118"/>
  <c r="L118"/>
  <c r="I118"/>
  <c r="G118"/>
  <c r="AR117"/>
  <c r="AQ117"/>
  <c r="AP117"/>
  <c r="X117"/>
  <c r="R117"/>
  <c r="L117"/>
  <c r="I117"/>
  <c r="G117"/>
  <c r="AR116"/>
  <c r="AQ116"/>
  <c r="AP116"/>
  <c r="X116"/>
  <c r="R116"/>
  <c r="L116"/>
  <c r="I116"/>
  <c r="G116"/>
  <c r="AR115"/>
  <c r="AQ115"/>
  <c r="AP115"/>
  <c r="X115"/>
  <c r="R115"/>
  <c r="L115"/>
  <c r="I115"/>
  <c r="G115"/>
  <c r="AR114"/>
  <c r="AQ114"/>
  <c r="AP114"/>
  <c r="X114"/>
  <c r="R114"/>
  <c r="L114"/>
  <c r="I114"/>
  <c r="G114"/>
  <c r="AR113"/>
  <c r="AQ113"/>
  <c r="AP113"/>
  <c r="X113"/>
  <c r="R113"/>
  <c r="L113"/>
  <c r="I113"/>
  <c r="G113"/>
  <c r="AR112"/>
  <c r="AQ112"/>
  <c r="AP112"/>
  <c r="X112"/>
  <c r="R112"/>
  <c r="L112"/>
  <c r="I112"/>
  <c r="G112"/>
  <c r="AR111"/>
  <c r="AQ111"/>
  <c r="AP111"/>
  <c r="X111"/>
  <c r="R111"/>
  <c r="L111"/>
  <c r="I111"/>
  <c r="G111"/>
  <c r="AR110"/>
  <c r="AQ110"/>
  <c r="AP110"/>
  <c r="X110"/>
  <c r="R110"/>
  <c r="L110"/>
  <c r="I110"/>
  <c r="G110"/>
  <c r="AR109"/>
  <c r="AQ109"/>
  <c r="AP109"/>
  <c r="X109"/>
  <c r="R109"/>
  <c r="L109"/>
  <c r="I109"/>
  <c r="G109"/>
  <c r="AR108"/>
  <c r="AQ108"/>
  <c r="AP108"/>
  <c r="X108"/>
  <c r="R108"/>
  <c r="L108"/>
  <c r="I108"/>
  <c r="G108"/>
  <c r="AR107"/>
  <c r="AQ107"/>
  <c r="AP107"/>
  <c r="X107"/>
  <c r="R107"/>
  <c r="L107"/>
  <c r="I107"/>
  <c r="G107"/>
  <c r="AR106"/>
  <c r="AQ106"/>
  <c r="AP106"/>
  <c r="X106"/>
  <c r="R106"/>
  <c r="L106"/>
  <c r="I106"/>
  <c r="G106"/>
  <c r="AR105"/>
  <c r="AQ105"/>
  <c r="AP105"/>
  <c r="X105"/>
  <c r="R105"/>
  <c r="L105"/>
  <c r="I105"/>
  <c r="G105"/>
  <c r="AR104"/>
  <c r="AQ104"/>
  <c r="AP104"/>
  <c r="X104"/>
  <c r="R104"/>
  <c r="L104"/>
  <c r="I104"/>
  <c r="G104"/>
  <c r="AR103"/>
  <c r="AQ103"/>
  <c r="AP103"/>
  <c r="X103"/>
  <c r="R103"/>
  <c r="L103"/>
  <c r="I103"/>
  <c r="G103"/>
  <c r="AR102"/>
  <c r="AQ102"/>
  <c r="AP102"/>
  <c r="X102"/>
  <c r="R102"/>
  <c r="L102"/>
  <c r="I102"/>
  <c r="G102"/>
  <c r="AR101"/>
  <c r="AQ101"/>
  <c r="AP101"/>
  <c r="X101"/>
  <c r="R101"/>
  <c r="L101"/>
  <c r="I101"/>
  <c r="G101"/>
  <c r="AR100"/>
  <c r="AQ100"/>
  <c r="AP100"/>
  <c r="X100"/>
  <c r="R100"/>
  <c r="L100"/>
  <c r="I100"/>
  <c r="G100"/>
  <c r="AR99"/>
  <c r="AQ99"/>
  <c r="AP99"/>
  <c r="X99"/>
  <c r="R99"/>
  <c r="L99"/>
  <c r="I99"/>
  <c r="G99"/>
  <c r="AR98"/>
  <c r="AQ98"/>
  <c r="AP98"/>
  <c r="X98"/>
  <c r="R98"/>
  <c r="L98"/>
  <c r="I98"/>
  <c r="G98"/>
  <c r="AR97"/>
  <c r="AQ97"/>
  <c r="AP97"/>
  <c r="X97"/>
  <c r="R97"/>
  <c r="L97"/>
  <c r="I97"/>
  <c r="G97"/>
  <c r="AR96"/>
  <c r="AQ96"/>
  <c r="AP96"/>
  <c r="X96"/>
  <c r="R96"/>
  <c r="L96"/>
  <c r="I96"/>
  <c r="G96"/>
  <c r="AR95"/>
  <c r="AQ95"/>
  <c r="AP95"/>
  <c r="X95"/>
  <c r="R95"/>
  <c r="L95"/>
  <c r="I95"/>
  <c r="G95"/>
  <c r="AR94"/>
  <c r="AQ94"/>
  <c r="AP94"/>
  <c r="X94"/>
  <c r="R94"/>
  <c r="L94"/>
  <c r="I94"/>
  <c r="G94"/>
  <c r="AR93"/>
  <c r="AQ93"/>
  <c r="AP93"/>
  <c r="X93"/>
  <c r="R93"/>
  <c r="L93"/>
  <c r="I93"/>
  <c r="G93"/>
  <c r="AR92"/>
  <c r="AQ92"/>
  <c r="AP92"/>
  <c r="X92"/>
  <c r="R92"/>
  <c r="L92"/>
  <c r="I92"/>
  <c r="G92"/>
  <c r="AR91"/>
  <c r="AQ91"/>
  <c r="AP91"/>
  <c r="X91"/>
  <c r="R91"/>
  <c r="L91"/>
  <c r="I91"/>
  <c r="G91"/>
  <c r="AR90"/>
  <c r="AQ90"/>
  <c r="AP90"/>
  <c r="X90"/>
  <c r="R90"/>
  <c r="L90"/>
  <c r="I90"/>
  <c r="G90"/>
  <c r="AR89"/>
  <c r="AQ89"/>
  <c r="AP89"/>
  <c r="X89"/>
  <c r="R89"/>
  <c r="L89"/>
  <c r="I89"/>
  <c r="G89"/>
  <c r="AR88"/>
  <c r="AQ88"/>
  <c r="AP88"/>
  <c r="X88"/>
  <c r="R88"/>
  <c r="L88"/>
  <c r="I88"/>
  <c r="G88"/>
  <c r="AR87"/>
  <c r="AQ87"/>
  <c r="AP87"/>
  <c r="X87"/>
  <c r="R87"/>
  <c r="L87"/>
  <c r="I87"/>
  <c r="G87"/>
  <c r="AR86"/>
  <c r="AQ86"/>
  <c r="AP86"/>
  <c r="X86"/>
  <c r="R86"/>
  <c r="L86"/>
  <c r="I86"/>
  <c r="G86"/>
  <c r="AR85"/>
  <c r="AQ85"/>
  <c r="AP85"/>
  <c r="X85"/>
  <c r="R85"/>
  <c r="L85"/>
  <c r="I85"/>
  <c r="G85"/>
  <c r="AR84"/>
  <c r="AQ84"/>
  <c r="AP84"/>
  <c r="X84"/>
  <c r="R84"/>
  <c r="L84"/>
  <c r="I84"/>
  <c r="G84"/>
  <c r="AR83"/>
  <c r="AQ83"/>
  <c r="AP83"/>
  <c r="X83"/>
  <c r="R83"/>
  <c r="L83"/>
  <c r="I83"/>
  <c r="G83"/>
  <c r="AR82"/>
  <c r="AQ82"/>
  <c r="AP82"/>
  <c r="X82"/>
  <c r="R82"/>
  <c r="L82"/>
  <c r="I82"/>
  <c r="G82"/>
  <c r="AR81"/>
  <c r="AQ81"/>
  <c r="AP81"/>
  <c r="X81"/>
  <c r="R81"/>
  <c r="L81"/>
  <c r="I81"/>
  <c r="G81"/>
  <c r="AR80"/>
  <c r="AQ80"/>
  <c r="AP80"/>
  <c r="X80"/>
  <c r="R80"/>
  <c r="L80"/>
  <c r="I80"/>
  <c r="G80"/>
  <c r="AR79"/>
  <c r="AQ79"/>
  <c r="AP79"/>
  <c r="X79"/>
  <c r="R79"/>
  <c r="L79"/>
  <c r="I79"/>
  <c r="G79"/>
  <c r="AR78"/>
  <c r="AQ78"/>
  <c r="AP78"/>
  <c r="X78"/>
  <c r="R78"/>
  <c r="L78"/>
  <c r="I78"/>
  <c r="G78"/>
  <c r="AR77"/>
  <c r="AQ77"/>
  <c r="AP77"/>
  <c r="X77"/>
  <c r="R77"/>
  <c r="L77"/>
  <c r="I77"/>
  <c r="G77"/>
  <c r="AR76"/>
  <c r="AQ76"/>
  <c r="AP76"/>
  <c r="X76"/>
  <c r="R76"/>
  <c r="L76"/>
  <c r="I76"/>
  <c r="G76"/>
  <c r="AR75"/>
  <c r="AQ75"/>
  <c r="AP75"/>
  <c r="X75"/>
  <c r="R75"/>
  <c r="L75"/>
  <c r="I75"/>
  <c r="G75"/>
  <c r="AR74"/>
  <c r="AQ74"/>
  <c r="AP74"/>
  <c r="X74"/>
  <c r="R74"/>
  <c r="L74"/>
  <c r="I74"/>
  <c r="G74"/>
  <c r="AR73"/>
  <c r="AQ73"/>
  <c r="AP73"/>
  <c r="X73"/>
  <c r="R73"/>
  <c r="L73"/>
  <c r="I73"/>
  <c r="G73"/>
  <c r="AR72"/>
  <c r="AQ72"/>
  <c r="AP72"/>
  <c r="X72"/>
  <c r="R72"/>
  <c r="L72"/>
  <c r="I72"/>
  <c r="G72"/>
  <c r="AR71"/>
  <c r="AQ71"/>
  <c r="AP71"/>
  <c r="X71"/>
  <c r="R71"/>
  <c r="L71"/>
  <c r="I71"/>
  <c r="G71"/>
  <c r="AR70"/>
  <c r="AQ70"/>
  <c r="AP70"/>
  <c r="X70"/>
  <c r="R70"/>
  <c r="L70"/>
  <c r="I70"/>
  <c r="G70"/>
  <c r="AR69"/>
  <c r="AQ69"/>
  <c r="AP69"/>
  <c r="X69"/>
  <c r="R69"/>
  <c r="L69"/>
  <c r="I69"/>
  <c r="G69"/>
  <c r="AR68"/>
  <c r="AQ68"/>
  <c r="AP68"/>
  <c r="X68"/>
  <c r="R68"/>
  <c r="L68"/>
  <c r="I68"/>
  <c r="G68"/>
  <c r="AR67"/>
  <c r="AQ67"/>
  <c r="AP67"/>
  <c r="X67"/>
  <c r="R67"/>
  <c r="L67"/>
  <c r="I67"/>
  <c r="G67"/>
  <c r="AR66"/>
  <c r="AQ66"/>
  <c r="AP66"/>
  <c r="X66"/>
  <c r="R66"/>
  <c r="L66"/>
  <c r="I66"/>
  <c r="G66"/>
  <c r="AR65"/>
  <c r="AQ65"/>
  <c r="AP65"/>
  <c r="X65"/>
  <c r="R65"/>
  <c r="L65"/>
  <c r="I65"/>
  <c r="G65"/>
  <c r="AR64"/>
  <c r="AQ64"/>
  <c r="AP64"/>
  <c r="X64"/>
  <c r="R64"/>
  <c r="L64"/>
  <c r="I64"/>
  <c r="G64"/>
  <c r="AR63"/>
  <c r="AQ63"/>
  <c r="AP63"/>
  <c r="X63"/>
  <c r="R63"/>
  <c r="L63"/>
  <c r="I63"/>
  <c r="G63"/>
  <c r="AR62"/>
  <c r="AQ62"/>
  <c r="AP62"/>
  <c r="X62"/>
  <c r="R62"/>
  <c r="L62"/>
  <c r="I62"/>
  <c r="G62"/>
  <c r="AR61"/>
  <c r="AQ61"/>
  <c r="AP61"/>
  <c r="X61"/>
  <c r="R61"/>
  <c r="L61"/>
  <c r="I61"/>
  <c r="G61"/>
  <c r="AR60"/>
  <c r="AQ60"/>
  <c r="AP60"/>
  <c r="X60"/>
  <c r="R60"/>
  <c r="L60"/>
  <c r="I60"/>
  <c r="G60"/>
  <c r="AR59"/>
  <c r="AQ59"/>
  <c r="AP59"/>
  <c r="X59"/>
  <c r="R59"/>
  <c r="L59"/>
  <c r="I59"/>
  <c r="G59"/>
  <c r="AR58"/>
  <c r="AQ58"/>
  <c r="AP58"/>
  <c r="X58"/>
  <c r="R58"/>
  <c r="L58"/>
  <c r="I58"/>
  <c r="G58"/>
  <c r="AR57"/>
  <c r="AQ57"/>
  <c r="AP57"/>
  <c r="X57"/>
  <c r="R57"/>
  <c r="L57"/>
  <c r="I57"/>
  <c r="G57"/>
  <c r="AR56"/>
  <c r="AQ56"/>
  <c r="AP56"/>
  <c r="X56"/>
  <c r="R56"/>
  <c r="L56"/>
  <c r="I56"/>
  <c r="G56"/>
  <c r="AR55"/>
  <c r="AQ55"/>
  <c r="AP55"/>
  <c r="X55"/>
  <c r="R55"/>
  <c r="L55"/>
  <c r="I55"/>
  <c r="G55"/>
  <c r="AR54"/>
  <c r="AQ54"/>
  <c r="AP54"/>
  <c r="X54"/>
  <c r="R54"/>
  <c r="L54"/>
  <c r="I54"/>
  <c r="G54"/>
  <c r="AR53"/>
  <c r="AQ53"/>
  <c r="AP53"/>
  <c r="X53"/>
  <c r="R53"/>
  <c r="L53"/>
  <c r="I53"/>
  <c r="G53"/>
  <c r="AR52"/>
  <c r="AQ52"/>
  <c r="AP52"/>
  <c r="X52"/>
  <c r="R52"/>
  <c r="L52"/>
  <c r="I52"/>
  <c r="G52"/>
  <c r="AR51"/>
  <c r="AQ51"/>
  <c r="AP51"/>
  <c r="X51"/>
  <c r="R51"/>
  <c r="L51"/>
  <c r="I51"/>
  <c r="G51"/>
  <c r="AR50"/>
  <c r="AQ50"/>
  <c r="AP50"/>
  <c r="X50"/>
  <c r="R50"/>
  <c r="L50"/>
  <c r="I50"/>
  <c r="G50"/>
  <c r="AR49"/>
  <c r="AQ49"/>
  <c r="AP49"/>
  <c r="X49"/>
  <c r="R49"/>
  <c r="L49"/>
  <c r="I49"/>
  <c r="G49"/>
  <c r="AR48"/>
  <c r="AQ48"/>
  <c r="AP48"/>
  <c r="X48"/>
  <c r="R48"/>
  <c r="L48"/>
  <c r="I48"/>
  <c r="G48"/>
  <c r="AR47"/>
  <c r="AQ47"/>
  <c r="AP47"/>
  <c r="X47"/>
  <c r="R47"/>
  <c r="L47"/>
  <c r="I47"/>
  <c r="G47"/>
  <c r="AR46"/>
  <c r="AQ46"/>
  <c r="AP46"/>
  <c r="X46"/>
  <c r="R46"/>
  <c r="L46"/>
  <c r="I46"/>
  <c r="G46"/>
  <c r="AR45"/>
  <c r="AQ45"/>
  <c r="AP45"/>
  <c r="X45"/>
  <c r="R45"/>
  <c r="L45"/>
  <c r="I45"/>
  <c r="G45"/>
  <c r="AR44"/>
  <c r="AQ44"/>
  <c r="AP44"/>
  <c r="X44"/>
  <c r="R44"/>
  <c r="L44"/>
  <c r="I44"/>
  <c r="G44"/>
  <c r="AR43"/>
  <c r="AQ43"/>
  <c r="AP43"/>
  <c r="X43"/>
  <c r="R43"/>
  <c r="L43"/>
  <c r="I43"/>
  <c r="G43"/>
  <c r="AR42"/>
  <c r="AQ42"/>
  <c r="AP42"/>
  <c r="X42"/>
  <c r="R42"/>
  <c r="L42"/>
  <c r="I42"/>
  <c r="G42"/>
  <c r="AR41"/>
  <c r="AQ41"/>
  <c r="AP41"/>
  <c r="X41"/>
  <c r="R41"/>
  <c r="L41"/>
  <c r="I41"/>
  <c r="G41"/>
  <c r="AR40"/>
  <c r="AQ40"/>
  <c r="AP40"/>
  <c r="X40"/>
  <c r="R40"/>
  <c r="L40"/>
  <c r="I40"/>
  <c r="G40"/>
  <c r="AR39"/>
  <c r="AQ39"/>
  <c r="AP39"/>
  <c r="X39"/>
  <c r="R39"/>
  <c r="L39"/>
  <c r="I39"/>
  <c r="G39"/>
  <c r="AR38"/>
  <c r="AQ38"/>
  <c r="AP38"/>
  <c r="X38"/>
  <c r="R38"/>
  <c r="L38"/>
  <c r="I38"/>
  <c r="G38"/>
  <c r="AR37"/>
  <c r="AQ37"/>
  <c r="AP37"/>
  <c r="X37"/>
  <c r="R37"/>
  <c r="L37"/>
  <c r="I37"/>
  <c r="G37"/>
  <c r="AR36"/>
  <c r="AQ36"/>
  <c r="AP36"/>
  <c r="X36"/>
  <c r="R36"/>
  <c r="L36"/>
  <c r="I36"/>
  <c r="G36"/>
  <c r="AR35"/>
  <c r="AQ35"/>
  <c r="AP35"/>
  <c r="X35"/>
  <c r="R35"/>
  <c r="L35"/>
  <c r="I35"/>
  <c r="G35"/>
  <c r="AR34"/>
  <c r="AQ34"/>
  <c r="AP34"/>
  <c r="X34"/>
  <c r="R34"/>
  <c r="L34"/>
  <c r="I34"/>
  <c r="G34"/>
  <c r="AR33"/>
  <c r="AQ33"/>
  <c r="AP33"/>
  <c r="X33"/>
  <c r="R33"/>
  <c r="L33"/>
  <c r="I33"/>
  <c r="G33"/>
  <c r="AR32"/>
  <c r="AQ32"/>
  <c r="AP32"/>
  <c r="X32"/>
  <c r="R32"/>
  <c r="L32"/>
  <c r="I32"/>
  <c r="G32"/>
  <c r="AR31"/>
  <c r="AQ31"/>
  <c r="AP31"/>
  <c r="X31"/>
  <c r="R31"/>
  <c r="L31"/>
  <c r="I31"/>
  <c r="G31"/>
  <c r="AR30"/>
  <c r="AQ30"/>
  <c r="AP30"/>
  <c r="X30"/>
  <c r="R30"/>
  <c r="L30"/>
  <c r="I30"/>
  <c r="G30"/>
  <c r="AR29"/>
  <c r="AQ29"/>
  <c r="AP29"/>
  <c r="X29"/>
  <c r="R29"/>
  <c r="L29"/>
  <c r="I29"/>
  <c r="G29"/>
  <c r="AR28"/>
  <c r="AQ28"/>
  <c r="AP28"/>
  <c r="X28"/>
  <c r="R28"/>
  <c r="L28"/>
  <c r="I28"/>
  <c r="G28"/>
  <c r="AR27"/>
  <c r="AQ27"/>
  <c r="AP27"/>
  <c r="X27"/>
  <c r="R27"/>
  <c r="L27"/>
  <c r="I27"/>
  <c r="G27"/>
  <c r="AR26"/>
  <c r="AQ26"/>
  <c r="AP26"/>
  <c r="X26"/>
  <c r="R26"/>
  <c r="L26"/>
  <c r="I26"/>
  <c r="G26"/>
  <c r="AR25"/>
  <c r="AQ25"/>
  <c r="AP25"/>
  <c r="X25"/>
  <c r="R25"/>
  <c r="L25"/>
  <c r="I25"/>
  <c r="G25"/>
  <c r="AR24"/>
  <c r="AQ24"/>
  <c r="AP24"/>
  <c r="X24"/>
  <c r="R24"/>
  <c r="L24"/>
  <c r="I24"/>
  <c r="G24"/>
  <c r="AR23"/>
  <c r="AQ23"/>
  <c r="AP23"/>
  <c r="X23"/>
  <c r="R23"/>
  <c r="L23"/>
  <c r="I23"/>
  <c r="G23"/>
  <c r="AR22"/>
  <c r="AQ22"/>
  <c r="AP22"/>
  <c r="X22"/>
  <c r="R22"/>
  <c r="L22"/>
  <c r="I22"/>
  <c r="G22"/>
  <c r="AR21"/>
  <c r="AQ21"/>
  <c r="AP21"/>
  <c r="X21"/>
  <c r="R21"/>
  <c r="L21"/>
  <c r="I21"/>
  <c r="G21"/>
  <c r="AR20"/>
  <c r="AQ20"/>
  <c r="AP20"/>
  <c r="X20"/>
  <c r="R20"/>
  <c r="L20"/>
  <c r="I20"/>
  <c r="G20"/>
  <c r="AR19"/>
  <c r="AQ19"/>
  <c r="AP19"/>
  <c r="X19"/>
  <c r="R19"/>
  <c r="L19"/>
  <c r="I19"/>
  <c r="G19"/>
  <c r="AR18"/>
  <c r="AQ18"/>
  <c r="AP18"/>
  <c r="X18"/>
  <c r="R18"/>
  <c r="L18"/>
  <c r="I18"/>
  <c r="G18"/>
  <c r="AR17"/>
  <c r="AQ17"/>
  <c r="AP17"/>
  <c r="X17"/>
  <c r="R17"/>
  <c r="L17"/>
  <c r="I17"/>
  <c r="G17"/>
  <c r="AR16"/>
  <c r="AQ16"/>
  <c r="AP16"/>
  <c r="X16"/>
  <c r="R16"/>
  <c r="L16"/>
  <c r="I16"/>
  <c r="G16"/>
  <c r="AR15"/>
  <c r="AQ15"/>
  <c r="AP15"/>
  <c r="X15"/>
  <c r="R15"/>
  <c r="L15"/>
  <c r="I15"/>
  <c r="G15"/>
  <c r="AR14"/>
  <c r="AQ14"/>
  <c r="AP14"/>
  <c r="X14"/>
  <c r="R14"/>
  <c r="L14"/>
  <c r="I14"/>
  <c r="G14"/>
  <c r="AR13"/>
  <c r="AQ13"/>
  <c r="AP13"/>
  <c r="X13"/>
  <c r="R13"/>
  <c r="L13"/>
  <c r="I13"/>
  <c r="G13"/>
  <c r="AR12"/>
  <c r="AQ12"/>
  <c r="AP12"/>
  <c r="X12"/>
  <c r="R12"/>
  <c r="L12"/>
  <c r="I12"/>
  <c r="G12"/>
  <c r="AR11"/>
  <c r="AQ11"/>
  <c r="AP11"/>
  <c r="X11"/>
  <c r="R11"/>
  <c r="L11"/>
  <c r="I11"/>
  <c r="G11"/>
  <c r="AR10"/>
  <c r="AQ10"/>
  <c r="AP10"/>
  <c r="X10"/>
  <c r="R10"/>
  <c r="L10"/>
  <c r="I10"/>
  <c r="G10"/>
  <c r="AR9"/>
  <c r="AQ9"/>
  <c r="AP9"/>
  <c r="X9"/>
  <c r="R9"/>
  <c r="L9"/>
  <c r="I9"/>
  <c r="G9"/>
  <c r="AR8"/>
  <c r="AQ8"/>
  <c r="AP8"/>
  <c r="AK8"/>
  <c r="AE8"/>
  <c r="X8"/>
  <c r="R8"/>
  <c r="L8"/>
  <c r="I8"/>
  <c r="G8"/>
  <c r="AR7"/>
  <c r="AQ7"/>
  <c r="AP7"/>
  <c r="AK7"/>
  <c r="AE7"/>
  <c r="X7"/>
  <c r="R7"/>
  <c r="L7"/>
  <c r="I7"/>
  <c r="G7"/>
  <c r="AR6"/>
  <c r="AQ6"/>
  <c r="AP6"/>
  <c r="AK6"/>
  <c r="AE6"/>
  <c r="X6"/>
  <c r="R6"/>
  <c r="L6"/>
  <c r="I6"/>
  <c r="G6"/>
  <c r="AR5"/>
  <c r="AQ5"/>
  <c r="AP5"/>
  <c r="AK5"/>
  <c r="AE5"/>
  <c r="X5"/>
  <c r="R5"/>
  <c r="L5"/>
  <c r="I5"/>
  <c r="G5"/>
  <c r="AR4"/>
  <c r="AQ4"/>
  <c r="AP4"/>
  <c r="AK4"/>
  <c r="AE4"/>
  <c r="X4"/>
  <c r="R4"/>
  <c r="L4"/>
  <c r="I4"/>
  <c r="G4"/>
  <c r="AR3"/>
  <c r="AQ3"/>
  <c r="AP3"/>
  <c r="AK3"/>
  <c r="AE3"/>
  <c r="X3"/>
  <c r="R3"/>
  <c r="L3"/>
  <c r="I3"/>
  <c r="G3"/>
  <c r="O11" i="4"/>
  <c r="N11"/>
  <c r="M11"/>
  <c r="K11"/>
  <c r="J11"/>
  <c r="I11"/>
  <c r="H11"/>
  <c r="G11"/>
  <c r="F11"/>
  <c r="E11"/>
  <c r="D11"/>
  <c r="C11"/>
  <c r="B11"/>
  <c r="O10"/>
  <c r="K10"/>
  <c r="J10"/>
  <c r="I10"/>
  <c r="H10"/>
  <c r="O9"/>
  <c r="K9"/>
  <c r="J9"/>
  <c r="I9"/>
  <c r="H9"/>
  <c r="O8"/>
  <c r="K8"/>
  <c r="J8"/>
  <c r="I8"/>
  <c r="H8"/>
  <c r="O7"/>
  <c r="K7"/>
  <c r="J7"/>
  <c r="I7"/>
  <c r="H7"/>
  <c r="O6"/>
  <c r="K6"/>
  <c r="J6"/>
  <c r="I6"/>
  <c r="H6"/>
  <c r="O5"/>
  <c r="K5"/>
  <c r="J5"/>
  <c r="I5"/>
  <c r="H5"/>
  <c r="O4"/>
  <c r="K4"/>
  <c r="J4"/>
  <c r="I4"/>
  <c r="H4"/>
  <c r="O3"/>
  <c r="K3"/>
  <c r="J3"/>
  <c r="I3"/>
  <c r="H3"/>
  <c r="BH132" i="1"/>
  <c r="BF132"/>
  <c r="BE132"/>
  <c r="BD132"/>
  <c r="BC132"/>
  <c r="BB132"/>
  <c r="AY132"/>
  <c r="AX132"/>
  <c r="AW132"/>
  <c r="AU132"/>
  <c r="AS132"/>
  <c r="AP132"/>
  <c r="AO132"/>
  <c r="AN132"/>
  <c r="AM132"/>
  <c r="AL132"/>
  <c r="AK132"/>
  <c r="AJ132"/>
  <c r="AI132"/>
  <c r="AH132"/>
  <c r="AG132"/>
  <c r="AF132"/>
  <c r="AE132"/>
  <c r="AD132"/>
  <c r="AC132"/>
  <c r="AB132"/>
  <c r="AA132"/>
  <c r="X132"/>
  <c r="W132"/>
  <c r="V132"/>
  <c r="U132"/>
  <c r="T132"/>
  <c r="S132"/>
  <c r="Q132"/>
  <c r="P132"/>
  <c r="O132"/>
  <c r="N132"/>
  <c r="L132"/>
  <c r="K132"/>
  <c r="J132"/>
  <c r="I132"/>
  <c r="H132"/>
  <c r="G132"/>
  <c r="F132"/>
  <c r="BH131"/>
  <c r="BA131"/>
  <c r="AZ131"/>
  <c r="AV131"/>
  <c r="AU131"/>
  <c r="AP131"/>
  <c r="AO131"/>
  <c r="AN131"/>
  <c r="AM131"/>
  <c r="AI131"/>
  <c r="AG131"/>
  <c r="AD131"/>
  <c r="AB131"/>
  <c r="X131"/>
  <c r="W131"/>
  <c r="V131"/>
  <c r="U131"/>
  <c r="Q131"/>
  <c r="P131"/>
  <c r="O131"/>
  <c r="L131"/>
  <c r="K131"/>
  <c r="J131"/>
  <c r="BH130"/>
  <c r="BA130"/>
  <c r="AZ130"/>
  <c r="AV130"/>
  <c r="AU130"/>
  <c r="AP130"/>
  <c r="AO130"/>
  <c r="AN130"/>
  <c r="AM130"/>
  <c r="AI130"/>
  <c r="AG130"/>
  <c r="AD130"/>
  <c r="AB130"/>
  <c r="X130"/>
  <c r="W130"/>
  <c r="V130"/>
  <c r="U130"/>
  <c r="Q130"/>
  <c r="P130"/>
  <c r="O130"/>
  <c r="L130"/>
  <c r="K130"/>
  <c r="J130"/>
  <c r="BH129"/>
  <c r="BA129"/>
  <c r="AZ129"/>
  <c r="AV129"/>
  <c r="AU129"/>
  <c r="AP129"/>
  <c r="AO129"/>
  <c r="AN129"/>
  <c r="AM129"/>
  <c r="AI129"/>
  <c r="AG129"/>
  <c r="AD129"/>
  <c r="AB129"/>
  <c r="X129"/>
  <c r="W129"/>
  <c r="V129"/>
  <c r="U129"/>
  <c r="Q129"/>
  <c r="P129"/>
  <c r="O129"/>
  <c r="L129"/>
  <c r="K129"/>
  <c r="J129"/>
  <c r="BH128"/>
  <c r="BA128"/>
  <c r="AZ128"/>
  <c r="AV128"/>
  <c r="AU128"/>
  <c r="AP128"/>
  <c r="AO128"/>
  <c r="AN128"/>
  <c r="AM128"/>
  <c r="AI128"/>
  <c r="AG128"/>
  <c r="AD128"/>
  <c r="AB128"/>
  <c r="X128"/>
  <c r="W128"/>
  <c r="V128"/>
  <c r="U128"/>
  <c r="Q128"/>
  <c r="P128"/>
  <c r="O128"/>
  <c r="L128"/>
  <c r="K128"/>
  <c r="J128"/>
  <c r="BH127"/>
  <c r="BA127"/>
  <c r="AZ127"/>
  <c r="AV127"/>
  <c r="AU127"/>
  <c r="AP127"/>
  <c r="AO127"/>
  <c r="AN127"/>
  <c r="AM127"/>
  <c r="AI127"/>
  <c r="AG127"/>
  <c r="AD127"/>
  <c r="AB127"/>
  <c r="X127"/>
  <c r="W127"/>
  <c r="V127"/>
  <c r="U127"/>
  <c r="Q127"/>
  <c r="P127"/>
  <c r="O127"/>
  <c r="L127"/>
  <c r="K127"/>
  <c r="J127"/>
  <c r="BH126"/>
  <c r="AZ126"/>
  <c r="AV126"/>
  <c r="AU126"/>
  <c r="AP126"/>
  <c r="AO126"/>
  <c r="AN126"/>
  <c r="AM126"/>
  <c r="AI126"/>
  <c r="AG126"/>
  <c r="AD126"/>
  <c r="AB126"/>
  <c r="X126"/>
  <c r="W126"/>
  <c r="V126"/>
  <c r="U126"/>
  <c r="Q126"/>
  <c r="P126"/>
  <c r="O126"/>
  <c r="L126"/>
  <c r="K126"/>
  <c r="J126"/>
  <c r="BH125"/>
  <c r="AZ125"/>
  <c r="AV125"/>
  <c r="AU125"/>
  <c r="AR125"/>
  <c r="AP125"/>
  <c r="AO125"/>
  <c r="AN125"/>
  <c r="AM125"/>
  <c r="AI125"/>
  <c r="AG125"/>
  <c r="AD125"/>
  <c r="AB125"/>
  <c r="X125"/>
  <c r="W125"/>
  <c r="V125"/>
  <c r="U125"/>
  <c r="Q125"/>
  <c r="P125"/>
  <c r="O125"/>
  <c r="L125"/>
  <c r="K125"/>
  <c r="J125"/>
  <c r="BH124"/>
  <c r="AZ124"/>
  <c r="AV124"/>
  <c r="AU124"/>
  <c r="AP124"/>
  <c r="AO124"/>
  <c r="AN124"/>
  <c r="AM124"/>
  <c r="AI124"/>
  <c r="AG124"/>
  <c r="AD124"/>
  <c r="AB124"/>
  <c r="X124"/>
  <c r="W124"/>
  <c r="V124"/>
  <c r="U124"/>
  <c r="Q124"/>
  <c r="P124"/>
  <c r="O124"/>
  <c r="L124"/>
  <c r="K124"/>
  <c r="J124"/>
  <c r="BH123"/>
  <c r="AZ123"/>
  <c r="AV123"/>
  <c r="AU123"/>
  <c r="AP123"/>
  <c r="AO123"/>
  <c r="AN123"/>
  <c r="AM123"/>
  <c r="AI123"/>
  <c r="AG123"/>
  <c r="AD123"/>
  <c r="AB123"/>
  <c r="X123"/>
  <c r="W123"/>
  <c r="V123"/>
  <c r="U123"/>
  <c r="Q123"/>
  <c r="P123"/>
  <c r="O123"/>
  <c r="L123"/>
  <c r="K123"/>
  <c r="J123"/>
  <c r="BH122"/>
  <c r="AZ122"/>
  <c r="AV122"/>
  <c r="AU122"/>
  <c r="AP122"/>
  <c r="AO122"/>
  <c r="AN122"/>
  <c r="AM122"/>
  <c r="AI122"/>
  <c r="AG122"/>
  <c r="AD122"/>
  <c r="AB122"/>
  <c r="X122"/>
  <c r="W122"/>
  <c r="V122"/>
  <c r="U122"/>
  <c r="Q122"/>
  <c r="P122"/>
  <c r="O122"/>
  <c r="L122"/>
  <c r="K122"/>
  <c r="J122"/>
  <c r="BH121"/>
  <c r="AZ121"/>
  <c r="AU121"/>
  <c r="AR121"/>
  <c r="AP121"/>
  <c r="AO121"/>
  <c r="AN121"/>
  <c r="AM121"/>
  <c r="AI121"/>
  <c r="AG121"/>
  <c r="AD121"/>
  <c r="AB121"/>
  <c r="X121"/>
  <c r="W121"/>
  <c r="V121"/>
  <c r="U121"/>
  <c r="Q121"/>
  <c r="P121"/>
  <c r="O121"/>
  <c r="L121"/>
  <c r="K121"/>
  <c r="J121"/>
  <c r="BH120"/>
  <c r="BA120"/>
  <c r="AZ120"/>
  <c r="AV120"/>
  <c r="AU120"/>
  <c r="AP120"/>
  <c r="AO120"/>
  <c r="AN120"/>
  <c r="AM120"/>
  <c r="AI120"/>
  <c r="AG120"/>
  <c r="AD120"/>
  <c r="AB120"/>
  <c r="X120"/>
  <c r="W120"/>
  <c r="V120"/>
  <c r="U120"/>
  <c r="Q120"/>
  <c r="P120"/>
  <c r="O120"/>
  <c r="L120"/>
  <c r="K120"/>
  <c r="J120"/>
  <c r="BH119"/>
  <c r="BA119"/>
  <c r="AZ119"/>
  <c r="AU119"/>
  <c r="AP119"/>
  <c r="AO119"/>
  <c r="AN119"/>
  <c r="AM119"/>
  <c r="AI119"/>
  <c r="AG119"/>
  <c r="AD119"/>
  <c r="AB119"/>
  <c r="X119"/>
  <c r="W119"/>
  <c r="V119"/>
  <c r="U119"/>
  <c r="Q119"/>
  <c r="P119"/>
  <c r="O119"/>
  <c r="L119"/>
  <c r="K119"/>
  <c r="J119"/>
  <c r="BH118"/>
  <c r="BA118"/>
  <c r="AZ118"/>
  <c r="AV118"/>
  <c r="AU118"/>
  <c r="AP118"/>
  <c r="AO118"/>
  <c r="AN118"/>
  <c r="AM118"/>
  <c r="AI118"/>
  <c r="AG118"/>
  <c r="AD118"/>
  <c r="AB118"/>
  <c r="X118"/>
  <c r="W118"/>
  <c r="V118"/>
  <c r="U118"/>
  <c r="Q118"/>
  <c r="P118"/>
  <c r="O118"/>
  <c r="L118"/>
  <c r="K118"/>
  <c r="J118"/>
  <c r="BH117"/>
  <c r="AZ117"/>
  <c r="AU117"/>
  <c r="AP117"/>
  <c r="AO117"/>
  <c r="AN117"/>
  <c r="AM117"/>
  <c r="AI117"/>
  <c r="AG117"/>
  <c r="AD117"/>
  <c r="AB117"/>
  <c r="X117"/>
  <c r="W117"/>
  <c r="V117"/>
  <c r="U117"/>
  <c r="Q117"/>
  <c r="P117"/>
  <c r="O117"/>
  <c r="L117"/>
  <c r="K117"/>
  <c r="J117"/>
  <c r="BH116"/>
  <c r="BA116"/>
  <c r="AZ116"/>
  <c r="AV116"/>
  <c r="AU116"/>
  <c r="AP116"/>
  <c r="AO116"/>
  <c r="AN116"/>
  <c r="AM116"/>
  <c r="AI116"/>
  <c r="AG116"/>
  <c r="AD116"/>
  <c r="AB116"/>
  <c r="X116"/>
  <c r="W116"/>
  <c r="V116"/>
  <c r="U116"/>
  <c r="Q116"/>
  <c r="P116"/>
  <c r="O116"/>
  <c r="L116"/>
  <c r="K116"/>
  <c r="J116"/>
  <c r="BH115"/>
  <c r="BA115"/>
  <c r="AZ115"/>
  <c r="AV115"/>
  <c r="AU115"/>
  <c r="AP115"/>
  <c r="AO115"/>
  <c r="AN115"/>
  <c r="AM115"/>
  <c r="AI115"/>
  <c r="AG115"/>
  <c r="AD115"/>
  <c r="AB115"/>
  <c r="X115"/>
  <c r="W115"/>
  <c r="V115"/>
  <c r="U115"/>
  <c r="Q115"/>
  <c r="P115"/>
  <c r="O115"/>
  <c r="L115"/>
  <c r="K115"/>
  <c r="J115"/>
  <c r="BH114"/>
  <c r="BA114"/>
  <c r="AZ114"/>
  <c r="AV114"/>
  <c r="AU114"/>
  <c r="AP114"/>
  <c r="AO114"/>
  <c r="AN114"/>
  <c r="AM114"/>
  <c r="AI114"/>
  <c r="AG114"/>
  <c r="AD114"/>
  <c r="AB114"/>
  <c r="X114"/>
  <c r="W114"/>
  <c r="V114"/>
  <c r="U114"/>
  <c r="Q114"/>
  <c r="P114"/>
  <c r="O114"/>
  <c r="L114"/>
  <c r="K114"/>
  <c r="J114"/>
  <c r="BH113"/>
  <c r="BA113"/>
  <c r="AZ113"/>
  <c r="AU113"/>
  <c r="AP113"/>
  <c r="AO113"/>
  <c r="AN113"/>
  <c r="AM113"/>
  <c r="AI113"/>
  <c r="AG113"/>
  <c r="AD113"/>
  <c r="AB113"/>
  <c r="X113"/>
  <c r="W113"/>
  <c r="V113"/>
  <c r="U113"/>
  <c r="Q113"/>
  <c r="P113"/>
  <c r="O113"/>
  <c r="L113"/>
  <c r="K113"/>
  <c r="J113"/>
  <c r="BH112"/>
  <c r="BA112"/>
  <c r="AZ112"/>
  <c r="AV112"/>
  <c r="AU112"/>
  <c r="AP112"/>
  <c r="AO112"/>
  <c r="AN112"/>
  <c r="AM112"/>
  <c r="AI112"/>
  <c r="AG112"/>
  <c r="AD112"/>
  <c r="AB112"/>
  <c r="X112"/>
  <c r="W112"/>
  <c r="V112"/>
  <c r="U112"/>
  <c r="Q112"/>
  <c r="P112"/>
  <c r="O112"/>
  <c r="L112"/>
  <c r="K112"/>
  <c r="J112"/>
  <c r="BH111"/>
  <c r="AZ111"/>
  <c r="AV111"/>
  <c r="AU111"/>
  <c r="AP111"/>
  <c r="AO111"/>
  <c r="AN111"/>
  <c r="AM111"/>
  <c r="AI111"/>
  <c r="AG111"/>
  <c r="AD111"/>
  <c r="AB111"/>
  <c r="X111"/>
  <c r="W111"/>
  <c r="V111"/>
  <c r="U111"/>
  <c r="Q111"/>
  <c r="P111"/>
  <c r="O111"/>
  <c r="L111"/>
  <c r="K111"/>
  <c r="J111"/>
  <c r="BH110"/>
  <c r="BA110"/>
  <c r="AZ110"/>
  <c r="AU110"/>
  <c r="AP110"/>
  <c r="AO110"/>
  <c r="AN110"/>
  <c r="AM110"/>
  <c r="AI110"/>
  <c r="AG110"/>
  <c r="AD110"/>
  <c r="AB110"/>
  <c r="X110"/>
  <c r="W110"/>
  <c r="V110"/>
  <c r="U110"/>
  <c r="Q110"/>
  <c r="P110"/>
  <c r="O110"/>
  <c r="L110"/>
  <c r="K110"/>
  <c r="J110"/>
  <c r="BH109"/>
  <c r="BA109"/>
  <c r="AZ109"/>
  <c r="AU109"/>
  <c r="AP109"/>
  <c r="AO109"/>
  <c r="AN109"/>
  <c r="AM109"/>
  <c r="AI109"/>
  <c r="AG109"/>
  <c r="AD109"/>
  <c r="AB109"/>
  <c r="X109"/>
  <c r="W109"/>
  <c r="V109"/>
  <c r="U109"/>
  <c r="Q109"/>
  <c r="P109"/>
  <c r="O109"/>
  <c r="L109"/>
  <c r="K109"/>
  <c r="J109"/>
  <c r="BH108"/>
  <c r="BA108"/>
  <c r="AZ108"/>
  <c r="AU108"/>
  <c r="AP108"/>
  <c r="AO108"/>
  <c r="AN108"/>
  <c r="AM108"/>
  <c r="AI108"/>
  <c r="AG108"/>
  <c r="AD108"/>
  <c r="AB108"/>
  <c r="X108"/>
  <c r="W108"/>
  <c r="V108"/>
  <c r="U108"/>
  <c r="Q108"/>
  <c r="P108"/>
  <c r="O108"/>
  <c r="L108"/>
  <c r="K108"/>
  <c r="J108"/>
  <c r="BH107"/>
  <c r="AZ107"/>
  <c r="AV107"/>
  <c r="AU107"/>
  <c r="AP107"/>
  <c r="AO107"/>
  <c r="AN107"/>
  <c r="AM107"/>
  <c r="AI107"/>
  <c r="AG107"/>
  <c r="AD107"/>
  <c r="AB107"/>
  <c r="X107"/>
  <c r="W107"/>
  <c r="V107"/>
  <c r="U107"/>
  <c r="Q107"/>
  <c r="P107"/>
  <c r="O107"/>
  <c r="L107"/>
  <c r="K107"/>
  <c r="J107"/>
  <c r="BH106"/>
  <c r="BA106"/>
  <c r="AZ106"/>
  <c r="AV106"/>
  <c r="AU106"/>
  <c r="AP106"/>
  <c r="AO106"/>
  <c r="AN106"/>
  <c r="AM106"/>
  <c r="AI106"/>
  <c r="AG106"/>
  <c r="AD106"/>
  <c r="AB106"/>
  <c r="X106"/>
  <c r="W106"/>
  <c r="V106"/>
  <c r="U106"/>
  <c r="Q106"/>
  <c r="P106"/>
  <c r="O106"/>
  <c r="L106"/>
  <c r="K106"/>
  <c r="J106"/>
  <c r="BH105"/>
  <c r="BA105"/>
  <c r="AZ105"/>
  <c r="AV105"/>
  <c r="AU105"/>
  <c r="AP105"/>
  <c r="AO105"/>
  <c r="AN105"/>
  <c r="AM105"/>
  <c r="AI105"/>
  <c r="AG105"/>
  <c r="AD105"/>
  <c r="AB105"/>
  <c r="X105"/>
  <c r="W105"/>
  <c r="V105"/>
  <c r="U105"/>
  <c r="Q105"/>
  <c r="P105"/>
  <c r="O105"/>
  <c r="L105"/>
  <c r="K105"/>
  <c r="J105"/>
  <c r="BH104"/>
  <c r="BA104"/>
  <c r="AZ104"/>
  <c r="AV104"/>
  <c r="AU104"/>
  <c r="AP104"/>
  <c r="AO104"/>
  <c r="AN104"/>
  <c r="AM104"/>
  <c r="AI104"/>
  <c r="AG104"/>
  <c r="AD104"/>
  <c r="AB104"/>
  <c r="X104"/>
  <c r="W104"/>
  <c r="V104"/>
  <c r="U104"/>
  <c r="Q104"/>
  <c r="P104"/>
  <c r="O104"/>
  <c r="L104"/>
  <c r="K104"/>
  <c r="J104"/>
  <c r="BH103"/>
  <c r="BA103"/>
  <c r="AZ103"/>
  <c r="AU103"/>
  <c r="AP103"/>
  <c r="AO103"/>
  <c r="AN103"/>
  <c r="AM103"/>
  <c r="AI103"/>
  <c r="AG103"/>
  <c r="AD103"/>
  <c r="AB103"/>
  <c r="X103"/>
  <c r="W103"/>
  <c r="V103"/>
  <c r="U103"/>
  <c r="Q103"/>
  <c r="P103"/>
  <c r="O103"/>
  <c r="L103"/>
  <c r="K103"/>
  <c r="J103"/>
  <c r="BH102"/>
  <c r="BA102"/>
  <c r="AZ102"/>
  <c r="AV102"/>
  <c r="AU102"/>
  <c r="AP102"/>
  <c r="AO102"/>
  <c r="AN102"/>
  <c r="AM102"/>
  <c r="AI102"/>
  <c r="AG102"/>
  <c r="AD102"/>
  <c r="AB102"/>
  <c r="X102"/>
  <c r="W102"/>
  <c r="V102"/>
  <c r="U102"/>
  <c r="Q102"/>
  <c r="P102"/>
  <c r="O102"/>
  <c r="L102"/>
  <c r="K102"/>
  <c r="J102"/>
  <c r="BH101"/>
  <c r="AZ101"/>
  <c r="AU101"/>
  <c r="AP101"/>
  <c r="AO101"/>
  <c r="AN101"/>
  <c r="AM101"/>
  <c r="AI101"/>
  <c r="AG101"/>
  <c r="AD101"/>
  <c r="AB101"/>
  <c r="X101"/>
  <c r="W101"/>
  <c r="V101"/>
  <c r="U101"/>
  <c r="Q101"/>
  <c r="P101"/>
  <c r="O101"/>
  <c r="L101"/>
  <c r="K101"/>
  <c r="J101"/>
  <c r="BH100"/>
  <c r="AZ100"/>
  <c r="AV100"/>
  <c r="AU100"/>
  <c r="AP100"/>
  <c r="AO100"/>
  <c r="AN100"/>
  <c r="AM100"/>
  <c r="AI100"/>
  <c r="AG100"/>
  <c r="AD100"/>
  <c r="AB100"/>
  <c r="X100"/>
  <c r="W100"/>
  <c r="V100"/>
  <c r="U100"/>
  <c r="Q100"/>
  <c r="P100"/>
  <c r="O100"/>
  <c r="L100"/>
  <c r="K100"/>
  <c r="J100"/>
  <c r="BH99"/>
  <c r="BA99"/>
  <c r="AZ99"/>
  <c r="AV99"/>
  <c r="AU99"/>
  <c r="AP99"/>
  <c r="AO99"/>
  <c r="AN99"/>
  <c r="AM99"/>
  <c r="AI99"/>
  <c r="AG99"/>
  <c r="AD99"/>
  <c r="AB99"/>
  <c r="X99"/>
  <c r="W99"/>
  <c r="V99"/>
  <c r="U99"/>
  <c r="Q99"/>
  <c r="P99"/>
  <c r="O99"/>
  <c r="L99"/>
  <c r="K99"/>
  <c r="J99"/>
  <c r="BH98"/>
  <c r="BA98"/>
  <c r="AZ98"/>
  <c r="AV98"/>
  <c r="AU98"/>
  <c r="AP98"/>
  <c r="AO98"/>
  <c r="AN98"/>
  <c r="AM98"/>
  <c r="AI98"/>
  <c r="AG98"/>
  <c r="AD98"/>
  <c r="AB98"/>
  <c r="X98"/>
  <c r="W98"/>
  <c r="V98"/>
  <c r="U98"/>
  <c r="Q98"/>
  <c r="P98"/>
  <c r="O98"/>
  <c r="L98"/>
  <c r="K98"/>
  <c r="J98"/>
  <c r="BH97"/>
  <c r="BA97"/>
  <c r="AZ97"/>
  <c r="AV97"/>
  <c r="AU97"/>
  <c r="AP97"/>
  <c r="AO97"/>
  <c r="AN97"/>
  <c r="AM97"/>
  <c r="AI97"/>
  <c r="AG97"/>
  <c r="AD97"/>
  <c r="AB97"/>
  <c r="X97"/>
  <c r="W97"/>
  <c r="V97"/>
  <c r="U97"/>
  <c r="Q97"/>
  <c r="P97"/>
  <c r="O97"/>
  <c r="L97"/>
  <c r="K97"/>
  <c r="J97"/>
  <c r="BH96"/>
  <c r="BA96"/>
  <c r="AZ96"/>
  <c r="AU96"/>
  <c r="AP96"/>
  <c r="AO96"/>
  <c r="AN96"/>
  <c r="AM96"/>
  <c r="AI96"/>
  <c r="AG96"/>
  <c r="AD96"/>
  <c r="AB96"/>
  <c r="X96"/>
  <c r="W96"/>
  <c r="V96"/>
  <c r="U96"/>
  <c r="Q96"/>
  <c r="P96"/>
  <c r="O96"/>
  <c r="L96"/>
  <c r="K96"/>
  <c r="J96"/>
  <c r="BH95"/>
  <c r="BA95"/>
  <c r="AZ95"/>
  <c r="AV95"/>
  <c r="AU95"/>
  <c r="AP95"/>
  <c r="AO95"/>
  <c r="AN95"/>
  <c r="AM95"/>
  <c r="AI95"/>
  <c r="AG95"/>
  <c r="AD95"/>
  <c r="AB95"/>
  <c r="X95"/>
  <c r="W95"/>
  <c r="V95"/>
  <c r="U95"/>
  <c r="Q95"/>
  <c r="P95"/>
  <c r="O95"/>
  <c r="L95"/>
  <c r="K95"/>
  <c r="J95"/>
  <c r="BH94"/>
  <c r="BA94"/>
  <c r="AZ94"/>
  <c r="AV94"/>
  <c r="AU94"/>
  <c r="AP94"/>
  <c r="AO94"/>
  <c r="AN94"/>
  <c r="AM94"/>
  <c r="AI94"/>
  <c r="AG94"/>
  <c r="AD94"/>
  <c r="AB94"/>
  <c r="X94"/>
  <c r="W94"/>
  <c r="V94"/>
  <c r="U94"/>
  <c r="Q94"/>
  <c r="P94"/>
  <c r="O94"/>
  <c r="L94"/>
  <c r="K94"/>
  <c r="J94"/>
  <c r="BH93"/>
  <c r="AZ93"/>
  <c r="AU93"/>
  <c r="AP93"/>
  <c r="AO93"/>
  <c r="AN93"/>
  <c r="AM93"/>
  <c r="AI93"/>
  <c r="AG93"/>
  <c r="AD93"/>
  <c r="AB93"/>
  <c r="X93"/>
  <c r="W93"/>
  <c r="V93"/>
  <c r="U93"/>
  <c r="Q93"/>
  <c r="P93"/>
  <c r="O93"/>
  <c r="L93"/>
  <c r="K93"/>
  <c r="J93"/>
  <c r="BH92"/>
  <c r="BA92"/>
  <c r="AZ92"/>
  <c r="AV92"/>
  <c r="AU92"/>
  <c r="AP92"/>
  <c r="AO92"/>
  <c r="AN92"/>
  <c r="AM92"/>
  <c r="AI92"/>
  <c r="AG92"/>
  <c r="AD92"/>
  <c r="AB92"/>
  <c r="X92"/>
  <c r="W92"/>
  <c r="V92"/>
  <c r="U92"/>
  <c r="Q92"/>
  <c r="P92"/>
  <c r="O92"/>
  <c r="L92"/>
  <c r="K92"/>
  <c r="J92"/>
  <c r="BH91"/>
  <c r="BA91"/>
  <c r="AZ91"/>
  <c r="AV91"/>
  <c r="AU91"/>
  <c r="AP91"/>
  <c r="AO91"/>
  <c r="AN91"/>
  <c r="AM91"/>
  <c r="AI91"/>
  <c r="AG91"/>
  <c r="AD91"/>
  <c r="AB91"/>
  <c r="X91"/>
  <c r="W91"/>
  <c r="V91"/>
  <c r="U91"/>
  <c r="Q91"/>
  <c r="P91"/>
  <c r="O91"/>
  <c r="L91"/>
  <c r="K91"/>
  <c r="J91"/>
  <c r="BH90"/>
  <c r="BA90"/>
  <c r="AZ90"/>
  <c r="AU90"/>
  <c r="AR90"/>
  <c r="AP90"/>
  <c r="AO90"/>
  <c r="AN90"/>
  <c r="AM90"/>
  <c r="AI90"/>
  <c r="AG90"/>
  <c r="AD90"/>
  <c r="AB90"/>
  <c r="X90"/>
  <c r="W90"/>
  <c r="V90"/>
  <c r="U90"/>
  <c r="Q90"/>
  <c r="P90"/>
  <c r="O90"/>
  <c r="L90"/>
  <c r="K90"/>
  <c r="J90"/>
  <c r="BH89"/>
  <c r="BA89"/>
  <c r="AZ89"/>
  <c r="AV89"/>
  <c r="AU89"/>
  <c r="AP89"/>
  <c r="AO89"/>
  <c r="AN89"/>
  <c r="AM89"/>
  <c r="AI89"/>
  <c r="AG89"/>
  <c r="AD89"/>
  <c r="AB89"/>
  <c r="X89"/>
  <c r="W89"/>
  <c r="V89"/>
  <c r="U89"/>
  <c r="Q89"/>
  <c r="P89"/>
  <c r="O89"/>
  <c r="L89"/>
  <c r="K89"/>
  <c r="J89"/>
  <c r="BH88"/>
  <c r="AZ88"/>
  <c r="AV88"/>
  <c r="AU88"/>
  <c r="AP88"/>
  <c r="AO88"/>
  <c r="AN88"/>
  <c r="AM88"/>
  <c r="AI88"/>
  <c r="AG88"/>
  <c r="AD88"/>
  <c r="AB88"/>
  <c r="X88"/>
  <c r="W88"/>
  <c r="V88"/>
  <c r="U88"/>
  <c r="Q88"/>
  <c r="P88"/>
  <c r="O88"/>
  <c r="L88"/>
  <c r="K88"/>
  <c r="J88"/>
  <c r="BH87"/>
  <c r="BA87"/>
  <c r="AZ87"/>
  <c r="AV87"/>
  <c r="AU87"/>
  <c r="AP87"/>
  <c r="AO87"/>
  <c r="AN87"/>
  <c r="AM87"/>
  <c r="AI87"/>
  <c r="AG87"/>
  <c r="AD87"/>
  <c r="AB87"/>
  <c r="X87"/>
  <c r="W87"/>
  <c r="V87"/>
  <c r="U87"/>
  <c r="Q87"/>
  <c r="P87"/>
  <c r="O87"/>
  <c r="L87"/>
  <c r="K87"/>
  <c r="J87"/>
  <c r="BH86"/>
  <c r="BA86"/>
  <c r="AZ86"/>
  <c r="AV86"/>
  <c r="AU86"/>
  <c r="AP86"/>
  <c r="AO86"/>
  <c r="AN86"/>
  <c r="AM86"/>
  <c r="AI86"/>
  <c r="AG86"/>
  <c r="AD86"/>
  <c r="AB86"/>
  <c r="X86"/>
  <c r="W86"/>
  <c r="V86"/>
  <c r="U86"/>
  <c r="Q86"/>
  <c r="P86"/>
  <c r="O86"/>
  <c r="L86"/>
  <c r="K86"/>
  <c r="J86"/>
  <c r="BH85"/>
  <c r="BA85"/>
  <c r="AZ85"/>
  <c r="AV85"/>
  <c r="AU85"/>
  <c r="AP85"/>
  <c r="AO85"/>
  <c r="AN85"/>
  <c r="AM85"/>
  <c r="AI85"/>
  <c r="AG85"/>
  <c r="AD85"/>
  <c r="AB85"/>
  <c r="X85"/>
  <c r="W85"/>
  <c r="V85"/>
  <c r="U85"/>
  <c r="Q85"/>
  <c r="P85"/>
  <c r="O85"/>
  <c r="L85"/>
  <c r="K85"/>
  <c r="J85"/>
  <c r="BH84"/>
  <c r="BA84"/>
  <c r="AZ84"/>
  <c r="AV84"/>
  <c r="AU84"/>
  <c r="AP84"/>
  <c r="AO84"/>
  <c r="AN84"/>
  <c r="AM84"/>
  <c r="AI84"/>
  <c r="AG84"/>
  <c r="AD84"/>
  <c r="AB84"/>
  <c r="X84"/>
  <c r="W84"/>
  <c r="V84"/>
  <c r="U84"/>
  <c r="Q84"/>
  <c r="P84"/>
  <c r="O84"/>
  <c r="L84"/>
  <c r="K84"/>
  <c r="J84"/>
  <c r="BH83"/>
  <c r="BA83"/>
  <c r="AZ83"/>
  <c r="AV83"/>
  <c r="AU83"/>
  <c r="AR83"/>
  <c r="AP83"/>
  <c r="AO83"/>
  <c r="AN83"/>
  <c r="AM83"/>
  <c r="AI83"/>
  <c r="AG83"/>
  <c r="AD83"/>
  <c r="AB83"/>
  <c r="X83"/>
  <c r="W83"/>
  <c r="V83"/>
  <c r="U83"/>
  <c r="Q83"/>
  <c r="P83"/>
  <c r="O83"/>
  <c r="L83"/>
  <c r="K83"/>
  <c r="J83"/>
  <c r="BH82"/>
  <c r="BA82"/>
  <c r="AZ82"/>
  <c r="AU82"/>
  <c r="AP82"/>
  <c r="AO82"/>
  <c r="AN82"/>
  <c r="AM82"/>
  <c r="AI82"/>
  <c r="AG82"/>
  <c r="AD82"/>
  <c r="AB82"/>
  <c r="X82"/>
  <c r="W82"/>
  <c r="V82"/>
  <c r="U82"/>
  <c r="Q82"/>
  <c r="P82"/>
  <c r="O82"/>
  <c r="L82"/>
  <c r="K82"/>
  <c r="J82"/>
  <c r="BH81"/>
  <c r="AZ81"/>
  <c r="AU81"/>
  <c r="AP81"/>
  <c r="AO81"/>
  <c r="AN81"/>
  <c r="AM81"/>
  <c r="AI81"/>
  <c r="AG81"/>
  <c r="AD81"/>
  <c r="AB81"/>
  <c r="X81"/>
  <c r="W81"/>
  <c r="V81"/>
  <c r="U81"/>
  <c r="Q81"/>
  <c r="P81"/>
  <c r="O81"/>
  <c r="L81"/>
  <c r="K81"/>
  <c r="J81"/>
  <c r="BH80"/>
  <c r="BA80"/>
  <c r="AZ80"/>
  <c r="AV80"/>
  <c r="AU80"/>
  <c r="AP80"/>
  <c r="AO80"/>
  <c r="AN80"/>
  <c r="AM80"/>
  <c r="AI80"/>
  <c r="AG80"/>
  <c r="AD80"/>
  <c r="AB80"/>
  <c r="X80"/>
  <c r="W80"/>
  <c r="V80"/>
  <c r="U80"/>
  <c r="Q80"/>
  <c r="P80"/>
  <c r="O80"/>
  <c r="L80"/>
  <c r="K80"/>
  <c r="J80"/>
  <c r="BH79"/>
  <c r="AZ79"/>
  <c r="AV79"/>
  <c r="AU79"/>
  <c r="AP79"/>
  <c r="AO79"/>
  <c r="AN79"/>
  <c r="AM79"/>
  <c r="AI79"/>
  <c r="AG79"/>
  <c r="AD79"/>
  <c r="AB79"/>
  <c r="X79"/>
  <c r="W79"/>
  <c r="V79"/>
  <c r="U79"/>
  <c r="Q79"/>
  <c r="P79"/>
  <c r="O79"/>
  <c r="L79"/>
  <c r="K79"/>
  <c r="J79"/>
  <c r="BH78"/>
  <c r="BA78"/>
  <c r="AZ78"/>
  <c r="AV78"/>
  <c r="AU78"/>
  <c r="AP78"/>
  <c r="AO78"/>
  <c r="AN78"/>
  <c r="AM78"/>
  <c r="AI78"/>
  <c r="AG78"/>
  <c r="AD78"/>
  <c r="AB78"/>
  <c r="X78"/>
  <c r="W78"/>
  <c r="V78"/>
  <c r="U78"/>
  <c r="Q78"/>
  <c r="P78"/>
  <c r="O78"/>
  <c r="L78"/>
  <c r="K78"/>
  <c r="J78"/>
  <c r="BH77"/>
  <c r="AZ77"/>
  <c r="AV77"/>
  <c r="AU77"/>
  <c r="AP77"/>
  <c r="AO77"/>
  <c r="AN77"/>
  <c r="AM77"/>
  <c r="AI77"/>
  <c r="AG77"/>
  <c r="AD77"/>
  <c r="AB77"/>
  <c r="X77"/>
  <c r="W77"/>
  <c r="V77"/>
  <c r="U77"/>
  <c r="Q77"/>
  <c r="P77"/>
  <c r="O77"/>
  <c r="L77"/>
  <c r="K77"/>
  <c r="J77"/>
  <c r="BH76"/>
  <c r="AZ76"/>
  <c r="AV76"/>
  <c r="AU76"/>
  <c r="AP76"/>
  <c r="AO76"/>
  <c r="AN76"/>
  <c r="AM76"/>
  <c r="AI76"/>
  <c r="AG76"/>
  <c r="AD76"/>
  <c r="AB76"/>
  <c r="X76"/>
  <c r="W76"/>
  <c r="V76"/>
  <c r="U76"/>
  <c r="Q76"/>
  <c r="P76"/>
  <c r="O76"/>
  <c r="L76"/>
  <c r="K76"/>
  <c r="J76"/>
  <c r="BH75"/>
  <c r="BA75"/>
  <c r="AZ75"/>
  <c r="AU75"/>
  <c r="AP75"/>
  <c r="AO75"/>
  <c r="AN75"/>
  <c r="AM75"/>
  <c r="AI75"/>
  <c r="AG75"/>
  <c r="AD75"/>
  <c r="AB75"/>
  <c r="X75"/>
  <c r="W75"/>
  <c r="V75"/>
  <c r="U75"/>
  <c r="Q75"/>
  <c r="P75"/>
  <c r="O75"/>
  <c r="L75"/>
  <c r="K75"/>
  <c r="J75"/>
  <c r="BH74"/>
  <c r="BA74"/>
  <c r="AZ74"/>
  <c r="AV74"/>
  <c r="AU74"/>
  <c r="AP74"/>
  <c r="AO74"/>
  <c r="AN74"/>
  <c r="AM74"/>
  <c r="AI74"/>
  <c r="AG74"/>
  <c r="AD74"/>
  <c r="AB74"/>
  <c r="X74"/>
  <c r="W74"/>
  <c r="V74"/>
  <c r="U74"/>
  <c r="Q74"/>
  <c r="P74"/>
  <c r="O74"/>
  <c r="L74"/>
  <c r="K74"/>
  <c r="J74"/>
  <c r="BH73"/>
  <c r="BA73"/>
  <c r="AZ73"/>
  <c r="AV73"/>
  <c r="AU73"/>
  <c r="AP73"/>
  <c r="AO73"/>
  <c r="AN73"/>
  <c r="AM73"/>
  <c r="AI73"/>
  <c r="AG73"/>
  <c r="AD73"/>
  <c r="AB73"/>
  <c r="X73"/>
  <c r="W73"/>
  <c r="V73"/>
  <c r="U73"/>
  <c r="Q73"/>
  <c r="P73"/>
  <c r="O73"/>
  <c r="L73"/>
  <c r="K73"/>
  <c r="J73"/>
  <c r="BH72"/>
  <c r="BA72"/>
  <c r="AZ72"/>
  <c r="AV72"/>
  <c r="AU72"/>
  <c r="AP72"/>
  <c r="AO72"/>
  <c r="AN72"/>
  <c r="AM72"/>
  <c r="AI72"/>
  <c r="AG72"/>
  <c r="AD72"/>
  <c r="AB72"/>
  <c r="X72"/>
  <c r="W72"/>
  <c r="V72"/>
  <c r="U72"/>
  <c r="Q72"/>
  <c r="P72"/>
  <c r="O72"/>
  <c r="L72"/>
  <c r="K72"/>
  <c r="J72"/>
  <c r="BH71"/>
  <c r="AZ71"/>
  <c r="AV71"/>
  <c r="AU71"/>
  <c r="AP71"/>
  <c r="AO71"/>
  <c r="AN71"/>
  <c r="AM71"/>
  <c r="AI71"/>
  <c r="AG71"/>
  <c r="AD71"/>
  <c r="AB71"/>
  <c r="X71"/>
  <c r="W71"/>
  <c r="V71"/>
  <c r="U71"/>
  <c r="Q71"/>
  <c r="P71"/>
  <c r="O71"/>
  <c r="L71"/>
  <c r="K71"/>
  <c r="J71"/>
  <c r="BH70"/>
  <c r="BA70"/>
  <c r="AZ70"/>
  <c r="AU70"/>
  <c r="AP70"/>
  <c r="AO70"/>
  <c r="AN70"/>
  <c r="AM70"/>
  <c r="AI70"/>
  <c r="AG70"/>
  <c r="AD70"/>
  <c r="AB70"/>
  <c r="X70"/>
  <c r="W70"/>
  <c r="V70"/>
  <c r="U70"/>
  <c r="Q70"/>
  <c r="P70"/>
  <c r="O70"/>
  <c r="L70"/>
  <c r="K70"/>
  <c r="J70"/>
  <c r="BH69"/>
  <c r="BA69"/>
  <c r="AZ69"/>
  <c r="AU69"/>
  <c r="AP69"/>
  <c r="AO69"/>
  <c r="AN69"/>
  <c r="AM69"/>
  <c r="AI69"/>
  <c r="AG69"/>
  <c r="AD69"/>
  <c r="AB69"/>
  <c r="Z69"/>
  <c r="Y69"/>
  <c r="X69"/>
  <c r="W69"/>
  <c r="V69"/>
  <c r="U69"/>
  <c r="Q69"/>
  <c r="P69"/>
  <c r="O69"/>
  <c r="L69"/>
  <c r="K69"/>
  <c r="J69"/>
  <c r="BH68"/>
  <c r="AZ68"/>
  <c r="AV68"/>
  <c r="AU68"/>
  <c r="AP68"/>
  <c r="AO68"/>
  <c r="AN68"/>
  <c r="AM68"/>
  <c r="AI68"/>
  <c r="AG68"/>
  <c r="AD68"/>
  <c r="AB68"/>
  <c r="Y68"/>
  <c r="X68"/>
  <c r="W68"/>
  <c r="V68"/>
  <c r="U68"/>
  <c r="Q68"/>
  <c r="P68"/>
  <c r="O68"/>
  <c r="L68"/>
  <c r="K68"/>
  <c r="J68"/>
  <c r="BH67"/>
  <c r="AZ67"/>
  <c r="AV67"/>
  <c r="AU67"/>
  <c r="AR67"/>
  <c r="AP67"/>
  <c r="AO67"/>
  <c r="AN67"/>
  <c r="AM67"/>
  <c r="AI67"/>
  <c r="AG67"/>
  <c r="AD67"/>
  <c r="AB67"/>
  <c r="Z67"/>
  <c r="Y67"/>
  <c r="X67"/>
  <c r="W67"/>
  <c r="V67"/>
  <c r="U67"/>
  <c r="Q67"/>
  <c r="P67"/>
  <c r="O67"/>
  <c r="L67"/>
  <c r="K67"/>
  <c r="J67"/>
  <c r="BH66"/>
  <c r="AZ66"/>
  <c r="AV66"/>
  <c r="AU66"/>
  <c r="AR66"/>
  <c r="AP66"/>
  <c r="AO66"/>
  <c r="AN66"/>
  <c r="AM66"/>
  <c r="AI66"/>
  <c r="AG66"/>
  <c r="AD66"/>
  <c r="AB66"/>
  <c r="Y66"/>
  <c r="X66"/>
  <c r="W66"/>
  <c r="V66"/>
  <c r="U66"/>
  <c r="Q66"/>
  <c r="P66"/>
  <c r="O66"/>
  <c r="L66"/>
  <c r="K66"/>
  <c r="J66"/>
  <c r="BH65"/>
  <c r="BA65"/>
  <c r="AZ65"/>
  <c r="AV65"/>
  <c r="AU65"/>
  <c r="AP65"/>
  <c r="AO65"/>
  <c r="AN65"/>
  <c r="AM65"/>
  <c r="AI65"/>
  <c r="AG65"/>
  <c r="AD65"/>
  <c r="AB65"/>
  <c r="Y65"/>
  <c r="X65"/>
  <c r="W65"/>
  <c r="V65"/>
  <c r="U65"/>
  <c r="Q65"/>
  <c r="P65"/>
  <c r="O65"/>
  <c r="L65"/>
  <c r="K65"/>
  <c r="J65"/>
  <c r="BH64"/>
  <c r="BA64"/>
  <c r="AZ64"/>
  <c r="AU64"/>
  <c r="AP64"/>
  <c r="AO64"/>
  <c r="AN64"/>
  <c r="AM64"/>
  <c r="AI64"/>
  <c r="AG64"/>
  <c r="AD64"/>
  <c r="AB64"/>
  <c r="Y64"/>
  <c r="X64"/>
  <c r="W64"/>
  <c r="V64"/>
  <c r="U64"/>
  <c r="Q64"/>
  <c r="P64"/>
  <c r="O64"/>
  <c r="L64"/>
  <c r="K64"/>
  <c r="J64"/>
  <c r="BH63"/>
  <c r="BA63"/>
  <c r="AZ63"/>
  <c r="AV63"/>
  <c r="AU63"/>
  <c r="AP63"/>
  <c r="AO63"/>
  <c r="AN63"/>
  <c r="AM63"/>
  <c r="AI63"/>
  <c r="AG63"/>
  <c r="AD63"/>
  <c r="AB63"/>
  <c r="Y63"/>
  <c r="X63"/>
  <c r="W63"/>
  <c r="V63"/>
  <c r="U63"/>
  <c r="Q63"/>
  <c r="P63"/>
  <c r="O63"/>
  <c r="L63"/>
  <c r="K63"/>
  <c r="J63"/>
  <c r="BH62"/>
  <c r="AZ62"/>
  <c r="AV62"/>
  <c r="AU62"/>
  <c r="AP62"/>
  <c r="AO62"/>
  <c r="AN62"/>
  <c r="AM62"/>
  <c r="AI62"/>
  <c r="AG62"/>
  <c r="AD62"/>
  <c r="AB62"/>
  <c r="Y62"/>
  <c r="X62"/>
  <c r="W62"/>
  <c r="V62"/>
  <c r="U62"/>
  <c r="Q62"/>
  <c r="P62"/>
  <c r="O62"/>
  <c r="L62"/>
  <c r="K62"/>
  <c r="J62"/>
  <c r="BH61"/>
  <c r="BA61"/>
  <c r="AZ61"/>
  <c r="AV61"/>
  <c r="AU61"/>
  <c r="AP61"/>
  <c r="AO61"/>
  <c r="AN61"/>
  <c r="AM61"/>
  <c r="AI61"/>
  <c r="AG61"/>
  <c r="AD61"/>
  <c r="AB61"/>
  <c r="Y61"/>
  <c r="X61"/>
  <c r="W61"/>
  <c r="V61"/>
  <c r="U61"/>
  <c r="Q61"/>
  <c r="P61"/>
  <c r="O61"/>
  <c r="L61"/>
  <c r="K61"/>
  <c r="J61"/>
  <c r="BH60"/>
  <c r="BA60"/>
  <c r="AZ60"/>
  <c r="AV60"/>
  <c r="AU60"/>
  <c r="AP60"/>
  <c r="AO60"/>
  <c r="AN60"/>
  <c r="AM60"/>
  <c r="AI60"/>
  <c r="AG60"/>
  <c r="AD60"/>
  <c r="AB60"/>
  <c r="Y60"/>
  <c r="X60"/>
  <c r="W60"/>
  <c r="V60"/>
  <c r="U60"/>
  <c r="Q60"/>
  <c r="P60"/>
  <c r="O60"/>
  <c r="L60"/>
  <c r="K60"/>
  <c r="J60"/>
  <c r="BH59"/>
  <c r="BA59"/>
  <c r="AZ59"/>
  <c r="AV59"/>
  <c r="AU59"/>
  <c r="AP59"/>
  <c r="AO59"/>
  <c r="AN59"/>
  <c r="AM59"/>
  <c r="AI59"/>
  <c r="AG59"/>
  <c r="AD59"/>
  <c r="AB59"/>
  <c r="Y59"/>
  <c r="X59"/>
  <c r="W59"/>
  <c r="V59"/>
  <c r="U59"/>
  <c r="Q59"/>
  <c r="P59"/>
  <c r="O59"/>
  <c r="L59"/>
  <c r="K59"/>
  <c r="J59"/>
  <c r="BH58"/>
  <c r="BA58"/>
  <c r="AZ58"/>
  <c r="AU58"/>
  <c r="AP58"/>
  <c r="AO58"/>
  <c r="AN58"/>
  <c r="AM58"/>
  <c r="AI58"/>
  <c r="AG58"/>
  <c r="AD58"/>
  <c r="AB58"/>
  <c r="Y58"/>
  <c r="X58"/>
  <c r="W58"/>
  <c r="V58"/>
  <c r="U58"/>
  <c r="Q58"/>
  <c r="P58"/>
  <c r="O58"/>
  <c r="L58"/>
  <c r="K58"/>
  <c r="J58"/>
  <c r="BH57"/>
  <c r="BA57"/>
  <c r="AZ57"/>
  <c r="AV57"/>
  <c r="AU57"/>
  <c r="AP57"/>
  <c r="AO57"/>
  <c r="AN57"/>
  <c r="AM57"/>
  <c r="AI57"/>
  <c r="AG57"/>
  <c r="AD57"/>
  <c r="AB57"/>
  <c r="Z57"/>
  <c r="Y57"/>
  <c r="X57"/>
  <c r="W57"/>
  <c r="V57"/>
  <c r="U57"/>
  <c r="Q57"/>
  <c r="P57"/>
  <c r="O57"/>
  <c r="L57"/>
  <c r="K57"/>
  <c r="J57"/>
  <c r="BH56"/>
  <c r="BA56"/>
  <c r="AZ56"/>
  <c r="AV56"/>
  <c r="AU56"/>
  <c r="AP56"/>
  <c r="AO56"/>
  <c r="AN56"/>
  <c r="AM56"/>
  <c r="AI56"/>
  <c r="AG56"/>
  <c r="AD56"/>
  <c r="AB56"/>
  <c r="Z56"/>
  <c r="Y56"/>
  <c r="X56"/>
  <c r="W56"/>
  <c r="V56"/>
  <c r="U56"/>
  <c r="Q56"/>
  <c r="P56"/>
  <c r="O56"/>
  <c r="L56"/>
  <c r="K56"/>
  <c r="J56"/>
  <c r="BH55"/>
  <c r="BA55"/>
  <c r="AZ55"/>
  <c r="AU55"/>
  <c r="AR55"/>
  <c r="AP55"/>
  <c r="AO55"/>
  <c r="AN55"/>
  <c r="AM55"/>
  <c r="AI55"/>
  <c r="AG55"/>
  <c r="AD55"/>
  <c r="AB55"/>
  <c r="Y55"/>
  <c r="X55"/>
  <c r="W55"/>
  <c r="V55"/>
  <c r="U55"/>
  <c r="Q55"/>
  <c r="P55"/>
  <c r="O55"/>
  <c r="L55"/>
  <c r="K55"/>
  <c r="J55"/>
  <c r="BH54"/>
  <c r="BA54"/>
  <c r="AZ54"/>
  <c r="AV54"/>
  <c r="AU54"/>
  <c r="AP54"/>
  <c r="AO54"/>
  <c r="AN54"/>
  <c r="AM54"/>
  <c r="AI54"/>
  <c r="AG54"/>
  <c r="AD54"/>
  <c r="AB54"/>
  <c r="Z54"/>
  <c r="Y54"/>
  <c r="X54"/>
  <c r="W54"/>
  <c r="V54"/>
  <c r="U54"/>
  <c r="Q54"/>
  <c r="P54"/>
  <c r="O54"/>
  <c r="L54"/>
  <c r="K54"/>
  <c r="J54"/>
  <c r="BH53"/>
  <c r="BA53"/>
  <c r="AZ53"/>
  <c r="AU53"/>
  <c r="AR53"/>
  <c r="AP53"/>
  <c r="AO53"/>
  <c r="AN53"/>
  <c r="AM53"/>
  <c r="AI53"/>
  <c r="AG53"/>
  <c r="AD53"/>
  <c r="AB53"/>
  <c r="Z53"/>
  <c r="Y53"/>
  <c r="X53"/>
  <c r="W53"/>
  <c r="V53"/>
  <c r="U53"/>
  <c r="Q53"/>
  <c r="P53"/>
  <c r="O53"/>
  <c r="L53"/>
  <c r="K53"/>
  <c r="J53"/>
  <c r="BH52"/>
  <c r="BA52"/>
  <c r="AZ52"/>
  <c r="AV52"/>
  <c r="AU52"/>
  <c r="AP52"/>
  <c r="AO52"/>
  <c r="AN52"/>
  <c r="AM52"/>
  <c r="AI52"/>
  <c r="AG52"/>
  <c r="AD52"/>
  <c r="AB52"/>
  <c r="Y52"/>
  <c r="X52"/>
  <c r="W52"/>
  <c r="V52"/>
  <c r="U52"/>
  <c r="Q52"/>
  <c r="P52"/>
  <c r="O52"/>
  <c r="L52"/>
  <c r="K52"/>
  <c r="J52"/>
  <c r="BH51"/>
  <c r="AZ51"/>
  <c r="AU51"/>
  <c r="AP51"/>
  <c r="AO51"/>
  <c r="AN51"/>
  <c r="AM51"/>
  <c r="AI51"/>
  <c r="AG51"/>
  <c r="AD51"/>
  <c r="AB51"/>
  <c r="Z51"/>
  <c r="Y51"/>
  <c r="X51"/>
  <c r="W51"/>
  <c r="V51"/>
  <c r="U51"/>
  <c r="Q51"/>
  <c r="P51"/>
  <c r="O51"/>
  <c r="L51"/>
  <c r="K51"/>
  <c r="J51"/>
  <c r="BH50"/>
  <c r="AZ50"/>
  <c r="AU50"/>
  <c r="AR50"/>
  <c r="AP50"/>
  <c r="AO50"/>
  <c r="AN50"/>
  <c r="AM50"/>
  <c r="AI50"/>
  <c r="AG50"/>
  <c r="AD50"/>
  <c r="AB50"/>
  <c r="Y50"/>
  <c r="X50"/>
  <c r="W50"/>
  <c r="V50"/>
  <c r="U50"/>
  <c r="Q50"/>
  <c r="P50"/>
  <c r="O50"/>
  <c r="L50"/>
  <c r="K50"/>
  <c r="J50"/>
  <c r="BH49"/>
  <c r="BA49"/>
  <c r="AZ49"/>
  <c r="AU49"/>
  <c r="AP49"/>
  <c r="AO49"/>
  <c r="AN49"/>
  <c r="AM49"/>
  <c r="AI49"/>
  <c r="AG49"/>
  <c r="AD49"/>
  <c r="AB49"/>
  <c r="Z49"/>
  <c r="Y49"/>
  <c r="X49"/>
  <c r="W49"/>
  <c r="V49"/>
  <c r="U49"/>
  <c r="Q49"/>
  <c r="P49"/>
  <c r="O49"/>
  <c r="L49"/>
  <c r="K49"/>
  <c r="J49"/>
  <c r="BH48"/>
  <c r="BA48"/>
  <c r="AZ48"/>
  <c r="AV48"/>
  <c r="AU48"/>
  <c r="AP48"/>
  <c r="AO48"/>
  <c r="AN48"/>
  <c r="AM48"/>
  <c r="AI48"/>
  <c r="AG48"/>
  <c r="AD48"/>
  <c r="AB48"/>
  <c r="Y48"/>
  <c r="X48"/>
  <c r="W48"/>
  <c r="V48"/>
  <c r="U48"/>
  <c r="Q48"/>
  <c r="P48"/>
  <c r="O48"/>
  <c r="L48"/>
  <c r="K48"/>
  <c r="J48"/>
  <c r="BH47"/>
  <c r="AZ47"/>
  <c r="AU47"/>
  <c r="AP47"/>
  <c r="AO47"/>
  <c r="AN47"/>
  <c r="AM47"/>
  <c r="AI47"/>
  <c r="AG47"/>
  <c r="AD47"/>
  <c r="AB47"/>
  <c r="Y47"/>
  <c r="X47"/>
  <c r="W47"/>
  <c r="V47"/>
  <c r="U47"/>
  <c r="Q47"/>
  <c r="P47"/>
  <c r="O47"/>
  <c r="L47"/>
  <c r="K47"/>
  <c r="J47"/>
  <c r="BH46"/>
  <c r="AZ46"/>
  <c r="AU46"/>
  <c r="AP46"/>
  <c r="AO46"/>
  <c r="AN46"/>
  <c r="AM46"/>
  <c r="AI46"/>
  <c r="AG46"/>
  <c r="AD46"/>
  <c r="AB46"/>
  <c r="Z46"/>
  <c r="Y46"/>
  <c r="X46"/>
  <c r="W46"/>
  <c r="V46"/>
  <c r="U46"/>
  <c r="Q46"/>
  <c r="P46"/>
  <c r="O46"/>
  <c r="L46"/>
  <c r="K46"/>
  <c r="J46"/>
  <c r="BH45"/>
  <c r="BA45"/>
  <c r="AZ45"/>
  <c r="AV45"/>
  <c r="AU45"/>
  <c r="AP45"/>
  <c r="AO45"/>
  <c r="AN45"/>
  <c r="AM45"/>
  <c r="AI45"/>
  <c r="AG45"/>
  <c r="AD45"/>
  <c r="AB45"/>
  <c r="Y45"/>
  <c r="X45"/>
  <c r="W45"/>
  <c r="V45"/>
  <c r="U45"/>
  <c r="Q45"/>
  <c r="P45"/>
  <c r="O45"/>
  <c r="L45"/>
  <c r="K45"/>
  <c r="J45"/>
  <c r="BH44"/>
  <c r="AZ44"/>
  <c r="AU44"/>
  <c r="AP44"/>
  <c r="AO44"/>
  <c r="AN44"/>
  <c r="AM44"/>
  <c r="AI44"/>
  <c r="AG44"/>
  <c r="AD44"/>
  <c r="AB44"/>
  <c r="Z44"/>
  <c r="Y44"/>
  <c r="X44"/>
  <c r="W44"/>
  <c r="V44"/>
  <c r="U44"/>
  <c r="Q44"/>
  <c r="P44"/>
  <c r="O44"/>
  <c r="L44"/>
  <c r="K44"/>
  <c r="J44"/>
  <c r="BH43"/>
  <c r="BA43"/>
  <c r="AZ43"/>
  <c r="AV43"/>
  <c r="AU43"/>
  <c r="AP43"/>
  <c r="AO43"/>
  <c r="AN43"/>
  <c r="AM43"/>
  <c r="AI43"/>
  <c r="AG43"/>
  <c r="AD43"/>
  <c r="AB43"/>
  <c r="Y43"/>
  <c r="X43"/>
  <c r="W43"/>
  <c r="V43"/>
  <c r="U43"/>
  <c r="Q43"/>
  <c r="P43"/>
  <c r="O43"/>
  <c r="L43"/>
  <c r="K43"/>
  <c r="J43"/>
  <c r="BH42"/>
  <c r="AZ42"/>
  <c r="AV42"/>
  <c r="AU42"/>
  <c r="AP42"/>
  <c r="AO42"/>
  <c r="AN42"/>
  <c r="AM42"/>
  <c r="AI42"/>
  <c r="AG42"/>
  <c r="AD42"/>
  <c r="AB42"/>
  <c r="Z42"/>
  <c r="Y42"/>
  <c r="X42"/>
  <c r="W42"/>
  <c r="V42"/>
  <c r="U42"/>
  <c r="Q42"/>
  <c r="P42"/>
  <c r="O42"/>
  <c r="L42"/>
  <c r="K42"/>
  <c r="J42"/>
  <c r="BH41"/>
  <c r="BA41"/>
  <c r="AZ41"/>
  <c r="AU41"/>
  <c r="AP41"/>
  <c r="AO41"/>
  <c r="AN41"/>
  <c r="AM41"/>
  <c r="AI41"/>
  <c r="AG41"/>
  <c r="AD41"/>
  <c r="AB41"/>
  <c r="Z41"/>
  <c r="Y41"/>
  <c r="X41"/>
  <c r="W41"/>
  <c r="V41"/>
  <c r="U41"/>
  <c r="Q41"/>
  <c r="P41"/>
  <c r="O41"/>
  <c r="L41"/>
  <c r="K41"/>
  <c r="J41"/>
  <c r="BH40"/>
  <c r="BA40"/>
  <c r="AZ40"/>
  <c r="AV40"/>
  <c r="AU40"/>
  <c r="AP40"/>
  <c r="AO40"/>
  <c r="AN40"/>
  <c r="AM40"/>
  <c r="AI40"/>
  <c r="AG40"/>
  <c r="AD40"/>
  <c r="AB40"/>
  <c r="Z40"/>
  <c r="Y40"/>
  <c r="X40"/>
  <c r="W40"/>
  <c r="V40"/>
  <c r="U40"/>
  <c r="Q40"/>
  <c r="P40"/>
  <c r="O40"/>
  <c r="L40"/>
  <c r="K40"/>
  <c r="J40"/>
  <c r="BH39"/>
  <c r="BA39"/>
  <c r="AZ39"/>
  <c r="AU39"/>
  <c r="AR39"/>
  <c r="AP39"/>
  <c r="AO39"/>
  <c r="AN39"/>
  <c r="AM39"/>
  <c r="AI39"/>
  <c r="AG39"/>
  <c r="AD39"/>
  <c r="AB39"/>
  <c r="Y39"/>
  <c r="X39"/>
  <c r="W39"/>
  <c r="V39"/>
  <c r="U39"/>
  <c r="Q39"/>
  <c r="P39"/>
  <c r="O39"/>
  <c r="L39"/>
  <c r="K39"/>
  <c r="J39"/>
  <c r="BH38"/>
  <c r="BA38"/>
  <c r="AZ38"/>
  <c r="AV38"/>
  <c r="AU38"/>
  <c r="AP38"/>
  <c r="AO38"/>
  <c r="AN38"/>
  <c r="AM38"/>
  <c r="AI38"/>
  <c r="AG38"/>
  <c r="AD38"/>
  <c r="AB38"/>
  <c r="Z38"/>
  <c r="Y38"/>
  <c r="X38"/>
  <c r="W38"/>
  <c r="V38"/>
  <c r="U38"/>
  <c r="Q38"/>
  <c r="P38"/>
  <c r="O38"/>
  <c r="L38"/>
  <c r="K38"/>
  <c r="J38"/>
  <c r="BH37"/>
  <c r="BA37"/>
  <c r="AZ37"/>
  <c r="AU37"/>
  <c r="AP37"/>
  <c r="AO37"/>
  <c r="AN37"/>
  <c r="AM37"/>
  <c r="AI37"/>
  <c r="AG37"/>
  <c r="AD37"/>
  <c r="AB37"/>
  <c r="Y37"/>
  <c r="X37"/>
  <c r="W37"/>
  <c r="V37"/>
  <c r="U37"/>
  <c r="Q37"/>
  <c r="P37"/>
  <c r="O37"/>
  <c r="L37"/>
  <c r="K37"/>
  <c r="J37"/>
  <c r="BH36"/>
  <c r="AZ36"/>
  <c r="AU36"/>
  <c r="AR36"/>
  <c r="AP36"/>
  <c r="AO36"/>
  <c r="AN36"/>
  <c r="AM36"/>
  <c r="AI36"/>
  <c r="AG36"/>
  <c r="AD36"/>
  <c r="AB36"/>
  <c r="Z36"/>
  <c r="Y36"/>
  <c r="X36"/>
  <c r="W36"/>
  <c r="V36"/>
  <c r="U36"/>
  <c r="Q36"/>
  <c r="P36"/>
  <c r="O36"/>
  <c r="L36"/>
  <c r="K36"/>
  <c r="J36"/>
  <c r="BH35"/>
  <c r="AZ35"/>
  <c r="AV35"/>
  <c r="AU35"/>
  <c r="AP35"/>
  <c r="AO35"/>
  <c r="AN35"/>
  <c r="AM35"/>
  <c r="AI35"/>
  <c r="AG35"/>
  <c r="AD35"/>
  <c r="AB35"/>
  <c r="Y35"/>
  <c r="X35"/>
  <c r="W35"/>
  <c r="V35"/>
  <c r="U35"/>
  <c r="Q35"/>
  <c r="P35"/>
  <c r="O35"/>
  <c r="L35"/>
  <c r="K35"/>
  <c r="J35"/>
  <c r="BH34"/>
  <c r="BA34"/>
  <c r="AZ34"/>
  <c r="AV34"/>
  <c r="AU34"/>
  <c r="AP34"/>
  <c r="AO34"/>
  <c r="AN34"/>
  <c r="AM34"/>
  <c r="AI34"/>
  <c r="AG34"/>
  <c r="AD34"/>
  <c r="AB34"/>
  <c r="Z34"/>
  <c r="Y34"/>
  <c r="X34"/>
  <c r="W34"/>
  <c r="V34"/>
  <c r="U34"/>
  <c r="Q34"/>
  <c r="P34"/>
  <c r="O34"/>
  <c r="L34"/>
  <c r="K34"/>
  <c r="J34"/>
  <c r="BH33"/>
  <c r="BA33"/>
  <c r="AZ33"/>
  <c r="AV33"/>
  <c r="AU33"/>
  <c r="AP33"/>
  <c r="AO33"/>
  <c r="AN33"/>
  <c r="AM33"/>
  <c r="AI33"/>
  <c r="AG33"/>
  <c r="AD33"/>
  <c r="AB33"/>
  <c r="Y33"/>
  <c r="X33"/>
  <c r="W33"/>
  <c r="V33"/>
  <c r="U33"/>
  <c r="Q33"/>
  <c r="P33"/>
  <c r="O33"/>
  <c r="L33"/>
  <c r="K33"/>
  <c r="J33"/>
  <c r="BH32"/>
  <c r="BA32"/>
  <c r="AZ32"/>
  <c r="AV32"/>
  <c r="AU32"/>
  <c r="AR32"/>
  <c r="AP32"/>
  <c r="AO32"/>
  <c r="AN32"/>
  <c r="AM32"/>
  <c r="AI32"/>
  <c r="AG32"/>
  <c r="AD32"/>
  <c r="AB32"/>
  <c r="Y32"/>
  <c r="X32"/>
  <c r="W32"/>
  <c r="V32"/>
  <c r="U32"/>
  <c r="Q32"/>
  <c r="P32"/>
  <c r="O32"/>
  <c r="L32"/>
  <c r="K32"/>
  <c r="J32"/>
  <c r="BH31"/>
  <c r="AZ31"/>
  <c r="AU31"/>
  <c r="AP31"/>
  <c r="AO31"/>
  <c r="AN31"/>
  <c r="AM31"/>
  <c r="AI31"/>
  <c r="AG31"/>
  <c r="AD31"/>
  <c r="AB31"/>
  <c r="Y31"/>
  <c r="X31"/>
  <c r="W31"/>
  <c r="V31"/>
  <c r="U31"/>
  <c r="Q31"/>
  <c r="P31"/>
  <c r="O31"/>
  <c r="L31"/>
  <c r="K31"/>
  <c r="J31"/>
  <c r="BH30"/>
  <c r="BA30"/>
  <c r="AZ30"/>
  <c r="AV30"/>
  <c r="AU30"/>
  <c r="AP30"/>
  <c r="AO30"/>
  <c r="AN30"/>
  <c r="AM30"/>
  <c r="AI30"/>
  <c r="AG30"/>
  <c r="AD30"/>
  <c r="AB30"/>
  <c r="Y30"/>
  <c r="X30"/>
  <c r="W30"/>
  <c r="V30"/>
  <c r="U30"/>
  <c r="Q30"/>
  <c r="P30"/>
  <c r="O30"/>
  <c r="L30"/>
  <c r="K30"/>
  <c r="J30"/>
  <c r="BH29"/>
  <c r="BA29"/>
  <c r="AZ29"/>
  <c r="AV29"/>
  <c r="AU29"/>
  <c r="AP29"/>
  <c r="AO29"/>
  <c r="AN29"/>
  <c r="AM29"/>
  <c r="AI29"/>
  <c r="AG29"/>
  <c r="AD29"/>
  <c r="AB29"/>
  <c r="Y29"/>
  <c r="X29"/>
  <c r="W29"/>
  <c r="V29"/>
  <c r="U29"/>
  <c r="Q29"/>
  <c r="P29"/>
  <c r="O29"/>
  <c r="L29"/>
  <c r="K29"/>
  <c r="J29"/>
  <c r="BH28"/>
  <c r="BA28"/>
  <c r="AZ28"/>
  <c r="AU28"/>
  <c r="AR28"/>
  <c r="AP28"/>
  <c r="AO28"/>
  <c r="AN28"/>
  <c r="AM28"/>
  <c r="AI28"/>
  <c r="AG28"/>
  <c r="AD28"/>
  <c r="AB28"/>
  <c r="Y28"/>
  <c r="X28"/>
  <c r="W28"/>
  <c r="V28"/>
  <c r="U28"/>
  <c r="Q28"/>
  <c r="P28"/>
  <c r="O28"/>
  <c r="L28"/>
  <c r="K28"/>
  <c r="J28"/>
  <c r="BH27"/>
  <c r="BA27"/>
  <c r="AZ27"/>
  <c r="AU27"/>
  <c r="AP27"/>
  <c r="AO27"/>
  <c r="AN27"/>
  <c r="AM27"/>
  <c r="AI27"/>
  <c r="AG27"/>
  <c r="AD27"/>
  <c r="AB27"/>
  <c r="X27"/>
  <c r="W27"/>
  <c r="V27"/>
  <c r="U27"/>
  <c r="Q27"/>
  <c r="P27"/>
  <c r="O27"/>
  <c r="L27"/>
  <c r="K27"/>
  <c r="J27"/>
  <c r="BH26"/>
  <c r="BA26"/>
  <c r="AZ26"/>
  <c r="AV26"/>
  <c r="AU26"/>
  <c r="AP26"/>
  <c r="AO26"/>
  <c r="AN26"/>
  <c r="AM26"/>
  <c r="AI26"/>
  <c r="AG26"/>
  <c r="AD26"/>
  <c r="AB26"/>
  <c r="Z26"/>
  <c r="Y26"/>
  <c r="X26"/>
  <c r="W26"/>
  <c r="V26"/>
  <c r="U26"/>
  <c r="Q26"/>
  <c r="P26"/>
  <c r="O26"/>
  <c r="L26"/>
  <c r="K26"/>
  <c r="J26"/>
  <c r="BH25"/>
  <c r="AZ25"/>
  <c r="AU25"/>
  <c r="AP25"/>
  <c r="AO25"/>
  <c r="AN25"/>
  <c r="AM25"/>
  <c r="AI25"/>
  <c r="AG25"/>
  <c r="AD25"/>
  <c r="AB25"/>
  <c r="Z25"/>
  <c r="Y25"/>
  <c r="X25"/>
  <c r="W25"/>
  <c r="V25"/>
  <c r="U25"/>
  <c r="Q25"/>
  <c r="P25"/>
  <c r="O25"/>
  <c r="L25"/>
  <c r="K25"/>
  <c r="J25"/>
  <c r="BH24"/>
  <c r="BA24"/>
  <c r="AZ24"/>
  <c r="AV24"/>
  <c r="AU24"/>
  <c r="AP24"/>
  <c r="AO24"/>
  <c r="AN24"/>
  <c r="AM24"/>
  <c r="AI24"/>
  <c r="AG24"/>
  <c r="AD24"/>
  <c r="AB24"/>
  <c r="Y24"/>
  <c r="X24"/>
  <c r="W24"/>
  <c r="V24"/>
  <c r="U24"/>
  <c r="Q24"/>
  <c r="P24"/>
  <c r="O24"/>
  <c r="L24"/>
  <c r="K24"/>
  <c r="J24"/>
  <c r="BH23"/>
  <c r="BA23"/>
  <c r="AZ23"/>
  <c r="AV23"/>
  <c r="AU23"/>
  <c r="AP23"/>
  <c r="AO23"/>
  <c r="AN23"/>
  <c r="AM23"/>
  <c r="AI23"/>
  <c r="AG23"/>
  <c r="AD23"/>
  <c r="AB23"/>
  <c r="Y23"/>
  <c r="X23"/>
  <c r="W23"/>
  <c r="V23"/>
  <c r="U23"/>
  <c r="Q23"/>
  <c r="P23"/>
  <c r="O23"/>
  <c r="L23"/>
  <c r="K23"/>
  <c r="J23"/>
  <c r="BH22"/>
  <c r="BA22"/>
  <c r="AZ22"/>
  <c r="AU22"/>
  <c r="AP22"/>
  <c r="AO22"/>
  <c r="AN22"/>
  <c r="AM22"/>
  <c r="AI22"/>
  <c r="AG22"/>
  <c r="AD22"/>
  <c r="AB22"/>
  <c r="Z22"/>
  <c r="Y22"/>
  <c r="X22"/>
  <c r="W22"/>
  <c r="V22"/>
  <c r="U22"/>
  <c r="Q22"/>
  <c r="P22"/>
  <c r="O22"/>
  <c r="L22"/>
  <c r="K22"/>
  <c r="J22"/>
  <c r="BH21"/>
  <c r="BA21"/>
  <c r="AZ21"/>
  <c r="AU21"/>
  <c r="AR21"/>
  <c r="AP21"/>
  <c r="AO21"/>
  <c r="AN21"/>
  <c r="AM21"/>
  <c r="AI21"/>
  <c r="AG21"/>
  <c r="AD21"/>
  <c r="AB21"/>
  <c r="Z21"/>
  <c r="Y21"/>
  <c r="X21"/>
  <c r="W21"/>
  <c r="V21"/>
  <c r="U21"/>
  <c r="Q21"/>
  <c r="P21"/>
  <c r="O21"/>
  <c r="L21"/>
  <c r="K21"/>
  <c r="J21"/>
  <c r="BH20"/>
  <c r="AZ20"/>
  <c r="AV20"/>
  <c r="AU20"/>
  <c r="AP20"/>
  <c r="AO20"/>
  <c r="AN20"/>
  <c r="AM20"/>
  <c r="AI20"/>
  <c r="AG20"/>
  <c r="AD20"/>
  <c r="AB20"/>
  <c r="Z20"/>
  <c r="Y20"/>
  <c r="X20"/>
  <c r="W20"/>
  <c r="V20"/>
  <c r="U20"/>
  <c r="Q20"/>
  <c r="P20"/>
  <c r="O20"/>
  <c r="L20"/>
  <c r="K20"/>
  <c r="J20"/>
  <c r="BH19"/>
  <c r="AZ19"/>
  <c r="AV19"/>
  <c r="AU19"/>
  <c r="AR19"/>
  <c r="AP19"/>
  <c r="AO19"/>
  <c r="AN19"/>
  <c r="AM19"/>
  <c r="AI19"/>
  <c r="AG19"/>
  <c r="AD19"/>
  <c r="AB19"/>
  <c r="Y19"/>
  <c r="X19"/>
  <c r="W19"/>
  <c r="V19"/>
  <c r="U19"/>
  <c r="Q19"/>
  <c r="P19"/>
  <c r="O19"/>
  <c r="L19"/>
  <c r="K19"/>
  <c r="J19"/>
  <c r="BH18"/>
  <c r="BA18"/>
  <c r="AZ18"/>
  <c r="AV18"/>
  <c r="AU18"/>
  <c r="AP18"/>
  <c r="AO18"/>
  <c r="AN18"/>
  <c r="AM18"/>
  <c r="AI18"/>
  <c r="AG18"/>
  <c r="AD18"/>
  <c r="AB18"/>
  <c r="Z18"/>
  <c r="Y18"/>
  <c r="X18"/>
  <c r="W18"/>
  <c r="V18"/>
  <c r="U18"/>
  <c r="Q18"/>
  <c r="P18"/>
  <c r="O18"/>
  <c r="L18"/>
  <c r="K18"/>
  <c r="J18"/>
  <c r="BH17"/>
  <c r="BA17"/>
  <c r="AZ17"/>
  <c r="AV17"/>
  <c r="AU17"/>
  <c r="AP17"/>
  <c r="AO17"/>
  <c r="AN17"/>
  <c r="AM17"/>
  <c r="AI17"/>
  <c r="AG17"/>
  <c r="AD17"/>
  <c r="AB17"/>
  <c r="Z17"/>
  <c r="Y17"/>
  <c r="X17"/>
  <c r="W17"/>
  <c r="V17"/>
  <c r="U17"/>
  <c r="Q17"/>
  <c r="P17"/>
  <c r="O17"/>
  <c r="L17"/>
  <c r="K17"/>
  <c r="J17"/>
  <c r="BH16"/>
  <c r="AZ16"/>
  <c r="AV16"/>
  <c r="AU16"/>
  <c r="AP16"/>
  <c r="AO16"/>
  <c r="AN16"/>
  <c r="AM16"/>
  <c r="AI16"/>
  <c r="AG16"/>
  <c r="AD16"/>
  <c r="AB16"/>
  <c r="Z16"/>
  <c r="Y16"/>
  <c r="X16"/>
  <c r="W16"/>
  <c r="V16"/>
  <c r="U16"/>
  <c r="Q16"/>
  <c r="P16"/>
  <c r="O16"/>
  <c r="L16"/>
  <c r="K16"/>
  <c r="J16"/>
  <c r="BH15"/>
  <c r="BA15"/>
  <c r="AZ15"/>
  <c r="AU15"/>
  <c r="AP15"/>
  <c r="AO15"/>
  <c r="AN15"/>
  <c r="AM15"/>
  <c r="AI15"/>
  <c r="AG15"/>
  <c r="AD15"/>
  <c r="AB15"/>
  <c r="Z15"/>
  <c r="Y15"/>
  <c r="X15"/>
  <c r="W15"/>
  <c r="V15"/>
  <c r="U15"/>
  <c r="Q15"/>
  <c r="P15"/>
  <c r="O15"/>
  <c r="L15"/>
  <c r="K15"/>
  <c r="J15"/>
  <c r="BH14"/>
  <c r="BA14"/>
  <c r="AZ14"/>
  <c r="AU14"/>
  <c r="AP14"/>
  <c r="AO14"/>
  <c r="AN14"/>
  <c r="AM14"/>
  <c r="AI14"/>
  <c r="AG14"/>
  <c r="AD14"/>
  <c r="AB14"/>
  <c r="Y14"/>
  <c r="X14"/>
  <c r="W14"/>
  <c r="V14"/>
  <c r="U14"/>
  <c r="Q14"/>
  <c r="P14"/>
  <c r="O14"/>
  <c r="L14"/>
  <c r="K14"/>
  <c r="J14"/>
  <c r="BH13"/>
  <c r="BA13"/>
  <c r="AZ13"/>
  <c r="AV13"/>
  <c r="AU13"/>
  <c r="AR13"/>
  <c r="AP13"/>
  <c r="AO13"/>
  <c r="AN13"/>
  <c r="AM13"/>
  <c r="AI13"/>
  <c r="AG13"/>
  <c r="AD13"/>
  <c r="AB13"/>
  <c r="Z13"/>
  <c r="Y13"/>
  <c r="X13"/>
  <c r="W13"/>
  <c r="V13"/>
  <c r="U13"/>
  <c r="Q13"/>
  <c r="P13"/>
  <c r="O13"/>
  <c r="L13"/>
  <c r="K13"/>
  <c r="J13"/>
  <c r="BH12"/>
  <c r="BA12"/>
  <c r="AZ12"/>
  <c r="AU12"/>
  <c r="AR12"/>
  <c r="AP12"/>
  <c r="AO12"/>
  <c r="AN12"/>
  <c r="AM12"/>
  <c r="AI12"/>
  <c r="AG12"/>
  <c r="AD12"/>
  <c r="AB12"/>
  <c r="Z12"/>
  <c r="Y12"/>
  <c r="X12"/>
  <c r="W12"/>
  <c r="V12"/>
  <c r="U12"/>
  <c r="Q12"/>
  <c r="P12"/>
  <c r="O12"/>
  <c r="L12"/>
  <c r="K12"/>
  <c r="J12"/>
  <c r="BH11"/>
  <c r="BA11"/>
  <c r="AZ11"/>
  <c r="AU11"/>
  <c r="AP11"/>
  <c r="AO11"/>
  <c r="AN11"/>
  <c r="AM11"/>
  <c r="AI11"/>
  <c r="AG11"/>
  <c r="AD11"/>
  <c r="AB11"/>
  <c r="Z11"/>
  <c r="Y11"/>
  <c r="X11"/>
  <c r="W11"/>
  <c r="V11"/>
  <c r="U11"/>
  <c r="Q11"/>
  <c r="P11"/>
  <c r="O11"/>
  <c r="L11"/>
  <c r="K11"/>
  <c r="J11"/>
  <c r="BH10"/>
  <c r="AZ10"/>
  <c r="AU10"/>
  <c r="AP10"/>
  <c r="AO10"/>
  <c r="AN10"/>
  <c r="AM10"/>
  <c r="AI10"/>
  <c r="AG10"/>
  <c r="AD10"/>
  <c r="AB10"/>
  <c r="Y10"/>
  <c r="X10"/>
  <c r="W10"/>
  <c r="V10"/>
  <c r="U10"/>
  <c r="Q10"/>
  <c r="P10"/>
  <c r="O10"/>
  <c r="L10"/>
  <c r="K10"/>
  <c r="J10"/>
  <c r="BH9"/>
  <c r="BA9"/>
  <c r="AZ9"/>
  <c r="AU9"/>
  <c r="AP9"/>
  <c r="AO9"/>
  <c r="AN9"/>
  <c r="AM9"/>
  <c r="AI9"/>
  <c r="AG9"/>
  <c r="AD9"/>
  <c r="AB9"/>
  <c r="Y9"/>
  <c r="X9"/>
  <c r="W9"/>
  <c r="V9"/>
  <c r="U9"/>
  <c r="Q9"/>
  <c r="P9"/>
  <c r="O9"/>
  <c r="L9"/>
  <c r="K9"/>
  <c r="J9"/>
  <c r="BH8"/>
  <c r="BA8"/>
  <c r="AZ8"/>
  <c r="AV8"/>
  <c r="AU8"/>
  <c r="AP8"/>
  <c r="AO8"/>
  <c r="AN8"/>
  <c r="AM8"/>
  <c r="AI8"/>
  <c r="AG8"/>
  <c r="AD8"/>
  <c r="AB8"/>
  <c r="Y8"/>
  <c r="X8"/>
  <c r="W8"/>
  <c r="V8"/>
  <c r="U8"/>
  <c r="Q8"/>
  <c r="P8"/>
  <c r="O8"/>
  <c r="L8"/>
  <c r="K8"/>
  <c r="J8"/>
  <c r="BH7"/>
  <c r="AZ7"/>
  <c r="AV7"/>
  <c r="AU7"/>
  <c r="AR7"/>
  <c r="AP7"/>
  <c r="AO7"/>
  <c r="AN7"/>
  <c r="AM7"/>
  <c r="AI7"/>
  <c r="AG7"/>
  <c r="AD7"/>
  <c r="AB7"/>
  <c r="Z7"/>
  <c r="Y7"/>
  <c r="X7"/>
  <c r="W7"/>
  <c r="V7"/>
  <c r="U7"/>
  <c r="Q7"/>
  <c r="P7"/>
  <c r="O7"/>
  <c r="L7"/>
  <c r="K7"/>
  <c r="J7"/>
  <c r="BH6"/>
  <c r="BA6"/>
  <c r="AZ6"/>
  <c r="AU6"/>
  <c r="AP6"/>
  <c r="AO6"/>
  <c r="AN6"/>
  <c r="AM6"/>
  <c r="AI6"/>
  <c r="AG6"/>
  <c r="AD6"/>
  <c r="AB6"/>
  <c r="Z6"/>
  <c r="Y6"/>
  <c r="X6"/>
  <c r="W6"/>
  <c r="V6"/>
  <c r="U6"/>
  <c r="Q6"/>
  <c r="P6"/>
  <c r="O6"/>
  <c r="L6"/>
  <c r="K6"/>
  <c r="J6"/>
  <c r="BH5"/>
  <c r="BA5"/>
  <c r="AZ5"/>
  <c r="AV5"/>
  <c r="AU5"/>
  <c r="AP5"/>
  <c r="AO5"/>
  <c r="AN5"/>
  <c r="AM5"/>
  <c r="AI5"/>
  <c r="AG5"/>
  <c r="AD5"/>
  <c r="AB5"/>
  <c r="X5"/>
  <c r="W5"/>
  <c r="V5"/>
  <c r="U5"/>
  <c r="Q5"/>
  <c r="P5"/>
  <c r="O5"/>
  <c r="L5"/>
  <c r="K5"/>
  <c r="J5"/>
  <c r="BH4"/>
  <c r="BA4"/>
  <c r="AZ4"/>
  <c r="AV4"/>
  <c r="AU4"/>
  <c r="AP4"/>
  <c r="AO4"/>
  <c r="AN4"/>
  <c r="AM4"/>
  <c r="AI4"/>
  <c r="AG4"/>
  <c r="AD4"/>
  <c r="AB4"/>
  <c r="Y4"/>
  <c r="X4"/>
  <c r="W4"/>
  <c r="V4"/>
  <c r="U4"/>
  <c r="Q4"/>
  <c r="P4"/>
  <c r="O4"/>
  <c r="L4"/>
  <c r="K4"/>
  <c r="J4"/>
</calcChain>
</file>

<file path=xl/sharedStrings.xml><?xml version="1.0" encoding="utf-8"?>
<sst xmlns="http://schemas.openxmlformats.org/spreadsheetml/2006/main" count="8671" uniqueCount="2824">
  <si>
    <t>双11考核目标</t>
  </si>
  <si>
    <t>11月7日—11月9日（前3天）</t>
  </si>
  <si>
    <t>活动期间（11.7-11.9）</t>
  </si>
  <si>
    <t>奖励</t>
  </si>
  <si>
    <t>11月10日—11月11日（后2天）</t>
  </si>
  <si>
    <t>活动期间（11.10-11.11）</t>
  </si>
  <si>
    <t>重点单品</t>
  </si>
  <si>
    <t>1档</t>
  </si>
  <si>
    <t>2档</t>
  </si>
  <si>
    <t>11.7-11.9</t>
  </si>
  <si>
    <t>11.10-11.11</t>
  </si>
  <si>
    <t>丹参口服液</t>
  </si>
  <si>
    <t>养生堂vc/ve/ 康麦斯钙</t>
  </si>
  <si>
    <t>天胶</t>
  </si>
  <si>
    <t>序号</t>
  </si>
  <si>
    <t>门店ID</t>
  </si>
  <si>
    <t>门店名称</t>
  </si>
  <si>
    <t>片区名称</t>
  </si>
  <si>
    <t>分组</t>
  </si>
  <si>
    <t>PK金（日）</t>
  </si>
  <si>
    <t>正式人员</t>
  </si>
  <si>
    <t>实习+试用</t>
  </si>
  <si>
    <t>销售</t>
  </si>
  <si>
    <t>3天销售</t>
  </si>
  <si>
    <t>毛利</t>
  </si>
  <si>
    <t>3天毛利</t>
  </si>
  <si>
    <t>毛利率</t>
  </si>
  <si>
    <t>销售完成率</t>
  </si>
  <si>
    <t>毛利完成率</t>
  </si>
  <si>
    <t>销售  （按人）</t>
  </si>
  <si>
    <t>销售毛利（超毛）</t>
  </si>
  <si>
    <t>2天销售</t>
  </si>
  <si>
    <t>2天毛利</t>
  </si>
  <si>
    <t>1档奖励</t>
  </si>
  <si>
    <t>2档奖励</t>
  </si>
  <si>
    <t>任务</t>
  </si>
  <si>
    <t>差额</t>
  </si>
  <si>
    <t>处罚</t>
  </si>
  <si>
    <t>养生堂</t>
  </si>
  <si>
    <t>康麦斯</t>
  </si>
  <si>
    <t>认购奖励</t>
  </si>
  <si>
    <t>退补款</t>
  </si>
  <si>
    <t>庆云南街药店</t>
  </si>
  <si>
    <t>旗舰片</t>
  </si>
  <si>
    <r>
      <rPr>
        <sz val="10"/>
        <rFont val="宋体"/>
        <charset val="134"/>
      </rPr>
      <t>五津西路药店</t>
    </r>
    <r>
      <rPr>
        <sz val="10"/>
        <color rgb="FF7030A0"/>
        <rFont val="宋体"/>
        <charset val="134"/>
      </rPr>
      <t>（扣除团购）</t>
    </r>
  </si>
  <si>
    <t>城郊一片/新津片</t>
  </si>
  <si>
    <r>
      <rPr>
        <sz val="10"/>
        <color rgb="FFFF0000"/>
        <rFont val="宋体"/>
        <charset val="134"/>
      </rPr>
      <t>浆洗街药店</t>
    </r>
    <r>
      <rPr>
        <sz val="10"/>
        <color rgb="FF7030A0"/>
        <rFont val="宋体"/>
        <charset val="134"/>
      </rPr>
      <t>（含促销）</t>
    </r>
  </si>
  <si>
    <t>城中片区</t>
  </si>
  <si>
    <t>大邑县晋原镇东街药店</t>
  </si>
  <si>
    <t>城郊一片/大邑片</t>
  </si>
  <si>
    <t>航中街药店（9-11）</t>
  </si>
  <si>
    <t>东南片区</t>
  </si>
  <si>
    <t>蜀辉路药店</t>
  </si>
  <si>
    <t>西北片区</t>
  </si>
  <si>
    <t>温江店</t>
  </si>
  <si>
    <t>城郊二片区</t>
  </si>
  <si>
    <t>温江区公平街道江安路药店</t>
  </si>
  <si>
    <t>西部店</t>
  </si>
  <si>
    <t>邛崃市文君街道杏林路药店</t>
  </si>
  <si>
    <t>城郊一片/邛崃片</t>
  </si>
  <si>
    <t>新乐中街药店</t>
  </si>
  <si>
    <t>光华北五路药店</t>
  </si>
  <si>
    <t>成都成汉太极大药房有限公司</t>
  </si>
  <si>
    <t>青龙街药店</t>
  </si>
  <si>
    <t>佳灵路药店</t>
  </si>
  <si>
    <t>崔家店路药店</t>
  </si>
  <si>
    <t>蜀汉路药店</t>
  </si>
  <si>
    <t>大邑县晋原镇子龙路店</t>
  </si>
  <si>
    <t>新都区新繁镇繁江北路药店</t>
  </si>
  <si>
    <t>双林路药店</t>
  </si>
  <si>
    <t>成华杉板桥南一路店</t>
  </si>
  <si>
    <t>郫县郫筒镇一环路东南段药店</t>
  </si>
  <si>
    <t>华油路药店</t>
  </si>
  <si>
    <t>旗舰店</t>
  </si>
  <si>
    <t>金带街药店</t>
  </si>
  <si>
    <t>梨花街药店</t>
  </si>
  <si>
    <t>新津邓双镇岷江店</t>
  </si>
  <si>
    <t>高新天久北巷药店</t>
  </si>
  <si>
    <t>枣子巷药店</t>
  </si>
  <si>
    <t>大邑县晋原镇潘家街药店</t>
  </si>
  <si>
    <t>银河北街药店</t>
  </si>
  <si>
    <t>都江堰市蒲阳路药店</t>
  </si>
  <si>
    <t>大源北街药店</t>
  </si>
  <si>
    <t>紫薇东路药店</t>
  </si>
  <si>
    <t>童子街药店</t>
  </si>
  <si>
    <t>二环路北四段药店（汇融名城）</t>
  </si>
  <si>
    <t>金马河路药店</t>
  </si>
  <si>
    <t>三江店</t>
  </si>
  <si>
    <t>崇州市崇阳镇永康东路药店</t>
  </si>
  <si>
    <t>土龙路药店</t>
  </si>
  <si>
    <t>花照壁药店</t>
  </si>
  <si>
    <t>都江堰景中路店</t>
  </si>
  <si>
    <t>大邑县新场镇文昌街药店</t>
  </si>
  <si>
    <t>顺和街店</t>
  </si>
  <si>
    <t>水杉街药店</t>
  </si>
  <si>
    <t>十二桥药店</t>
  </si>
  <si>
    <t>怀远店</t>
  </si>
  <si>
    <t>交大路第三药店</t>
  </si>
  <si>
    <t>羊子山西路药店（兴元华盛）</t>
  </si>
  <si>
    <t>大邑县晋原镇内蒙古大道桃源药店</t>
  </si>
  <si>
    <t>金沙路药店</t>
  </si>
  <si>
    <t>新都区马超东路店</t>
  </si>
  <si>
    <t>北东街店</t>
  </si>
  <si>
    <t>都江堰市蒲阳镇堰问道西路药店</t>
  </si>
  <si>
    <t>劼人路药店</t>
  </si>
  <si>
    <t>中和公济桥路药店</t>
  </si>
  <si>
    <t>大邑县晋原镇通达东路五段药店</t>
  </si>
  <si>
    <t>都江堰幸福镇翔凤路药店</t>
  </si>
  <si>
    <t>都江堰聚源镇药店</t>
  </si>
  <si>
    <t>红星店（9-11）</t>
  </si>
  <si>
    <t>科华街药店</t>
  </si>
  <si>
    <t>大悦路药店</t>
  </si>
  <si>
    <t>光华药店</t>
  </si>
  <si>
    <t>华泰路药店</t>
  </si>
  <si>
    <t>兴义镇万兴路药店</t>
  </si>
  <si>
    <t>万科路药店</t>
  </si>
  <si>
    <t>大邑县晋原镇北街药店</t>
  </si>
  <si>
    <t>新下街药店</t>
  </si>
  <si>
    <t>大邑县晋源镇东壕沟段药店</t>
  </si>
  <si>
    <t>邛崃市临邛镇洪川小区药店</t>
  </si>
  <si>
    <t>新津县五津镇五津西路二药房</t>
  </si>
  <si>
    <t>大石西路药店</t>
  </si>
  <si>
    <t>榕声路店</t>
  </si>
  <si>
    <t>云龙南路药店</t>
  </si>
  <si>
    <t>贝森北路药店</t>
  </si>
  <si>
    <t>光华村街药店</t>
  </si>
  <si>
    <t>静明路药店</t>
  </si>
  <si>
    <t>新津县五津镇武阳西路药店</t>
  </si>
  <si>
    <t>观音桥街药店</t>
  </si>
  <si>
    <t>光华西一路药店</t>
  </si>
  <si>
    <t>民丰大道西段药店</t>
  </si>
  <si>
    <t>新都区新都街道万和北路药店</t>
  </si>
  <si>
    <t>丝竹路药店</t>
  </si>
  <si>
    <t>培华东路药店（9-11）</t>
  </si>
  <si>
    <t>邛崃市羊安镇永康大道药店</t>
  </si>
  <si>
    <t>黄苑东街药店</t>
  </si>
  <si>
    <t>大邑县安仁镇千禧街药店</t>
  </si>
  <si>
    <t>通盈街药店</t>
  </si>
  <si>
    <t>沙河源药店</t>
  </si>
  <si>
    <t>都江堰药店</t>
  </si>
  <si>
    <t>崇州市崇阳镇蜀州中路药店</t>
  </si>
  <si>
    <t>崇州市崇阳镇尚贤坊街药店</t>
  </si>
  <si>
    <t>东昌路一药店</t>
  </si>
  <si>
    <t>龙潭西路药店</t>
  </si>
  <si>
    <t>郫县郫筒镇东大街药店</t>
  </si>
  <si>
    <t>万宇路药店</t>
  </si>
  <si>
    <t>金丝街药店（9-11）</t>
  </si>
  <si>
    <t>邛崃市临邛镇翠荫街药店</t>
  </si>
  <si>
    <t>西林一街药店</t>
  </si>
  <si>
    <t>邛崃中心药店</t>
  </si>
  <si>
    <t>双流县西航港街道锦华路一段药店</t>
  </si>
  <si>
    <t>大华街药店</t>
  </si>
  <si>
    <t>银沙路药店</t>
  </si>
  <si>
    <t>邛崃市临邛镇长安大道药店</t>
  </si>
  <si>
    <t>逸都路药店</t>
  </si>
  <si>
    <t>双流区东升街道三强西路药店</t>
  </si>
  <si>
    <t>人民中路店（9-11）</t>
  </si>
  <si>
    <t>柳翠路药店</t>
  </si>
  <si>
    <t>新园大道药店</t>
  </si>
  <si>
    <t>清江东路三药店</t>
  </si>
  <si>
    <t>聚萃街药店</t>
  </si>
  <si>
    <t>华康路药店</t>
  </si>
  <si>
    <t>合欢树街药店</t>
  </si>
  <si>
    <t>都江堰市永丰街道宝莲路药店</t>
  </si>
  <si>
    <t>大邑县沙渠镇方圆路药店</t>
  </si>
  <si>
    <t>剑南大道药店</t>
  </si>
  <si>
    <t>蜀鑫路药店</t>
  </si>
  <si>
    <t>清江东路药店</t>
  </si>
  <si>
    <t>中和大道药店</t>
  </si>
  <si>
    <t>邛崃市临邛街道涌泉街药店</t>
  </si>
  <si>
    <t>都江堰奎光路中段药店</t>
  </si>
  <si>
    <t>元华二巷药店</t>
  </si>
  <si>
    <t>五福桥东路药店</t>
  </si>
  <si>
    <t>双楠路药店</t>
  </si>
  <si>
    <t>倪家桥路药店</t>
  </si>
  <si>
    <t>南华巷药店</t>
  </si>
  <si>
    <t>解放路药店（9-11）</t>
  </si>
  <si>
    <t>崇州中心店</t>
  </si>
  <si>
    <t>合计</t>
  </si>
  <si>
    <r>
      <rPr>
        <b/>
        <sz val="10"/>
        <rFont val="宋体"/>
        <charset val="134"/>
      </rPr>
      <t>双十一</t>
    </r>
    <r>
      <rPr>
        <b/>
        <sz val="10"/>
        <rFont val="Arial"/>
      </rPr>
      <t>“11.7</t>
    </r>
    <r>
      <rPr>
        <b/>
        <sz val="10"/>
        <rFont val="宋体"/>
        <charset val="134"/>
      </rPr>
      <t>—</t>
    </r>
    <r>
      <rPr>
        <b/>
        <sz val="10"/>
        <rFont val="Arial"/>
      </rPr>
      <t>11.9</t>
    </r>
    <r>
      <rPr>
        <b/>
        <sz val="10"/>
        <rFont val="宋体"/>
        <charset val="134"/>
      </rPr>
      <t>”员工销售情况</t>
    </r>
  </si>
  <si>
    <t>门店id</t>
  </si>
  <si>
    <t>门店名</t>
  </si>
  <si>
    <t>人员</t>
  </si>
  <si>
    <t>人员名</t>
  </si>
  <si>
    <t>笔数</t>
  </si>
  <si>
    <t>销售金额</t>
  </si>
  <si>
    <t>奖励金额</t>
  </si>
  <si>
    <t xml:space="preserve">四川太极大药房连锁有限公司新津县五津镇五津西路药店
</t>
  </si>
  <si>
    <t>刘芬</t>
  </si>
  <si>
    <t>四川太极大药房连锁有限公司青羊区光华药店</t>
  </si>
  <si>
    <t>魏津</t>
  </si>
  <si>
    <t>四川太极大药房连锁有限公司锦江区东大街药店</t>
  </si>
  <si>
    <t>黄长菊</t>
  </si>
  <si>
    <t>余志彬</t>
  </si>
  <si>
    <t xml:space="preserve">四川太极大药房连锁有限公司武侯区浆洗街药店
</t>
  </si>
  <si>
    <t xml:space="preserve">莫晓菊 </t>
  </si>
  <si>
    <t xml:space="preserve">四川太极大药房连锁有限公司青羊区十二桥路药店
</t>
  </si>
  <si>
    <t xml:space="preserve">辜瑞琪 </t>
  </si>
  <si>
    <t xml:space="preserve">四川太极大药房连锁有限公司青羊区北东街药店
</t>
  </si>
  <si>
    <t xml:space="preserve">向海英 </t>
  </si>
  <si>
    <t xml:space="preserve">蒋雪琴 </t>
  </si>
  <si>
    <t>牟鑫阳</t>
  </si>
  <si>
    <t>胡荣琼</t>
  </si>
  <si>
    <t>陈娟</t>
  </si>
  <si>
    <t xml:space="preserve">四川太极大药房连锁有限公司武侯区顺和街药店
</t>
  </si>
  <si>
    <t>李媛2</t>
  </si>
  <si>
    <t>阮丽</t>
  </si>
  <si>
    <t>廖桂英</t>
  </si>
  <si>
    <t xml:space="preserve">四川太极大药房连锁有限公司青羊区光华村街药店
</t>
  </si>
  <si>
    <t xml:space="preserve">朱晓桃 </t>
  </si>
  <si>
    <t>马昕</t>
  </si>
  <si>
    <t>汤雪芹</t>
  </si>
  <si>
    <t>阳玲</t>
  </si>
  <si>
    <t xml:space="preserve">冯莉 </t>
  </si>
  <si>
    <t>陈思敏</t>
  </si>
  <si>
    <t xml:space="preserve">四川太极大药房连锁有限公司温江区柳城镇凤溪大道药店
</t>
  </si>
  <si>
    <t>夏彩红</t>
  </si>
  <si>
    <t>李勤</t>
  </si>
  <si>
    <t>四川太极大药房连锁有限公司邛崃市文君街道杏林路药店</t>
  </si>
  <si>
    <t>李宋琴</t>
  </si>
  <si>
    <t xml:space="preserve">四川太极大药房连锁有限公司高新区锦城大道药店
</t>
  </si>
  <si>
    <t>杨秀娟</t>
  </si>
  <si>
    <t>四川太极大药房连锁有限公司锦江区榕声路药店</t>
  </si>
  <si>
    <t>王芳</t>
  </si>
  <si>
    <t>唐文琼</t>
  </si>
  <si>
    <t xml:space="preserve">四川太极大药房连锁有限公司高新区大源三期药店
</t>
  </si>
  <si>
    <t>张亚红</t>
  </si>
  <si>
    <t>四川太极大药房连锁有限公司成华区高车一路药店</t>
  </si>
  <si>
    <t>蒋小琼</t>
  </si>
  <si>
    <t>四川太极大药房连锁有限公司青羊区蜀辉路药店</t>
  </si>
  <si>
    <t>付能梅</t>
  </si>
  <si>
    <t xml:space="preserve">四川太极大药房连锁有限公司成华区万科路药店
</t>
  </si>
  <si>
    <t>黄姣</t>
  </si>
  <si>
    <t>胡建兴</t>
  </si>
  <si>
    <t>李蕊如</t>
  </si>
  <si>
    <t>唐丽</t>
  </si>
  <si>
    <t xml:space="preserve">四川太极大药房连锁有限公司新津县邓双镇飞雪路药店 </t>
  </si>
  <si>
    <t>张琴</t>
  </si>
  <si>
    <t xml:space="preserve">四川太极大药房连锁有限公司成华区杉板桥南一路药店
</t>
  </si>
  <si>
    <t>殷岱菊</t>
  </si>
  <si>
    <t>四川太极大药房连锁有限公司崇州市怀远镇新正东街药店</t>
  </si>
  <si>
    <t>韩艳梅</t>
  </si>
  <si>
    <t xml:space="preserve">四川太极大药房连锁有限公司高新区土龙路药店
</t>
  </si>
  <si>
    <t>刘新</t>
  </si>
  <si>
    <t>四川太极大药房连锁有限公司金牛区银河北街药店</t>
  </si>
  <si>
    <t xml:space="preserve">周思 </t>
  </si>
  <si>
    <t>四川太极大药房连锁有限公司武侯区佳灵路药店</t>
  </si>
  <si>
    <t>汪婷</t>
  </si>
  <si>
    <t xml:space="preserve">四川太极大药房连锁有限公司成华区华泰路药店
</t>
  </si>
  <si>
    <t>毛静静</t>
  </si>
  <si>
    <t xml:space="preserve">四川太极大药房连锁有限公司崇州市崇阳镇永康东路药店 </t>
  </si>
  <si>
    <t>胡建梅</t>
  </si>
  <si>
    <t xml:space="preserve">四川太极大药房连锁有限公司成华区华油路药店
</t>
  </si>
  <si>
    <t>谢玉涛</t>
  </si>
  <si>
    <t>四川太极大药房连锁有限公司成都高新区天顺路药店</t>
  </si>
  <si>
    <t>林铃</t>
  </si>
  <si>
    <t xml:space="preserve">四川太极大药房连锁有限公司新都区新繁镇繁江北路药店
</t>
  </si>
  <si>
    <t>蔡小丽</t>
  </si>
  <si>
    <t>四川太极大药房连锁有限公司金牛区蜀汉路药店</t>
  </si>
  <si>
    <t>谢敏</t>
  </si>
  <si>
    <t>四川太极大药房连锁有限公司青羊区青龙街药店</t>
  </si>
  <si>
    <t xml:space="preserve">高文棋 </t>
  </si>
  <si>
    <t>黄梅</t>
  </si>
  <si>
    <t xml:space="preserve">四川太极大药房连锁有限公司邛崃市中心药店
</t>
  </si>
  <si>
    <t>古素琼</t>
  </si>
  <si>
    <t>四川太极大药房连锁有限公司高新区紫薇东路药店</t>
  </si>
  <si>
    <t>文淼</t>
  </si>
  <si>
    <t>四川太极大药房连锁有限公司高新区新下街药店</t>
  </si>
  <si>
    <t>谭凤旭</t>
  </si>
  <si>
    <t>四川太极大药房连锁有限公司郫县郫筒镇一环路东南段药店</t>
  </si>
  <si>
    <t>邓红梅</t>
  </si>
  <si>
    <t>江月红</t>
  </si>
  <si>
    <t xml:space="preserve">四川太极大药房连锁有限公司高新区新乐中街药店
</t>
  </si>
  <si>
    <t>张建</t>
  </si>
  <si>
    <t xml:space="preserve">江元梅 </t>
  </si>
  <si>
    <t xml:space="preserve">四川太极大药房连锁有限公司成华区崔家店路药店 </t>
  </si>
  <si>
    <t>杨伟钰</t>
  </si>
  <si>
    <t xml:space="preserve">四川太极大药房连锁有限公司金牛区蓉北商贸大道药店
</t>
  </si>
  <si>
    <t xml:space="preserve">杨素芬 </t>
  </si>
  <si>
    <t xml:space="preserve">四川太极大药房连锁有限公司崇州市崇阳镇金带街药店
</t>
  </si>
  <si>
    <t>陈凤珍</t>
  </si>
  <si>
    <t>张丽</t>
  </si>
  <si>
    <t>任远芳</t>
  </si>
  <si>
    <t xml:space="preserve">朱朝霞 </t>
  </si>
  <si>
    <t>曹琼</t>
  </si>
  <si>
    <t xml:space="preserve">四川太极大药房连锁有限公司成华区羊子山西路药店
</t>
  </si>
  <si>
    <t>高红华</t>
  </si>
  <si>
    <t>李可</t>
  </si>
  <si>
    <t xml:space="preserve">戚彩 </t>
  </si>
  <si>
    <t>于春莲</t>
  </si>
  <si>
    <t xml:space="preserve">任会茹 </t>
  </si>
  <si>
    <t>四川太极大药房连锁有限公司温江区公平街道江安路药店</t>
  </si>
  <si>
    <t>王慧</t>
  </si>
  <si>
    <t>吴洪瑶</t>
  </si>
  <si>
    <t>李蕊彤</t>
  </si>
  <si>
    <t>古显琼（销售员）</t>
  </si>
  <si>
    <t>吕彩霞</t>
  </si>
  <si>
    <t>四川太极大药房连锁有限公司大邑县晋原镇东街药店</t>
  </si>
  <si>
    <t>杨丽</t>
  </si>
  <si>
    <t>李英</t>
  </si>
  <si>
    <t>姜孝杨</t>
  </si>
  <si>
    <t xml:space="preserve">四川太极大药房连锁有限公司锦江区观音桥街药店
</t>
  </si>
  <si>
    <t>袁咏梅</t>
  </si>
  <si>
    <t xml:space="preserve">四川太极大药房连锁有限公司大邑县晋原镇子龙街药店
</t>
  </si>
  <si>
    <t>李秀辉</t>
  </si>
  <si>
    <t>四川太极大药房连锁有限公司武侯区科华街药店</t>
  </si>
  <si>
    <t>罗妍</t>
  </si>
  <si>
    <t>四川太极大药房连锁有限公司金牛区金沙路药店</t>
  </si>
  <si>
    <t>刘秀琼</t>
  </si>
  <si>
    <t xml:space="preserve">郑红艳 </t>
  </si>
  <si>
    <t>黄玲</t>
  </si>
  <si>
    <t xml:space="preserve">四川太极大药房连锁有限公司金牛区枣子巷药店
</t>
  </si>
  <si>
    <t>周莉</t>
  </si>
  <si>
    <t xml:space="preserve">四川太极大药房连锁有限公司成华区双林路药店
</t>
  </si>
  <si>
    <t>梅茜</t>
  </si>
  <si>
    <t>李桂芳</t>
  </si>
  <si>
    <t xml:space="preserve">四川太极大药房连锁有限公司高新区新园大道药店
</t>
  </si>
  <si>
    <t>罗婷</t>
  </si>
  <si>
    <t>熊小玲</t>
  </si>
  <si>
    <t xml:space="preserve">四川太极大药房连锁有限公司锦江区通盈街药店
</t>
  </si>
  <si>
    <t>董华</t>
  </si>
  <si>
    <t>李凤霞</t>
  </si>
  <si>
    <t>四川太极大药房连锁有限公司锦江区庆云南街药店</t>
  </si>
  <si>
    <t>余志彬（庆云南街）</t>
  </si>
  <si>
    <t>邹东梅</t>
  </si>
  <si>
    <t>周燕</t>
  </si>
  <si>
    <t>四川太极大药房连锁有限公司新津县五津镇五津西路二药房</t>
  </si>
  <si>
    <t>朱春梅</t>
  </si>
  <si>
    <t xml:space="preserve">四川太极大药房连锁有限公司高新区天久北巷药店
</t>
  </si>
  <si>
    <t>周红蓉</t>
  </si>
  <si>
    <t>四川太极大药房连锁有限公司锦江区劼人路药店</t>
  </si>
  <si>
    <t xml:space="preserve">马雪 </t>
  </si>
  <si>
    <t>周娟</t>
  </si>
  <si>
    <t xml:space="preserve">四川太极大药房连锁有限公司金牛区交大路第三药店
</t>
  </si>
  <si>
    <t>陈文芳</t>
  </si>
  <si>
    <t>杨怡珩</t>
  </si>
  <si>
    <t xml:space="preserve">四川太极大药房连锁有限公司新都区新都街道兴乐北路药店
</t>
  </si>
  <si>
    <t>郑万利</t>
  </si>
  <si>
    <t>四川太极大药房连锁有限公司青羊区贝森北路药店</t>
  </si>
  <si>
    <t>李玉先</t>
  </si>
  <si>
    <t>四川太极大药房连锁有限公司金牛区花照壁药店</t>
  </si>
  <si>
    <t xml:space="preserve">代志斌 </t>
  </si>
  <si>
    <t>魏小琴</t>
  </si>
  <si>
    <t>赵英（销售员）</t>
  </si>
  <si>
    <t>单菊</t>
  </si>
  <si>
    <t>贾静</t>
  </si>
  <si>
    <t xml:space="preserve">四川太极大药房连锁有限公司都江堰幸福镇景中路药店
</t>
  </si>
  <si>
    <t>晏祥春</t>
  </si>
  <si>
    <t xml:space="preserve">四川太极大药房连锁有限公司青羊区清江东路药店
</t>
  </si>
  <si>
    <t>胡艳弘</t>
  </si>
  <si>
    <t>朱文艺</t>
  </si>
  <si>
    <t>朱静</t>
  </si>
  <si>
    <t>吴湘燏</t>
  </si>
  <si>
    <t>黄天平</t>
  </si>
  <si>
    <t>王燕丽</t>
  </si>
  <si>
    <t>黄长菊（庆云南街）</t>
  </si>
  <si>
    <t xml:space="preserve">四川太极大药房连锁有限公司邛崃市临邛镇洪川小区药店
</t>
  </si>
  <si>
    <t>杨平</t>
  </si>
  <si>
    <t xml:space="preserve">四川太极大药房连锁有限公司大邑县沙渠镇利民街药店
</t>
  </si>
  <si>
    <t>邓杨梅</t>
  </si>
  <si>
    <t>四川太极大药房连锁有限公司大邑县晋原镇潘家街药店</t>
  </si>
  <si>
    <t>闵巧</t>
  </si>
  <si>
    <t>陈亭亭</t>
  </si>
  <si>
    <t>冯瑞坤</t>
  </si>
  <si>
    <t>张雪</t>
  </si>
  <si>
    <t xml:space="preserve">四川太极大药房连锁有限公司锦江区水杉街药店
</t>
  </si>
  <si>
    <t>唐冬芳</t>
  </si>
  <si>
    <t>胡新</t>
  </si>
  <si>
    <t>四川太极大药房连锁有限公司青羊区童子街药店</t>
  </si>
  <si>
    <t>刘静</t>
  </si>
  <si>
    <t xml:space="preserve">四川太极大药房连锁有限公司大邑县晋原镇内蒙古大道桃源药店 </t>
  </si>
  <si>
    <t xml:space="preserve">田兰 </t>
  </si>
  <si>
    <t>陈丽媛</t>
  </si>
  <si>
    <t>李艳萍</t>
  </si>
  <si>
    <t>骆玲</t>
  </si>
  <si>
    <t>四川太极大药房连锁有限公司成华区金马河路药店</t>
  </si>
  <si>
    <t>易永红</t>
  </si>
  <si>
    <t xml:space="preserve">黄梅 </t>
  </si>
  <si>
    <t>四川太极大药房连锁有限公司成华区万宇路药店</t>
  </si>
  <si>
    <t>廖苹</t>
  </si>
  <si>
    <t>黄雅冰</t>
  </si>
  <si>
    <t>杨科</t>
  </si>
  <si>
    <t xml:space="preserve">四川太极大药房连锁有限公司双流县西航港街道锦华路一段药店
</t>
  </si>
  <si>
    <t>邹惠</t>
  </si>
  <si>
    <t>王佳</t>
  </si>
  <si>
    <t>彭志萍</t>
  </si>
  <si>
    <t xml:space="preserve">谢琴 </t>
  </si>
  <si>
    <t>四川太极大药房连锁有限公司金牛区银沙路药店</t>
  </si>
  <si>
    <t>林禹帅</t>
  </si>
  <si>
    <t>纪莉萍</t>
  </si>
  <si>
    <t>鲁雪</t>
  </si>
  <si>
    <t xml:space="preserve">四川太极大药房连锁有限公司青羊区金丝街药店
</t>
  </si>
  <si>
    <t xml:space="preserve">刘樽 </t>
  </si>
  <si>
    <t>四川太极大药房连锁有限公司武侯区航中街药店</t>
  </si>
  <si>
    <t>晏玲</t>
  </si>
  <si>
    <t>何英</t>
  </si>
  <si>
    <t>李梦菊</t>
  </si>
  <si>
    <t>周金梅（销售员）</t>
  </si>
  <si>
    <t>袁文秀</t>
  </si>
  <si>
    <t>王依纯</t>
  </si>
  <si>
    <t xml:space="preserve">四川太极大药房连锁有限公司大邑县新场镇文昌街药店
</t>
  </si>
  <si>
    <t>孟小明</t>
  </si>
  <si>
    <t>韩守玉</t>
  </si>
  <si>
    <t>覃顺洪</t>
  </si>
  <si>
    <t>杨莎</t>
  </si>
  <si>
    <t>罗豪</t>
  </si>
  <si>
    <t>四川太极大药房连锁有限公司武侯区大悦路药店</t>
  </si>
  <si>
    <t>杨艳</t>
  </si>
  <si>
    <t>罗雪琴</t>
  </si>
  <si>
    <t>张意雪</t>
  </si>
  <si>
    <t>苟俊驰</t>
  </si>
  <si>
    <t xml:space="preserve">四川太极大药房连锁有限公司邛崃市羊安镇永康大道药店
</t>
  </si>
  <si>
    <t>闵雪</t>
  </si>
  <si>
    <t xml:space="preserve">宋晓倩 </t>
  </si>
  <si>
    <t xml:space="preserve">四川太极大药房连锁有限公司大邑县晋原镇东壕沟北段药店
</t>
  </si>
  <si>
    <t>许静</t>
  </si>
  <si>
    <t>张玉</t>
  </si>
  <si>
    <t>四川太极大药房连锁有限公司成都高新区元华二巷药店</t>
  </si>
  <si>
    <t>梁兰</t>
  </si>
  <si>
    <t>四川太极大药房连锁有限公司大邑县晋原镇北街药店</t>
  </si>
  <si>
    <t>孙莉</t>
  </si>
  <si>
    <t>彭亚丹</t>
  </si>
  <si>
    <t xml:space="preserve">四川太极大药房连锁有限公司郫县郫筒镇东大街药店 </t>
  </si>
  <si>
    <t>王俊</t>
  </si>
  <si>
    <t>方晓敏</t>
  </si>
  <si>
    <t xml:space="preserve">四川太极大药房连锁有限公司都江堰市灌口镇蒲阳路药店
</t>
  </si>
  <si>
    <t>周有惠</t>
  </si>
  <si>
    <t xml:space="preserve">四川太极大药房连锁有限公司都江堰市蒲阳镇问道西路药店
</t>
  </si>
  <si>
    <t>孙佳丽</t>
  </si>
  <si>
    <t>李娟</t>
  </si>
  <si>
    <t xml:space="preserve">四川太极大药房连锁有限公司都江堰市聚源镇联建房药店
</t>
  </si>
  <si>
    <t>何丽萍</t>
  </si>
  <si>
    <t>张飘</t>
  </si>
  <si>
    <t>四川太极大药房连锁有限公司成华区培华东路药店</t>
  </si>
  <si>
    <t>冯元香</t>
  </si>
  <si>
    <t xml:space="preserve">四川太极大药房连锁有限公司邛崃市临邛镇长安大道药店
</t>
  </si>
  <si>
    <t>万义丽</t>
  </si>
  <si>
    <t>王波</t>
  </si>
  <si>
    <t>易月红</t>
  </si>
  <si>
    <t xml:space="preserve">四川太极大药房连锁有限公司大邑县安仁镇千禧街药店
</t>
  </si>
  <si>
    <t>张群</t>
  </si>
  <si>
    <t>四川太极大药房连锁有限公司成都高新区中和公济桥路药店</t>
  </si>
  <si>
    <t>邱如秀</t>
  </si>
  <si>
    <t xml:space="preserve">四川太极大药房连锁有限公司崇州市三江镇崇新路药店
</t>
  </si>
  <si>
    <t>骆素花</t>
  </si>
  <si>
    <t>四川太极大药房连锁有限公司金牛区五福桥东路药店</t>
  </si>
  <si>
    <t xml:space="preserve">黄娟 </t>
  </si>
  <si>
    <t>四川太极大药房连锁有限公司成华区东昌路一药店</t>
  </si>
  <si>
    <t>刘雨婷</t>
  </si>
  <si>
    <t>黄艳</t>
  </si>
  <si>
    <t>高玉</t>
  </si>
  <si>
    <t>李沙</t>
  </si>
  <si>
    <t>邓洁</t>
  </si>
  <si>
    <t>四川太极大药房连锁有限公司武侯区科华北路药店</t>
  </si>
  <si>
    <t>黄焰</t>
  </si>
  <si>
    <t>刘春花</t>
  </si>
  <si>
    <t>杨萍</t>
  </si>
  <si>
    <t>四川太极大药房连锁有限公司新都区新都街道万和北路药店</t>
  </si>
  <si>
    <t>廖红</t>
  </si>
  <si>
    <t>四川太极大药房连锁有限公司武侯区丝竹路药店</t>
  </si>
  <si>
    <t>蔡旌晶</t>
  </si>
  <si>
    <t>刘建芳</t>
  </si>
  <si>
    <t>龚玉林</t>
  </si>
  <si>
    <t>肖瑶</t>
  </si>
  <si>
    <t>陈志勇</t>
  </si>
  <si>
    <t>四川太极大药房连锁有限公司崇州市崇阳镇蜀州中路药店</t>
  </si>
  <si>
    <t>王旭</t>
  </si>
  <si>
    <t>王宇</t>
  </si>
  <si>
    <t>费诗尧</t>
  </si>
  <si>
    <t>四川太极大药房连锁有限公司都江堰市灌口街道都江堰大道药店</t>
  </si>
  <si>
    <t>聂丽</t>
  </si>
  <si>
    <t>吴志海</t>
  </si>
  <si>
    <t>岳琴</t>
  </si>
  <si>
    <t>梁海燕</t>
  </si>
  <si>
    <t xml:space="preserve">四川太极大药房连锁有限公司大邑县晋原镇通达东路五段药店
</t>
  </si>
  <si>
    <t>付曦</t>
  </si>
  <si>
    <t>彭燕</t>
  </si>
  <si>
    <t>罗丹</t>
  </si>
  <si>
    <t>四川太极大药房连锁有限公司青羊区人民中路药店</t>
  </si>
  <si>
    <t>王丽超</t>
  </si>
  <si>
    <t>四川太极大药房连锁有限公司成华区华康路药店</t>
  </si>
  <si>
    <t>陈丽梅</t>
  </si>
  <si>
    <t>付变荣</t>
  </si>
  <si>
    <t>张奇瑶</t>
  </si>
  <si>
    <t>舒海燕</t>
  </si>
  <si>
    <t>蒋静</t>
  </si>
  <si>
    <t>张茹君</t>
  </si>
  <si>
    <t>彭勤</t>
  </si>
  <si>
    <t>欧玲</t>
  </si>
  <si>
    <t>马昕（庆云南街）</t>
  </si>
  <si>
    <t>吕晓琴</t>
  </si>
  <si>
    <t>四川太极大药房连锁有限公司武侯区双楠路药店</t>
  </si>
  <si>
    <t>李海燕</t>
  </si>
  <si>
    <t>四川太极大药房连锁有限公司青羊区大石西路药店</t>
  </si>
  <si>
    <t>马艺芮</t>
  </si>
  <si>
    <t>谌美静</t>
  </si>
  <si>
    <t>四川太极大药房连锁有限公司武侯区逸都路药店</t>
  </si>
  <si>
    <t>万雪倩</t>
  </si>
  <si>
    <t>李巧</t>
  </si>
  <si>
    <t>贺春芳</t>
  </si>
  <si>
    <t>张春苗</t>
  </si>
  <si>
    <t>杜泓橘</t>
  </si>
  <si>
    <t xml:space="preserve">四川太极大药房连锁有限公司青羊区红星路药店
</t>
  </si>
  <si>
    <t>邱运丽</t>
  </si>
  <si>
    <t>四川太极大药房连锁有限公司新津县五津镇武阳西路药店</t>
  </si>
  <si>
    <t>祁荣</t>
  </si>
  <si>
    <t>胡静</t>
  </si>
  <si>
    <t>杨萧</t>
  </si>
  <si>
    <t>杨红</t>
  </si>
  <si>
    <t>王李秋</t>
  </si>
  <si>
    <t xml:space="preserve">李红梅 </t>
  </si>
  <si>
    <t>代曾莲</t>
  </si>
  <si>
    <t>蔡红秀</t>
  </si>
  <si>
    <t>唐礼萍</t>
  </si>
  <si>
    <t xml:space="preserve">四川太极大药房连锁有限公司金牛区黄苑东街药店
</t>
  </si>
  <si>
    <t>李秀芳</t>
  </si>
  <si>
    <t>马婷婷</t>
  </si>
  <si>
    <t>廖文莉</t>
  </si>
  <si>
    <t>王娅</t>
  </si>
  <si>
    <t>梁娟</t>
  </si>
  <si>
    <t>范阳</t>
  </si>
  <si>
    <t>何倩倩</t>
  </si>
  <si>
    <t>四川太极大药房连锁有限公司武侯区倪家桥路药店</t>
  </si>
  <si>
    <t>尹萍</t>
  </si>
  <si>
    <t>黄鑫</t>
  </si>
  <si>
    <t>吴霞</t>
  </si>
  <si>
    <t>王爱玲</t>
  </si>
  <si>
    <t>王茹</t>
  </si>
  <si>
    <t>四川太极大药房连锁有限公司青羊区清江东路三药店</t>
  </si>
  <si>
    <t>李丽</t>
  </si>
  <si>
    <t xml:space="preserve">四川太极大药房连锁有限公司锦江区柳翠路药店
</t>
  </si>
  <si>
    <t>付雅雯</t>
  </si>
  <si>
    <t>李雪</t>
  </si>
  <si>
    <t>四川太极大药房连锁有限公司邛崃市文君街道办翠荫街药店</t>
  </si>
  <si>
    <t>陈礼凤</t>
  </si>
  <si>
    <t>阳玲（庆云南街）</t>
  </si>
  <si>
    <t>王晓雁（庆云南街）</t>
  </si>
  <si>
    <t>王盛英</t>
  </si>
  <si>
    <t>张婷</t>
  </si>
  <si>
    <t xml:space="preserve">四川太极大药房连锁有限公司新津县兴义镇万兴路药店
</t>
  </si>
  <si>
    <t>庄静</t>
  </si>
  <si>
    <t>四川太极大药房连锁有限公司武侯区聚萃街药店</t>
  </si>
  <si>
    <t>何青蓉</t>
  </si>
  <si>
    <t>黄杨</t>
  </si>
  <si>
    <t>四川太极崇州市崇阳镇尚贤坊街药店</t>
  </si>
  <si>
    <t>刘敏</t>
  </si>
  <si>
    <t>四川太极大药房连锁有限公司成华区西林一街药店</t>
  </si>
  <si>
    <t>秦静茹</t>
  </si>
  <si>
    <t>黄霞</t>
  </si>
  <si>
    <t>四川太极大药房连锁有限公司成华区龙潭西路药店</t>
  </si>
  <si>
    <t>张杰</t>
  </si>
  <si>
    <t>曾艳</t>
  </si>
  <si>
    <t xml:space="preserve">四川太极大药房连锁有限公司都江堰市幸福镇奎光路药店
</t>
  </si>
  <si>
    <t>陈蓉</t>
  </si>
  <si>
    <t>四川太极大药房连锁有限公司金牛区解放路药店</t>
  </si>
  <si>
    <t>任嘉欣</t>
  </si>
  <si>
    <t>黄洁欣</t>
  </si>
  <si>
    <t>韩启敏</t>
  </si>
  <si>
    <t>牟彩云</t>
  </si>
  <si>
    <t>郭俊梅</t>
  </si>
  <si>
    <t>四川太极大药房连锁有限公司高新区中和大道药店</t>
  </si>
  <si>
    <t>黄丹</t>
  </si>
  <si>
    <t>窦潘</t>
  </si>
  <si>
    <t>四川太极锦江区合欢树街药店</t>
  </si>
  <si>
    <t>刘成童</t>
  </si>
  <si>
    <t>任姗姗</t>
  </si>
  <si>
    <t xml:space="preserve">四川太极大药房连锁有限公司都江堰市幸福镇翔凤路药店
</t>
  </si>
  <si>
    <t>李燕</t>
  </si>
  <si>
    <t>冯婧恩</t>
  </si>
  <si>
    <t>四川太极大药房连锁有限公司成华区云龙南路药店</t>
  </si>
  <si>
    <t>孙秀琳</t>
  </si>
  <si>
    <t>李甜甜</t>
  </si>
  <si>
    <t>四川太极大药房连锁有限公司青羊区光华西一路药店</t>
  </si>
  <si>
    <t>曾蕾蕾</t>
  </si>
  <si>
    <t>施雪</t>
  </si>
  <si>
    <t>彭蓉</t>
  </si>
  <si>
    <t>邓银鑫</t>
  </si>
  <si>
    <t>钟世豪</t>
  </si>
  <si>
    <t>赵秋丽</t>
  </si>
  <si>
    <t>四川太极大药房连锁有限公司青羊区蜀鑫路药店</t>
  </si>
  <si>
    <t>李莹</t>
  </si>
  <si>
    <t>乐良清</t>
  </si>
  <si>
    <t>杨苗</t>
  </si>
  <si>
    <t>郑娇</t>
  </si>
  <si>
    <t>四川太极大药房连锁有限公司武侯区大华街药店</t>
  </si>
  <si>
    <t>刘勇</t>
  </si>
  <si>
    <t>邹芊</t>
  </si>
  <si>
    <t>兰新喻</t>
  </si>
  <si>
    <t>四川太极大药房连锁有限公司锦江区梨花街药店</t>
  </si>
  <si>
    <t>梁静容（梨花街）</t>
  </si>
  <si>
    <t>魏存敏</t>
  </si>
  <si>
    <t>朱玉梅</t>
  </si>
  <si>
    <t xml:space="preserve">四川太极大药房连锁有限公司金牛区沙河源药店
</t>
  </si>
  <si>
    <t>黎婷婷</t>
  </si>
  <si>
    <t>赵晓丹</t>
  </si>
  <si>
    <t>涂思佩</t>
  </si>
  <si>
    <t>宋丹</t>
  </si>
  <si>
    <t>彭蕾</t>
  </si>
  <si>
    <t>杨蕊吉</t>
  </si>
  <si>
    <t>刘莉</t>
  </si>
  <si>
    <t>四川太极大药房连锁有限公司都江堰市永丰街道宝莲路药店</t>
  </si>
  <si>
    <t>吴阳</t>
  </si>
  <si>
    <t>秦庭月</t>
  </si>
  <si>
    <t>张娜</t>
  </si>
  <si>
    <t>罗思榕</t>
  </si>
  <si>
    <t>四川太极大药房连锁有限公司双流区东升街道三强西路药店</t>
  </si>
  <si>
    <t>任红艳</t>
  </si>
  <si>
    <t>李雪梅</t>
  </si>
  <si>
    <t>四川太极大药房连锁有限公司锦江区静明路药店</t>
  </si>
  <si>
    <t>毛茜</t>
  </si>
  <si>
    <t>冯丽娟</t>
  </si>
  <si>
    <t>黄雨</t>
  </si>
  <si>
    <t>高星宇</t>
  </si>
  <si>
    <t>梅雅霜</t>
  </si>
  <si>
    <t>李俊俐</t>
  </si>
  <si>
    <t>四川太极大药房连锁有限公司青羊区光华北五路药店</t>
  </si>
  <si>
    <t>唐义莲</t>
  </si>
  <si>
    <t>四川太极大药房连锁有限公司崇州市崇阳镇文化西街药店</t>
  </si>
  <si>
    <t>郭桃</t>
  </si>
  <si>
    <t>胡光宾</t>
  </si>
  <si>
    <t>向桂西</t>
  </si>
  <si>
    <t xml:space="preserve">黄兴中 </t>
  </si>
  <si>
    <t>陈思宇</t>
  </si>
  <si>
    <t>冯静</t>
  </si>
  <si>
    <t>外方统计</t>
  </si>
  <si>
    <t>朱春容</t>
  </si>
  <si>
    <t>四川太极大药房连锁有限公司邛崃市临邛街道涌泉街药店</t>
  </si>
  <si>
    <t>杨晓毅</t>
  </si>
  <si>
    <t>李思艳</t>
  </si>
  <si>
    <t>马昕（梨花街）</t>
  </si>
  <si>
    <t>贾益娟</t>
  </si>
  <si>
    <t xml:space="preserve">李紫雯 </t>
  </si>
  <si>
    <t>唐文琼（庆云南街）</t>
  </si>
  <si>
    <t>兰夏琳</t>
  </si>
  <si>
    <t xml:space="preserve">周琳琰
</t>
  </si>
  <si>
    <t>饶玉银</t>
  </si>
  <si>
    <t>林思敏</t>
  </si>
  <si>
    <t>四川太极大药房连锁有限公司成都高新区剑南大道药店</t>
  </si>
  <si>
    <t>苏方惠</t>
  </si>
  <si>
    <t>张玲（梨花街）</t>
  </si>
  <si>
    <t>高清清</t>
  </si>
  <si>
    <t>李银萍</t>
  </si>
  <si>
    <t>罗丽</t>
  </si>
  <si>
    <t>羊玉梅（销售员）</t>
  </si>
  <si>
    <t>张阿几</t>
  </si>
  <si>
    <t>周茂兰</t>
  </si>
  <si>
    <t xml:space="preserve">李珍伟 
</t>
  </si>
  <si>
    <t>刘罗蓉</t>
  </si>
  <si>
    <t>李馨怡</t>
  </si>
  <si>
    <t>龚正红</t>
  </si>
  <si>
    <t>廖晓静</t>
  </si>
  <si>
    <t>刘雨心</t>
  </si>
  <si>
    <t>黄雪梅</t>
  </si>
  <si>
    <t>何晓阳</t>
  </si>
  <si>
    <t>张丹</t>
  </si>
  <si>
    <t>李小菲</t>
  </si>
  <si>
    <t xml:space="preserve">李平
</t>
  </si>
  <si>
    <t>高榕</t>
  </si>
  <si>
    <t>杨珂</t>
  </si>
  <si>
    <t>郝晓林</t>
  </si>
  <si>
    <t xml:space="preserve">贾兰 </t>
  </si>
  <si>
    <t>沈长英</t>
  </si>
  <si>
    <t>欧双雪</t>
  </si>
  <si>
    <t>杨素芬（沙河源）</t>
  </si>
  <si>
    <t>陈伟</t>
  </si>
  <si>
    <t>四川太极大药房连锁有限公司成都高新区南华巷药店</t>
  </si>
  <si>
    <t>甘俊莉</t>
  </si>
  <si>
    <t>马花</t>
  </si>
  <si>
    <t>唐春燕</t>
  </si>
  <si>
    <t xml:space="preserve">石倩
</t>
  </si>
  <si>
    <t>吴伟利</t>
  </si>
  <si>
    <t>廖桂英（梨花街）</t>
  </si>
  <si>
    <t>李迎新</t>
  </si>
  <si>
    <t>张娟娟（梨花街）</t>
  </si>
  <si>
    <t>胡碧英</t>
  </si>
  <si>
    <t>蒲正碧</t>
  </si>
  <si>
    <t>李丹</t>
  </si>
  <si>
    <t>钟海洋</t>
  </si>
  <si>
    <t>张娟娟</t>
  </si>
  <si>
    <t>谭杨（庆云南街）</t>
  </si>
  <si>
    <t xml:space="preserve">李云田
</t>
  </si>
  <si>
    <t>李蕊</t>
  </si>
  <si>
    <t>郭梦姣</t>
  </si>
  <si>
    <t>余志彬（梨花街）</t>
  </si>
  <si>
    <t xml:space="preserve">唐钟发
</t>
  </si>
  <si>
    <t xml:space="preserve">李秀丽 </t>
  </si>
  <si>
    <t>邓婧</t>
  </si>
  <si>
    <t>白淑仪医生</t>
  </si>
  <si>
    <t>李文静</t>
  </si>
  <si>
    <t>谌美静（五津2店）</t>
  </si>
  <si>
    <t>任雪</t>
  </si>
  <si>
    <t>廖志立医生</t>
  </si>
  <si>
    <t>杨杰</t>
  </si>
  <si>
    <t xml:space="preserve">陈郑萍
</t>
  </si>
  <si>
    <t>廖艳萍</t>
  </si>
  <si>
    <t>廖薇</t>
  </si>
  <si>
    <t xml:space="preserve">毛玉
</t>
  </si>
  <si>
    <t>高小菁</t>
  </si>
  <si>
    <t>阳玲（梨花街）</t>
  </si>
  <si>
    <t xml:space="preserve">贺凤
</t>
  </si>
  <si>
    <t>田甜</t>
  </si>
  <si>
    <t>雷馥聿</t>
  </si>
  <si>
    <t>黄长菊（梨花街）</t>
  </si>
  <si>
    <t xml:space="preserve">王润吉
</t>
  </si>
  <si>
    <t>蒋爽</t>
  </si>
  <si>
    <t>杨沙艳</t>
  </si>
  <si>
    <t>曲木尔哈</t>
  </si>
  <si>
    <t>谭庆娟（梨花街）</t>
  </si>
  <si>
    <t xml:space="preserve">杨晓岚
</t>
  </si>
  <si>
    <t>王燕丽（五津2店）</t>
  </si>
  <si>
    <t xml:space="preserve">汪嫡姝
</t>
  </si>
  <si>
    <t>付俐</t>
  </si>
  <si>
    <t>朱婷</t>
  </si>
  <si>
    <t>申彩文</t>
  </si>
  <si>
    <t>张振鑫</t>
  </si>
  <si>
    <t>陈建杉医生</t>
  </si>
  <si>
    <t>张玲</t>
  </si>
  <si>
    <t>杨素</t>
  </si>
  <si>
    <t>刘维</t>
  </si>
  <si>
    <t>陆英</t>
  </si>
  <si>
    <t xml:space="preserve">曾思宇
</t>
  </si>
  <si>
    <t>王荣</t>
  </si>
  <si>
    <t xml:space="preserve">张虹 </t>
  </si>
  <si>
    <t>弋茂兰</t>
  </si>
  <si>
    <t>李佳岭</t>
  </si>
  <si>
    <t>苏婷婷</t>
  </si>
  <si>
    <t>牟馨</t>
  </si>
  <si>
    <t>蒋润</t>
  </si>
  <si>
    <t>曾希露</t>
  </si>
  <si>
    <t>韩彬</t>
  </si>
  <si>
    <t xml:space="preserve">高汝琳
</t>
  </si>
  <si>
    <t>舒鑫</t>
  </si>
  <si>
    <t>聂琴</t>
  </si>
  <si>
    <t>童俊</t>
  </si>
  <si>
    <t>阮丽（梨花街）</t>
  </si>
  <si>
    <t>徐平梅</t>
  </si>
  <si>
    <t>李奕</t>
  </si>
  <si>
    <t xml:space="preserve">董虎林
</t>
  </si>
  <si>
    <t>谢雯倩</t>
  </si>
  <si>
    <t>羊玉梅</t>
  </si>
  <si>
    <t>廖文莉（五津2店）</t>
  </si>
  <si>
    <t xml:space="preserve">王茹
</t>
  </si>
  <si>
    <t xml:space="preserve">陈旭 </t>
  </si>
  <si>
    <t>王欧</t>
  </si>
  <si>
    <t>刁晓梅（梨花街）</t>
  </si>
  <si>
    <t>李迎新（五津西路）</t>
  </si>
  <si>
    <t>冉燕医生</t>
  </si>
  <si>
    <t>梁静容</t>
  </si>
  <si>
    <t>王婷</t>
  </si>
  <si>
    <t>黄唐义</t>
  </si>
  <si>
    <t>刘芬（五津2店）</t>
  </si>
  <si>
    <t>孟天凤</t>
  </si>
  <si>
    <t>阮丽（庆云南街）</t>
  </si>
  <si>
    <t>岳仕芹</t>
  </si>
  <si>
    <t xml:space="preserve">邓开柱
</t>
  </si>
  <si>
    <t xml:space="preserve">彭桢
</t>
  </si>
  <si>
    <t>阴静（庆云南街）</t>
  </si>
  <si>
    <t>谢国庸医生</t>
  </si>
  <si>
    <t>彭关敏（梨花街）</t>
  </si>
  <si>
    <t>钟雨良</t>
  </si>
  <si>
    <t xml:space="preserve">罗煜东 </t>
  </si>
  <si>
    <t xml:space="preserve">花晓轩
</t>
  </si>
  <si>
    <t xml:space="preserve">谢红平
</t>
  </si>
  <si>
    <t>杨洋</t>
  </si>
  <si>
    <t xml:space="preserve">池波 </t>
  </si>
  <si>
    <t xml:space="preserve">张继颖 </t>
  </si>
  <si>
    <t>阴静</t>
  </si>
  <si>
    <t>李鸿美医生</t>
  </si>
  <si>
    <t>谭庆娟（庆云南街）</t>
  </si>
  <si>
    <t xml:space="preserve">李蜜 </t>
  </si>
  <si>
    <t>吴凤兰</t>
  </si>
  <si>
    <t>唐文琼（梨花街）</t>
  </si>
  <si>
    <t>邹媛媛</t>
  </si>
  <si>
    <t xml:space="preserve">李浩东 </t>
  </si>
  <si>
    <t>傅一怒医生</t>
  </si>
  <si>
    <t>曾国平</t>
  </si>
  <si>
    <t>四川太极大药房连锁有限公司锦江区宏济中路药店</t>
  </si>
  <si>
    <t>李静</t>
  </si>
  <si>
    <t>舒思玉</t>
  </si>
  <si>
    <t xml:space="preserve">蒋创
</t>
  </si>
  <si>
    <t>刁晓梅（庆云南街）</t>
  </si>
  <si>
    <t>杨梦佳</t>
  </si>
  <si>
    <t>李思怡</t>
  </si>
  <si>
    <t xml:space="preserve">张雪梅
</t>
  </si>
  <si>
    <t>马海子尾</t>
  </si>
  <si>
    <t xml:space="preserve">李穴增
</t>
  </si>
  <si>
    <t>岳红</t>
  </si>
  <si>
    <t>胡晓娟</t>
  </si>
  <si>
    <t xml:space="preserve">伍正群
</t>
  </si>
  <si>
    <t>杨蝶</t>
  </si>
  <si>
    <t xml:space="preserve">陈遥
</t>
  </si>
  <si>
    <t>吴凤兰（庆云南街）</t>
  </si>
  <si>
    <t xml:space="preserve">张婷婷 </t>
  </si>
  <si>
    <t>付安医生</t>
  </si>
  <si>
    <t>敬舒雅</t>
  </si>
  <si>
    <t xml:space="preserve">李远婷
</t>
  </si>
  <si>
    <t>刘青</t>
  </si>
  <si>
    <t xml:space="preserve">陈兴伦 </t>
  </si>
  <si>
    <t xml:space="preserve">廖龙梅
</t>
  </si>
  <si>
    <t xml:space="preserve">赵荣彬
</t>
  </si>
  <si>
    <t>陈涵蕾</t>
  </si>
  <si>
    <t>袁明霞</t>
  </si>
  <si>
    <t xml:space="preserve">杨凤麟 </t>
  </si>
  <si>
    <t>四川太极大药房连锁有限公司</t>
  </si>
  <si>
    <t xml:space="preserve">王四维 </t>
  </si>
  <si>
    <t xml:space="preserve">刘雪梅
</t>
  </si>
  <si>
    <t>刁晓梅</t>
  </si>
  <si>
    <t xml:space="preserve">蒋新粤
</t>
  </si>
  <si>
    <t xml:space="preserve">佘瑶 </t>
  </si>
  <si>
    <t xml:space="preserve">陈佳佳
</t>
  </si>
  <si>
    <t xml:space="preserve">刘丹
</t>
  </si>
  <si>
    <t>秦怡</t>
  </si>
  <si>
    <t xml:space="preserve">熊小芳 </t>
  </si>
  <si>
    <t>庞远梅</t>
  </si>
  <si>
    <t>费新览</t>
  </si>
  <si>
    <t>杨小英</t>
  </si>
  <si>
    <t xml:space="preserve">冯晓宇 </t>
  </si>
  <si>
    <t>罗霜</t>
  </si>
  <si>
    <t>蒋羽</t>
  </si>
  <si>
    <t xml:space="preserve">牟小燕
</t>
  </si>
  <si>
    <t>魏秀芳</t>
  </si>
  <si>
    <t>朱玉梅（崇州中心店）</t>
  </si>
  <si>
    <t xml:space="preserve">贺英桢
</t>
  </si>
  <si>
    <t>彭关敏</t>
  </si>
  <si>
    <t xml:space="preserve">李倩汝
</t>
  </si>
  <si>
    <t>岳果医生</t>
  </si>
  <si>
    <t>于丽萍</t>
  </si>
  <si>
    <t>吕越</t>
  </si>
  <si>
    <t>杜苏婷</t>
  </si>
  <si>
    <t>熊雅洁</t>
  </si>
  <si>
    <t>王健雄（医生）</t>
  </si>
  <si>
    <t xml:space="preserve">雷静
</t>
  </si>
  <si>
    <t>付新宇</t>
  </si>
  <si>
    <t xml:space="preserve">周丹
</t>
  </si>
  <si>
    <t>张玲（庆云南街）</t>
  </si>
  <si>
    <t>汪恬</t>
  </si>
  <si>
    <t>邱小凡</t>
  </si>
  <si>
    <t>王轩</t>
  </si>
  <si>
    <t>苏义群</t>
  </si>
  <si>
    <t xml:space="preserve">程浩 </t>
  </si>
  <si>
    <t>范珂君</t>
  </si>
  <si>
    <t>郑娅玲</t>
  </si>
  <si>
    <t xml:space="preserve">杨雨昕 </t>
  </si>
  <si>
    <t>田桂菊</t>
  </si>
  <si>
    <t>廖连鸿医生</t>
  </si>
  <si>
    <t xml:space="preserve">李艳红
</t>
  </si>
  <si>
    <t xml:space="preserve">何莉莎 </t>
  </si>
  <si>
    <t>肖然</t>
  </si>
  <si>
    <t>廖心悦（医生）</t>
  </si>
  <si>
    <t>雍丹</t>
  </si>
  <si>
    <t>何正安医生</t>
  </si>
  <si>
    <t>王娜</t>
  </si>
  <si>
    <t xml:space="preserve">段宁宁 </t>
  </si>
  <si>
    <t xml:space="preserve">刘洋 </t>
  </si>
  <si>
    <t>段文秀</t>
  </si>
  <si>
    <t>李静（庆云南街）</t>
  </si>
  <si>
    <t xml:space="preserve">翁尼阿呷莫
</t>
  </si>
  <si>
    <t>苏王雪</t>
  </si>
  <si>
    <t>王信全医生</t>
  </si>
  <si>
    <t>张爱华</t>
  </si>
  <si>
    <t xml:space="preserve">杨敔
</t>
  </si>
  <si>
    <t xml:space="preserve">高敏
</t>
  </si>
  <si>
    <t>张勇医生</t>
  </si>
  <si>
    <t xml:space="preserve">何巍 </t>
  </si>
  <si>
    <t>吴凤兰（梨花街）</t>
  </si>
  <si>
    <t>刘美玲</t>
  </si>
  <si>
    <t xml:space="preserve">曹鑫苹 </t>
  </si>
  <si>
    <t xml:space="preserve">黎玉萍
</t>
  </si>
  <si>
    <t xml:space="preserve">龚杭
</t>
  </si>
  <si>
    <t xml:space="preserve">邓梁 </t>
  </si>
  <si>
    <t>彭思源</t>
  </si>
  <si>
    <t>袁杨</t>
  </si>
  <si>
    <t>樊卓鑫</t>
  </si>
  <si>
    <t>苏香</t>
  </si>
  <si>
    <t>赵思怡</t>
  </si>
  <si>
    <t>陈昌敏</t>
  </si>
  <si>
    <t>雷静（五津西路）</t>
  </si>
  <si>
    <t xml:space="preserve">吴佩娟
</t>
  </si>
  <si>
    <t>杨梅</t>
  </si>
  <si>
    <t>唐璇</t>
  </si>
  <si>
    <t>李静（梨花街）</t>
  </si>
  <si>
    <t>刘琼忠医生</t>
  </si>
  <si>
    <t>范珂君（庆云南街）</t>
  </si>
  <si>
    <t>阳思怡</t>
  </si>
  <si>
    <t>朱春梅（五津西路）</t>
  </si>
  <si>
    <t>何建菊</t>
  </si>
  <si>
    <t xml:space="preserve">廖梦园
</t>
  </si>
  <si>
    <t>谭庆娟</t>
  </si>
  <si>
    <t>“双十一”片区奖励</t>
  </si>
  <si>
    <t>1档:    3天销售</t>
  </si>
  <si>
    <t>1档:              3天毛利</t>
  </si>
  <si>
    <t xml:space="preserve">2档:           3天销售 </t>
  </si>
  <si>
    <t xml:space="preserve">2档:           3天毛利 </t>
  </si>
  <si>
    <t xml:space="preserve">活动期间:          销售 </t>
  </si>
  <si>
    <t xml:space="preserve">活动期间:   毛利 </t>
  </si>
  <si>
    <t>1档销售     完成率</t>
  </si>
  <si>
    <t>1档毛利      完成率</t>
  </si>
  <si>
    <t>2档销售            完成率</t>
  </si>
  <si>
    <t>2档毛利           完成率</t>
  </si>
  <si>
    <t>总店数</t>
  </si>
  <si>
    <t>未达标店数</t>
  </si>
  <si>
    <t>未达标 占比</t>
  </si>
  <si>
    <t>扣除五津西路团购销售88990元、毛利46005.1元</t>
  </si>
  <si>
    <t>总计</t>
  </si>
  <si>
    <t>门店编码</t>
  </si>
  <si>
    <t>店员姓名</t>
  </si>
  <si>
    <r>
      <rPr>
        <b/>
        <sz val="12"/>
        <color rgb="FF800080"/>
        <rFont val="宋体"/>
        <charset val="134"/>
      </rPr>
      <t>人员</t>
    </r>
    <r>
      <rPr>
        <b/>
        <sz val="12"/>
        <color rgb="FF800080"/>
        <rFont val="Arial"/>
      </rPr>
      <t>ID</t>
    </r>
  </si>
  <si>
    <t>账号状态</t>
  </si>
  <si>
    <t>职位</t>
  </si>
  <si>
    <t>所属门店</t>
  </si>
  <si>
    <t>考试状态</t>
  </si>
  <si>
    <t>考试次数</t>
  </si>
  <si>
    <t>最高分数</t>
  </si>
  <si>
    <t>处罚金额</t>
  </si>
  <si>
    <t>301_339</t>
  </si>
  <si>
    <t>13645</t>
  </si>
  <si>
    <t>正常</t>
  </si>
  <si>
    <t>营业员新</t>
  </si>
  <si>
    <t xml:space="preserve"> 沙河源药店</t>
  </si>
  <si>
    <t>未通过</t>
  </si>
  <si>
    <t>1</t>
  </si>
  <si>
    <t>50.00</t>
  </si>
  <si>
    <t>301_349</t>
  </si>
  <si>
    <t>杨凤麟</t>
  </si>
  <si>
    <t>13327</t>
  </si>
  <si>
    <t xml:space="preserve"> 人民中路店</t>
  </si>
  <si>
    <t>55.00</t>
  </si>
  <si>
    <t>301_307</t>
  </si>
  <si>
    <t>陈发群</t>
  </si>
  <si>
    <t>13256</t>
  </si>
  <si>
    <t>锦江区东大街药店</t>
  </si>
  <si>
    <t>301_750</t>
  </si>
  <si>
    <t>13339</t>
  </si>
  <si>
    <t>成汉南路店</t>
  </si>
  <si>
    <t>301_108277</t>
  </si>
  <si>
    <t>段宁宁</t>
  </si>
  <si>
    <t>13270</t>
  </si>
  <si>
    <t>银沙路店</t>
  </si>
  <si>
    <t>60.00</t>
  </si>
  <si>
    <t>301_351</t>
  </si>
  <si>
    <t>蒋创</t>
  </si>
  <si>
    <t>13190</t>
  </si>
  <si>
    <t xml:space="preserve"> 都江堰药店</t>
  </si>
  <si>
    <t>301_102934</t>
  </si>
  <si>
    <t>13275</t>
  </si>
  <si>
    <t>银河北街店</t>
  </si>
  <si>
    <t>65.00</t>
  </si>
  <si>
    <t>301_111219</t>
  </si>
  <si>
    <t>13311</t>
  </si>
  <si>
    <t>花照壁店</t>
  </si>
  <si>
    <t>301_355</t>
  </si>
  <si>
    <t>8233</t>
  </si>
  <si>
    <t>75.00</t>
  </si>
  <si>
    <t>301_704</t>
  </si>
  <si>
    <t>6505</t>
  </si>
  <si>
    <t>都江堰奎光店</t>
  </si>
  <si>
    <t>301_365</t>
  </si>
  <si>
    <t>熊廷妮</t>
  </si>
  <si>
    <t>13151</t>
  </si>
  <si>
    <t xml:space="preserve"> 光华村街药店</t>
  </si>
  <si>
    <t>301_102479</t>
  </si>
  <si>
    <t>苏子欣</t>
  </si>
  <si>
    <t>13317</t>
  </si>
  <si>
    <t>301_114622</t>
  </si>
  <si>
    <t>13330</t>
  </si>
  <si>
    <t>东昌路店</t>
  </si>
  <si>
    <t>13031</t>
  </si>
  <si>
    <t>301_712</t>
  </si>
  <si>
    <t>11487</t>
  </si>
  <si>
    <t>8606</t>
  </si>
  <si>
    <t>80.00</t>
  </si>
  <si>
    <t>301_106569</t>
  </si>
  <si>
    <t>13148</t>
  </si>
  <si>
    <t>大悦路店</t>
  </si>
  <si>
    <t>301_343</t>
  </si>
  <si>
    <t>12953</t>
  </si>
  <si>
    <t xml:space="preserve"> 光华药店</t>
  </si>
  <si>
    <t>301_546</t>
  </si>
  <si>
    <t>陈香利</t>
  </si>
  <si>
    <t>13410</t>
  </si>
  <si>
    <t>301_706</t>
  </si>
  <si>
    <t>10772</t>
  </si>
  <si>
    <t xml:space="preserve"> 都江堰翔凤路药店</t>
  </si>
  <si>
    <t>301_114286</t>
  </si>
  <si>
    <t>13394</t>
  </si>
  <si>
    <t>光华北五路</t>
  </si>
  <si>
    <t>13162</t>
  </si>
  <si>
    <t>301_105267</t>
  </si>
  <si>
    <t>13125</t>
  </si>
  <si>
    <t>蜀汉路店</t>
  </si>
  <si>
    <t>301_113008</t>
  </si>
  <si>
    <t>邓开柱</t>
  </si>
  <si>
    <t>13182</t>
  </si>
  <si>
    <t>四川太极高新区南华巷药店</t>
  </si>
  <si>
    <t>13585</t>
  </si>
  <si>
    <t>5844</t>
  </si>
  <si>
    <t>301_52</t>
  </si>
  <si>
    <t>12277</t>
  </si>
  <si>
    <t xml:space="preserve">  崇州中心店</t>
  </si>
  <si>
    <t>6121</t>
  </si>
  <si>
    <t>301_108656</t>
  </si>
  <si>
    <t>11458</t>
  </si>
  <si>
    <t>五津西路二药房</t>
  </si>
  <si>
    <t>301_570</t>
  </si>
  <si>
    <t>13135</t>
  </si>
  <si>
    <t xml:space="preserve"> 浣花滨河路药店</t>
  </si>
  <si>
    <t>301_709</t>
  </si>
  <si>
    <t>杨晓岚</t>
  </si>
  <si>
    <t>13221</t>
  </si>
  <si>
    <t>马超东路店</t>
  </si>
  <si>
    <t>301_102564</t>
  </si>
  <si>
    <t>12534</t>
  </si>
  <si>
    <t>邛崃翠荫街药店</t>
  </si>
  <si>
    <t>301_105396</t>
  </si>
  <si>
    <t>王丹丹</t>
  </si>
  <si>
    <t>13306</t>
  </si>
  <si>
    <t>航中街店</t>
  </si>
  <si>
    <t>301_573</t>
  </si>
  <si>
    <t>12446</t>
  </si>
  <si>
    <t>双流锦华路一段药店</t>
  </si>
  <si>
    <t>蒋新粤</t>
  </si>
  <si>
    <t>13191</t>
  </si>
  <si>
    <t>85.00</t>
  </si>
  <si>
    <t>12623</t>
  </si>
  <si>
    <t>13137</t>
  </si>
  <si>
    <t>301_733</t>
  </si>
  <si>
    <t>11004</t>
  </si>
  <si>
    <t>双流三强西路店</t>
  </si>
  <si>
    <t>黄兴中</t>
  </si>
  <si>
    <t>4435</t>
  </si>
  <si>
    <t>门店店长(新)</t>
  </si>
  <si>
    <t>301_102478</t>
  </si>
  <si>
    <t>11117</t>
  </si>
  <si>
    <t>李紫雯</t>
  </si>
  <si>
    <t>4077</t>
  </si>
  <si>
    <t>龚敏</t>
  </si>
  <si>
    <t>13279</t>
  </si>
  <si>
    <t>10931</t>
  </si>
  <si>
    <t>301_549</t>
  </si>
  <si>
    <t>邓梁</t>
  </si>
  <si>
    <t>13183</t>
  </si>
  <si>
    <t xml:space="preserve"> 大邑县东壕沟段药店</t>
  </si>
  <si>
    <t>301_114069</t>
  </si>
  <si>
    <t>廖梦园</t>
  </si>
  <si>
    <t>13292</t>
  </si>
  <si>
    <t>剑南大道</t>
  </si>
  <si>
    <t>301_103198</t>
  </si>
  <si>
    <t>12954</t>
  </si>
  <si>
    <t>贝森路店</t>
  </si>
  <si>
    <t>9190</t>
  </si>
  <si>
    <t>301_359</t>
  </si>
  <si>
    <t>13343</t>
  </si>
  <si>
    <t>301_582</t>
  </si>
  <si>
    <t>990035</t>
  </si>
  <si>
    <t>促销</t>
  </si>
  <si>
    <t>马燕</t>
  </si>
  <si>
    <t>13412</t>
  </si>
  <si>
    <t>11088</t>
  </si>
  <si>
    <t>9669</t>
  </si>
  <si>
    <t>301_737</t>
  </si>
  <si>
    <t>李远婷</t>
  </si>
  <si>
    <t>13205</t>
  </si>
  <si>
    <t>301_113025</t>
  </si>
  <si>
    <t>彭桢</t>
  </si>
  <si>
    <t>13210</t>
  </si>
  <si>
    <t>蜀鑫路店</t>
  </si>
  <si>
    <t>301_744</t>
  </si>
  <si>
    <t>12846</t>
  </si>
  <si>
    <t xml:space="preserve"> 科华街药店</t>
  </si>
  <si>
    <t>姚莉</t>
  </si>
  <si>
    <t>13329</t>
  </si>
  <si>
    <t>301_311</t>
  </si>
  <si>
    <t>杨素芬</t>
  </si>
  <si>
    <t>4093</t>
  </si>
  <si>
    <t xml:space="preserve"> 西部店</t>
  </si>
  <si>
    <t>301_54</t>
  </si>
  <si>
    <t>6884</t>
  </si>
  <si>
    <t xml:space="preserve">  怀远店</t>
  </si>
  <si>
    <t>301_103199</t>
  </si>
  <si>
    <t>陈遥</t>
  </si>
  <si>
    <t>13181</t>
  </si>
  <si>
    <t>西林一街店</t>
  </si>
  <si>
    <t>301_707</t>
  </si>
  <si>
    <t>13134</t>
  </si>
  <si>
    <t>成华区万科路药店</t>
  </si>
  <si>
    <t>高源</t>
  </si>
  <si>
    <t>13188</t>
  </si>
  <si>
    <t>13159</t>
  </si>
  <si>
    <t>301_102935</t>
  </si>
  <si>
    <t>王南萍</t>
  </si>
  <si>
    <t>13140</t>
  </si>
  <si>
    <t>童子街店</t>
  </si>
  <si>
    <t>301_113833</t>
  </si>
  <si>
    <t>13296</t>
  </si>
  <si>
    <t>光华西一路</t>
  </si>
  <si>
    <t>301_373</t>
  </si>
  <si>
    <t>13295</t>
  </si>
  <si>
    <t>301_371</t>
  </si>
  <si>
    <t>12682</t>
  </si>
  <si>
    <t>301_385</t>
  </si>
  <si>
    <t>11503</t>
  </si>
  <si>
    <t xml:space="preserve"> 五津西路药店</t>
  </si>
  <si>
    <t>301_752</t>
  </si>
  <si>
    <t>13411</t>
  </si>
  <si>
    <t>12254</t>
  </si>
  <si>
    <t>301_753</t>
  </si>
  <si>
    <t>12464</t>
  </si>
  <si>
    <t>301_56</t>
  </si>
  <si>
    <t>6473</t>
  </si>
  <si>
    <t xml:space="preserve">  三江店</t>
  </si>
  <si>
    <t>301_716</t>
  </si>
  <si>
    <t>12412</t>
  </si>
  <si>
    <t>大邑沙渠镇药店</t>
  </si>
  <si>
    <t>12932</t>
  </si>
  <si>
    <t>7317</t>
  </si>
  <si>
    <t>严鑫</t>
  </si>
  <si>
    <t>13334</t>
  </si>
  <si>
    <t>301_517</t>
  </si>
  <si>
    <t>13271</t>
  </si>
  <si>
    <t>青羊区北东街店</t>
  </si>
  <si>
    <t>13415</t>
  </si>
  <si>
    <t>301_112415</t>
  </si>
  <si>
    <t>何思怡</t>
  </si>
  <si>
    <t>13283</t>
  </si>
  <si>
    <t>四川太极金牛区五福桥路药店</t>
  </si>
  <si>
    <t>8972</t>
  </si>
  <si>
    <t>13406</t>
  </si>
  <si>
    <t>谢琴</t>
  </si>
  <si>
    <t>4291</t>
  </si>
  <si>
    <t>营业员新,配送员,患者专员</t>
  </si>
  <si>
    <t>12538</t>
  </si>
  <si>
    <t>7369</t>
  </si>
  <si>
    <t>13143</t>
  </si>
  <si>
    <t>301_747</t>
  </si>
  <si>
    <t>罗煜东</t>
  </si>
  <si>
    <t>13201</t>
  </si>
  <si>
    <t>郫县二店</t>
  </si>
  <si>
    <t>301_101453</t>
  </si>
  <si>
    <t>12517</t>
  </si>
  <si>
    <t>江安路店</t>
  </si>
  <si>
    <t>13127</t>
  </si>
  <si>
    <t>301_106399</t>
  </si>
  <si>
    <t>陈兴伦</t>
  </si>
  <si>
    <t>13180</t>
  </si>
  <si>
    <t>蜀辉路店</t>
  </si>
  <si>
    <t>11125</t>
  </si>
  <si>
    <t>301_572</t>
  </si>
  <si>
    <t>10186</t>
  </si>
  <si>
    <t>郫县东大街药店</t>
  </si>
  <si>
    <t>301_515</t>
  </si>
  <si>
    <t>13139</t>
  </si>
  <si>
    <t>周丹</t>
  </si>
  <si>
    <t>13301</t>
  </si>
  <si>
    <t>10907</t>
  </si>
  <si>
    <t>90.00</t>
  </si>
  <si>
    <t>10983</t>
  </si>
  <si>
    <t>301_329</t>
  </si>
  <si>
    <t>13211</t>
  </si>
  <si>
    <t xml:space="preserve"> 温江店</t>
  </si>
  <si>
    <t>301_114685</t>
  </si>
  <si>
    <t>7279</t>
  </si>
  <si>
    <t>三医院店</t>
  </si>
  <si>
    <t>12898</t>
  </si>
  <si>
    <t>8354</t>
  </si>
  <si>
    <t>301_387</t>
  </si>
  <si>
    <t>高汝琳</t>
  </si>
  <si>
    <t>13187</t>
  </si>
  <si>
    <t xml:space="preserve"> 新乐中街药店</t>
  </si>
  <si>
    <t>301_308</t>
  </si>
  <si>
    <t>13130</t>
  </si>
  <si>
    <t xml:space="preserve"> 红星店</t>
  </si>
  <si>
    <t>301_727</t>
  </si>
  <si>
    <t>8060</t>
  </si>
  <si>
    <t>301_104533</t>
  </si>
  <si>
    <t>程浩</t>
  </si>
  <si>
    <t>13178</t>
  </si>
  <si>
    <t>潘家街店</t>
  </si>
  <si>
    <t>12144</t>
  </si>
  <si>
    <t>11602</t>
  </si>
  <si>
    <t>301_106485</t>
  </si>
  <si>
    <t>5407</t>
  </si>
  <si>
    <t>元华二巷店</t>
  </si>
  <si>
    <t>301_585</t>
  </si>
  <si>
    <t>13123</t>
  </si>
  <si>
    <t xml:space="preserve"> 羊子山西路药店</t>
  </si>
  <si>
    <t>13164</t>
  </si>
  <si>
    <t>301_110378</t>
  </si>
  <si>
    <t>13305</t>
  </si>
  <si>
    <t>都江堰宝莲路店</t>
  </si>
  <si>
    <t>301_732</t>
  </si>
  <si>
    <t>9138</t>
  </si>
  <si>
    <t>邛崃羊安镇永康大道药店</t>
  </si>
  <si>
    <t>12515</t>
  </si>
  <si>
    <t>301_399</t>
  </si>
  <si>
    <t>13000</t>
  </si>
  <si>
    <t>天久北巷药店</t>
  </si>
  <si>
    <t>11465</t>
  </si>
  <si>
    <t>13128</t>
  </si>
  <si>
    <t>301_721</t>
  </si>
  <si>
    <t>7011</t>
  </si>
  <si>
    <t>邛崃洪川小区药店</t>
  </si>
  <si>
    <t>301_723</t>
  </si>
  <si>
    <t>12516</t>
  </si>
  <si>
    <t xml:space="preserve"> 柳翠路药店</t>
  </si>
  <si>
    <t>301_738</t>
  </si>
  <si>
    <t>13583</t>
  </si>
  <si>
    <t xml:space="preserve"> 蒲阳路药店</t>
  </si>
  <si>
    <t>11619</t>
  </si>
  <si>
    <t>301_391</t>
  </si>
  <si>
    <t>12462</t>
  </si>
  <si>
    <t>金丝街药店</t>
  </si>
  <si>
    <t>4302</t>
  </si>
  <si>
    <t>301_114848</t>
  </si>
  <si>
    <t>12669</t>
  </si>
  <si>
    <t>营业员</t>
  </si>
  <si>
    <t>龙潭西路店</t>
  </si>
  <si>
    <t>13146</t>
  </si>
  <si>
    <t>殷丽平</t>
  </si>
  <si>
    <t>13088</t>
  </si>
  <si>
    <t>301_720</t>
  </si>
  <si>
    <t>12914</t>
  </si>
  <si>
    <t>大邑新场镇店</t>
  </si>
  <si>
    <t>6303</t>
  </si>
  <si>
    <t>10890</t>
  </si>
  <si>
    <t>301_337</t>
  </si>
  <si>
    <t>13315</t>
  </si>
  <si>
    <t>浆洗街药店</t>
  </si>
  <si>
    <t>4529</t>
  </si>
  <si>
    <t>门店店长(新),配送员,患者专员</t>
  </si>
  <si>
    <t>12467</t>
  </si>
  <si>
    <t>301_104430</t>
  </si>
  <si>
    <t>李蜜</t>
  </si>
  <si>
    <t>13196</t>
  </si>
  <si>
    <t>中和大道店</t>
  </si>
  <si>
    <t>雷雨欣</t>
  </si>
  <si>
    <t>13142</t>
  </si>
  <si>
    <t>12883</t>
  </si>
  <si>
    <t>8489</t>
  </si>
  <si>
    <t>13309</t>
  </si>
  <si>
    <t>池波</t>
  </si>
  <si>
    <t>13254</t>
  </si>
  <si>
    <t>11762</t>
  </si>
  <si>
    <t>13124</t>
  </si>
  <si>
    <t>6301</t>
  </si>
  <si>
    <t>13122</t>
  </si>
  <si>
    <t>301_598</t>
  </si>
  <si>
    <t>13404</t>
  </si>
  <si>
    <t>11624</t>
  </si>
  <si>
    <t>12482</t>
  </si>
  <si>
    <t>12916</t>
  </si>
  <si>
    <t>李倩汝</t>
  </si>
  <si>
    <t>13253</t>
  </si>
  <si>
    <t>10953</t>
  </si>
  <si>
    <t>11797</t>
  </si>
  <si>
    <t>11318</t>
  </si>
  <si>
    <t>301_587</t>
  </si>
  <si>
    <t>谢红平</t>
  </si>
  <si>
    <t>13212</t>
  </si>
  <si>
    <t xml:space="preserve"> 都江堰景中路店</t>
  </si>
  <si>
    <t>11333</t>
  </si>
  <si>
    <t>301_107829</t>
  </si>
  <si>
    <t>13340</t>
  </si>
  <si>
    <t>解放路店</t>
  </si>
  <si>
    <t>10808</t>
  </si>
  <si>
    <t>301_578</t>
  </si>
  <si>
    <t>9140</t>
  </si>
  <si>
    <t>汪嫡姝</t>
  </si>
  <si>
    <t>13228</t>
  </si>
  <si>
    <t>13482</t>
  </si>
  <si>
    <t>13325</t>
  </si>
  <si>
    <t>11388</t>
  </si>
  <si>
    <t>301_713</t>
  </si>
  <si>
    <t>6492</t>
  </si>
  <si>
    <t xml:space="preserve"> 都江堰聚源镇药店</t>
  </si>
  <si>
    <t>8592</t>
  </si>
  <si>
    <t>12906</t>
  </si>
  <si>
    <t>301_754</t>
  </si>
  <si>
    <t>10900</t>
  </si>
  <si>
    <t>尚贤坊街药店</t>
  </si>
  <si>
    <t>11985</t>
  </si>
  <si>
    <t>11394</t>
  </si>
  <si>
    <t>301_377</t>
  </si>
  <si>
    <t>11323</t>
  </si>
  <si>
    <t>11964</t>
  </si>
  <si>
    <t>301_571</t>
  </si>
  <si>
    <t>6454</t>
  </si>
  <si>
    <t xml:space="preserve"> 民丰大道西段药店</t>
  </si>
  <si>
    <t>12922</t>
  </si>
  <si>
    <t>6497</t>
  </si>
  <si>
    <t>王晓雁</t>
  </si>
  <si>
    <t>11752</t>
  </si>
  <si>
    <t>11961</t>
  </si>
  <si>
    <t>潘易</t>
  </si>
  <si>
    <t>13141</t>
  </si>
  <si>
    <t>13019</t>
  </si>
  <si>
    <t>11377</t>
  </si>
  <si>
    <t>9679</t>
  </si>
  <si>
    <t>301_726</t>
  </si>
  <si>
    <t>13039</t>
  </si>
  <si>
    <t>301_367</t>
  </si>
  <si>
    <t>11799</t>
  </si>
  <si>
    <t xml:space="preserve"> 金带街药店</t>
  </si>
  <si>
    <t>12440</t>
  </si>
  <si>
    <t>301_581</t>
  </si>
  <si>
    <t>13581</t>
  </si>
  <si>
    <t>汇融名城</t>
  </si>
  <si>
    <t>10613</t>
  </si>
  <si>
    <t>301_341</t>
  </si>
  <si>
    <t>12535</t>
  </si>
  <si>
    <t>谭杨</t>
  </si>
  <si>
    <t>12371</t>
  </si>
  <si>
    <t>12140</t>
  </si>
  <si>
    <t>13052</t>
  </si>
  <si>
    <t>马雪</t>
  </si>
  <si>
    <t>4311</t>
  </si>
  <si>
    <t>12934</t>
  </si>
  <si>
    <t>301_347</t>
  </si>
  <si>
    <t>12528</t>
  </si>
  <si>
    <t>清江东路2药店</t>
  </si>
  <si>
    <t>12745</t>
  </si>
  <si>
    <t>13217</t>
  </si>
  <si>
    <t>13335</t>
  </si>
  <si>
    <t>8594</t>
  </si>
  <si>
    <t>7749</t>
  </si>
  <si>
    <t>301_743</t>
  </si>
  <si>
    <t>黎玉萍</t>
  </si>
  <si>
    <t>13303</t>
  </si>
  <si>
    <t>尤中磋</t>
  </si>
  <si>
    <t>13224</t>
  </si>
  <si>
    <t>刘雪梅</t>
  </si>
  <si>
    <t>13200</t>
  </si>
  <si>
    <t>宋晓倩</t>
  </si>
  <si>
    <t>13313</t>
  </si>
  <si>
    <t>12052</t>
  </si>
  <si>
    <t>旦增平措</t>
  </si>
  <si>
    <t>13450</t>
  </si>
  <si>
    <t>陈佳佳</t>
  </si>
  <si>
    <t>13258</t>
  </si>
  <si>
    <t>301_113298</t>
  </si>
  <si>
    <t>6471</t>
  </si>
  <si>
    <t>逸都路店</t>
  </si>
  <si>
    <t>301_513</t>
  </si>
  <si>
    <t>倪双</t>
  </si>
  <si>
    <t>13310</t>
  </si>
  <si>
    <t xml:space="preserve"> 顺和街店</t>
  </si>
  <si>
    <t>6823</t>
  </si>
  <si>
    <t>6731</t>
  </si>
  <si>
    <t>张雪梅</t>
  </si>
  <si>
    <t>13230</t>
  </si>
  <si>
    <t>9760</t>
  </si>
  <si>
    <t>13324</t>
  </si>
  <si>
    <t>11241</t>
  </si>
  <si>
    <t>301_745</t>
  </si>
  <si>
    <t>11504</t>
  </si>
  <si>
    <t>12136</t>
  </si>
  <si>
    <t>12225</t>
  </si>
  <si>
    <t>12901</t>
  </si>
  <si>
    <t>12911</t>
  </si>
  <si>
    <t>301_717</t>
  </si>
  <si>
    <t>13644</t>
  </si>
  <si>
    <t xml:space="preserve"> 大邑通达店</t>
  </si>
  <si>
    <t>301_514</t>
  </si>
  <si>
    <t>郑红艳</t>
  </si>
  <si>
    <t>4330</t>
  </si>
  <si>
    <t>新津邓双店</t>
  </si>
  <si>
    <t>301_357</t>
  </si>
  <si>
    <t>13332</t>
  </si>
  <si>
    <t>7948</t>
  </si>
  <si>
    <t>12566</t>
  </si>
  <si>
    <t>301_105910</t>
  </si>
  <si>
    <t>13144</t>
  </si>
  <si>
    <t>紫薇东路店</t>
  </si>
  <si>
    <t>古世伟</t>
  </si>
  <si>
    <t>13147</t>
  </si>
  <si>
    <t>朱晓桃</t>
  </si>
  <si>
    <t>4301</t>
  </si>
  <si>
    <t>12894</t>
  </si>
  <si>
    <t>6544</t>
  </si>
  <si>
    <t>10886</t>
  </si>
  <si>
    <t>5457</t>
  </si>
  <si>
    <t>12339</t>
  </si>
  <si>
    <t>5698</t>
  </si>
  <si>
    <t>12184</t>
  </si>
  <si>
    <t>12845</t>
  </si>
  <si>
    <t>徐泽洋</t>
  </si>
  <si>
    <t>13314</t>
  </si>
  <si>
    <t>95.00</t>
  </si>
  <si>
    <t>12920</t>
  </si>
  <si>
    <t>龚杭</t>
  </si>
  <si>
    <t>13276</t>
  </si>
  <si>
    <t>301_106066</t>
  </si>
  <si>
    <t>995671</t>
  </si>
  <si>
    <t>梨花街店</t>
  </si>
  <si>
    <t>邹颖</t>
  </si>
  <si>
    <t>13403</t>
  </si>
  <si>
    <t>13528</t>
  </si>
  <si>
    <t>12989</t>
  </si>
  <si>
    <t>7662</t>
  </si>
  <si>
    <t>付海洋</t>
  </si>
  <si>
    <t>13341</t>
  </si>
  <si>
    <t>11058</t>
  </si>
  <si>
    <t>11866</t>
  </si>
  <si>
    <t>5519</t>
  </si>
  <si>
    <t>5501</t>
  </si>
  <si>
    <t>301_104428</t>
  </si>
  <si>
    <t>6472</t>
  </si>
  <si>
    <t>永康东路店</t>
  </si>
  <si>
    <t>301_111400</t>
  </si>
  <si>
    <t>7645</t>
  </si>
  <si>
    <t>邛崃片区杏林路店</t>
  </si>
  <si>
    <t>高文棋</t>
  </si>
  <si>
    <t>4086</t>
  </si>
  <si>
    <t>11326</t>
  </si>
  <si>
    <t>10989</t>
  </si>
  <si>
    <t>13312</t>
  </si>
  <si>
    <t>11486</t>
  </si>
  <si>
    <t>11051</t>
  </si>
  <si>
    <t>11143</t>
  </si>
  <si>
    <t>301_105751</t>
  </si>
  <si>
    <t>9295</t>
  </si>
  <si>
    <t>新下街店</t>
  </si>
  <si>
    <t>301_104838</t>
  </si>
  <si>
    <t>10218</t>
  </si>
  <si>
    <t>蜀州中路店</t>
  </si>
  <si>
    <t>10816</t>
  </si>
  <si>
    <t>李艳红</t>
  </si>
  <si>
    <t>13202</t>
  </si>
  <si>
    <t>周金梅</t>
  </si>
  <si>
    <t>990176</t>
  </si>
  <si>
    <t>301_114844</t>
  </si>
  <si>
    <t>13136</t>
  </si>
  <si>
    <t>六医院店（培华路）</t>
  </si>
  <si>
    <t>13092</t>
  </si>
  <si>
    <t>蒋雪琴</t>
  </si>
  <si>
    <t>4033</t>
  </si>
  <si>
    <t>301_116482</t>
  </si>
  <si>
    <t>12190</t>
  </si>
  <si>
    <t>宏济中路药店</t>
  </si>
  <si>
    <t>10751</t>
  </si>
  <si>
    <t>301_113299</t>
  </si>
  <si>
    <t>11620</t>
  </si>
  <si>
    <t>倪家桥路店</t>
  </si>
  <si>
    <t>301_113023</t>
  </si>
  <si>
    <t>12486</t>
  </si>
  <si>
    <t>四川太极成华区云龙南路药店</t>
  </si>
  <si>
    <t>何姣姣</t>
  </si>
  <si>
    <t>13282</t>
  </si>
  <si>
    <t>301_746</t>
  </si>
  <si>
    <t>田兰</t>
  </si>
  <si>
    <t>4028</t>
  </si>
  <si>
    <t xml:space="preserve"> 桃源药店</t>
  </si>
  <si>
    <t>11382</t>
  </si>
  <si>
    <t>11880</t>
  </si>
  <si>
    <t>5521</t>
  </si>
  <si>
    <t>12539</t>
  </si>
  <si>
    <t>7046</t>
  </si>
  <si>
    <t>11330</t>
  </si>
  <si>
    <t>贺凤</t>
  </si>
  <si>
    <t>13281</t>
  </si>
  <si>
    <t>9130</t>
  </si>
  <si>
    <t>10893</t>
  </si>
  <si>
    <t>7379</t>
  </si>
  <si>
    <t>13213</t>
  </si>
  <si>
    <t>7707</t>
  </si>
  <si>
    <t>301_102567</t>
  </si>
  <si>
    <t>李红梅</t>
  </si>
  <si>
    <t>4196</t>
  </si>
  <si>
    <t>新津武阳西路店</t>
  </si>
  <si>
    <t>12504</t>
  </si>
  <si>
    <t>6385</t>
  </si>
  <si>
    <t>11178</t>
  </si>
  <si>
    <t>301_748</t>
  </si>
  <si>
    <t>11903</t>
  </si>
  <si>
    <t>大邑东街药店</t>
  </si>
  <si>
    <t>张艳蓉</t>
  </si>
  <si>
    <t>13085</t>
  </si>
  <si>
    <t>熊小芳</t>
  </si>
  <si>
    <t>13323</t>
  </si>
  <si>
    <t>12377</t>
  </si>
  <si>
    <t>12915</t>
  </si>
  <si>
    <t>8940</t>
  </si>
  <si>
    <t>门店店长(新),患者专员</t>
  </si>
  <si>
    <t>8022</t>
  </si>
  <si>
    <t>李平</t>
  </si>
  <si>
    <t>13293</t>
  </si>
  <si>
    <t>6537</t>
  </si>
  <si>
    <t>伍正群</t>
  </si>
  <si>
    <t>13204</t>
  </si>
  <si>
    <t>4549</t>
  </si>
  <si>
    <t>301_511</t>
  </si>
  <si>
    <t>5527</t>
  </si>
  <si>
    <t xml:space="preserve"> 杉板桥南一路店</t>
  </si>
  <si>
    <t>贺英桢</t>
  </si>
  <si>
    <t>13287</t>
  </si>
  <si>
    <t>12936</t>
  </si>
  <si>
    <t>12338</t>
  </si>
  <si>
    <t>5701</t>
  </si>
  <si>
    <t>5880</t>
  </si>
  <si>
    <t>9988</t>
  </si>
  <si>
    <t>7687</t>
  </si>
  <si>
    <t>11949</t>
  </si>
  <si>
    <t>10949</t>
  </si>
  <si>
    <t>13150</t>
  </si>
  <si>
    <t>8113</t>
  </si>
  <si>
    <t>5471</t>
  </si>
  <si>
    <t>12497</t>
  </si>
  <si>
    <t>高敏</t>
  </si>
  <si>
    <t>13186</t>
  </si>
  <si>
    <t>301_594</t>
  </si>
  <si>
    <t>6148</t>
  </si>
  <si>
    <t>安仁镇千禧街药店</t>
  </si>
  <si>
    <t>13022</t>
  </si>
  <si>
    <t>9331</t>
  </si>
  <si>
    <t>13149</t>
  </si>
  <si>
    <t>13100</t>
  </si>
  <si>
    <t>11363</t>
  </si>
  <si>
    <t>9112</t>
  </si>
  <si>
    <t>陈郑萍</t>
  </si>
  <si>
    <t>13268</t>
  </si>
  <si>
    <t>9563</t>
  </si>
  <si>
    <t>6232</t>
  </si>
  <si>
    <t>12718</t>
  </si>
  <si>
    <t>10951</t>
  </si>
  <si>
    <t>12847</t>
  </si>
  <si>
    <t>11109</t>
  </si>
  <si>
    <t>8073</t>
  </si>
  <si>
    <t>11825</t>
  </si>
  <si>
    <t>12886</t>
  </si>
  <si>
    <t>佘瑶</t>
  </si>
  <si>
    <t>13220</t>
  </si>
  <si>
    <t>301_379</t>
  </si>
  <si>
    <t>6831</t>
  </si>
  <si>
    <t>7006</t>
  </si>
  <si>
    <t>黄娟</t>
  </si>
  <si>
    <t>4188</t>
  </si>
  <si>
    <t>301_103639</t>
  </si>
  <si>
    <t>13145</t>
  </si>
  <si>
    <t>金马河店</t>
  </si>
  <si>
    <t>7050</t>
  </si>
  <si>
    <t>301_740</t>
  </si>
  <si>
    <t>9749</t>
  </si>
  <si>
    <t>张继颖</t>
  </si>
  <si>
    <t>13229</t>
  </si>
  <si>
    <t>杨敔</t>
  </si>
  <si>
    <t>13336</t>
  </si>
  <si>
    <t>5665</t>
  </si>
  <si>
    <t>12471</t>
  </si>
  <si>
    <t>5954</t>
  </si>
  <si>
    <t>7107</t>
  </si>
  <si>
    <t>301_107728</t>
  </si>
  <si>
    <t>13397</t>
  </si>
  <si>
    <t>大邑北街店</t>
  </si>
  <si>
    <t>吴佩娟</t>
  </si>
  <si>
    <t>13209</t>
  </si>
  <si>
    <t>301_106568</t>
  </si>
  <si>
    <t>13214</t>
  </si>
  <si>
    <t>公济桥店</t>
  </si>
  <si>
    <t>13129</t>
  </si>
  <si>
    <t>13020</t>
  </si>
  <si>
    <t>11483</t>
  </si>
  <si>
    <t>13299</t>
  </si>
  <si>
    <t>12203</t>
  </si>
  <si>
    <t>13064</t>
  </si>
  <si>
    <t>周香</t>
  </si>
  <si>
    <t>13331</t>
  </si>
  <si>
    <t>12469</t>
  </si>
  <si>
    <t>12505</t>
  </si>
  <si>
    <t>10043</t>
  </si>
  <si>
    <t>12744</t>
  </si>
  <si>
    <t>任会茹</t>
  </si>
  <si>
    <t>4187</t>
  </si>
  <si>
    <t>11120</t>
  </si>
  <si>
    <t>12197</t>
  </si>
  <si>
    <t>陈旭冉</t>
  </si>
  <si>
    <t>13266</t>
  </si>
  <si>
    <t>12470</t>
  </si>
  <si>
    <t>12937</t>
  </si>
  <si>
    <t>13621</t>
  </si>
  <si>
    <t>5406</t>
  </si>
  <si>
    <t>11023</t>
  </si>
  <si>
    <t>雷静</t>
  </si>
  <si>
    <t>13194</t>
  </si>
  <si>
    <t>11621</t>
  </si>
  <si>
    <t>13126</t>
  </si>
  <si>
    <t>12990</t>
  </si>
  <si>
    <t>11372</t>
  </si>
  <si>
    <t>李穴增</t>
  </si>
  <si>
    <t>13298</t>
  </si>
  <si>
    <t>11776</t>
  </si>
  <si>
    <t>12451</t>
  </si>
  <si>
    <t>代欣蕤</t>
  </si>
  <si>
    <t>13184</t>
  </si>
  <si>
    <t>翁尼阿呷莫</t>
  </si>
  <si>
    <t>13231</t>
  </si>
  <si>
    <t>11329</t>
  </si>
  <si>
    <t>4540</t>
  </si>
  <si>
    <t>11977</t>
  </si>
  <si>
    <t>301_111064</t>
  </si>
  <si>
    <t>11490</t>
  </si>
  <si>
    <t>涌泉店</t>
  </si>
  <si>
    <t>何艳芬</t>
  </si>
  <si>
    <t>13286</t>
  </si>
  <si>
    <t>10650</t>
  </si>
  <si>
    <t>12216</t>
  </si>
  <si>
    <t>贾兰</t>
  </si>
  <si>
    <t>4304</t>
  </si>
  <si>
    <t>13622</t>
  </si>
  <si>
    <t>王润吉</t>
  </si>
  <si>
    <t>13216</t>
  </si>
  <si>
    <t>罗绍梅</t>
  </si>
  <si>
    <t>13198</t>
  </si>
  <si>
    <t>301_591</t>
  </si>
  <si>
    <t>李珍伟</t>
  </si>
  <si>
    <t>13208</t>
  </si>
  <si>
    <t xml:space="preserve"> 邛崃长安大道药店</t>
  </si>
  <si>
    <t>301_102565</t>
  </si>
  <si>
    <t>13132</t>
  </si>
  <si>
    <t>佳灵路店</t>
  </si>
  <si>
    <t>5641</t>
  </si>
  <si>
    <t>陈玉琴</t>
  </si>
  <si>
    <t>13407</t>
  </si>
  <si>
    <t>10902</t>
  </si>
  <si>
    <t>301_730</t>
  </si>
  <si>
    <t>朱朝霞</t>
  </si>
  <si>
    <t>4325</t>
  </si>
  <si>
    <t>新都新繁店</t>
  </si>
  <si>
    <t>通过</t>
  </si>
  <si>
    <t>100.00</t>
  </si>
  <si>
    <t>林榆璐</t>
  </si>
  <si>
    <t>13302</t>
  </si>
  <si>
    <t>6752</t>
  </si>
  <si>
    <t>11883</t>
  </si>
  <si>
    <t>6456</t>
  </si>
  <si>
    <t>12094</t>
  </si>
  <si>
    <t>5764</t>
  </si>
  <si>
    <t>10191</t>
  </si>
  <si>
    <t>刘洋</t>
  </si>
  <si>
    <t>13300</t>
  </si>
  <si>
    <t>11537</t>
  </si>
  <si>
    <t>赵英</t>
  </si>
  <si>
    <t>990451</t>
  </si>
  <si>
    <t>13133</t>
  </si>
  <si>
    <t>13001</t>
  </si>
  <si>
    <t>13320</t>
  </si>
  <si>
    <t>12185</t>
  </si>
  <si>
    <t>12880</t>
  </si>
  <si>
    <t>12463</t>
  </si>
  <si>
    <t>12449</t>
  </si>
  <si>
    <t>12949</t>
  </si>
  <si>
    <t>张虹</t>
  </si>
  <si>
    <t>13222</t>
  </si>
  <si>
    <t>李云田</t>
  </si>
  <si>
    <t>13203</t>
  </si>
  <si>
    <t>11871</t>
  </si>
  <si>
    <t>12158</t>
  </si>
  <si>
    <t>曾思宇</t>
  </si>
  <si>
    <t>13263</t>
  </si>
  <si>
    <t>8400</t>
  </si>
  <si>
    <t>10860</t>
  </si>
  <si>
    <t>13207</t>
  </si>
  <si>
    <t>龚榆辉</t>
  </si>
  <si>
    <t>13189</t>
  </si>
  <si>
    <t>11463</t>
  </si>
  <si>
    <t>13326</t>
  </si>
  <si>
    <t>10955</t>
  </si>
  <si>
    <t>江元梅</t>
  </si>
  <si>
    <t>4061</t>
  </si>
  <si>
    <t>唐静</t>
  </si>
  <si>
    <t>13223</t>
  </si>
  <si>
    <t>301_104429</t>
  </si>
  <si>
    <t>12147</t>
  </si>
  <si>
    <t>大华街店</t>
  </si>
  <si>
    <t>13138</t>
  </si>
  <si>
    <t>13091</t>
  </si>
  <si>
    <t>8798</t>
  </si>
  <si>
    <t>12255</t>
  </si>
  <si>
    <t>12909</t>
  </si>
  <si>
    <t>13288</t>
  </si>
  <si>
    <t>301_710</t>
  </si>
  <si>
    <t>9527</t>
  </si>
  <si>
    <t xml:space="preserve"> 问道西路药店</t>
  </si>
  <si>
    <t>12940</t>
  </si>
  <si>
    <t>8068</t>
  </si>
  <si>
    <t>9895</t>
  </si>
  <si>
    <t>301_724</t>
  </si>
  <si>
    <t>花晓轩</t>
  </si>
  <si>
    <t>13285</t>
  </si>
  <si>
    <t xml:space="preserve"> 观音桥街药店</t>
  </si>
  <si>
    <t>301_106865</t>
  </si>
  <si>
    <t>11335</t>
  </si>
  <si>
    <t>丝竹路店</t>
  </si>
  <si>
    <t>12157</t>
  </si>
  <si>
    <t>戚彩</t>
  </si>
  <si>
    <t>4310</t>
  </si>
  <si>
    <t>10930</t>
  </si>
  <si>
    <t>唐钟发</t>
  </si>
  <si>
    <t>13319</t>
  </si>
  <si>
    <t>刘丹</t>
  </si>
  <si>
    <t>13255</t>
  </si>
  <si>
    <t>11627</t>
  </si>
  <si>
    <t>12981</t>
  </si>
  <si>
    <t>301_112888</t>
  </si>
  <si>
    <t>13284</t>
  </si>
  <si>
    <t>四川太极武侯区双楠路药店</t>
  </si>
  <si>
    <t>11012</t>
  </si>
  <si>
    <t>301_107658</t>
  </si>
  <si>
    <t>石倩</t>
  </si>
  <si>
    <t>13206</t>
  </si>
  <si>
    <t>万和北路店</t>
  </si>
  <si>
    <t>11642</t>
  </si>
  <si>
    <t>13161</t>
  </si>
  <si>
    <t>13257</t>
  </si>
  <si>
    <t>莫晓菊</t>
  </si>
  <si>
    <t>4264</t>
  </si>
  <si>
    <t>13409</t>
  </si>
  <si>
    <t>9689</t>
  </si>
  <si>
    <t>12501</t>
  </si>
  <si>
    <t>5408</t>
  </si>
  <si>
    <t>周琳琰</t>
  </si>
  <si>
    <t>13337</t>
  </si>
  <si>
    <t>12999</t>
  </si>
  <si>
    <t>4518</t>
  </si>
  <si>
    <t>10468</t>
  </si>
  <si>
    <t>7388</t>
  </si>
  <si>
    <t>6965</t>
  </si>
  <si>
    <t>12164</t>
  </si>
  <si>
    <t>8763</t>
  </si>
  <si>
    <t>13321</t>
  </si>
  <si>
    <t>陈思涵</t>
  </si>
  <si>
    <t>13262</t>
  </si>
  <si>
    <t>12454</t>
  </si>
  <si>
    <t>12952</t>
  </si>
  <si>
    <t>廖龙梅</t>
  </si>
  <si>
    <t>13195</t>
  </si>
  <si>
    <t>13294</t>
  </si>
  <si>
    <t>12717</t>
  </si>
  <si>
    <t>12048</t>
  </si>
  <si>
    <t>11453</t>
  </si>
  <si>
    <t>12921</t>
  </si>
  <si>
    <t>陈旭</t>
  </si>
  <si>
    <t>13264</t>
  </si>
  <si>
    <t>12468</t>
  </si>
  <si>
    <t>6662</t>
  </si>
  <si>
    <t>301_539</t>
  </si>
  <si>
    <t>冯晓宇</t>
  </si>
  <si>
    <t>13185</t>
  </si>
  <si>
    <t>大邑子龙路店</t>
  </si>
  <si>
    <t>毛玉</t>
  </si>
  <si>
    <t>13304</t>
  </si>
  <si>
    <t>李秀丽</t>
  </si>
  <si>
    <t>13199</t>
  </si>
  <si>
    <t>6814</t>
  </si>
  <si>
    <t>赵荣彬</t>
  </si>
  <si>
    <t>13333</t>
  </si>
  <si>
    <t>12977</t>
  </si>
  <si>
    <t>6830</t>
  </si>
  <si>
    <t>程秋莎</t>
  </si>
  <si>
    <t>13261</t>
  </si>
  <si>
    <t>杨雨昕</t>
  </si>
  <si>
    <t>13218</t>
  </si>
  <si>
    <t>13273</t>
  </si>
  <si>
    <t>9328</t>
  </si>
  <si>
    <t>13177</t>
  </si>
  <si>
    <t>13131</t>
  </si>
  <si>
    <t>13408</t>
  </si>
  <si>
    <t>周思</t>
  </si>
  <si>
    <t>4147</t>
  </si>
  <si>
    <t>张婷婷</t>
  </si>
  <si>
    <t>13338</t>
  </si>
  <si>
    <t>9822</t>
  </si>
  <si>
    <t>曹鑫苹</t>
  </si>
  <si>
    <t>13265</t>
  </si>
  <si>
    <t>郑双艳</t>
  </si>
  <si>
    <t>13225</t>
  </si>
  <si>
    <t>12135</t>
  </si>
  <si>
    <t>12746</t>
  </si>
  <si>
    <t>12874</t>
  </si>
  <si>
    <t>冯莉</t>
  </si>
  <si>
    <t>4444</t>
  </si>
  <si>
    <t>12332</t>
  </si>
  <si>
    <t>6733</t>
  </si>
  <si>
    <t>7666</t>
  </si>
  <si>
    <t>5344</t>
  </si>
  <si>
    <t>7917</t>
  </si>
  <si>
    <t>刘樽</t>
  </si>
  <si>
    <t>4246</t>
  </si>
  <si>
    <t>4562</t>
  </si>
  <si>
    <t>5347</t>
  </si>
  <si>
    <t>12888</t>
  </si>
  <si>
    <t>辜瑞琪</t>
  </si>
  <si>
    <t>4044</t>
  </si>
  <si>
    <t>9320</t>
  </si>
  <si>
    <t>11512</t>
  </si>
  <si>
    <t>10177</t>
  </si>
  <si>
    <t>11383</t>
  </si>
  <si>
    <t>12848</t>
  </si>
  <si>
    <t>13061</t>
  </si>
  <si>
    <t>向海英</t>
  </si>
  <si>
    <t>4024</t>
  </si>
  <si>
    <t>陈宇</t>
  </si>
  <si>
    <t>13267</t>
  </si>
  <si>
    <t>10932</t>
  </si>
  <si>
    <t>11231</t>
  </si>
  <si>
    <t>13307</t>
  </si>
  <si>
    <t>6607</t>
  </si>
  <si>
    <t>13405</t>
  </si>
  <si>
    <t>13318</t>
  </si>
  <si>
    <t>牟小燕</t>
  </si>
  <si>
    <t>13308</t>
  </si>
  <si>
    <t>11596</t>
  </si>
  <si>
    <t>12443</t>
  </si>
  <si>
    <t>8338</t>
  </si>
  <si>
    <t>13342</t>
  </si>
  <si>
    <t>7386</t>
  </si>
  <si>
    <t>11872</t>
  </si>
  <si>
    <t>11622</t>
  </si>
  <si>
    <t>孙镇平</t>
  </si>
  <si>
    <t>13316</t>
  </si>
  <si>
    <t>代志斌</t>
  </si>
  <si>
    <t>4117</t>
  </si>
  <si>
    <t>12113</t>
  </si>
  <si>
    <t>13447</t>
  </si>
  <si>
    <t>13289</t>
  </si>
  <si>
    <t>7583</t>
  </si>
  <si>
    <t>董虎林</t>
  </si>
  <si>
    <t>13269</t>
  </si>
  <si>
    <t>11639</t>
  </si>
  <si>
    <t>11月7日 PK战况</t>
  </si>
  <si>
    <t>11月8日 PK战况</t>
  </si>
  <si>
    <t>11月9日 PK战况</t>
  </si>
  <si>
    <t>11月10日 PK战况</t>
  </si>
  <si>
    <t>11月11日 PK战况</t>
  </si>
  <si>
    <t>3天</t>
  </si>
  <si>
    <t>PK奖励</t>
  </si>
  <si>
    <t>PK退回</t>
  </si>
  <si>
    <t>支出门店</t>
  </si>
  <si>
    <t>备注</t>
  </si>
  <si>
    <t>PK汇总</t>
  </si>
  <si>
    <t>四川太极浆洗街药店</t>
  </si>
  <si>
    <t>周一至周三</t>
  </si>
  <si>
    <t>*</t>
  </si>
  <si>
    <t>公司</t>
  </si>
  <si>
    <t>四川太极青羊区青龙街药店</t>
  </si>
  <si>
    <t>四川太极锦江区庆云南街药店</t>
  </si>
  <si>
    <t>四川太极青羊区北东街店</t>
  </si>
  <si>
    <t>四川太极青羊区十二桥药店</t>
  </si>
  <si>
    <t>四川太极光华药店</t>
  </si>
  <si>
    <t>四川太极新都区新繁镇繁江北路药店</t>
  </si>
  <si>
    <t>光华、邛中</t>
  </si>
  <si>
    <t>邛崃中心</t>
  </si>
  <si>
    <t>邛崃</t>
  </si>
  <si>
    <t>四川太极邛崃中心药店</t>
  </si>
  <si>
    <t>四川太极锦江区榕声路店</t>
  </si>
  <si>
    <t>四川太极五津西路药店</t>
  </si>
  <si>
    <t>榕声、万科</t>
  </si>
  <si>
    <t>榕声</t>
  </si>
  <si>
    <t>四川太极成华区万科路药店</t>
  </si>
  <si>
    <t>四川太极高新区民丰大道西段药店</t>
  </si>
  <si>
    <t>四川太极旗舰店</t>
  </si>
  <si>
    <t>枣子巷</t>
  </si>
  <si>
    <t>四川太极枣子巷药店</t>
  </si>
  <si>
    <t>民丰</t>
  </si>
  <si>
    <t>四川太极成华区羊子山西路药店（兴元华盛）</t>
  </si>
  <si>
    <t>通盈街</t>
  </si>
  <si>
    <t>华油店</t>
  </si>
  <si>
    <t>四川太极通盈街药店</t>
  </si>
  <si>
    <t>四川太极成华区华油路药店</t>
  </si>
  <si>
    <t>通盈</t>
  </si>
  <si>
    <t>四川太极武侯区科华街药店</t>
  </si>
  <si>
    <t>梨花街</t>
  </si>
  <si>
    <t>四川太极锦江区梨花街药店</t>
  </si>
  <si>
    <t>科华、华泰</t>
  </si>
  <si>
    <t>四川太极成华区华泰路药店</t>
  </si>
  <si>
    <t>四川太极邛崃市文君街道杏林路药店</t>
  </si>
  <si>
    <t>马超</t>
  </si>
  <si>
    <t>四川太极新都区马超东路店</t>
  </si>
  <si>
    <t>四川太极成华区二环路北四段药店（汇融名城）</t>
  </si>
  <si>
    <t>四川太极新乐中街药店</t>
  </si>
  <si>
    <t>顺和</t>
  </si>
  <si>
    <t>四川太极武侯区顺和街店</t>
  </si>
  <si>
    <t>邓双</t>
  </si>
  <si>
    <t>四川太极新津邓双镇岷江店</t>
  </si>
  <si>
    <t>四川太极光华村街药店</t>
  </si>
  <si>
    <t>四川太极土龙路药店</t>
  </si>
  <si>
    <t>光华村</t>
  </si>
  <si>
    <t>四川太极郫县郫筒镇一环路东南段药店</t>
  </si>
  <si>
    <t>四川太极高新天久北巷药店</t>
  </si>
  <si>
    <t>银河北街</t>
  </si>
  <si>
    <t>四川太极锦江区观音桥街药店</t>
  </si>
  <si>
    <t>四川太极金牛区银河北街药店</t>
  </si>
  <si>
    <t>天久、观音桥</t>
  </si>
  <si>
    <t>四川太极温江区公平街道江安路药店</t>
  </si>
  <si>
    <t>大悦路</t>
  </si>
  <si>
    <t>四川太极武侯区大悦路药店</t>
  </si>
  <si>
    <t>四川太极高新区大源北街药店</t>
  </si>
  <si>
    <t>四川太极金牛区蜀汉路药店</t>
  </si>
  <si>
    <t>四川太极金牛区花照壁药店</t>
  </si>
  <si>
    <t>四川太极成华杉板桥南一路店</t>
  </si>
  <si>
    <t>四川太极高新区新下街药店</t>
  </si>
  <si>
    <t>内蒙古、东昌</t>
  </si>
  <si>
    <t>四川太极大邑县晋原镇内蒙古大道桃源药店</t>
  </si>
  <si>
    <t>新下街、东昌路</t>
  </si>
  <si>
    <t>四川太极成华区东昌路一药店</t>
  </si>
  <si>
    <t>四川太极金牛区交大路第三药店</t>
  </si>
  <si>
    <t>四川太极武侯区佳灵路药店</t>
  </si>
  <si>
    <t>四川太极锦江区水杉街药店</t>
  </si>
  <si>
    <t>交大、佳灵</t>
  </si>
  <si>
    <t>四川太极红星店（9-11）</t>
  </si>
  <si>
    <t>周一至周三达成任务退还PK金</t>
  </si>
  <si>
    <t>周一至周三拉通核算</t>
  </si>
  <si>
    <t>四川太极清江东路药店</t>
  </si>
  <si>
    <t>四川太极怀远店</t>
  </si>
  <si>
    <t>红星、怀远</t>
  </si>
  <si>
    <t>红星、清江</t>
  </si>
  <si>
    <t>四川太极新都区新都街道万和北路药店</t>
  </si>
  <si>
    <t>金丝街</t>
  </si>
  <si>
    <t>四川太极金丝街药店（9-11）</t>
  </si>
  <si>
    <t>四川太极新津县五津镇五津西路二药房</t>
  </si>
  <si>
    <t>金丝</t>
  </si>
  <si>
    <t>四川太极成华区金马河路药店</t>
  </si>
  <si>
    <t>四川太极青羊区蜀辉路药店</t>
  </si>
  <si>
    <t>新园大道</t>
  </si>
  <si>
    <t>新园</t>
  </si>
  <si>
    <t>四川太极新园大道药店</t>
  </si>
  <si>
    <t>四川太极成华区崔家店路药店</t>
  </si>
  <si>
    <t>尚贤坊</t>
  </si>
  <si>
    <t>贝森、尚贤</t>
  </si>
  <si>
    <t>贝森</t>
  </si>
  <si>
    <t>四川太极青羊区贝森北路药店</t>
  </si>
  <si>
    <t xml:space="preserve"> </t>
  </si>
  <si>
    <t>四川太极大邑县沙渠镇方圆路药店</t>
  </si>
  <si>
    <t>四川太极大邑县晋原镇东街药店</t>
  </si>
  <si>
    <t>沙渠、西林一街</t>
  </si>
  <si>
    <t>沙渠</t>
  </si>
  <si>
    <t>沙渠、西林</t>
  </si>
  <si>
    <t>四川太极成华区西林一街药店</t>
  </si>
  <si>
    <t>四川太极金牛区金沙路药店</t>
  </si>
  <si>
    <t>四川太极大邑县晋原镇子龙路店</t>
  </si>
  <si>
    <t>金沙</t>
  </si>
  <si>
    <t>四川太极锦江区劼人路药店</t>
  </si>
  <si>
    <t>四川太极西部店</t>
  </si>
  <si>
    <t>四川太极双林路药店</t>
  </si>
  <si>
    <t>四川太极崇州市崇阳镇永康东路药店</t>
  </si>
  <si>
    <t>四川太极邛崃市临邛镇翠荫街药店</t>
  </si>
  <si>
    <t>四川太极郫县郫筒镇东大街药店</t>
  </si>
  <si>
    <t>翠荫</t>
  </si>
  <si>
    <t>四川太极高新区紫薇东路药店</t>
  </si>
  <si>
    <t>翠荫、郫县</t>
  </si>
  <si>
    <t>郫县</t>
  </si>
  <si>
    <t>四川太极青羊区童子街药店</t>
  </si>
  <si>
    <t>四川太极邛崃市临邛镇洪川小区药店</t>
  </si>
  <si>
    <t>童子街</t>
  </si>
  <si>
    <t>四川太极金带街药店</t>
  </si>
  <si>
    <t>童子街、洪川</t>
  </si>
  <si>
    <t>四川太极大邑县晋原镇北街药店</t>
  </si>
  <si>
    <t>万宇</t>
  </si>
  <si>
    <t>四川太极成华区万宇路药店</t>
  </si>
  <si>
    <t>四川太极都江堰景中路店</t>
  </si>
  <si>
    <t>大邑北街</t>
  </si>
  <si>
    <t>四川太极都江堰市蒲阳镇堰问道西路药店</t>
  </si>
  <si>
    <t>银沙、大石</t>
  </si>
  <si>
    <t>四川太极金牛区银沙路药店</t>
  </si>
  <si>
    <t>四川太极青羊区大石西路药店</t>
  </si>
  <si>
    <t>银沙路</t>
  </si>
  <si>
    <t>四川太极三江店</t>
  </si>
  <si>
    <t>丝竹</t>
  </si>
  <si>
    <t>蜀州、丝竹</t>
  </si>
  <si>
    <t>四川太极崇州市崇阳镇蜀州中路药店</t>
  </si>
  <si>
    <t>四川太极武侯区丝竹路药店</t>
  </si>
  <si>
    <t>蜀州中路</t>
  </si>
  <si>
    <t>四川太极都江堰奎光路中段药店</t>
  </si>
  <si>
    <t>四川太极金牛区黄苑东街药店</t>
  </si>
  <si>
    <t>聚翠店</t>
  </si>
  <si>
    <t>四川太极成华区华康路药店</t>
  </si>
  <si>
    <t>华康、培华</t>
  </si>
  <si>
    <t>四川太极锦江区柳翠路药店</t>
  </si>
  <si>
    <t>四川太极成华区培华东路药店（9-11）</t>
  </si>
  <si>
    <t>四川太极大邑县晋原镇通达东路五段药店</t>
  </si>
  <si>
    <t>人中、三强</t>
  </si>
  <si>
    <t>四川太极人民中路店（9-11）</t>
  </si>
  <si>
    <t>四川太极双流区东升街道三强西路药店</t>
  </si>
  <si>
    <t>四川太极大邑县安仁镇千禧街药店</t>
  </si>
  <si>
    <t>公司一半</t>
  </si>
  <si>
    <t>四川太极武侯区倪家桥路药店</t>
  </si>
  <si>
    <t>四川太极大邑县新场镇文昌街药店</t>
  </si>
  <si>
    <t>倪家桥</t>
  </si>
  <si>
    <t>安仁、倪家</t>
  </si>
  <si>
    <t>安仁、倪家桥</t>
  </si>
  <si>
    <t>四川太极沙河源药店</t>
  </si>
  <si>
    <t>双流锦华、元华二巷</t>
  </si>
  <si>
    <t>锦华、元华</t>
  </si>
  <si>
    <t>四川太极双流县西航港街道锦华路一段药店</t>
  </si>
  <si>
    <t>沙河源、元华</t>
  </si>
  <si>
    <t>四川太极成都高新区元华二巷药店</t>
  </si>
  <si>
    <t>四川太极金牛区五福桥东路药店</t>
  </si>
  <si>
    <t>四川太极新津县五津镇武阳西路药店</t>
  </si>
  <si>
    <t>五福桥</t>
  </si>
  <si>
    <t>四川太极大邑县晋原镇潘家街药店</t>
  </si>
  <si>
    <t>五福</t>
  </si>
  <si>
    <t>五福、武阳</t>
  </si>
  <si>
    <t>四川太极都江堰幸福镇翔凤路药店</t>
  </si>
  <si>
    <t>东濠沟、羊安</t>
  </si>
  <si>
    <t>四川太极大邑县晋源镇东壕沟段药店</t>
  </si>
  <si>
    <t>羊安</t>
  </si>
  <si>
    <t>四川太极邛崃市羊安镇永康大道药店</t>
  </si>
  <si>
    <t>四川太极温江店</t>
  </si>
  <si>
    <t>清江3店</t>
  </si>
  <si>
    <t>清江3</t>
  </si>
  <si>
    <t>四川太极青羊区清江东路三药店</t>
  </si>
  <si>
    <t>四川太极都江堰市蒲阳路药店</t>
  </si>
  <si>
    <t>四川太极武侯区大华街药店</t>
  </si>
  <si>
    <t>四川太极都江堰聚源镇药店</t>
  </si>
  <si>
    <t>大华、双楠</t>
  </si>
  <si>
    <t>四川太极崇州中心店</t>
  </si>
  <si>
    <t>四川太极锦江区静明路药店</t>
  </si>
  <si>
    <t>四川太极武侯区逸都路药店</t>
  </si>
  <si>
    <t>航中店</t>
  </si>
  <si>
    <t>四川太极武侯区航中街药店（9-11）</t>
  </si>
  <si>
    <t>四川太极高新区中和公济桥路药店</t>
  </si>
  <si>
    <t>云龙、航中</t>
  </si>
  <si>
    <t>四川太极青羊区蜀鑫路药店</t>
  </si>
  <si>
    <t>四川太极都江堰市永丰街道宝莲路药店</t>
  </si>
  <si>
    <t>蜀鑫、都江堰</t>
  </si>
  <si>
    <t>四川太极都江堰药店</t>
  </si>
  <si>
    <t>蜀鑫路、都江堰</t>
  </si>
  <si>
    <t>四川太极青羊区光华北五路药店</t>
  </si>
  <si>
    <t>长安、合欢树</t>
  </si>
  <si>
    <t>合欢树</t>
  </si>
  <si>
    <t>四川太极邛崃市临邛镇长安大道药店</t>
  </si>
  <si>
    <t>四川太极青羊区光华西一路药店</t>
  </si>
  <si>
    <t>南华巷</t>
  </si>
  <si>
    <t>四川太极邛崃市临邛街道涌泉街药店</t>
  </si>
  <si>
    <t>涌泉</t>
  </si>
  <si>
    <t>四川太极高新区剑南大道药店</t>
  </si>
  <si>
    <t>四川太极高新区中和大道药店</t>
  </si>
  <si>
    <t>四川太极兴义镇万兴路药店</t>
  </si>
  <si>
    <t>中和大道</t>
  </si>
  <si>
    <t>四川太极金牛区解放路药店（9-11）</t>
  </si>
  <si>
    <t>四川太极成华区龙潭西路药店</t>
  </si>
  <si>
    <t>解放路</t>
  </si>
  <si>
    <t>双十一社区活动</t>
  </si>
  <si>
    <t>未开展社区活动</t>
  </si>
  <si>
    <t>水杉</t>
  </si>
  <si>
    <t>云龙路</t>
  </si>
  <si>
    <t>元华二巷</t>
  </si>
  <si>
    <t>羊子山</t>
  </si>
  <si>
    <t>兴义店</t>
  </si>
  <si>
    <t>新下街</t>
  </si>
  <si>
    <t>新乐中街</t>
  </si>
  <si>
    <t>新津武阳西路</t>
  </si>
  <si>
    <t>新繁店</t>
  </si>
  <si>
    <t>新场店</t>
  </si>
  <si>
    <t>翔凤店</t>
  </si>
  <si>
    <t>五津西路二店</t>
  </si>
  <si>
    <t>五津西路药店（扣除团购）</t>
  </si>
  <si>
    <t>五津西路店</t>
  </si>
  <si>
    <t>五福桥东路店</t>
  </si>
  <si>
    <t>问道西路店</t>
  </si>
  <si>
    <t>万宇店</t>
  </si>
  <si>
    <t>万科店</t>
  </si>
  <si>
    <t>万和北路</t>
  </si>
  <si>
    <t>土龙路</t>
  </si>
  <si>
    <t>通盈街店</t>
  </si>
  <si>
    <t>通达店</t>
  </si>
  <si>
    <t>天久北巷店</t>
  </si>
  <si>
    <t>双林店</t>
  </si>
  <si>
    <t>十二桥店</t>
  </si>
  <si>
    <t>杉板桥</t>
  </si>
  <si>
    <t>沙渠店</t>
  </si>
  <si>
    <t>沙河源店</t>
  </si>
  <si>
    <t>邛崃中心店</t>
  </si>
  <si>
    <t>邛崃长安店</t>
  </si>
  <si>
    <t>邛崃涌泉店</t>
  </si>
  <si>
    <t>邛崃杏林路店</t>
  </si>
  <si>
    <t>邛崃洪川店</t>
  </si>
  <si>
    <t>邛崃翠荫店</t>
  </si>
  <si>
    <t>清江三店</t>
  </si>
  <si>
    <t>清江东路</t>
  </si>
  <si>
    <t>青龙街店</t>
  </si>
  <si>
    <t>郫县东大街</t>
  </si>
  <si>
    <t>培华东路</t>
  </si>
  <si>
    <t>南华巷店</t>
  </si>
  <si>
    <t>马超东路</t>
  </si>
  <si>
    <t>聊城市</t>
  </si>
  <si>
    <t>奎光店</t>
  </si>
  <si>
    <t>科华</t>
  </si>
  <si>
    <t>聚源店</t>
  </si>
  <si>
    <t>静明路</t>
  </si>
  <si>
    <t>景中店</t>
  </si>
  <si>
    <t>锦华</t>
  </si>
  <si>
    <t>锦城大道</t>
  </si>
  <si>
    <t>金沙店</t>
  </si>
  <si>
    <t>金带店</t>
  </si>
  <si>
    <t>劼人路店</t>
  </si>
  <si>
    <t>交大三店</t>
  </si>
  <si>
    <t>浆洗街药店（含促销）</t>
  </si>
  <si>
    <t>浆洗街</t>
  </si>
  <si>
    <t>江安店</t>
  </si>
  <si>
    <t>剑南</t>
  </si>
  <si>
    <t>黄苑东街</t>
  </si>
  <si>
    <t>华泰店</t>
  </si>
  <si>
    <t>华康店</t>
  </si>
  <si>
    <t>航中街</t>
  </si>
  <si>
    <t>观音桥</t>
  </si>
  <si>
    <t>都江堰店</t>
  </si>
  <si>
    <t>东昌路</t>
  </si>
  <si>
    <t>邓双店</t>
  </si>
  <si>
    <t>大源北街店</t>
  </si>
  <si>
    <t>大邑子龙店</t>
  </si>
  <si>
    <t>大邑桃源店</t>
  </si>
  <si>
    <t>大邑潘家街店</t>
  </si>
  <si>
    <t>大邑东街</t>
  </si>
  <si>
    <t>大邑安仁店</t>
  </si>
  <si>
    <t>崇中店</t>
  </si>
  <si>
    <t>成汉南路</t>
  </si>
  <si>
    <t>贝森北路店</t>
  </si>
  <si>
    <t>北东街</t>
  </si>
  <si>
    <t>宝莲路店</t>
  </si>
  <si>
    <t>双十一活动奖励明细</t>
  </si>
  <si>
    <t>片区</t>
  </si>
  <si>
    <t>门店</t>
  </si>
  <si>
    <t>个人ID</t>
  </si>
  <si>
    <t>姓名</t>
  </si>
  <si>
    <t>一阶段           销售毛利奖励</t>
  </si>
  <si>
    <t>二阶段          销售毛利奖励</t>
  </si>
  <si>
    <t>个人奖励</t>
  </si>
  <si>
    <t>合计奖励</t>
  </si>
  <si>
    <t>PK奖励(应发）</t>
  </si>
  <si>
    <t>提交时间</t>
  </si>
  <si>
    <t>钉钉通讯录姓名</t>
  </si>
  <si>
    <t>钉钉通讯录部门</t>
  </si>
  <si>
    <t>进社区的时间</t>
  </si>
  <si>
    <t>社区宣传现场活动图片</t>
  </si>
  <si>
    <t>“礼品券”发放数量</t>
  </si>
  <si>
    <t>扫码领劵人数/人（进社区当天）</t>
  </si>
  <si>
    <t>分享朋友圈集赞会员数</t>
  </si>
  <si>
    <t>加微信好友数</t>
  </si>
  <si>
    <t>进社区开展活动，员工姓名</t>
  </si>
  <si>
    <t/>
  </si>
  <si>
    <t>2020-11-08 13:30</t>
  </si>
  <si>
    <t>四川太极大药房连锁有限公司&gt;片区/门店&gt;西北片区&gt;贝森北路店</t>
  </si>
  <si>
    <t>2020-11-03</t>
  </si>
  <si>
    <t>mmexport1604813297149.jpg</t>
  </si>
  <si>
    <t>mmexport1604813285144.jpg</t>
  </si>
  <si>
    <t>mmexport1604813357675.jpg</t>
  </si>
  <si>
    <t>21</t>
  </si>
  <si>
    <t>李玉先曾希露</t>
  </si>
  <si>
    <t>2020-11-07 20:04</t>
  </si>
  <si>
    <t>蜀汉东路店手机</t>
  </si>
  <si>
    <t>四川太极大药房连锁有限公司&gt;片区/门店&gt;西北片区&gt;蜀汉东路店</t>
  </si>
  <si>
    <t>2020-11-06</t>
  </si>
  <si>
    <t>img_20201106_135643.jpg</t>
  </si>
  <si>
    <t>img_20201106_140925.jpg</t>
  </si>
  <si>
    <t>img_20201106_140546.jpg</t>
  </si>
  <si>
    <t>100</t>
  </si>
  <si>
    <t>0</t>
  </si>
  <si>
    <t>龚敏、谢敏</t>
  </si>
  <si>
    <t>2020-11-06 22:48</t>
  </si>
  <si>
    <t>四川太极大药房连锁有限公司&gt;片区/门店&gt;城郊二片&gt;永康东路店</t>
  </si>
  <si>
    <t>mmexport1604673973088.jpg</t>
  </si>
  <si>
    <t>mmexport1604673965137.jpg</t>
  </si>
  <si>
    <t>mmexport1604673956229.jpg</t>
  </si>
  <si>
    <t>95</t>
  </si>
  <si>
    <t>翁尼阿呷莫，胡建梅，罗雪琴</t>
  </si>
  <si>
    <t>2020-11-06 22:46</t>
  </si>
  <si>
    <t>永康东路</t>
  </si>
  <si>
    <t>img_20201106_095109.jpg</t>
  </si>
  <si>
    <t>img_20201106_095049.jpg</t>
  </si>
  <si>
    <t>img_20201106_095032.jpg</t>
  </si>
  <si>
    <t>200</t>
  </si>
  <si>
    <t>2020-11-06 21:38</t>
  </si>
  <si>
    <t>四川太极大药房连锁有限公司&gt;片区/门店&gt;邛崃片区&gt;涌泉街店</t>
  </si>
  <si>
    <t>img20201106155902.jpg</t>
  </si>
  <si>
    <t>img20201106160011.jpg</t>
  </si>
  <si>
    <t>img20201106155949.jpg</t>
  </si>
  <si>
    <t>120</t>
  </si>
  <si>
    <t>杨晓毅，朱婷</t>
  </si>
  <si>
    <t>2020-11-06 21:14</t>
  </si>
  <si>
    <t>四川太极大药房连锁有限公司&gt;片区/门店&gt;城中片区&gt;东昌路店</t>
  </si>
  <si>
    <t>0b04bff7-be13-4406-a492-8a8ea5ebdc99.jpeg</t>
  </si>
  <si>
    <t>6fdb2b1f-d58e-404b-952a-eecb166628bc.jpeg</t>
  </si>
  <si>
    <t>f20ffe91-945c-44c4-8a2c-0f9a9e118fdd.jpeg</t>
  </si>
  <si>
    <t>50</t>
  </si>
  <si>
    <t>2020-11-06 20:40</t>
  </si>
  <si>
    <t>邓双店手机</t>
  </si>
  <si>
    <t>四川太极大药房连锁有限公司&gt;片区/门店&gt;新津片区&gt;新津邓双店</t>
  </si>
  <si>
    <t>2n190nkmlcpxllws3cplq1zj9_0.jpg</t>
  </si>
  <si>
    <t>1w9j7s0on1sqhj8t1r764ua2c_0.jpg</t>
  </si>
  <si>
    <t>mmexport1604666300352_bba5e3a8.jpg</t>
  </si>
  <si>
    <t>243</t>
  </si>
  <si>
    <t>张琴，陈亭亭</t>
  </si>
  <si>
    <t>2020-11-06 19:46</t>
  </si>
  <si>
    <t>四川太极大药房连锁有限公司&gt;片区/门店&gt;东南片区&gt;大源北街</t>
  </si>
  <si>
    <t>2020-11-05</t>
  </si>
  <si>
    <t>img_3701.jpg</t>
  </si>
  <si>
    <t>img_3703.jpg</t>
  </si>
  <si>
    <t>img_3700.jpg</t>
  </si>
  <si>
    <t>180</t>
  </si>
  <si>
    <t>李蕊如，张亚红，敬舒雅</t>
  </si>
  <si>
    <t>2020-11-06 19:38</t>
  </si>
  <si>
    <t>四川太极大药房连锁有限公司&gt;片区/门店&gt;邛崃片区&gt;杏林路店</t>
  </si>
  <si>
    <t>mmexport1604662374076.jpg</t>
  </si>
  <si>
    <t>mmexport1604662377035.jpg</t>
  </si>
  <si>
    <t>mmexport1604662346119.jpg</t>
  </si>
  <si>
    <t>109张</t>
  </si>
  <si>
    <t>李宋琴，杨珂</t>
  </si>
  <si>
    <t>2020-11-06 19:07</t>
  </si>
  <si>
    <t>四川太极大药房连锁有限公司&gt;片区/门店&gt;西北片区&gt;金沙路店</t>
  </si>
  <si>
    <t>mmexport1604660775467.jpg</t>
  </si>
  <si>
    <t>mmexport1604660773291.jpg</t>
  </si>
  <si>
    <t>mmexport1604660828088.jpg</t>
  </si>
  <si>
    <t>42</t>
  </si>
  <si>
    <t>刘秀琼，唐静，何姣姣</t>
  </si>
  <si>
    <t>2020-11-06 18:53</t>
  </si>
  <si>
    <t>四川太极大药房连锁有限公司&gt;片区/门店&gt;邛崃片区&gt;长安大道店</t>
  </si>
  <si>
    <t>img_20201106_170750.jpg</t>
  </si>
  <si>
    <t>img_20201106_172050.jpg</t>
  </si>
  <si>
    <t>img_20201106_170410.jpg</t>
  </si>
  <si>
    <t>70</t>
  </si>
  <si>
    <t>万义丽，李珍伟</t>
  </si>
  <si>
    <t>2020-11-06 18:48</t>
  </si>
  <si>
    <t>四川太极大药房连锁有限公司&gt;片区/门店&gt;城中片区&gt;静明路店</t>
  </si>
  <si>
    <t>5c9f9c25-3697-4b95-8e15-6d49403cd6a2.jpeg</t>
  </si>
  <si>
    <t>a55e631c-8104-4a4b-9a07-b751fe1d33fc.jpeg</t>
  </si>
  <si>
    <t>d8190724-be01-4b8d-a306-d8498933ddd5.jpeg</t>
  </si>
  <si>
    <t>20</t>
  </si>
  <si>
    <t>毛茜 李丹</t>
  </si>
  <si>
    <t>2020-11-06 18:47</t>
  </si>
  <si>
    <t>四川太极大药房连锁有限公司&gt;片区/门店&gt;城中片区&gt;云龙南路店</t>
  </si>
  <si>
    <t>3faa6759-0d15-4f27-922e-e871cc235d1d.jpeg</t>
  </si>
  <si>
    <t>22cdb4d8-26ae-43bf-90d6-a8684ab81fe2.jpeg</t>
  </si>
  <si>
    <t>0c72003e-6e3c-4468-97eb-9f85974b8328.jpeg</t>
  </si>
  <si>
    <t>曾思宇黄雨</t>
  </si>
  <si>
    <t>2020-11-06 18:27</t>
  </si>
  <si>
    <t>四川太极大药房连锁有限公司&gt;片区/门店&gt;邛崃片区&gt;翠荫街店</t>
  </si>
  <si>
    <t>mmexport1604658299468.jpg</t>
  </si>
  <si>
    <t>mmexport1604657710924.jpg</t>
  </si>
  <si>
    <t>img20201106172448.jpg</t>
  </si>
  <si>
    <t>陈礼凤，饶玉银</t>
  </si>
  <si>
    <t>2020-11-06 17:59</t>
  </si>
  <si>
    <t>四川太极大药房连锁有限公司&gt;片区/门店&gt;城中片区&gt;柳翠路店</t>
  </si>
  <si>
    <t>mmexport1604655814198.jpg</t>
  </si>
  <si>
    <t>mmexport1604656138368.jpg</t>
  </si>
  <si>
    <t>img_20201106_170341.jpg</t>
  </si>
  <si>
    <t>30</t>
  </si>
  <si>
    <t>李云田，付雅雯</t>
  </si>
  <si>
    <t>2020-11-06 17:31</t>
  </si>
  <si>
    <t>四川太极大药房连锁有限公司&gt;后勤部门&gt;信息部/财务部/营运部/外销部&gt;营运部，四川太极大药房连锁有限公司&gt;片区/门店&gt;邛崃片区&gt;邛崃中心店，四川太极大药房连锁有限公司&gt;片区/门店&gt;邛崃片区</t>
  </si>
  <si>
    <t>mmexport1604652127129.jpg</t>
  </si>
  <si>
    <t>mmexport1604652135360_b5ebf58f.jpg</t>
  </si>
  <si>
    <t>mmexport1604652145755.jpg</t>
  </si>
  <si>
    <t>任会茹，古素琼，李巧，张雪梅</t>
  </si>
  <si>
    <t>2020-11-06 17:15</t>
  </si>
  <si>
    <t>四川太极大药房连锁有限公司&gt;片区/门店&gt;城郊二片&gt;宝莲路店</t>
  </si>
  <si>
    <t>mmexport1604651372987.jpg</t>
  </si>
  <si>
    <t>mmexport1604652972464.jpg</t>
  </si>
  <si>
    <t>mmexport1604652965055.jpg</t>
  </si>
  <si>
    <t>49</t>
  </si>
  <si>
    <t>吴阳、马海子尾</t>
  </si>
  <si>
    <t>2020-11-06 15:49</t>
  </si>
  <si>
    <t>四川太极大药房连锁有限公司&gt;片区/门店&gt;城中片区&gt;金丝街店</t>
  </si>
  <si>
    <t>img_20201106_150827.jpg</t>
  </si>
  <si>
    <t>img_20201106_150459.jpg</t>
  </si>
  <si>
    <t>img_20201106_150450.jpg</t>
  </si>
  <si>
    <t>123</t>
  </si>
  <si>
    <t>2020-11-06 11:08</t>
  </si>
  <si>
    <t>四川太极大药房连锁有限公司&gt;片区/门店&gt;东南片区&gt;万宇路店</t>
  </si>
  <si>
    <t>2020-11-02</t>
  </si>
  <si>
    <t>876ea665-2950-41df-b834-be93c65060fa.jpeg</t>
  </si>
  <si>
    <t>effa53ef-6156-41c9-945b-0ef1e915543f.jpeg</t>
  </si>
  <si>
    <t>4d7b153f-dfc1-43e7-8cfb-e9fe2ab43303.jpeg</t>
  </si>
  <si>
    <t>40</t>
  </si>
  <si>
    <t>廖苹，彭思源</t>
  </si>
  <si>
    <t>2020-11-06 10:39</t>
  </si>
  <si>
    <t>四川太极大药房连锁有限公司&gt;片区/门店&gt;城郊二片&gt;崇州尚贤坊店</t>
  </si>
  <si>
    <t>mmexport1604630258539.jpg</t>
  </si>
  <si>
    <t>mmexport1604630267157.jpg</t>
  </si>
  <si>
    <t>mmexport1604630283237.jpg</t>
  </si>
  <si>
    <t>郭桃，朱春容</t>
  </si>
  <si>
    <t>2020-11-05 21:58</t>
  </si>
  <si>
    <t>四川太极大药房连锁有限公司&gt;片区/门店&gt;城中片区&gt;丝竹街店</t>
  </si>
  <si>
    <t>img_20201105_183225_b6bf86c3.jpg</t>
  </si>
  <si>
    <t>mmexport1604578408912.jpg</t>
  </si>
  <si>
    <t>img_20201105_182445.jpg</t>
  </si>
  <si>
    <t>32</t>
  </si>
  <si>
    <t>王盛英，刘维，蔡旌晶</t>
  </si>
  <si>
    <t>2020-11-05 21:30</t>
  </si>
  <si>
    <t>四川太极大药房连锁有限公司&gt;片区/门店&gt;城中片区&gt;倪家桥店</t>
  </si>
  <si>
    <t>img_20201101_162050.jpg</t>
  </si>
  <si>
    <t>mmexport1604224427220.jpg</t>
  </si>
  <si>
    <t>img_20201101_162047.jpg</t>
  </si>
  <si>
    <t>尹萍，王婷，付俐杨沙艳</t>
  </si>
  <si>
    <t>2020-11-05 21:16</t>
  </si>
  <si>
    <t>四川太极大药房连锁有限公司&gt;片区/门店&gt;东南片区&gt;剑南大道店</t>
  </si>
  <si>
    <t>d9653b4b-c0af-4d7b-beed-f09bf4581441.jpeg</t>
  </si>
  <si>
    <t>7bfdcd06-c4e8-4738-8b04-bd83c12ee936.jpeg</t>
  </si>
  <si>
    <t>3fe3bc5c-77c0-46f6-958d-58df4a9e14bd.jpeg</t>
  </si>
  <si>
    <t>85</t>
  </si>
  <si>
    <t>贾兰，廖梦园</t>
  </si>
  <si>
    <t>2020-11-05 20:22</t>
  </si>
  <si>
    <t>四川太极大药房连锁有限公司&gt;片区/门店&gt;城郊二片&gt;奎光路店</t>
  </si>
  <si>
    <t>img_20201105_162644.jpg</t>
  </si>
  <si>
    <t>img_20201105_161916.jpg</t>
  </si>
  <si>
    <t>img20201105161927.jpg</t>
  </si>
  <si>
    <t>韩启敏，贾益娟，陈蓉</t>
  </si>
  <si>
    <t>2020-11-05 19:06</t>
  </si>
  <si>
    <t>0b18965c-9ec7-4ab4-97ee-6a9a560da381.jpeg</t>
  </si>
  <si>
    <t>a8f19981-a8a4-4c71-8e43-185814ccb916.jpeg</t>
  </si>
  <si>
    <t>6ae70f1d-9d01-460e-9bc3-db6d01e50eee.jpeg</t>
  </si>
  <si>
    <t>郑娇，朱玉梅</t>
  </si>
  <si>
    <t>2020-11-05 19:04</t>
  </si>
  <si>
    <t>四川太极大药房连锁有限公司&gt;片区/门店&gt;城中片区&gt;浆洗街店</t>
  </si>
  <si>
    <t>1c0bfc18-3f6e-45d6-b894-e44ebbd15d40.jpeg</t>
  </si>
  <si>
    <t>aac0d45c-893a-4063-9816-ceb5dac524b1.jpeg</t>
  </si>
  <si>
    <t>fae06d46-e674-427e-97ee-0e37203e4300.jpeg</t>
  </si>
  <si>
    <t>41</t>
  </si>
  <si>
    <t>4号：江元梅、周金梅、聂琴5号：陈娟、唐丽、赵英、龚杭</t>
  </si>
  <si>
    <t>2020-11-05 18:45</t>
  </si>
  <si>
    <t>四川太极大药房连锁有限公司&gt;片区/门店&gt;西北片区&gt;大悦路店</t>
  </si>
  <si>
    <t>img_20201105_180934.jpg</t>
  </si>
  <si>
    <t>img_20201105_180801.jpg</t>
  </si>
  <si>
    <t>img_20201105_175825.jpg</t>
  </si>
  <si>
    <t>53</t>
  </si>
  <si>
    <t>杨艳，钟海洋</t>
  </si>
  <si>
    <t>2020-11-05 18:38</t>
  </si>
  <si>
    <t>四川太极大药房连锁有限公司&gt;片区/门店&gt;东南片区&gt;新园大道店</t>
  </si>
  <si>
    <t>51b8eb25-f75e-49df-b35e-695102910444.jpeg</t>
  </si>
  <si>
    <t>41dc111b-cf46-454d-83e5-694abc79256c.jpeg</t>
  </si>
  <si>
    <t>b3028545-e357-4db0-9b47-efb2da0c5a42.jpeg</t>
  </si>
  <si>
    <t>朱文艺、刘雪梅</t>
  </si>
  <si>
    <t>2020-11-05 18:24</t>
  </si>
  <si>
    <t>四川太极大药房连锁有限公司&gt;片区/门店&gt;城中片区&gt;通盈街店</t>
  </si>
  <si>
    <t>img_20201105_175819.jpg</t>
  </si>
  <si>
    <t>mmexport1604571814823.jpg</t>
  </si>
  <si>
    <t>mmexport1604571829157.jpg</t>
  </si>
  <si>
    <t>80</t>
  </si>
  <si>
    <t>罗思榕，董华，</t>
  </si>
  <si>
    <t>2020-11-05 18:14</t>
  </si>
  <si>
    <t>四川太极大药房连锁有限公司&gt;片区/门店&gt;邛崃片区&gt;邛崃洪川小区店</t>
  </si>
  <si>
    <t>mmexport1604571167330.jpg</t>
  </si>
  <si>
    <t>mmexport1604571191208.jpg</t>
  </si>
  <si>
    <t>mmexport1604571175894.jpg</t>
  </si>
  <si>
    <t>高星宇，马婷婷，郑娅玲</t>
  </si>
  <si>
    <t>2020-11-05 18:11</t>
  </si>
  <si>
    <t>四川太极大药房连锁有限公司&gt;片区/门店&gt;东南片区&gt;中和大道店</t>
  </si>
  <si>
    <t>c18ca134-bef0-483e-86be-0d62dda868b9.jpeg</t>
  </si>
  <si>
    <t>c1496d2e-757f-447b-86d5-d5a18f9f5cfe.jpeg</t>
  </si>
  <si>
    <t>3872f5d8-20bc-455d-ac96-2258269237dc.jpeg</t>
  </si>
  <si>
    <t>黄丹，李文静，李蜜</t>
  </si>
  <si>
    <t>2020-11-05 17:34</t>
  </si>
  <si>
    <t>四川太极大药房连锁有限公司&gt;片区/门店&gt;城中片区&gt;劼人路店</t>
  </si>
  <si>
    <t>417e0350-9e00-4e39-a17b-e7952bd17bb2.jpeg</t>
  </si>
  <si>
    <t>c4a11dfc-3360-4d02-be76-78b7ee3b353f.jpeg</t>
  </si>
  <si>
    <t>563efa1b-3437-4289-9946-ef0a0af0a371.jpeg</t>
  </si>
  <si>
    <t>55</t>
  </si>
  <si>
    <t>马雪，赵秋丽，古世伟，苏子欣</t>
  </si>
  <si>
    <t>四川太极大药房连锁有限公司&gt;片区/门店&gt;东南片区&gt;南华巷店</t>
  </si>
  <si>
    <t>img_20201105_154712.jpg</t>
  </si>
  <si>
    <t>img_20201105_171356_be553ce5.jpg</t>
  </si>
  <si>
    <t>img_20201105_171747.jpg</t>
  </si>
  <si>
    <t>33</t>
  </si>
  <si>
    <t>邓开柱，苏婷婷</t>
  </si>
  <si>
    <t>2020-11-05 17:21</t>
  </si>
  <si>
    <t>四川太极大药房连锁有限公司&gt;片区/门店&gt;城中片区&gt;培华东路店</t>
  </si>
  <si>
    <t>img_7443.heic.jpg.jpg</t>
  </si>
  <si>
    <t>img_7440.heic.jpg.jpg</t>
  </si>
  <si>
    <t>img_7449.heic.jpg.jpg</t>
  </si>
  <si>
    <t>24</t>
  </si>
  <si>
    <t>蔡红秀，陈昌敏</t>
  </si>
  <si>
    <t>2020-11-05 17:18</t>
  </si>
  <si>
    <t>四川太极大药房连锁有限公司&gt;片区/门店&gt;城郊二片&gt;聚源镇药店</t>
  </si>
  <si>
    <t>7625na9yk5tetsjpaj551k8ha_0.jpg</t>
  </si>
  <si>
    <t>6c9g2sl83sdbec14vbto7ve0k_0.jpg</t>
  </si>
  <si>
    <t>77dxs2xwpk6fcjwk5980ntebf_0.jpg</t>
  </si>
  <si>
    <t>2020-11-05 17:15</t>
  </si>
  <si>
    <t>新乐中街店手机</t>
  </si>
  <si>
    <t>四川太极大药房连锁有限公司&gt;片区/门店&gt;东南片区&gt;新乐中街店</t>
  </si>
  <si>
    <t>2020-11-04</t>
  </si>
  <si>
    <t>img_20201105_170705.jpg</t>
  </si>
  <si>
    <t>img_20201105_170610.jpg</t>
  </si>
  <si>
    <t>img_20201105_170546.jpg</t>
  </si>
  <si>
    <t>105</t>
  </si>
  <si>
    <t>张建    高汝琳</t>
  </si>
  <si>
    <t>2020-11-05 17:14</t>
  </si>
  <si>
    <t>四川太极大药房连锁有限公司&gt;片区/门店&gt;东南片区&gt;合欢树街店</t>
  </si>
  <si>
    <t>img_20201105_165638.jpg</t>
  </si>
  <si>
    <t>img_20201105_165829.jpg</t>
  </si>
  <si>
    <t>img_20201105_171119.jpg</t>
  </si>
  <si>
    <t>2020-11-05 17:03</t>
  </si>
  <si>
    <t>四川太极大药房连锁有限公司&gt;片区/门店&gt;城郊二片&gt;蜀州中路店</t>
  </si>
  <si>
    <t>4389995a-e6e3-42cb-8874-264f9fb9da47.jpeg</t>
  </si>
  <si>
    <t>8d9cb89d-5f77-4aae-8205-f03aba3a22a0.jpeg</t>
  </si>
  <si>
    <t>e7952c48-3d92-472e-be33-69527351161c.jpeg</t>
  </si>
  <si>
    <t>6</t>
  </si>
  <si>
    <t>2020-11-05 16:48</t>
  </si>
  <si>
    <t>四川太极大药房连锁有限公司&gt;片区/门店&gt;城中片区&gt;双林路店</t>
  </si>
  <si>
    <t>img_20201105_163242.jpg</t>
  </si>
  <si>
    <t>mmexport1604565757447.jpg</t>
  </si>
  <si>
    <t>img_20201105_163111.jpg</t>
  </si>
  <si>
    <t>36</t>
  </si>
  <si>
    <t>张玉       苏王雪</t>
  </si>
  <si>
    <t>2020-11-05 16:33</t>
  </si>
  <si>
    <t>四川太极大药房连锁有限公司&gt;片区/门店&gt;东南片区&gt;水杉街店</t>
  </si>
  <si>
    <t>mmexport1604565161533.jpg</t>
  </si>
  <si>
    <t>mmexport1604565170570.jpg</t>
  </si>
  <si>
    <t>mmexport1604565070329.jpg</t>
  </si>
  <si>
    <t>胡新 徐平梅 黄洁欣</t>
  </si>
  <si>
    <t>2020-11-05 16:32</t>
  </si>
  <si>
    <t>四川太极大药房连锁有限公司&gt;片区/门店&gt;东南片区&gt;民丰大道店</t>
  </si>
  <si>
    <t>img_20201105_161346.jpg</t>
  </si>
  <si>
    <t>img_20201105_155857.jpg</t>
  </si>
  <si>
    <t>img_20201105_155428.jpg</t>
  </si>
  <si>
    <t>黄雅冰，贺英桢，杨秀娟</t>
  </si>
  <si>
    <t>2020-11-05 15:36</t>
  </si>
  <si>
    <t>四川太极大药房连锁有限公司&gt;片区/门店&gt;城中片区&gt;郫县东大街店</t>
  </si>
  <si>
    <t>a5de2653-1182-4d30-bf1a-4451f40eb112.jpeg</t>
  </si>
  <si>
    <t>f2c933ec-c4ba-4182-b1c7-8c9474549b5f.jpeg</t>
  </si>
  <si>
    <t>b82bf9fe-4589-4cec-b3c5-08787d70193d.jpeg</t>
  </si>
  <si>
    <t>王俊 李甜甜 舒鑫</t>
  </si>
  <si>
    <t>2020-11-05 15:31</t>
  </si>
  <si>
    <t>银沙路店手机</t>
  </si>
  <si>
    <t>四川太极大药房连锁有限公司&gt;片区/门店&gt;西北片区&gt;银沙路店</t>
  </si>
  <si>
    <t>img_20201103_161143.jpg</t>
  </si>
  <si>
    <t>img_20201103_161628.jpg</t>
  </si>
  <si>
    <t>img_20201103_161335.jpg</t>
  </si>
  <si>
    <t>段宁宁，高敏，林禹帅，李雪</t>
  </si>
  <si>
    <t>2020-11-05 12:26</t>
  </si>
  <si>
    <t>四川太极大药房连锁有限公司&gt;片区/门店&gt;大邑片区&gt;通达店</t>
  </si>
  <si>
    <t>img_2478.jpg</t>
  </si>
  <si>
    <t>img_2477.jpg</t>
  </si>
  <si>
    <t>img_2480.jpg</t>
  </si>
  <si>
    <t>付曦，韩彬</t>
  </si>
  <si>
    <t>2020-11-05 12:00</t>
  </si>
  <si>
    <t>四川太极大药房连锁有限公司&gt;片区/门店&gt;大邑片区&gt;大邑东街店</t>
  </si>
  <si>
    <t>mmexport1604548392423.jpg</t>
  </si>
  <si>
    <t>mmexport1604548509757.jpg</t>
  </si>
  <si>
    <t>mmexport1604548516809.jpg</t>
  </si>
  <si>
    <t>彭亚丹，代欣蕤</t>
  </si>
  <si>
    <t>2020-11-05 11:19</t>
  </si>
  <si>
    <t>四川太极大药房连锁有限公司&gt;片区/门店&gt;城郊二片&gt;温江江安店</t>
  </si>
  <si>
    <t>831c49c1-dfe7-4b05-908d-e86fc9d1937a.jpeg</t>
  </si>
  <si>
    <t>ebbed7a3-035f-4bb1-bcfa-d0546bc7b2a4.jpeg</t>
  </si>
  <si>
    <t>4fe1fbcf-2eab-4b60-8457-3be438d1e7e7.jpeg</t>
  </si>
  <si>
    <t>王慧，龚玉林</t>
  </si>
  <si>
    <t>2020-11-05 10:16</t>
  </si>
  <si>
    <t>四川太极大药房连锁有限公司&gt;片区/门店&gt;大邑片区&gt;新场镇店</t>
  </si>
  <si>
    <t>mmexport1604531213332.jpg</t>
  </si>
  <si>
    <t>mmexport1604531206312.jpg</t>
  </si>
  <si>
    <t>mmexport1604542414369.jpg</t>
  </si>
  <si>
    <t>孟小明，王爱玲</t>
  </si>
  <si>
    <t>2020-11-04 16:36</t>
  </si>
  <si>
    <t>沙河源店手机</t>
  </si>
  <si>
    <t>四川太极大药房连锁有限公司&gt;片区/门店&gt;西北片区&gt;沙河源店</t>
  </si>
  <si>
    <t>mmexport1604475590405.jpg</t>
  </si>
  <si>
    <t>mmexport1604475494788.jpg</t>
  </si>
  <si>
    <t>mmexport1604475484800.jpg</t>
  </si>
  <si>
    <t>2</t>
  </si>
  <si>
    <t>黎婷婷，田甜，杨梦佳</t>
  </si>
  <si>
    <t>2020-11-04 16:30</t>
  </si>
  <si>
    <t>四川太极大药房连锁有限公司&gt;片区/门店&gt;西北片区&gt;黄苑东街店</t>
  </si>
  <si>
    <t>9986dcd0-56ff-4a95-9c81-a04357881469.jpeg</t>
  </si>
  <si>
    <t>2c2ad898-e329-4df3-aa38-26f0c73fd8b1.jpeg</t>
  </si>
  <si>
    <t>cdf76f85-d8ac-4617-a3a2-9e6860235e82.jpeg</t>
  </si>
  <si>
    <t>39</t>
  </si>
  <si>
    <t>廖龙梅.李小菲.李秀芳</t>
  </si>
  <si>
    <t>2020-11-04 16:29</t>
  </si>
  <si>
    <t>四川太极大药房连锁有限公司&gt;片区/门店&gt;西北片区&gt;交大三店</t>
  </si>
  <si>
    <t>img_2215.jpg.jpg</t>
  </si>
  <si>
    <t>img_2218.jpg.jpg</t>
  </si>
  <si>
    <t>img_2209.jpg.jpg</t>
  </si>
  <si>
    <t>38</t>
  </si>
  <si>
    <t>魏小琴，陈文芳，程秋莎</t>
  </si>
  <si>
    <t>2020-11-04 16:18</t>
  </si>
  <si>
    <t>四川太极大药房连锁有限公司&gt;片区/门店&gt;城中片区&gt;北东街店</t>
  </si>
  <si>
    <t>img_20201104_151542.jpg</t>
  </si>
  <si>
    <t>img_20201104_150508.jpg</t>
  </si>
  <si>
    <t>img_20201104_150924_b15409d2.jpg</t>
  </si>
  <si>
    <t>34</t>
  </si>
  <si>
    <t>李勤，杜苏婷，周琳琰，张娜</t>
  </si>
  <si>
    <t>2020-11-04 14:58</t>
  </si>
  <si>
    <t>四川太极大药房连锁有限公司&gt;片区/门店&gt;西北片区&gt;清江东路店</t>
  </si>
  <si>
    <t>img_20201103_110819.jpg</t>
  </si>
  <si>
    <t>img_20201103_110119.jpg</t>
  </si>
  <si>
    <t>img_20201103_102427.jpg</t>
  </si>
  <si>
    <t>16</t>
  </si>
  <si>
    <t>李梦菊  代曾莲</t>
  </si>
  <si>
    <t>2020-11-04 12:41</t>
  </si>
  <si>
    <t>西部店手机</t>
  </si>
  <si>
    <t>四川太极大药房连锁有限公司&gt;片区/门店&gt;西北片区&gt;西部店</t>
  </si>
  <si>
    <t>img_20201103_133335.jpg</t>
  </si>
  <si>
    <t>img_20201103_134138.jpg</t>
  </si>
  <si>
    <t>img_20201103_134402.jpg</t>
  </si>
  <si>
    <t>2020-11-04 10:29</t>
  </si>
  <si>
    <t>四川太极大药房连锁有限公司&gt;片区/门店&gt;大邑片区&gt;沙渠店</t>
  </si>
  <si>
    <t>5a594669-0c98-4013-82f7-ae83b46073e8.jpeg</t>
  </si>
  <si>
    <t>0fea7fbc-577a-4000-a8c0-79311943eabe.jpeg</t>
  </si>
  <si>
    <t>8f672cb3-563c-4b9a-a3bc-fd2460fb99d2.jpeg</t>
  </si>
  <si>
    <t>2020-11-03 21:30</t>
  </si>
  <si>
    <t>元华二巷店手机</t>
  </si>
  <si>
    <t>四川太极大药房连锁有限公司&gt;片区/门店&gt;东南片区&gt;元华二巷店</t>
  </si>
  <si>
    <t>mmexport1604406690986.jpg</t>
  </si>
  <si>
    <t>mmexport1604406676143.jpg</t>
  </si>
  <si>
    <t>mmexport1604406683242.jpg</t>
  </si>
  <si>
    <t>15</t>
  </si>
  <si>
    <t>孙镇平，林榆璐，杨蕊吉</t>
  </si>
  <si>
    <t>2020-11-03 20:25</t>
  </si>
  <si>
    <t>四川太极大药房连锁有限公司&gt;片区/门店&gt;东南片区&gt;紫薇东路店</t>
  </si>
  <si>
    <t>d7f4872d-c9f6-4c92-b887-b20a1ea47fb3.jpeg</t>
  </si>
  <si>
    <t>485e6325-4ea6-4df0-8a72-9296dedfadd8.jpeg</t>
  </si>
  <si>
    <t>f69454c4-59eb-4304-909b-0a1d8aecf6f7.jpeg</t>
  </si>
  <si>
    <t>郭俊梅、蒋润、张红</t>
  </si>
  <si>
    <t>2020-11-03 19:56</t>
  </si>
  <si>
    <t>四川太极大药房连锁有限公司&gt;片区/门店&gt;新津片区&gt;五津西路二店</t>
  </si>
  <si>
    <t>img_8259.heic.jpg.jpg</t>
  </si>
  <si>
    <t>img_8247.heic.jpg.jpg</t>
  </si>
  <si>
    <t>img_8236.heic.jpg.jpg</t>
  </si>
  <si>
    <t>50张</t>
  </si>
  <si>
    <t>朱春梅，李迎新</t>
  </si>
  <si>
    <t>2020-11-03 19:17</t>
  </si>
  <si>
    <t>四川太极大药房连锁有限公司&gt;片区/门店&gt;西北片区&gt;土龙路店</t>
  </si>
  <si>
    <t>img_20201103_162854.jpg</t>
  </si>
  <si>
    <t>img_20201103_161951.jpg</t>
  </si>
  <si>
    <t>img_20201103_155924.jpg</t>
  </si>
  <si>
    <t>刘新，赵荣彬，贾静</t>
  </si>
  <si>
    <t>2020-11-03 18:17</t>
  </si>
  <si>
    <t>四川太极大药房连锁有限公司&gt;片区/门店&gt;东南片区&gt;华康路店</t>
  </si>
  <si>
    <t>20201103_180058.jpg</t>
  </si>
  <si>
    <t>20201103_180129.jpg</t>
  </si>
  <si>
    <t>mmexport1604397862470.jpg</t>
  </si>
  <si>
    <t>陈丽梅，兰新喻</t>
  </si>
  <si>
    <t>2020-11-03 17:57</t>
  </si>
  <si>
    <t>四川太极大药房连锁有限公司&gt;片区/门店&gt;城中片区&gt;解放北路店</t>
  </si>
  <si>
    <t>86a92d0f-00f7-48a4-a9bc-cdd8dbf00a19.jpeg</t>
  </si>
  <si>
    <t>eacb1d96-1e87-49b9-b37b-2d11245d0442.jpeg</t>
  </si>
  <si>
    <t>317db648-f2c1-48c0-aa78-f16e03efddae.jpeg</t>
  </si>
  <si>
    <t>邹媛媛；任嘉欣</t>
  </si>
  <si>
    <t>2020-11-03 17:47</t>
  </si>
  <si>
    <t>四川太极大药房连锁有限公司&gt;片区/门店&gt;东南片区&gt;万科路店</t>
  </si>
  <si>
    <t>84cad7d9-50cd-42eb-8763-d301a6e6eea8.jpeg</t>
  </si>
  <si>
    <t>2472c002-3fed-4274-b2cd-3d26e4d57942.jpeg</t>
  </si>
  <si>
    <t>6173e289-ab72-48e0-9d0b-7d71365b420f.jpeg</t>
  </si>
  <si>
    <t>12</t>
  </si>
  <si>
    <t>黄姣，雍丹</t>
  </si>
  <si>
    <t>2020-11-03 17:45</t>
  </si>
  <si>
    <t>四川太极大药房连锁有限公司&gt;片区/门店&gt;西北片区&gt;万和北路店</t>
  </si>
  <si>
    <t>mmexport1604396336253.jpg</t>
  </si>
  <si>
    <t>mmexport1604396354685.jpg</t>
  </si>
  <si>
    <t>mmexport1604396356449.jpg</t>
  </si>
  <si>
    <t>廖红，黄杨，欧玲</t>
  </si>
  <si>
    <t>2020-11-03 17:40</t>
  </si>
  <si>
    <t>四川太极大药房连锁有限公司&gt;片区/门店&gt;东南片区&gt;公济桥店</t>
  </si>
  <si>
    <t>mmexport1604396278015.jpg</t>
  </si>
  <si>
    <t>img_20201103_151023.jpg</t>
  </si>
  <si>
    <t>mmexport16043962780151.jpg</t>
  </si>
  <si>
    <t>邱如秀，曲木尔哈，兰夏琳</t>
  </si>
  <si>
    <t>2020-11-03 17:34</t>
  </si>
  <si>
    <t>四川太极大药房连锁有限公司&gt;片区/门店&gt;西北片区&gt;佳灵路店</t>
  </si>
  <si>
    <t>mmexport1604395743295.jpg</t>
  </si>
  <si>
    <t>mmexport1604395746738.jpg</t>
  </si>
  <si>
    <t>mmexport1604395749325.jpg</t>
  </si>
  <si>
    <t>23</t>
  </si>
  <si>
    <t>李凤霞，谢雯倩，王荣</t>
  </si>
  <si>
    <t>2020-11-03 17:19</t>
  </si>
  <si>
    <t>四川太极大药房连锁有限公司&gt;片区/门店&gt;西北片区&gt;十二桥店</t>
  </si>
  <si>
    <t>65d18148-4c06-4faa-bea8-85188495ef2b.jpeg</t>
  </si>
  <si>
    <t>17b7d730-cb04-4525-b657-8bc8c3a95da3.jpeg</t>
  </si>
  <si>
    <t>355cd5ce-240d-437f-9157-ca05b6919a3f.jpeg</t>
  </si>
  <si>
    <t>胡荣琼，陈思敏，徐泽洋</t>
  </si>
  <si>
    <t>2020-11-03 17:15</t>
  </si>
  <si>
    <t>四川太极大药房连锁有限公司&gt;片区/门店&gt;西北片区&gt;五福桥东路店</t>
  </si>
  <si>
    <t>img_20201103_164740.jpg</t>
  </si>
  <si>
    <t>img_20201103_163109.jpg</t>
  </si>
  <si>
    <t>img_20201103_153357.jpg</t>
  </si>
  <si>
    <t>60</t>
  </si>
  <si>
    <t>李蕊，何思怡，邓婧</t>
  </si>
  <si>
    <t>2020-11-03 16:49</t>
  </si>
  <si>
    <t>mmexport1604393064353.jpg</t>
  </si>
  <si>
    <t>mmexport1604392466962.jpg</t>
  </si>
  <si>
    <t>mmexport1604391953782.jpg</t>
  </si>
  <si>
    <t>高清清，杨梦佳，田甜</t>
  </si>
  <si>
    <t>2020-11-03 15:57</t>
  </si>
  <si>
    <t>四川太极大药房连锁有限公司&gt;片区/门店&gt;东南片区&gt;中和新下街店</t>
  </si>
  <si>
    <t>img_20201103_153142.jpg</t>
  </si>
  <si>
    <t>img_20201103_152010.jpg</t>
  </si>
  <si>
    <t>img_20201103_152146.jpg</t>
  </si>
  <si>
    <t>谭凤旭，易茂兰，熊小芳</t>
  </si>
  <si>
    <t>2020-11-03 15:29</t>
  </si>
  <si>
    <t>四川太极大药房连锁有限公司&gt;片区/门店&gt;东南片区&gt;双流锦华路店</t>
  </si>
  <si>
    <t>mmexport1604388144791.jpg</t>
  </si>
  <si>
    <t>mmexport1604388155700.jpg</t>
  </si>
  <si>
    <t>mmexport1604388162497.jpg</t>
  </si>
  <si>
    <t>26</t>
  </si>
  <si>
    <t>钟世豪，蒋新粤</t>
  </si>
  <si>
    <t>2020-11-03 15:24</t>
  </si>
  <si>
    <t>四川太极大药房连锁有限公司&gt;片区/门店&gt;东南片区&gt;榕声路店</t>
  </si>
  <si>
    <t>856bf50f-e168-4f4c-8dbd-61f6922e158a.jpeg</t>
  </si>
  <si>
    <t>fe0ba696-4938-4a5d-afd3-c0d083f883f7.jpeg</t>
  </si>
  <si>
    <t>b9acd209-31dd-4399-b987-ebe28ce8bd13.jpeg</t>
  </si>
  <si>
    <t>张丽 陈香丽 马燕</t>
  </si>
  <si>
    <t>2020-11-03 15:23</t>
  </si>
  <si>
    <t>四川太极大药房连锁有限公司&gt;片区/门店&gt;西北片区&gt;马超东路店</t>
  </si>
  <si>
    <t>img_20201103_151024_1.jpg</t>
  </si>
  <si>
    <t>img_20201103_150548.jpg</t>
  </si>
  <si>
    <t>img_20201103_150717.jpg</t>
  </si>
  <si>
    <t>杨晓岚   苟俊驰   罗丹</t>
  </si>
  <si>
    <t>2020-11-03 15:22</t>
  </si>
  <si>
    <t>fb95b57d-6759-471f-955e-aa624d83670d.jpeg</t>
  </si>
  <si>
    <t>8ce4aed8-c8f3-4b95-8453-1dbdfc16f038.jpeg</t>
  </si>
  <si>
    <t>f6e05872-0507-4ed4-baf3-ec41e0d0ffc5.jpeg</t>
  </si>
  <si>
    <t>四川太极大药房连锁有限公司&gt;片区/门店&gt;大邑片区&gt;千禧街药店</t>
  </si>
  <si>
    <t>img_6244.heic.jpg.jpg</t>
  </si>
  <si>
    <t>20201103_145331.jpg</t>
  </si>
  <si>
    <t>img_6246.heic.jpg.jpg</t>
  </si>
  <si>
    <t>李沙、张群</t>
  </si>
  <si>
    <t>2020-11-03 15:09</t>
  </si>
  <si>
    <t>四川太极大药房连锁有限公司&gt;片区/门店&gt;城郊二片&gt;都江堰中心店</t>
  </si>
  <si>
    <t>mmexport1604386773600_b4690f95.jpg</t>
  </si>
  <si>
    <t>mmexport1604386796571.jpg</t>
  </si>
  <si>
    <t>mmexport1604386858431_beac8ca9.jpg</t>
  </si>
  <si>
    <t>17</t>
  </si>
  <si>
    <t>聂丽    宋丹   梁海燕</t>
  </si>
  <si>
    <t>2020-11-03 14:57</t>
  </si>
  <si>
    <t>四川太极大药房连锁有限公司&gt;片区/门店&gt;城中片区&gt;科华路店</t>
  </si>
  <si>
    <t>img_20201103_095228.jpg</t>
  </si>
  <si>
    <t>img_20201103_095528.jpg</t>
  </si>
  <si>
    <t>img_20201103_095908.jpg</t>
  </si>
  <si>
    <t>黄玲，魏存敏</t>
  </si>
  <si>
    <t>2020-11-03 14:44</t>
  </si>
  <si>
    <t>四川太极大药房连锁有限公司&gt;片区/门店&gt;西北片区&gt;清江东路2店</t>
  </si>
  <si>
    <t>img_20201103_102744.jpg</t>
  </si>
  <si>
    <t>img_20201103_103416.jpg</t>
  </si>
  <si>
    <t>img_20201103_101115.jpg</t>
  </si>
  <si>
    <t>10</t>
  </si>
  <si>
    <t>2020-11-03 14:35</t>
  </si>
  <si>
    <t>四川太极大药房连锁有限公司&gt;片区/门店&gt;城郊二片&gt;景中路店</t>
  </si>
  <si>
    <t>f6ace403-42a1-4e9c-8117-ae1ffbe40c0a.jpeg</t>
  </si>
  <si>
    <t>82172acd-7b93-44ec-b087-f77cc68ecae1.jpeg</t>
  </si>
  <si>
    <t>16aa79fe-a00b-4386-870e-d3edce321801.jpeg</t>
  </si>
  <si>
    <t>27</t>
  </si>
  <si>
    <t>杨科岳仕芹</t>
  </si>
  <si>
    <t>2020-11-03 12:13</t>
  </si>
  <si>
    <t>四川太极大药房连锁有限公司&gt;片区/门店&gt;城郊二片&gt;温江店</t>
  </si>
  <si>
    <t>mmexport1604376698197.jpg</t>
  </si>
  <si>
    <t>mmexport1604376704518.jpg</t>
  </si>
  <si>
    <t>mmexport1604376707601.jpg</t>
  </si>
  <si>
    <t>2020-11-03 11:50</t>
  </si>
  <si>
    <t>四川太极大药房连锁有限公司&gt;片区/门店&gt;西北片区&gt;新繁店</t>
  </si>
  <si>
    <t>img20201102143136.jpg</t>
  </si>
  <si>
    <t>img_20201102_143754.jpg</t>
  </si>
  <si>
    <t>img_20201102_143756.jpg</t>
  </si>
  <si>
    <t>朱朝霞张奇瑶曾国平</t>
  </si>
  <si>
    <t>2020-11-03 11:40</t>
  </si>
  <si>
    <t>四川太极大药房连锁有限公司&gt;片区/门店&gt;东南片区&gt;天久北巷店</t>
  </si>
  <si>
    <t>9b22a2c7-5260-45c2-92c1-226ed0f7e743.jpeg</t>
  </si>
  <si>
    <t>4949429d-63df-4080-a291-3474fb67eb24.jpeg</t>
  </si>
  <si>
    <t>3b2c5023-6ea9-4668-81c7-1cd00d5bda63.jpeg</t>
  </si>
  <si>
    <t>72</t>
  </si>
  <si>
    <t>周红蓉。 陈郑萍</t>
  </si>
  <si>
    <t>2020-11-03 11:34</t>
  </si>
  <si>
    <t>四川太极大药房连锁有限公司&gt;片区/门店&gt;城郊二片&gt;崇州怀远店</t>
  </si>
  <si>
    <t>ab81fa00-6c47-4e19-8590-4662ba4737fa.jpeg</t>
  </si>
  <si>
    <t>b1839a67-279f-49d9-9d81-fa36cda4513c.jpeg</t>
  </si>
  <si>
    <t>a61d2d89-d817-442f-a0bc-372e55869760.jpeg</t>
  </si>
  <si>
    <t>5</t>
  </si>
  <si>
    <t>窦潘、韩艳梅</t>
  </si>
  <si>
    <t>2020-11-03 11:22</t>
  </si>
  <si>
    <t>桃源店手机</t>
  </si>
  <si>
    <t>四川太极大药房连锁有限公司&gt;片区/门店&gt;大邑片区&gt;内蒙古桃源店</t>
  </si>
  <si>
    <t>1604373067329.jpg</t>
  </si>
  <si>
    <t>1604373045290.jpg</t>
  </si>
  <si>
    <t>1604373028272.jpg</t>
  </si>
  <si>
    <t>袁文秀，龚榆辉</t>
  </si>
  <si>
    <t>2020-11-03 11:13</t>
  </si>
  <si>
    <t>1uzfusrfhahkkcwtodq55qcbz_0.jpg</t>
  </si>
  <si>
    <t>69x55e3r3jbfsrvyfbvi24t94_0.jpg</t>
  </si>
  <si>
    <t>mt47bwemb1e39k5nfqncpxvu_0.jpg</t>
  </si>
  <si>
    <t>2020-11-03 11:01</t>
  </si>
  <si>
    <t>四川太极大药房连锁有限公司&gt;片区/门店&gt;城郊二片&gt;金带街店</t>
  </si>
  <si>
    <t>7414273a-dacc-4abc-a1e3-13cbb9252066.jpeg</t>
  </si>
  <si>
    <t>9ce5e0e0-2a03-490d-8940-81e6206a3991.jpeg</t>
  </si>
  <si>
    <t>b02c51aa-89bb-484d-bd43-fd1dab7af84b.jpeg</t>
  </si>
  <si>
    <t>陈凤珍，王依纯</t>
  </si>
  <si>
    <t>2020-11-03 10:14</t>
  </si>
  <si>
    <t>四川太极大药房连锁有限公司&gt;片区/门店&gt;新津片区&gt;新津兴义店</t>
  </si>
  <si>
    <t>img20201103100215.jpg</t>
  </si>
  <si>
    <t>img20201103100111.jpg</t>
  </si>
  <si>
    <t>img20201103095849.jpg</t>
  </si>
  <si>
    <t>庄静，张丹</t>
  </si>
  <si>
    <t>2020-11-03 08:39</t>
  </si>
  <si>
    <t>四川太极大药房连锁有限公司&gt;后勤部门&gt;信息部/财务部/营运部/外销部&gt;营运部，四川太极大药房连锁有限公司&gt;片区/门店&gt;新津片区，四川太极大药房连锁有限公司&gt;片区/门店&gt;新津片区&gt;五津西路店</t>
  </si>
  <si>
    <t>66fa2dc8-e8e0-4cf3-bbd9-fbe75124f826.jpeg</t>
  </si>
  <si>
    <t>0ef9c772-de1c-4499-be68-f16076df8dc5.jpeg</t>
  </si>
  <si>
    <t>d8497a9b-72b0-46bf-96d3-0879d8675e97.jpeg</t>
  </si>
  <si>
    <t>王燕丽、李迎新</t>
  </si>
  <si>
    <t>2020-11-02 20:33</t>
  </si>
  <si>
    <t>四川太极大药房连锁有限公司&gt;片区/门店&gt;西北片区&gt;花照壁店</t>
  </si>
  <si>
    <t>img20201102181113.jpg</t>
  </si>
  <si>
    <t>img20201102180657.jpg</t>
  </si>
  <si>
    <t>img20201102182200.jpg</t>
  </si>
  <si>
    <t>代志斌，罗霜，庞远梅</t>
  </si>
  <si>
    <t>2020-11-02 20:09</t>
  </si>
  <si>
    <t>四川太极大药房连锁有限公司&gt;片区/门店&gt;新津片区&gt;武阳西路店</t>
  </si>
  <si>
    <t>img_8238.heic.jpg.jpg</t>
  </si>
  <si>
    <t>img_8258.heic.jpg.jpg</t>
  </si>
  <si>
    <t>img_8239.heic.jpg.jpg</t>
  </si>
  <si>
    <t>祁荣，伍正群</t>
  </si>
  <si>
    <t>2020-11-02 19:55</t>
  </si>
  <si>
    <t>mmexport1604317892097.jpg</t>
  </si>
  <si>
    <t>mmexport1604317911603.jpg</t>
  </si>
  <si>
    <t>mmexport1604318047972.jpg</t>
  </si>
  <si>
    <t>兰夏琳，曲木尔哈</t>
  </si>
  <si>
    <t>2020-11-02 18:58</t>
  </si>
  <si>
    <t>四川太极大药房连锁有限公司&gt;片区/门店&gt;西北片区&gt;顺和街店</t>
  </si>
  <si>
    <t>3b2b80cd-60da-43b3-b256-24baa81c7959.jpeg</t>
  </si>
  <si>
    <t>b9183337-5857-4d23-aa36-edf71a8b88a4.jpeg</t>
  </si>
  <si>
    <t>eb8946ec-cd35-4077-aad4-e62857bc8221.jpeg</t>
  </si>
  <si>
    <t>李媛，邹颖</t>
  </si>
  <si>
    <t>2020-11-02 18:57</t>
  </si>
  <si>
    <t>9d4f6d06-f6cc-4961-b785-1da8d7ebfdc0.jpeg</t>
  </si>
  <si>
    <t>9d37eaa2-ddd9-4944-ad42-2ffd08c85489.jpeg</t>
  </si>
  <si>
    <t>51a7bcf4-6002-485e-b15c-19485ba61ecb.jpeg</t>
  </si>
  <si>
    <t>李穴增  贺英桢</t>
  </si>
  <si>
    <t>2020-11-02 18:04</t>
  </si>
  <si>
    <t>四川太极大药房连锁有限公司&gt;片区/门店&gt;东南片区&gt;航中街店</t>
  </si>
  <si>
    <t>mmexport1604311440683.jpg</t>
  </si>
  <si>
    <t>mmexport1604311222322.jpg</t>
  </si>
  <si>
    <t>mmexport1604311210189.jpg</t>
  </si>
  <si>
    <t>晏玲，王丹丹</t>
  </si>
  <si>
    <t>2020-11-02 18:02</t>
  </si>
  <si>
    <t>四川太极大药房连锁有限公司&gt;片区/门店&gt;东南片区&gt;观音桥店</t>
  </si>
  <si>
    <t>img_20201102_165416.jpg</t>
  </si>
  <si>
    <t>mmexport1604309190504.jpg</t>
  </si>
  <si>
    <t>img_20201102_164058.jpg</t>
  </si>
  <si>
    <t>袁咏梅，花晓轩</t>
  </si>
  <si>
    <t>2020-11-02 17:44</t>
  </si>
  <si>
    <t>四川太极大药房连锁有限公司&gt;片区/门店&gt;城郊二片&gt;问道西路店</t>
  </si>
  <si>
    <t>img20201102153225.jpg</t>
  </si>
  <si>
    <t>img20201102152859.jpg</t>
  </si>
  <si>
    <t>img20201102151459.jpg</t>
  </si>
  <si>
    <t>吴志海  毛玉</t>
  </si>
  <si>
    <t>2020-11-02 17:30</t>
  </si>
  <si>
    <t>四川太极大药房连锁有限公司&gt;片区/门店&gt;东南片区&gt;华泰路店</t>
  </si>
  <si>
    <t>20201102_145027.jpg</t>
  </si>
  <si>
    <t>20201102_144635_b9f02a.jpg</t>
  </si>
  <si>
    <t>20201102_154001_bc34b12f.jpg</t>
  </si>
  <si>
    <t>毛静静，刘春花</t>
  </si>
  <si>
    <t>2020-11-02 17:00</t>
  </si>
  <si>
    <t>四川太极大药房连锁有限公司&gt;片区/门店&gt;大邑片区&gt;大邑潘家街店</t>
  </si>
  <si>
    <t>img_20201102_154659.jpg</t>
  </si>
  <si>
    <t>mmexport1604307261707.jpg</t>
  </si>
  <si>
    <t>mmexport1604307266849.jpg</t>
  </si>
  <si>
    <t>4</t>
  </si>
  <si>
    <t>闵巧，程浩</t>
  </si>
  <si>
    <t>2020-11-02 16:51</t>
  </si>
  <si>
    <t>四川太极大药房连锁有限公司&gt;片区/门店&gt;城中片区&gt;郫县一环路东南段店</t>
  </si>
  <si>
    <t>mmexport1604306939974.jpg</t>
  </si>
  <si>
    <t>mmexport1604306924931.jpg</t>
  </si>
  <si>
    <t>mmexport1604306914772.jpg</t>
  </si>
  <si>
    <t>邓红梅，罗煜东</t>
  </si>
  <si>
    <t>2020-11-02 16:17</t>
  </si>
  <si>
    <t>四川太极大药房连锁有限公司&gt;片区/门店&gt;大邑片区&gt;大邑北街店</t>
  </si>
  <si>
    <t>mmexport1604302719701.jpg</t>
  </si>
  <si>
    <t>mmexport1604302722256.jpg</t>
  </si>
  <si>
    <t>mmexport1604302728094.jpg</t>
  </si>
  <si>
    <t>吕晓琴 黄霞</t>
  </si>
  <si>
    <t>img20201102155831.jpg</t>
  </si>
  <si>
    <t>img20201102153621.jpg</t>
  </si>
  <si>
    <t>img20201102153244.jpg</t>
  </si>
  <si>
    <t>9</t>
  </si>
  <si>
    <t>黎婷婷，刘青，田甜</t>
  </si>
  <si>
    <t>2020-11-02 16:12</t>
  </si>
  <si>
    <t>四川太极大药房连锁有限公司&gt;片区/门店&gt;城中片区&gt;羊子山西路店</t>
  </si>
  <si>
    <t>6a35a2b8-bd83-419d-9289-1d787fa72be2.jpeg</t>
  </si>
  <si>
    <t>4c7266d4-20f4-41f6-9c0f-c30530dea1b2.jpeg</t>
  </si>
  <si>
    <t>1a6490a7-5009-4bbe-a50b-83cec9f6140a.jpeg</t>
  </si>
  <si>
    <t>2020-11-02 15:30</t>
  </si>
  <si>
    <t>四川太极大药房连锁有限公司&gt;片区/门店&gt;城中片区&gt;青龙街店</t>
  </si>
  <si>
    <t>mvimg_20201102_151447.jpg</t>
  </si>
  <si>
    <t>mvimg_20201102_150737.jpg</t>
  </si>
  <si>
    <t>mvimg_20201102_150720.jpg</t>
  </si>
  <si>
    <t>高文棋 池波 宋晓倩</t>
  </si>
  <si>
    <t>2020-11-02 15:11</t>
  </si>
  <si>
    <t>锦华店</t>
  </si>
  <si>
    <t>0182ecb4-44d0-4b4e-8171-75a5e8caaee2.jpeg</t>
  </si>
  <si>
    <t>28988e9c-2f08-4331-b64c-07125b86d4be.jpeg</t>
  </si>
  <si>
    <t>42fe991d-a9a2-43b8-b214-6ab24de23802.jpeg</t>
  </si>
  <si>
    <t>14</t>
  </si>
  <si>
    <t>2020-11-02 11:59</t>
  </si>
  <si>
    <t>四川太极大药房连锁有限公司&gt;片区/门店&gt;东南片区&gt;成汉南路店</t>
  </si>
  <si>
    <t>767162e8-108b-443f-8df6-841ab8773c50.jpeg</t>
  </si>
  <si>
    <t>52feee3c-3351-4505-8fa0-a24d6dba344a.jpeg</t>
  </si>
  <si>
    <t>da9de78b-1b0d-4201-a6c6-d5ec322abc53.jpeg</t>
  </si>
  <si>
    <t>蒋雪琴，吴伟利，杜洪橘</t>
  </si>
  <si>
    <t>2020-11-02 10:59</t>
  </si>
  <si>
    <t>四川太极大药房连锁有限公司&gt;片区/门店&gt;城郊二片&gt;翔凤路店</t>
  </si>
  <si>
    <t>955e7c52-5b98-4b1c-9322-5378304ba64a.jpeg</t>
  </si>
  <si>
    <t>5ac15989-cca7-40ac-a4f1-98e291f8594a.jpeg</t>
  </si>
  <si>
    <t>75a28f11-83b7-44e3-a61c-c79cd1cab3a5.jpeg</t>
  </si>
  <si>
    <t>邓银鑫、李燕</t>
  </si>
  <si>
    <t>2020-11-02 10:53</t>
  </si>
  <si>
    <t>子龙店手机</t>
  </si>
  <si>
    <t>四川太极大药房连锁有限公司&gt;片区/门店&gt;大邑片区&gt;子龙店</t>
  </si>
  <si>
    <t>img_20201102_103517.jpg</t>
  </si>
  <si>
    <t>img_20201102_104126.jpg</t>
  </si>
  <si>
    <t>img_20201102_105202.jpg</t>
  </si>
  <si>
    <t>李秀辉   冯晓宇</t>
  </si>
  <si>
    <t>2020-11-01 20:18</t>
  </si>
  <si>
    <t>四川太极大药房连锁有限公司&gt;片区/门店&gt;城中片区&gt;杉板桥店</t>
  </si>
  <si>
    <t>2020-11-01</t>
  </si>
  <si>
    <t>mmexport1604232964145.jpg</t>
  </si>
  <si>
    <t>mmexport1604232994911.jpg</t>
  </si>
  <si>
    <t>mmexport1604232985636.jpg</t>
  </si>
  <si>
    <t>殷岱菊杨小英</t>
  </si>
  <si>
    <t>2020-11-01 15:11</t>
  </si>
  <si>
    <t>9e7d52aa-a9a0-4a53-8c4f-664df8647199.jpeg</t>
  </si>
  <si>
    <t>2b27e592-1fa5-4750-9f37-5921edbc80e8.jpeg</t>
  </si>
  <si>
    <t>image.jpg</t>
  </si>
  <si>
    <t>王俊 舒鑫</t>
  </si>
  <si>
    <t>邛崃片区</t>
    <phoneticPr fontId="31" type="noConversion"/>
  </si>
  <si>
    <t>杏林路店</t>
    <phoneticPr fontId="31" type="noConversion"/>
  </si>
  <si>
    <t>戚彩</t>
    <phoneticPr fontId="31" type="noConversion"/>
  </si>
  <si>
    <t>李宋琴</t>
    <phoneticPr fontId="31" type="noConversion"/>
  </si>
  <si>
    <t>杨珂</t>
    <phoneticPr fontId="31" type="noConversion"/>
  </si>
  <si>
    <t>李思艳</t>
    <phoneticPr fontId="31" type="noConversion"/>
  </si>
</sst>
</file>

<file path=xl/styles.xml><?xml version="1.0" encoding="utf-8"?>
<styleSheet xmlns="http://schemas.openxmlformats.org/spreadsheetml/2006/main">
  <numFmts count="1">
    <numFmt numFmtId="176" formatCode="0.00_ "/>
  </numFmts>
  <fonts count="32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u/>
      <sz val="10"/>
      <color rgb="FF0000FF"/>
      <name val="宋体"/>
      <charset val="134"/>
      <scheme val="minor"/>
    </font>
    <font>
      <u/>
      <sz val="10"/>
      <color rgb="FF800080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Arial"/>
    </font>
    <font>
      <sz val="10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color rgb="FFFF0000"/>
      <name val="宋体"/>
      <charset val="134"/>
    </font>
    <font>
      <sz val="10"/>
      <color rgb="FFFF0000"/>
      <name val="宋体"/>
      <charset val="134"/>
      <scheme val="minor"/>
    </font>
    <font>
      <sz val="10"/>
      <color rgb="FFFF0000"/>
      <name val="宋体"/>
      <charset val="134"/>
    </font>
    <font>
      <sz val="10"/>
      <name val="宋体"/>
      <charset val="134"/>
    </font>
    <font>
      <b/>
      <sz val="10"/>
      <name val="宋体"/>
      <charset val="134"/>
      <scheme val="minor"/>
    </font>
    <font>
      <b/>
      <sz val="10"/>
      <name val="宋体"/>
      <charset val="134"/>
    </font>
    <font>
      <b/>
      <sz val="10"/>
      <color rgb="FFFF0000"/>
      <name val="Arial"/>
    </font>
    <font>
      <b/>
      <sz val="12"/>
      <color indexed="20"/>
      <name val="Arial"/>
    </font>
    <font>
      <b/>
      <sz val="12"/>
      <color rgb="FF800080"/>
      <name val="宋体"/>
      <charset val="134"/>
    </font>
    <font>
      <b/>
      <sz val="12"/>
      <color theme="1"/>
      <name val="宋体"/>
      <charset val="134"/>
      <scheme val="minor"/>
    </font>
    <font>
      <sz val="10"/>
      <color rgb="FF7030A0"/>
      <name val="宋体"/>
      <charset val="134"/>
      <scheme val="minor"/>
    </font>
    <font>
      <sz val="10"/>
      <color rgb="FFFF0000"/>
      <name val="Arial"/>
    </font>
    <font>
      <b/>
      <sz val="10"/>
      <name val="Arial"/>
    </font>
    <font>
      <b/>
      <sz val="10"/>
      <name val="宋体"/>
      <charset val="134"/>
    </font>
    <font>
      <sz val="10"/>
      <color rgb="FFFF0000"/>
      <name val="宋体"/>
      <charset val="134"/>
    </font>
    <font>
      <sz val="10"/>
      <name val="宋体"/>
      <charset val="134"/>
    </font>
    <font>
      <sz val="11"/>
      <color rgb="FFFF0000"/>
      <name val="宋体"/>
      <charset val="134"/>
      <scheme val="minor"/>
    </font>
    <font>
      <sz val="10"/>
      <color rgb="FFF026EE"/>
      <name val="宋体"/>
      <charset val="134"/>
      <scheme val="minor"/>
    </font>
    <font>
      <b/>
      <sz val="10"/>
      <color rgb="FFF026EE"/>
      <name val="宋体"/>
      <charset val="134"/>
      <scheme val="minor"/>
    </font>
    <font>
      <b/>
      <sz val="12"/>
      <color rgb="FF800080"/>
      <name val="Arial"/>
    </font>
    <font>
      <sz val="10"/>
      <color rgb="FF7030A0"/>
      <name val="宋体"/>
      <charset val="134"/>
    </font>
    <font>
      <sz val="9"/>
      <name val="宋体"/>
      <charset val="134"/>
      <scheme val="minor"/>
    </font>
  </fonts>
  <fills count="11">
    <fill>
      <patternFill patternType="none"/>
    </fill>
    <fill>
      <patternFill patternType="gray125"/>
    </fill>
    <fill>
      <patternFill patternType="solid">
        <fgColor rgb="FFEEECE1"/>
        <bgColor indexed="64"/>
      </patternFill>
    </fill>
    <fill>
      <patternFill patternType="solid">
        <fgColor theme="7" tint="0.7999816888943144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3" tint="0.79998168889431442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rgb="FFFFFF00"/>
        <bgColor indexed="64"/>
      </patternFill>
    </fill>
  </fills>
  <borders count="15">
    <border>
      <left/>
      <right/>
      <top/>
      <bottom/>
      <diagonal/>
    </border>
    <border>
      <left style="thin">
        <color rgb="FFD0CECE"/>
      </left>
      <right style="thin">
        <color rgb="FFD0CECE"/>
      </right>
      <top style="thin">
        <color rgb="FFD0CECE"/>
      </top>
      <bottom style="thin">
        <color rgb="FFD0CECE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>
      <alignment vertical="center"/>
    </xf>
  </cellStyleXfs>
  <cellXfs count="283">
    <xf numFmtId="0" fontId="0" fillId="0" borderId="0" xfId="0">
      <alignment vertical="center"/>
    </xf>
    <xf numFmtId="0" fontId="1" fillId="2" borderId="1" xfId="0" applyFont="1" applyFill="1" applyBorder="1" applyAlignment="1">
      <alignment horizontal="center" vertical="center"/>
    </xf>
    <xf numFmtId="0" fontId="1" fillId="0" borderId="0" xfId="0" applyFont="1" applyFill="1" applyAlignment="1"/>
    <xf numFmtId="0" fontId="1" fillId="0" borderId="0" xfId="0" applyFont="1" applyFill="1" applyAlignment="1">
      <alignment horizontal="center"/>
    </xf>
    <xf numFmtId="0" fontId="2" fillId="0" borderId="0" xfId="0" applyFont="1" applyFill="1" applyAlignment="1"/>
    <xf numFmtId="0" fontId="3" fillId="0" borderId="0" xfId="0" applyFont="1" applyFill="1" applyAlignment="1"/>
    <xf numFmtId="0" fontId="4" fillId="0" borderId="2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1" fillId="0" borderId="2" xfId="0" applyFont="1" applyBorder="1" applyAlignment="1">
      <alignment horizontal="center" vertical="center"/>
    </xf>
    <xf numFmtId="0" fontId="5" fillId="0" borderId="0" xfId="0" applyFont="1">
      <alignment vertical="center"/>
    </xf>
    <xf numFmtId="0" fontId="6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7" fillId="0" borderId="0" xfId="0" applyFont="1" applyFill="1" applyBorder="1" applyAlignment="1">
      <alignment vertical="center"/>
    </xf>
    <xf numFmtId="0" fontId="7" fillId="0" borderId="0" xfId="0" applyFont="1" applyFill="1" applyBorder="1" applyAlignment="1">
      <alignment horizontal="left" vertical="center"/>
    </xf>
    <xf numFmtId="0" fontId="8" fillId="0" borderId="0" xfId="0" applyFont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10" fillId="0" borderId="2" xfId="0" applyFont="1" applyFill="1" applyBorder="1" applyAlignment="1">
      <alignment horizontal="center" vertical="center"/>
    </xf>
    <xf numFmtId="0" fontId="10" fillId="0" borderId="2" xfId="0" applyFont="1" applyFill="1" applyBorder="1" applyAlignment="1">
      <alignment horizontal="left" vertical="center"/>
    </xf>
    <xf numFmtId="0" fontId="11" fillId="0" borderId="2" xfId="0" applyFont="1" applyBorder="1" applyAlignment="1">
      <alignment horizontal="center" vertical="center"/>
    </xf>
    <xf numFmtId="0" fontId="12" fillId="0" borderId="2" xfId="0" applyFont="1" applyFill="1" applyBorder="1" applyAlignment="1">
      <alignment horizontal="center" vertical="center"/>
    </xf>
    <xf numFmtId="0" fontId="12" fillId="0" borderId="2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/>
    </xf>
    <xf numFmtId="0" fontId="13" fillId="0" borderId="2" xfId="0" applyFont="1" applyFill="1" applyBorder="1" applyAlignment="1">
      <alignment horizontal="center" vertical="center"/>
    </xf>
    <xf numFmtId="0" fontId="13" fillId="0" borderId="2" xfId="0" applyFont="1" applyFill="1" applyBorder="1" applyAlignment="1">
      <alignment horizontal="left" vertical="center"/>
    </xf>
    <xf numFmtId="0" fontId="13" fillId="0" borderId="3" xfId="0" applyFont="1" applyFill="1" applyBorder="1" applyAlignment="1">
      <alignment horizontal="center" vertical="center"/>
    </xf>
    <xf numFmtId="0" fontId="13" fillId="0" borderId="3" xfId="0" applyFont="1" applyFill="1" applyBorder="1" applyAlignment="1">
      <alignment horizontal="left" vertical="center"/>
    </xf>
    <xf numFmtId="0" fontId="8" fillId="0" borderId="3" xfId="0" applyFont="1" applyBorder="1" applyAlignment="1">
      <alignment horizontal="center" vertical="center"/>
    </xf>
    <xf numFmtId="0" fontId="6" fillId="0" borderId="0" xfId="0" applyFont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11" fillId="0" borderId="0" xfId="0" applyNumberFormat="1" applyFont="1" applyFill="1" applyAlignment="1">
      <alignment horizontal="center" vertical="center"/>
    </xf>
    <xf numFmtId="0" fontId="4" fillId="0" borderId="0" xfId="0" applyNumberFormat="1" applyFont="1" applyFill="1" applyAlignment="1">
      <alignment horizontal="center" vertical="center" wrapText="1"/>
    </xf>
    <xf numFmtId="0" fontId="14" fillId="0" borderId="0" xfId="0" applyNumberFormat="1" applyFont="1" applyFill="1" applyAlignment="1">
      <alignment horizontal="center" vertical="center" wrapText="1"/>
    </xf>
    <xf numFmtId="176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/>
    </xf>
    <xf numFmtId="10" fontId="1" fillId="0" borderId="0" xfId="0" applyNumberFormat="1" applyFont="1" applyAlignment="1">
      <alignment horizontal="center" vertical="center"/>
    </xf>
    <xf numFmtId="0" fontId="11" fillId="0" borderId="0" xfId="0" applyFont="1" applyAlignment="1">
      <alignment horizontal="center" vertical="center"/>
    </xf>
    <xf numFmtId="0" fontId="1" fillId="0" borderId="0" xfId="0" applyFont="1" applyAlignment="1">
      <alignment horizontal="center" vertical="center" wrapText="1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center" vertical="center"/>
    </xf>
    <xf numFmtId="0" fontId="1" fillId="0" borderId="0" xfId="0" applyFont="1" applyAlignment="1">
      <alignment vertical="center"/>
    </xf>
    <xf numFmtId="0" fontId="15" fillId="0" borderId="6" xfId="0" applyFont="1" applyFill="1" applyBorder="1" applyAlignment="1">
      <alignment horizontal="center" vertical="center"/>
    </xf>
    <xf numFmtId="176" fontId="14" fillId="3" borderId="2" xfId="0" applyNumberFormat="1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horizontal="center" vertical="center"/>
    </xf>
    <xf numFmtId="0" fontId="15" fillId="4" borderId="2" xfId="0" applyFont="1" applyFill="1" applyBorder="1" applyAlignment="1">
      <alignment vertical="center"/>
    </xf>
    <xf numFmtId="0" fontId="4" fillId="4" borderId="2" xfId="0" applyNumberFormat="1" applyFont="1" applyFill="1" applyBorder="1" applyAlignment="1">
      <alignment horizontal="center" vertical="center"/>
    </xf>
    <xf numFmtId="0" fontId="4" fillId="4" borderId="2" xfId="0" applyNumberFormat="1" applyFont="1" applyFill="1" applyBorder="1" applyAlignment="1">
      <alignment horizontal="center" vertical="center" wrapText="1"/>
    </xf>
    <xf numFmtId="0" fontId="14" fillId="4" borderId="2" xfId="0" applyNumberFormat="1" applyFont="1" applyFill="1" applyBorder="1" applyAlignment="1">
      <alignment horizontal="center" vertical="center" wrapText="1"/>
    </xf>
    <xf numFmtId="176" fontId="14" fillId="4" borderId="2" xfId="0" applyNumberFormat="1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horizontal="center" vertical="center"/>
    </xf>
    <xf numFmtId="0" fontId="12" fillId="4" borderId="2" xfId="0" applyFont="1" applyFill="1" applyBorder="1" applyAlignment="1">
      <alignment vertical="center"/>
    </xf>
    <xf numFmtId="0" fontId="11" fillId="4" borderId="2" xfId="0" applyNumberFormat="1" applyFont="1" applyFill="1" applyBorder="1" applyAlignment="1">
      <alignment horizontal="center" vertical="center"/>
    </xf>
    <xf numFmtId="0" fontId="11" fillId="4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 wrapText="1"/>
    </xf>
    <xf numFmtId="176" fontId="8" fillId="4" borderId="2" xfId="0" applyNumberFormat="1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horizontal="center" vertical="center"/>
    </xf>
    <xf numFmtId="0" fontId="12" fillId="5" borderId="2" xfId="0" applyFont="1" applyFill="1" applyBorder="1" applyAlignment="1">
      <alignment vertical="center"/>
    </xf>
    <xf numFmtId="0" fontId="11" fillId="5" borderId="2" xfId="0" applyNumberFormat="1" applyFont="1" applyFill="1" applyBorder="1" applyAlignment="1">
      <alignment horizontal="center" vertical="center"/>
    </xf>
    <xf numFmtId="0" fontId="11" fillId="5" borderId="2" xfId="0" applyNumberFormat="1" applyFont="1" applyFill="1" applyBorder="1" applyAlignment="1">
      <alignment horizontal="center" vertical="center" wrapText="1"/>
    </xf>
    <xf numFmtId="176" fontId="8" fillId="5" borderId="2" xfId="0" applyNumberFormat="1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horizontal="center" vertical="center"/>
    </xf>
    <xf numFmtId="0" fontId="13" fillId="4" borderId="2" xfId="0" applyFont="1" applyFill="1" applyBorder="1" applyAlignment="1">
      <alignment vertical="center"/>
    </xf>
    <xf numFmtId="0" fontId="1" fillId="4" borderId="2" xfId="0" applyNumberFormat="1" applyFont="1" applyFill="1" applyBorder="1" applyAlignment="1">
      <alignment horizontal="center" vertical="center" wrapText="1"/>
    </xf>
    <xf numFmtId="0" fontId="13" fillId="5" borderId="2" xfId="0" applyFont="1" applyFill="1" applyBorder="1" applyAlignment="1">
      <alignment horizontal="center" vertical="center"/>
    </xf>
    <xf numFmtId="0" fontId="13" fillId="5" borderId="2" xfId="0" applyFont="1" applyFill="1" applyBorder="1" applyAlignment="1">
      <alignment vertical="center"/>
    </xf>
    <xf numFmtId="0" fontId="1" fillId="5" borderId="2" xfId="0" applyNumberFormat="1" applyFont="1" applyFill="1" applyBorder="1" applyAlignment="1">
      <alignment horizontal="center" vertical="center" wrapText="1"/>
    </xf>
    <xf numFmtId="0" fontId="8" fillId="4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/>
    </xf>
    <xf numFmtId="10" fontId="1" fillId="4" borderId="2" xfId="0" applyNumberFormat="1" applyFont="1" applyFill="1" applyBorder="1" applyAlignment="1">
      <alignment horizontal="center" vertical="center"/>
    </xf>
    <xf numFmtId="0" fontId="11" fillId="4" borderId="2" xfId="0" applyFont="1" applyFill="1" applyBorder="1" applyAlignment="1">
      <alignment horizontal="center" vertical="center"/>
    </xf>
    <xf numFmtId="0" fontId="1" fillId="4" borderId="2" xfId="0" applyFont="1" applyFill="1" applyBorder="1" applyAlignment="1">
      <alignment horizontal="center" vertical="center" wrapText="1"/>
    </xf>
    <xf numFmtId="0" fontId="0" fillId="4" borderId="0" xfId="0" applyFill="1" applyAlignment="1">
      <alignment vertical="center"/>
    </xf>
    <xf numFmtId="10" fontId="8" fillId="5" borderId="2" xfId="0" applyNumberFormat="1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/>
    </xf>
    <xf numFmtId="10" fontId="1" fillId="5" borderId="2" xfId="0" applyNumberFormat="1" applyFont="1" applyFill="1" applyBorder="1" applyAlignment="1">
      <alignment horizontal="center" vertical="center"/>
    </xf>
    <xf numFmtId="0" fontId="11" fillId="5" borderId="2" xfId="0" applyFont="1" applyFill="1" applyBorder="1" applyAlignment="1">
      <alignment horizontal="center" vertical="center"/>
    </xf>
    <xf numFmtId="0" fontId="1" fillId="5" borderId="2" xfId="0" applyFont="1" applyFill="1" applyBorder="1" applyAlignment="1">
      <alignment horizontal="center" vertical="center" wrapText="1"/>
    </xf>
    <xf numFmtId="0" fontId="0" fillId="5" borderId="0" xfId="0" applyFill="1" applyAlignment="1">
      <alignment vertical="center"/>
    </xf>
    <xf numFmtId="10" fontId="11" fillId="4" borderId="2" xfId="0" applyNumberFormat="1" applyFont="1" applyFill="1" applyBorder="1" applyAlignment="1">
      <alignment horizontal="center" vertical="center"/>
    </xf>
    <xf numFmtId="10" fontId="11" fillId="5" borderId="2" xfId="0" applyNumberFormat="1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/>
    </xf>
    <xf numFmtId="0" fontId="8" fillId="4" borderId="2" xfId="0" applyFont="1" applyFill="1" applyBorder="1" applyAlignment="1">
      <alignment horizontal="center" vertical="center" wrapText="1"/>
    </xf>
    <xf numFmtId="0" fontId="4" fillId="4" borderId="2" xfId="0" applyFont="1" applyFill="1" applyBorder="1" applyAlignment="1">
      <alignment horizontal="center" vertical="center"/>
    </xf>
    <xf numFmtId="10" fontId="4" fillId="4" borderId="2" xfId="0" applyNumberFormat="1" applyFont="1" applyFill="1" applyBorder="1" applyAlignment="1">
      <alignment horizontal="center" vertical="center"/>
    </xf>
    <xf numFmtId="0" fontId="9" fillId="4" borderId="2" xfId="0" applyFont="1" applyFill="1" applyBorder="1" applyAlignment="1">
      <alignment horizontal="center" vertical="center"/>
    </xf>
    <xf numFmtId="0" fontId="4" fillId="4" borderId="2" xfId="0" applyFont="1" applyFill="1" applyBorder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/>
    </xf>
    <xf numFmtId="10" fontId="1" fillId="6" borderId="2" xfId="0" applyNumberFormat="1" applyFont="1" applyFill="1" applyBorder="1" applyAlignment="1">
      <alignment horizontal="center" vertical="center"/>
    </xf>
    <xf numFmtId="10" fontId="11" fillId="6" borderId="2" xfId="0" applyNumberFormat="1" applyFont="1" applyFill="1" applyBorder="1" applyAlignment="1">
      <alignment horizontal="center" vertical="center"/>
    </xf>
    <xf numFmtId="0" fontId="11" fillId="6" borderId="2" xfId="0" applyFont="1" applyFill="1" applyBorder="1" applyAlignment="1">
      <alignment horizontal="center" vertical="center"/>
    </xf>
    <xf numFmtId="0" fontId="4" fillId="0" borderId="0" xfId="0" applyFont="1" applyFill="1" applyAlignment="1">
      <alignment horizontal="center" vertical="center" wrapText="1"/>
    </xf>
    <xf numFmtId="0" fontId="1" fillId="6" borderId="2" xfId="0" applyFont="1" applyFill="1" applyBorder="1" applyAlignment="1">
      <alignment horizontal="center" vertical="center" wrapText="1"/>
    </xf>
    <xf numFmtId="0" fontId="8" fillId="0" borderId="0" xfId="0" applyFont="1" applyFill="1" applyAlignment="1">
      <alignment horizontal="center" vertical="center"/>
    </xf>
    <xf numFmtId="10" fontId="8" fillId="0" borderId="0" xfId="0" applyNumberFormat="1" applyFont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0" fontId="15" fillId="0" borderId="2" xfId="0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/>
    </xf>
    <xf numFmtId="176" fontId="8" fillId="3" borderId="2" xfId="0" applyNumberFormat="1" applyFont="1" applyFill="1" applyBorder="1" applyAlignment="1">
      <alignment horizontal="center" vertical="center"/>
    </xf>
    <xf numFmtId="10" fontId="8" fillId="3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Border="1" applyAlignment="1">
      <alignment horizontal="center" vertical="center"/>
    </xf>
    <xf numFmtId="0" fontId="1" fillId="0" borderId="2" xfId="0" applyFont="1" applyBorder="1" applyAlignment="1">
      <alignment horizontal="center" vertical="center" wrapText="1"/>
    </xf>
    <xf numFmtId="0" fontId="7" fillId="0" borderId="0" xfId="0" applyFont="1" applyFill="1" applyBorder="1" applyAlignment="1"/>
    <xf numFmtId="0" fontId="16" fillId="0" borderId="0" xfId="0" applyFont="1" applyFill="1" applyBorder="1" applyAlignment="1">
      <alignment horizontal="center" vertical="center"/>
    </xf>
    <xf numFmtId="0" fontId="17" fillId="7" borderId="7" xfId="0" applyFont="1" applyFill="1" applyBorder="1" applyAlignment="1">
      <alignment horizontal="center"/>
    </xf>
    <xf numFmtId="0" fontId="18" fillId="7" borderId="7" xfId="0" applyFont="1" applyFill="1" applyBorder="1" applyAlignment="1">
      <alignment horizontal="center"/>
    </xf>
    <xf numFmtId="0" fontId="7" fillId="8" borderId="7" xfId="0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0" fontId="16" fillId="0" borderId="0" xfId="0" applyFont="1" applyFill="1" applyBorder="1" applyAlignment="1">
      <alignment vertical="center"/>
    </xf>
    <xf numFmtId="176" fontId="1" fillId="0" borderId="0" xfId="0" applyNumberFormat="1" applyFont="1" applyAlignment="1">
      <alignment horizontal="center" vertical="center" wrapText="1"/>
    </xf>
    <xf numFmtId="10" fontId="1" fillId="0" borderId="0" xfId="0" applyNumberFormat="1" applyFont="1" applyAlignment="1">
      <alignment horizontal="center" vertical="center" wrapText="1"/>
    </xf>
    <xf numFmtId="0" fontId="9" fillId="0" borderId="0" xfId="0" applyFont="1" applyAlignment="1">
      <alignment horizontal="center" vertical="center" wrapText="1"/>
    </xf>
    <xf numFmtId="0" fontId="0" fillId="0" borderId="0" xfId="0" applyAlignment="1">
      <alignment vertical="center" wrapText="1"/>
    </xf>
    <xf numFmtId="0" fontId="4" fillId="6" borderId="2" xfId="0" applyFont="1" applyFill="1" applyBorder="1" applyAlignment="1">
      <alignment horizontal="center" vertical="center" wrapText="1"/>
    </xf>
    <xf numFmtId="176" fontId="4" fillId="6" borderId="2" xfId="0" applyNumberFormat="1" applyFont="1" applyFill="1" applyBorder="1" applyAlignment="1">
      <alignment horizontal="center" vertical="center" wrapText="1"/>
    </xf>
    <xf numFmtId="176" fontId="4" fillId="4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Border="1" applyAlignment="1">
      <alignment horizontal="center" vertical="center" wrapText="1"/>
    </xf>
    <xf numFmtId="176" fontId="1" fillId="6" borderId="2" xfId="0" applyNumberFormat="1" applyFont="1" applyFill="1" applyBorder="1" applyAlignment="1">
      <alignment horizontal="center" vertical="center" wrapText="1"/>
    </xf>
    <xf numFmtId="176" fontId="1" fillId="4" borderId="2" xfId="0" applyNumberFormat="1" applyFont="1" applyFill="1" applyBorder="1" applyAlignment="1">
      <alignment horizontal="center" vertical="center" wrapText="1"/>
    </xf>
    <xf numFmtId="10" fontId="1" fillId="0" borderId="2" xfId="0" applyNumberFormat="1" applyFont="1" applyBorder="1" applyAlignment="1">
      <alignment horizontal="center" vertical="center" wrapText="1"/>
    </xf>
    <xf numFmtId="10" fontId="11" fillId="0" borderId="2" xfId="0" applyNumberFormat="1" applyFont="1" applyBorder="1" applyAlignment="1">
      <alignment horizontal="center" vertical="center" wrapText="1"/>
    </xf>
    <xf numFmtId="0" fontId="20" fillId="0" borderId="2" xfId="0" applyFont="1" applyBorder="1" applyAlignment="1">
      <alignment horizontal="center" vertical="center" wrapText="1"/>
    </xf>
    <xf numFmtId="10" fontId="8" fillId="0" borderId="2" xfId="0" applyNumberFormat="1" applyFont="1" applyBorder="1" applyAlignment="1">
      <alignment horizontal="center" vertical="center" wrapText="1"/>
    </xf>
    <xf numFmtId="0" fontId="9" fillId="0" borderId="2" xfId="0" applyFont="1" applyBorder="1" applyAlignment="1">
      <alignment horizontal="center" vertical="center" wrapText="1"/>
    </xf>
    <xf numFmtId="0" fontId="14" fillId="0" borderId="2" xfId="0" applyFont="1" applyBorder="1" applyAlignment="1">
      <alignment horizontal="center" vertical="center" wrapText="1"/>
    </xf>
    <xf numFmtId="0" fontId="5" fillId="0" borderId="0" xfId="0" applyFont="1" applyAlignment="1">
      <alignment vertical="center" wrapText="1"/>
    </xf>
    <xf numFmtId="0" fontId="8" fillId="0" borderId="2" xfId="0" applyFont="1" applyBorder="1" applyAlignment="1">
      <alignment horizontal="center" vertical="center" wrapText="1"/>
    </xf>
    <xf numFmtId="0" fontId="1" fillId="0" borderId="0" xfId="0" applyFont="1" applyAlignment="1">
      <alignment vertical="center" wrapText="1"/>
    </xf>
    <xf numFmtId="0" fontId="21" fillId="0" borderId="0" xfId="0" applyFont="1" applyFill="1" applyBorder="1" applyAlignment="1">
      <alignment vertical="center"/>
    </xf>
    <xf numFmtId="0" fontId="7" fillId="0" borderId="0" xfId="0" applyNumberFormat="1" applyFont="1" applyFill="1" applyBorder="1" applyAlignment="1">
      <alignment horizontal="center" vertical="center"/>
    </xf>
    <xf numFmtId="49" fontId="7" fillId="0" borderId="0" xfId="0" applyNumberFormat="1" applyFont="1" applyFill="1" applyBorder="1" applyAlignment="1">
      <alignment vertical="center"/>
    </xf>
    <xf numFmtId="49" fontId="7" fillId="0" borderId="0" xfId="0" applyNumberFormat="1" applyFont="1" applyFill="1" applyBorder="1" applyAlignment="1">
      <alignment horizontal="center" vertical="center"/>
    </xf>
    <xf numFmtId="176" fontId="7" fillId="0" borderId="0" xfId="0" applyNumberFormat="1" applyFont="1" applyFill="1" applyBorder="1" applyAlignment="1">
      <alignment horizontal="center" vertical="center"/>
    </xf>
    <xf numFmtId="0" fontId="23" fillId="0" borderId="2" xfId="0" applyNumberFormat="1" applyFont="1" applyFill="1" applyBorder="1" applyAlignment="1">
      <alignment horizontal="center" vertical="center"/>
    </xf>
    <xf numFmtId="49" fontId="23" fillId="0" borderId="2" xfId="0" applyNumberFormat="1" applyFont="1" applyFill="1" applyBorder="1" applyAlignment="1">
      <alignment vertical="center"/>
    </xf>
    <xf numFmtId="49" fontId="23" fillId="0" borderId="2" xfId="0" applyNumberFormat="1" applyFont="1" applyFill="1" applyBorder="1" applyAlignment="1">
      <alignment horizontal="center" vertical="center"/>
    </xf>
    <xf numFmtId="176" fontId="23" fillId="0" borderId="2" xfId="0" applyNumberFormat="1" applyFont="1" applyFill="1" applyBorder="1" applyAlignment="1">
      <alignment horizontal="center" vertical="center"/>
    </xf>
    <xf numFmtId="0" fontId="24" fillId="4" borderId="2" xfId="0" applyNumberFormat="1" applyFont="1" applyFill="1" applyBorder="1" applyAlignment="1">
      <alignment horizontal="center" vertical="center"/>
    </xf>
    <xf numFmtId="49" fontId="24" fillId="4" borderId="2" xfId="0" applyNumberFormat="1" applyFont="1" applyFill="1" applyBorder="1" applyAlignment="1">
      <alignment vertical="center"/>
    </xf>
    <xf numFmtId="49" fontId="24" fillId="4" borderId="2" xfId="0" applyNumberFormat="1" applyFont="1" applyFill="1" applyBorder="1" applyAlignment="1">
      <alignment horizontal="center" vertical="center"/>
    </xf>
    <xf numFmtId="176" fontId="24" fillId="4" borderId="2" xfId="0" applyNumberFormat="1" applyFont="1" applyFill="1" applyBorder="1" applyAlignment="1">
      <alignment horizontal="center" vertical="center"/>
    </xf>
    <xf numFmtId="0" fontId="25" fillId="3" borderId="2" xfId="0" applyNumberFormat="1" applyFont="1" applyFill="1" applyBorder="1" applyAlignment="1">
      <alignment horizontal="center" vertical="center"/>
    </xf>
    <xf numFmtId="49" fontId="25" fillId="3" borderId="2" xfId="0" applyNumberFormat="1" applyFont="1" applyFill="1" applyBorder="1" applyAlignment="1">
      <alignment vertical="center"/>
    </xf>
    <xf numFmtId="49" fontId="25" fillId="3" borderId="2" xfId="0" applyNumberFormat="1" applyFont="1" applyFill="1" applyBorder="1" applyAlignment="1">
      <alignment horizontal="center" vertical="center"/>
    </xf>
    <xf numFmtId="176" fontId="25" fillId="3" borderId="2" xfId="0" applyNumberFormat="1" applyFont="1" applyFill="1" applyBorder="1" applyAlignment="1">
      <alignment horizontal="center" vertical="center"/>
    </xf>
    <xf numFmtId="0" fontId="16" fillId="4" borderId="2" xfId="0" applyFont="1" applyFill="1" applyBorder="1" applyAlignment="1">
      <alignment horizontal="center" vertical="center"/>
    </xf>
    <xf numFmtId="0" fontId="16" fillId="3" borderId="2" xfId="0" applyFont="1" applyFill="1" applyBorder="1" applyAlignment="1">
      <alignment horizontal="center" vertical="center"/>
    </xf>
    <xf numFmtId="0" fontId="25" fillId="0" borderId="0" xfId="0" applyNumberFormat="1" applyFont="1" applyFill="1" applyBorder="1" applyAlignment="1">
      <alignment horizontal="center" vertical="center"/>
    </xf>
    <xf numFmtId="49" fontId="25" fillId="0" borderId="0" xfId="0" applyNumberFormat="1" applyFont="1" applyFill="1" applyBorder="1" applyAlignment="1">
      <alignment vertical="center"/>
    </xf>
    <xf numFmtId="49" fontId="25" fillId="0" borderId="0" xfId="0" applyNumberFormat="1" applyFont="1" applyFill="1" applyBorder="1" applyAlignment="1">
      <alignment horizontal="center" vertical="center"/>
    </xf>
    <xf numFmtId="176" fontId="2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Alignment="1">
      <alignment vertical="center"/>
    </xf>
    <xf numFmtId="0" fontId="26" fillId="0" borderId="0" xfId="0" applyFont="1" applyFill="1" applyAlignment="1">
      <alignment vertical="center"/>
    </xf>
    <xf numFmtId="0" fontId="0" fillId="0" borderId="0" xfId="0" applyFont="1" applyFill="1" applyAlignment="1">
      <alignment vertical="center"/>
    </xf>
    <xf numFmtId="0" fontId="8" fillId="0" borderId="0" xfId="0" applyNumberFormat="1" applyFont="1" applyFill="1" applyAlignment="1">
      <alignment horizontal="center" vertical="center" wrapText="1"/>
    </xf>
    <xf numFmtId="176" fontId="1" fillId="0" borderId="0" xfId="0" applyNumberFormat="1" applyFont="1" applyFill="1" applyAlignment="1">
      <alignment horizontal="center" vertical="center"/>
    </xf>
    <xf numFmtId="10" fontId="1" fillId="0" borderId="0" xfId="0" applyNumberFormat="1" applyFont="1" applyFill="1" applyAlignment="1">
      <alignment horizontal="center" vertical="center"/>
    </xf>
    <xf numFmtId="0" fontId="8" fillId="0" borderId="0" xfId="0" applyNumberFormat="1" applyFont="1" applyFill="1" applyAlignment="1">
      <alignment horizontal="center" vertical="center"/>
    </xf>
    <xf numFmtId="10" fontId="8" fillId="0" borderId="0" xfId="0" applyNumberFormat="1" applyFont="1" applyFill="1" applyAlignment="1">
      <alignment horizontal="center" vertical="center" wrapText="1"/>
    </xf>
    <xf numFmtId="0" fontId="11" fillId="0" borderId="0" xfId="0" applyNumberFormat="1" applyFont="1" applyFill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0" fontId="8" fillId="0" borderId="0" xfId="0" applyFont="1" applyFill="1" applyAlignment="1">
      <alignment horizontal="center" vertical="center" wrapText="1"/>
    </xf>
    <xf numFmtId="0" fontId="27" fillId="0" borderId="0" xfId="0" applyFont="1" applyFill="1" applyAlignment="1">
      <alignment horizontal="center" vertical="center" wrapText="1"/>
    </xf>
    <xf numFmtId="0" fontId="15" fillId="0" borderId="4" xfId="0" applyFont="1" applyFill="1" applyBorder="1" applyAlignment="1">
      <alignment vertical="center"/>
    </xf>
    <xf numFmtId="0" fontId="15" fillId="0" borderId="5" xfId="0" applyFont="1" applyFill="1" applyBorder="1" applyAlignment="1">
      <alignment vertical="center"/>
    </xf>
    <xf numFmtId="0" fontId="15" fillId="0" borderId="0" xfId="0" applyFont="1" applyFill="1" applyAlignment="1">
      <alignment vertical="center" wrapText="1"/>
    </xf>
    <xf numFmtId="0" fontId="15" fillId="0" borderId="8" xfId="0" applyFont="1" applyFill="1" applyBorder="1" applyAlignment="1">
      <alignment vertical="center"/>
    </xf>
    <xf numFmtId="0" fontId="15" fillId="0" borderId="9" xfId="0" applyFont="1" applyFill="1" applyBorder="1" applyAlignment="1">
      <alignment vertical="center"/>
    </xf>
    <xf numFmtId="0" fontId="15" fillId="0" borderId="10" xfId="0" applyFont="1" applyFill="1" applyBorder="1" applyAlignment="1">
      <alignment vertical="center" wrapText="1"/>
    </xf>
    <xf numFmtId="0" fontId="15" fillId="0" borderId="2" xfId="0" applyFont="1" applyFill="1" applyBorder="1" applyAlignment="1">
      <alignment horizontal="left" vertical="center"/>
    </xf>
    <xf numFmtId="0" fontId="4" fillId="0" borderId="2" xfId="0" applyNumberFormat="1" applyFont="1" applyFill="1" applyBorder="1" applyAlignment="1">
      <alignment horizontal="center" vertical="center"/>
    </xf>
    <xf numFmtId="0" fontId="4" fillId="0" borderId="2" xfId="0" applyNumberFormat="1" applyFont="1" applyFill="1" applyBorder="1" applyAlignment="1">
      <alignment horizontal="center" vertical="center" wrapText="1"/>
    </xf>
    <xf numFmtId="0" fontId="14" fillId="0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/>
    </xf>
    <xf numFmtId="0" fontId="1" fillId="9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 wrapText="1"/>
    </xf>
    <xf numFmtId="0" fontId="11" fillId="9" borderId="2" xfId="0" applyNumberFormat="1" applyFont="1" applyFill="1" applyBorder="1" applyAlignment="1">
      <alignment horizontal="center" vertical="center" wrapText="1"/>
    </xf>
    <xf numFmtId="0" fontId="5" fillId="3" borderId="0" xfId="0" applyFont="1" applyFill="1" applyAlignment="1">
      <alignment horizontal="center" vertical="center"/>
    </xf>
    <xf numFmtId="176" fontId="4" fillId="3" borderId="2" xfId="0" applyNumberFormat="1" applyFont="1" applyFill="1" applyBorder="1" applyAlignment="1">
      <alignment horizontal="center" vertical="center"/>
    </xf>
    <xf numFmtId="0" fontId="4" fillId="3" borderId="2" xfId="0" applyFont="1" applyFill="1" applyBorder="1" applyAlignment="1">
      <alignment horizontal="center" vertical="center"/>
    </xf>
    <xf numFmtId="10" fontId="4" fillId="3" borderId="2" xfId="0" applyNumberFormat="1" applyFont="1" applyFill="1" applyBorder="1" applyAlignment="1">
      <alignment horizontal="center" vertical="center"/>
    </xf>
    <xf numFmtId="176" fontId="11" fillId="3" borderId="2" xfId="0" applyNumberFormat="1" applyFont="1" applyFill="1" applyBorder="1" applyAlignment="1">
      <alignment horizontal="center" vertical="center"/>
    </xf>
    <xf numFmtId="10" fontId="11" fillId="3" borderId="2" xfId="0" applyNumberFormat="1" applyFont="1" applyFill="1" applyBorder="1" applyAlignment="1">
      <alignment horizontal="center" vertical="center"/>
    </xf>
    <xf numFmtId="0" fontId="11" fillId="3" borderId="2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176" fontId="1" fillId="3" borderId="2" xfId="0" applyNumberFormat="1" applyFont="1" applyFill="1" applyBorder="1" applyAlignment="1">
      <alignment horizontal="center" vertical="center"/>
    </xf>
    <xf numFmtId="10" fontId="1" fillId="3" borderId="2" xfId="0" applyNumberFormat="1" applyFont="1" applyFill="1" applyBorder="1" applyAlignment="1">
      <alignment horizontal="center" vertical="center"/>
    </xf>
    <xf numFmtId="0" fontId="1" fillId="3" borderId="2" xfId="0" applyFont="1" applyFill="1" applyBorder="1" applyAlignment="1">
      <alignment horizontal="center" vertical="center"/>
    </xf>
    <xf numFmtId="0" fontId="14" fillId="0" borderId="2" xfId="0" applyNumberFormat="1" applyFont="1" applyFill="1" applyBorder="1" applyAlignment="1">
      <alignment horizontal="center" vertical="center"/>
    </xf>
    <xf numFmtId="10" fontId="14" fillId="4" borderId="2" xfId="0" applyNumberFormat="1" applyFont="1" applyFill="1" applyBorder="1" applyAlignment="1">
      <alignment horizontal="center" vertical="center" wrapText="1"/>
    </xf>
    <xf numFmtId="0" fontId="11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 wrapText="1"/>
    </xf>
    <xf numFmtId="0" fontId="20" fillId="0" borderId="2" xfId="0" applyNumberFormat="1" applyFont="1" applyFill="1" applyBorder="1" applyAlignment="1">
      <alignment horizontal="center" vertical="center"/>
    </xf>
    <xf numFmtId="10" fontId="20" fillId="4" borderId="2" xfId="0" applyNumberFormat="1" applyFont="1" applyFill="1" applyBorder="1" applyAlignment="1">
      <alignment horizontal="center" vertical="center" wrapText="1"/>
    </xf>
    <xf numFmtId="0" fontId="8" fillId="0" borderId="2" xfId="0" applyNumberFormat="1" applyFont="1" applyFill="1" applyBorder="1" applyAlignment="1">
      <alignment horizontal="center" vertical="center"/>
    </xf>
    <xf numFmtId="10" fontId="8" fillId="4" borderId="2" xfId="0" applyNumberFormat="1" applyFont="1" applyFill="1" applyBorder="1" applyAlignment="1">
      <alignment horizontal="center" vertical="center" wrapText="1"/>
    </xf>
    <xf numFmtId="176" fontId="4" fillId="0" borderId="13" xfId="0" applyNumberFormat="1" applyFont="1" applyFill="1" applyBorder="1" applyAlignment="1">
      <alignment horizontal="center" vertical="center"/>
    </xf>
    <xf numFmtId="0" fontId="9" fillId="0" borderId="2" xfId="0" applyNumberFormat="1" applyFont="1" applyFill="1" applyBorder="1" applyAlignment="1">
      <alignment horizontal="center" vertical="center" wrapText="1"/>
    </xf>
    <xf numFmtId="176" fontId="9" fillId="0" borderId="2" xfId="0" applyNumberFormat="1" applyFont="1" applyFill="1" applyBorder="1" applyAlignment="1">
      <alignment horizontal="center" vertical="center" wrapText="1"/>
    </xf>
    <xf numFmtId="176" fontId="4" fillId="0" borderId="2" xfId="0" applyNumberFormat="1" applyFont="1" applyFill="1" applyBorder="1" applyAlignment="1">
      <alignment horizontal="center" vertical="center"/>
    </xf>
    <xf numFmtId="176" fontId="11" fillId="0" borderId="2" xfId="0" applyNumberFormat="1" applyFont="1" applyFill="1" applyBorder="1" applyAlignment="1">
      <alignment horizontal="center" vertical="center" wrapText="1"/>
    </xf>
    <xf numFmtId="0" fontId="11" fillId="0" borderId="2" xfId="0" applyFont="1" applyFill="1" applyBorder="1" applyAlignment="1">
      <alignment horizontal="center" vertical="center"/>
    </xf>
    <xf numFmtId="0" fontId="20" fillId="0" borderId="2" xfId="0" applyNumberFormat="1" applyFont="1" applyFill="1" applyBorder="1" applyAlignment="1">
      <alignment horizontal="center" vertical="center" wrapText="1"/>
    </xf>
    <xf numFmtId="176" fontId="20" fillId="0" borderId="2" xfId="0" applyNumberFormat="1" applyFont="1" applyFill="1" applyBorder="1" applyAlignment="1">
      <alignment horizontal="center" vertical="center" wrapText="1"/>
    </xf>
    <xf numFmtId="0" fontId="1" fillId="0" borderId="2" xfId="0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/>
    </xf>
    <xf numFmtId="176" fontId="14" fillId="0" borderId="2" xfId="0" applyNumberFormat="1" applyFont="1" applyFill="1" applyBorder="1" applyAlignment="1">
      <alignment horizontal="center" vertical="center"/>
    </xf>
    <xf numFmtId="10" fontId="11" fillId="0" borderId="2" xfId="0" applyNumberFormat="1" applyFont="1" applyFill="1" applyBorder="1" applyAlignment="1">
      <alignment horizontal="center" vertical="center"/>
    </xf>
    <xf numFmtId="10" fontId="1" fillId="0" borderId="2" xfId="0" applyNumberFormat="1" applyFont="1" applyFill="1" applyBorder="1" applyAlignment="1">
      <alignment horizontal="center" vertical="center"/>
    </xf>
    <xf numFmtId="176" fontId="8" fillId="0" borderId="2" xfId="0" applyNumberFormat="1" applyFont="1" applyFill="1" applyBorder="1" applyAlignment="1">
      <alignment horizontal="center" vertical="center"/>
    </xf>
    <xf numFmtId="10" fontId="27" fillId="4" borderId="2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28" fillId="0" borderId="2" xfId="0" applyFont="1" applyFill="1" applyBorder="1" applyAlignment="1">
      <alignment horizontal="center" vertical="center" wrapText="1"/>
    </xf>
    <xf numFmtId="10" fontId="8" fillId="0" borderId="2" xfId="0" applyNumberFormat="1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 wrapText="1"/>
    </xf>
    <xf numFmtId="0" fontId="27" fillId="0" borderId="2" xfId="0" applyFont="1" applyFill="1" applyBorder="1" applyAlignment="1">
      <alignment horizontal="center" vertical="center" wrapText="1"/>
    </xf>
    <xf numFmtId="0" fontId="9" fillId="10" borderId="2" xfId="0" applyFont="1" applyFill="1" applyBorder="1" applyAlignment="1">
      <alignment horizontal="center" vertical="center" wrapText="1"/>
    </xf>
    <xf numFmtId="0" fontId="14" fillId="4" borderId="2" xfId="0" applyFont="1" applyFill="1" applyBorder="1" applyAlignment="1">
      <alignment horizontal="center" vertical="center" wrapText="1"/>
    </xf>
    <xf numFmtId="0" fontId="11" fillId="10" borderId="2" xfId="0" applyFont="1" applyFill="1" applyBorder="1" applyAlignment="1">
      <alignment horizontal="center" vertical="center" wrapText="1"/>
    </xf>
    <xf numFmtId="0" fontId="14" fillId="10" borderId="2" xfId="0" applyFont="1" applyFill="1" applyBorder="1" applyAlignment="1">
      <alignment horizontal="center" vertical="center" wrapText="1"/>
    </xf>
    <xf numFmtId="0" fontId="27" fillId="10" borderId="2" xfId="0" applyFont="1" applyFill="1" applyBorder="1" applyAlignment="1">
      <alignment horizontal="center" vertical="center" wrapText="1"/>
    </xf>
    <xf numFmtId="0" fontId="8" fillId="0" borderId="2" xfId="0" applyFont="1" applyFill="1" applyBorder="1" applyAlignment="1">
      <alignment horizontal="center" vertical="center"/>
    </xf>
    <xf numFmtId="0" fontId="13" fillId="0" borderId="11" xfId="0" applyFont="1" applyFill="1" applyBorder="1" applyAlignment="1">
      <alignment horizontal="center" vertical="center"/>
    </xf>
    <xf numFmtId="0" fontId="13" fillId="0" borderId="12" xfId="0" applyFont="1" applyFill="1" applyBorder="1" applyAlignment="1">
      <alignment horizontal="left" vertical="center"/>
    </xf>
    <xf numFmtId="0" fontId="11" fillId="4" borderId="12" xfId="0" applyNumberFormat="1" applyFont="1" applyFill="1" applyBorder="1" applyAlignment="1">
      <alignment horizontal="center" vertical="center"/>
    </xf>
    <xf numFmtId="0" fontId="15" fillId="0" borderId="2" xfId="0" applyFont="1" applyFill="1" applyBorder="1" applyAlignment="1">
      <alignment vertical="center"/>
    </xf>
    <xf numFmtId="0" fontId="0" fillId="0" borderId="14" xfId="0" applyBorder="1">
      <alignment vertical="center"/>
    </xf>
    <xf numFmtId="0" fontId="14" fillId="0" borderId="11" xfId="0" applyFont="1" applyFill="1" applyBorder="1" applyAlignment="1">
      <alignment horizontal="center" vertical="center" wrapText="1"/>
    </xf>
    <xf numFmtId="0" fontId="14" fillId="0" borderId="12" xfId="0" applyFont="1" applyFill="1" applyBorder="1" applyAlignment="1">
      <alignment horizontal="center" vertical="center" wrapText="1"/>
    </xf>
    <xf numFmtId="0" fontId="14" fillId="0" borderId="13" xfId="0" applyFont="1" applyFill="1" applyBorder="1" applyAlignment="1">
      <alignment horizontal="center" vertical="center" wrapText="1"/>
    </xf>
    <xf numFmtId="0" fontId="14" fillId="0" borderId="2" xfId="0" applyFont="1" applyFill="1" applyBorder="1" applyAlignment="1">
      <alignment horizontal="center" vertical="center"/>
    </xf>
    <xf numFmtId="0" fontId="9" fillId="0" borderId="0" xfId="0" applyNumberFormat="1" applyFont="1" applyFill="1" applyAlignment="1">
      <alignment horizontal="center" vertical="center"/>
    </xf>
    <xf numFmtId="0" fontId="9" fillId="0" borderId="9" xfId="0" applyNumberFormat="1" applyFont="1" applyFill="1" applyBorder="1" applyAlignment="1">
      <alignment horizontal="center" vertical="center"/>
    </xf>
    <xf numFmtId="0" fontId="9" fillId="0" borderId="5" xfId="0" applyNumberFormat="1" applyFont="1" applyFill="1" applyBorder="1" applyAlignment="1">
      <alignment horizontal="center" vertical="center" wrapText="1"/>
    </xf>
    <xf numFmtId="0" fontId="9" fillId="0" borderId="6" xfId="0" applyNumberFormat="1" applyFont="1" applyFill="1" applyBorder="1" applyAlignment="1">
      <alignment horizontal="center" vertical="center" wrapText="1"/>
    </xf>
    <xf numFmtId="0" fontId="9" fillId="0" borderId="9" xfId="0" applyNumberFormat="1" applyFont="1" applyFill="1" applyBorder="1" applyAlignment="1">
      <alignment horizontal="center" vertical="center" wrapText="1"/>
    </xf>
    <xf numFmtId="0" fontId="9" fillId="0" borderId="10" xfId="0" applyNumberFormat="1" applyFont="1" applyFill="1" applyBorder="1" applyAlignment="1">
      <alignment horizontal="center" vertical="center" wrapText="1"/>
    </xf>
    <xf numFmtId="176" fontId="4" fillId="3" borderId="11" xfId="0" applyNumberFormat="1" applyFont="1" applyFill="1" applyBorder="1" applyAlignment="1">
      <alignment horizontal="center" vertical="center"/>
    </xf>
    <xf numFmtId="176" fontId="4" fillId="3" borderId="12" xfId="0" applyNumberFormat="1" applyFont="1" applyFill="1" applyBorder="1" applyAlignment="1">
      <alignment horizontal="center" vertical="center"/>
    </xf>
    <xf numFmtId="176" fontId="4" fillId="3" borderId="13" xfId="0" applyNumberFormat="1" applyFont="1" applyFill="1" applyBorder="1" applyAlignment="1">
      <alignment horizontal="center" vertical="center"/>
    </xf>
    <xf numFmtId="176" fontId="14" fillId="0" borderId="11" xfId="0" applyNumberFormat="1" applyFont="1" applyFill="1" applyBorder="1" applyAlignment="1">
      <alignment horizontal="center" vertical="center"/>
    </xf>
    <xf numFmtId="176" fontId="14" fillId="0" borderId="13" xfId="0" applyNumberFormat="1" applyFont="1" applyFill="1" applyBorder="1" applyAlignment="1">
      <alignment horizontal="center" vertical="center"/>
    </xf>
    <xf numFmtId="0" fontId="14" fillId="4" borderId="11" xfId="0" applyFont="1" applyFill="1" applyBorder="1" applyAlignment="1">
      <alignment horizontal="center" vertical="center" wrapText="1"/>
    </xf>
    <xf numFmtId="0" fontId="14" fillId="4" borderId="13" xfId="0" applyFont="1" applyFill="1" applyBorder="1" applyAlignment="1">
      <alignment horizontal="center" vertical="center" wrapText="1"/>
    </xf>
    <xf numFmtId="0" fontId="4" fillId="3" borderId="11" xfId="0" applyFont="1" applyFill="1" applyBorder="1" applyAlignment="1">
      <alignment horizontal="center" vertical="center"/>
    </xf>
    <xf numFmtId="0" fontId="4" fillId="3" borderId="12" xfId="0" applyFont="1" applyFill="1" applyBorder="1" applyAlignment="1">
      <alignment horizontal="center" vertical="center"/>
    </xf>
    <xf numFmtId="0" fontId="4" fillId="3" borderId="13" xfId="0" applyFont="1" applyFill="1" applyBorder="1" applyAlignment="1">
      <alignment horizontal="center" vertical="center"/>
    </xf>
    <xf numFmtId="0" fontId="14" fillId="0" borderId="11" xfId="0" applyNumberFormat="1" applyFont="1" applyFill="1" applyBorder="1" applyAlignment="1">
      <alignment horizontal="center" vertical="center"/>
    </xf>
    <xf numFmtId="0" fontId="14" fillId="0" borderId="13" xfId="0" applyNumberFormat="1" applyFont="1" applyFill="1" applyBorder="1" applyAlignment="1">
      <alignment horizontal="center" vertical="center"/>
    </xf>
    <xf numFmtId="0" fontId="14" fillId="0" borderId="12" xfId="0" applyNumberFormat="1" applyFont="1" applyFill="1" applyBorder="1" applyAlignment="1">
      <alignment horizontal="center" vertical="center"/>
    </xf>
    <xf numFmtId="176" fontId="4" fillId="0" borderId="11" xfId="0" applyNumberFormat="1" applyFont="1" applyFill="1" applyBorder="1" applyAlignment="1">
      <alignment horizontal="center" vertical="center"/>
    </xf>
    <xf numFmtId="176" fontId="4" fillId="0" borderId="12" xfId="0" applyNumberFormat="1" applyFont="1" applyFill="1" applyBorder="1" applyAlignment="1">
      <alignment horizontal="center" vertical="center"/>
    </xf>
    <xf numFmtId="176" fontId="4" fillId="0" borderId="13" xfId="0" applyNumberFormat="1" applyFont="1" applyFill="1" applyBorder="1" applyAlignment="1">
      <alignment horizontal="center" vertical="center"/>
    </xf>
    <xf numFmtId="0" fontId="14" fillId="0" borderId="2" xfId="0" applyFont="1" applyFill="1" applyBorder="1" applyAlignment="1">
      <alignment horizontal="center" vertical="center" wrapText="1"/>
    </xf>
    <xf numFmtId="0" fontId="15" fillId="0" borderId="2" xfId="0" applyNumberFormat="1" applyFont="1" applyFill="1" applyBorder="1" applyAlignment="1">
      <alignment horizontal="center" vertical="center"/>
    </xf>
    <xf numFmtId="0" fontId="22" fillId="0" borderId="2" xfId="0" applyNumberFormat="1" applyFont="1" applyFill="1" applyBorder="1" applyAlignment="1">
      <alignment horizontal="center" vertical="center"/>
    </xf>
    <xf numFmtId="176" fontId="22" fillId="0" borderId="2" xfId="0" applyNumberFormat="1" applyFont="1" applyFill="1" applyBorder="1" applyAlignment="1">
      <alignment horizontal="center" vertical="center"/>
    </xf>
    <xf numFmtId="0" fontId="19" fillId="0" borderId="2" xfId="0" applyFont="1" applyBorder="1" applyAlignment="1">
      <alignment horizontal="center" vertical="center"/>
    </xf>
    <xf numFmtId="10" fontId="19" fillId="0" borderId="2" xfId="0" applyNumberFormat="1" applyFont="1" applyBorder="1" applyAlignment="1">
      <alignment horizontal="center" vertical="center"/>
    </xf>
    <xf numFmtId="0" fontId="9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5" fillId="0" borderId="2" xfId="0" applyFont="1" applyFill="1" applyBorder="1" applyAlignment="1">
      <alignment horizontal="center" vertical="center"/>
    </xf>
    <xf numFmtId="58" fontId="4" fillId="0" borderId="2" xfId="0" applyNumberFormat="1" applyFont="1" applyBorder="1" applyAlignment="1">
      <alignment horizontal="center" vertical="center"/>
    </xf>
    <xf numFmtId="10" fontId="4" fillId="0" borderId="2" xfId="0" applyNumberFormat="1" applyFont="1" applyBorder="1" applyAlignment="1">
      <alignment horizontal="center" vertical="center"/>
    </xf>
    <xf numFmtId="0" fontId="15" fillId="0" borderId="4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5" fillId="0" borderId="6" xfId="0" applyFont="1" applyFill="1" applyBorder="1" applyAlignment="1">
      <alignment horizontal="center" vertical="center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026EE"/>
      <color rgb="FFFF0000"/>
      <color rgb="FF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9.xml.rels><?xml version="1.0" encoding="UTF-8" standalone="yes"?>
<Relationships xmlns="http://schemas.openxmlformats.org/package/2006/relationships"><Relationship Id="rId117" Type="http://schemas.openxmlformats.org/officeDocument/2006/relationships/hyperlink" Target="file:///D:\360&#23433;&#20840;&#27983;&#35272;&#22120;&#19979;&#36733;\files\69\img_20201105_163111.jpg" TargetMode="External"/><Relationship Id="rId299" Type="http://schemas.openxmlformats.org/officeDocument/2006/relationships/hyperlink" Target="file:///D:\360&#23433;&#20840;&#27983;&#35272;&#22120;&#19979;&#36733;\files\8\4c7266d4-20f4-41f6-9c0f-c30530dea1b2.jpeg" TargetMode="External"/><Relationship Id="rId303" Type="http://schemas.openxmlformats.org/officeDocument/2006/relationships/hyperlink" Target="file:///D:\360&#23433;&#20840;&#27983;&#35272;&#22120;&#19979;&#36733;\files\7\mvimg_20201102_150720.jpg" TargetMode="External"/><Relationship Id="rId21" Type="http://schemas.openxmlformats.org/officeDocument/2006/relationships/hyperlink" Target="file:///D:\360&#23433;&#20840;&#27983;&#35272;&#22120;&#19979;&#36733;\files\101\mmexport1604666300352_bba5e3a8.jpg" TargetMode="External"/><Relationship Id="rId42" Type="http://schemas.openxmlformats.org/officeDocument/2006/relationships/hyperlink" Target="file:///D:\360&#23433;&#20840;&#27983;&#35272;&#22120;&#19979;&#36733;\files\94\img20201106172448.jpg" TargetMode="External"/><Relationship Id="rId63" Type="http://schemas.openxmlformats.org/officeDocument/2006/relationships/hyperlink" Target="file:///D:\360&#23433;&#20840;&#27983;&#35272;&#22120;&#19979;&#36733;\files\87\img_20201105_182445.jpg" TargetMode="External"/><Relationship Id="rId84" Type="http://schemas.openxmlformats.org/officeDocument/2006/relationships/hyperlink" Target="file:///D:\360&#23433;&#20840;&#27983;&#35272;&#22120;&#19979;&#36733;\files\80\b3028545-e357-4db0-9b47-efb2da0c5a42.jpeg" TargetMode="External"/><Relationship Id="rId138" Type="http://schemas.openxmlformats.org/officeDocument/2006/relationships/hyperlink" Target="file:///D:\360&#23433;&#20840;&#27983;&#35272;&#22120;&#19979;&#36733;\files\62\4fe1fbcf-2eab-4b60-8457-3be438d1e7e7.jpeg" TargetMode="External"/><Relationship Id="rId159" Type="http://schemas.openxmlformats.org/officeDocument/2006/relationships/hyperlink" Target="file:///D:\360&#23433;&#20840;&#27983;&#35272;&#22120;&#19979;&#36733;\files\55\img_20201103_134402.jpg" TargetMode="External"/><Relationship Id="rId170" Type="http://schemas.openxmlformats.org/officeDocument/2006/relationships/hyperlink" Target="file:///D:\360&#23433;&#20840;&#27983;&#35272;&#22120;&#19979;&#36733;\files\51\img_8247.heic.jpg.jpg" TargetMode="External"/><Relationship Id="rId191" Type="http://schemas.openxmlformats.org/officeDocument/2006/relationships/hyperlink" Target="file:///D:\360&#23433;&#20840;&#27983;&#35272;&#22120;&#19979;&#36733;\files\44\mmexport1604395746738.jpg" TargetMode="External"/><Relationship Id="rId205" Type="http://schemas.openxmlformats.org/officeDocument/2006/relationships/hyperlink" Target="file:///D:\360&#23433;&#20840;&#27983;&#35272;&#22120;&#19979;&#36733;\files\39\mmexport1604388144791.jpg" TargetMode="External"/><Relationship Id="rId226" Type="http://schemas.openxmlformats.org/officeDocument/2006/relationships/hyperlink" Target="file:///D:\360&#23433;&#20840;&#27983;&#35272;&#22120;&#19979;&#36733;\files\32\img_20201103_102744.jpg" TargetMode="External"/><Relationship Id="rId247" Type="http://schemas.openxmlformats.org/officeDocument/2006/relationships/hyperlink" Target="file:///D:\360&#23433;&#20840;&#27983;&#35272;&#22120;&#19979;&#36733;\files\25\1uzfusrfhahkkcwtodq55qcbz_0.jpg" TargetMode="External"/><Relationship Id="rId107" Type="http://schemas.openxmlformats.org/officeDocument/2006/relationships/hyperlink" Target="file:///D:\360&#23433;&#20840;&#27983;&#35272;&#22120;&#19979;&#36733;\files\72\img_20201105_170610.jpg" TargetMode="External"/><Relationship Id="rId268" Type="http://schemas.openxmlformats.org/officeDocument/2006/relationships/hyperlink" Target="file:///D:\360&#23433;&#20840;&#27983;&#35272;&#22120;&#19979;&#36733;\files\18\3b2b80cd-60da-43b3-b256-24baa81c7959.jpeg" TargetMode="External"/><Relationship Id="rId289" Type="http://schemas.openxmlformats.org/officeDocument/2006/relationships/hyperlink" Target="file:///D:\360&#23433;&#20840;&#27983;&#35272;&#22120;&#19979;&#36733;\files\11\mmexport1604306939974.jpg" TargetMode="External"/><Relationship Id="rId11" Type="http://schemas.openxmlformats.org/officeDocument/2006/relationships/hyperlink" Target="file:///D:\360&#23433;&#20840;&#27983;&#35272;&#22120;&#19979;&#36733;\files\104\img_20201106_095049.jpg" TargetMode="External"/><Relationship Id="rId32" Type="http://schemas.openxmlformats.org/officeDocument/2006/relationships/hyperlink" Target="file:///D:\360&#23433;&#20840;&#27983;&#35272;&#22120;&#19979;&#36733;\files\97\img_20201106_172050.jpg" TargetMode="External"/><Relationship Id="rId53" Type="http://schemas.openxmlformats.org/officeDocument/2006/relationships/hyperlink" Target="file:///D:\360&#23433;&#20840;&#27983;&#35272;&#22120;&#19979;&#36733;\files\90\img_20201106_150459.jpg" TargetMode="External"/><Relationship Id="rId74" Type="http://schemas.openxmlformats.org/officeDocument/2006/relationships/hyperlink" Target="file:///D:\360&#23433;&#20840;&#27983;&#35272;&#22120;&#19979;&#36733;\files\83\a8f19981-a8a4-4c71-8e43-185814ccb916.jpeg" TargetMode="External"/><Relationship Id="rId128" Type="http://schemas.openxmlformats.org/officeDocument/2006/relationships/hyperlink" Target="file:///D:\360&#23433;&#20840;&#27983;&#35272;&#22120;&#19979;&#36733;\files\65\img_20201103_161628.jpg" TargetMode="External"/><Relationship Id="rId149" Type="http://schemas.openxmlformats.org/officeDocument/2006/relationships/hyperlink" Target="file:///D:\360&#23433;&#20840;&#27983;&#35272;&#22120;&#19979;&#36733;\files\58\img_2218.jpg.jpg" TargetMode="External"/><Relationship Id="rId314" Type="http://schemas.openxmlformats.org/officeDocument/2006/relationships/hyperlink" Target="file:///D:\360&#23433;&#20840;&#27983;&#35272;&#22120;&#19979;&#36733;\files\3\img_20201102_104126.jpg" TargetMode="External"/><Relationship Id="rId5" Type="http://schemas.openxmlformats.org/officeDocument/2006/relationships/hyperlink" Target="file:///D:\360&#23433;&#20840;&#27983;&#35272;&#22120;&#19979;&#36733;\files\106\img_20201106_140925.jpg" TargetMode="External"/><Relationship Id="rId95" Type="http://schemas.openxmlformats.org/officeDocument/2006/relationships/hyperlink" Target="file:///D:\360&#23433;&#20840;&#27983;&#35272;&#22120;&#19979;&#36733;\files\76\c4a11dfc-3360-4d02-be76-78b7ee3b353f.jpeg" TargetMode="External"/><Relationship Id="rId160" Type="http://schemas.openxmlformats.org/officeDocument/2006/relationships/hyperlink" Target="file:///D:\360&#23433;&#20840;&#27983;&#35272;&#22120;&#19979;&#36733;\files\54\5a594669-0c98-4013-82f7-ae83b46073e8.jpeg" TargetMode="External"/><Relationship Id="rId181" Type="http://schemas.openxmlformats.org/officeDocument/2006/relationships/hyperlink" Target="file:///D:\360&#23433;&#20840;&#27983;&#35272;&#22120;&#19979;&#36733;\files\47\84cad7d9-50cd-42eb-8763-d301a6e6eea8.jpeg" TargetMode="External"/><Relationship Id="rId216" Type="http://schemas.openxmlformats.org/officeDocument/2006/relationships/hyperlink" Target="file:///D:\360&#23433;&#20840;&#27983;&#35272;&#22120;&#19979;&#36733;\files\36\f6e05872-0507-4ed4-baf3-ec41e0d0ffc5.jpeg" TargetMode="External"/><Relationship Id="rId237" Type="http://schemas.openxmlformats.org/officeDocument/2006/relationships/hyperlink" Target="file:///D:\360&#23433;&#20840;&#27983;&#35272;&#22120;&#19979;&#36733;\files\29\img_20201102_143756.jpg" TargetMode="External"/><Relationship Id="rId258" Type="http://schemas.openxmlformats.org/officeDocument/2006/relationships/hyperlink" Target="file:///D:\360&#23433;&#20840;&#27983;&#35272;&#22120;&#19979;&#36733;\files\22\d8497a9b-72b0-46bf-96d3-0879d8675e97.jpeg" TargetMode="External"/><Relationship Id="rId279" Type="http://schemas.openxmlformats.org/officeDocument/2006/relationships/hyperlink" Target="file:///D:\360&#23433;&#20840;&#27983;&#35272;&#22120;&#19979;&#36733;\files\15\img_20201102_164058.jpg" TargetMode="External"/><Relationship Id="rId22" Type="http://schemas.openxmlformats.org/officeDocument/2006/relationships/hyperlink" Target="file:///D:\360&#23433;&#20840;&#27983;&#35272;&#22120;&#19979;&#36733;\files\100\img_3701.jpg" TargetMode="External"/><Relationship Id="rId43" Type="http://schemas.openxmlformats.org/officeDocument/2006/relationships/hyperlink" Target="file:///D:\360&#23433;&#20840;&#27983;&#35272;&#22120;&#19979;&#36733;\files\93\mmexport1604655814198.jpg" TargetMode="External"/><Relationship Id="rId64" Type="http://schemas.openxmlformats.org/officeDocument/2006/relationships/hyperlink" Target="file:///D:\360&#23433;&#20840;&#27983;&#35272;&#22120;&#19979;&#36733;\files\86\img_20201101_162050.jpg" TargetMode="External"/><Relationship Id="rId118" Type="http://schemas.openxmlformats.org/officeDocument/2006/relationships/hyperlink" Target="file:///D:\360&#23433;&#20840;&#27983;&#35272;&#22120;&#19979;&#36733;\files\68\mmexport1604565161533.jpg" TargetMode="External"/><Relationship Id="rId139" Type="http://schemas.openxmlformats.org/officeDocument/2006/relationships/hyperlink" Target="file:///D:\360&#23433;&#20840;&#27983;&#35272;&#22120;&#19979;&#36733;\files\61\mmexport1604531213332.jpg" TargetMode="External"/><Relationship Id="rId290" Type="http://schemas.openxmlformats.org/officeDocument/2006/relationships/hyperlink" Target="file:///D:\360&#23433;&#20840;&#27983;&#35272;&#22120;&#19979;&#36733;\files\11\mmexport1604306924931.jpg" TargetMode="External"/><Relationship Id="rId304" Type="http://schemas.openxmlformats.org/officeDocument/2006/relationships/hyperlink" Target="file:///D:\360&#23433;&#20840;&#27983;&#35272;&#22120;&#19979;&#36733;\files\6\0182ecb4-44d0-4b4e-8171-75a5e8caaee2.jpeg" TargetMode="External"/><Relationship Id="rId85" Type="http://schemas.openxmlformats.org/officeDocument/2006/relationships/hyperlink" Target="file:///D:\360&#23433;&#20840;&#27983;&#35272;&#22120;&#19979;&#36733;\files\79\img_20201105_175819.jpg" TargetMode="External"/><Relationship Id="rId150" Type="http://schemas.openxmlformats.org/officeDocument/2006/relationships/hyperlink" Target="file:///D:\360&#23433;&#20840;&#27983;&#35272;&#22120;&#19979;&#36733;\files\58\img_2209.jpg.jpg" TargetMode="External"/><Relationship Id="rId171" Type="http://schemas.openxmlformats.org/officeDocument/2006/relationships/hyperlink" Target="file:///D:\360&#23433;&#20840;&#27983;&#35272;&#22120;&#19979;&#36733;\files\51\img_8236.heic.jpg.jpg" TargetMode="External"/><Relationship Id="rId192" Type="http://schemas.openxmlformats.org/officeDocument/2006/relationships/hyperlink" Target="file:///D:\360&#23433;&#20840;&#27983;&#35272;&#22120;&#19979;&#36733;\files\44\mmexport1604395749325.jpg" TargetMode="External"/><Relationship Id="rId206" Type="http://schemas.openxmlformats.org/officeDocument/2006/relationships/hyperlink" Target="file:///D:\360&#23433;&#20840;&#27983;&#35272;&#22120;&#19979;&#36733;\files\39\mmexport1604388155700.jpg" TargetMode="External"/><Relationship Id="rId227" Type="http://schemas.openxmlformats.org/officeDocument/2006/relationships/hyperlink" Target="file:///D:\360&#23433;&#20840;&#27983;&#35272;&#22120;&#19979;&#36733;\files\32\img_20201103_103416.jpg" TargetMode="External"/><Relationship Id="rId248" Type="http://schemas.openxmlformats.org/officeDocument/2006/relationships/hyperlink" Target="file:///D:\360&#23433;&#20840;&#27983;&#35272;&#22120;&#19979;&#36733;\files\25\69x55e3r3jbfsrvyfbvi24t94_0.jpg" TargetMode="External"/><Relationship Id="rId269" Type="http://schemas.openxmlformats.org/officeDocument/2006/relationships/hyperlink" Target="file:///D:\360&#23433;&#20840;&#27983;&#35272;&#22120;&#19979;&#36733;\files\18\b9183337-5857-4d23-aa36-edf71a8b88a4.jpeg" TargetMode="External"/><Relationship Id="rId12" Type="http://schemas.openxmlformats.org/officeDocument/2006/relationships/hyperlink" Target="file:///D:\360&#23433;&#20840;&#27983;&#35272;&#22120;&#19979;&#36733;\files\104\img_20201106_095032.jpg" TargetMode="External"/><Relationship Id="rId33" Type="http://schemas.openxmlformats.org/officeDocument/2006/relationships/hyperlink" Target="file:///D:\360&#23433;&#20840;&#27983;&#35272;&#22120;&#19979;&#36733;\files\97\img_20201106_170410.jpg" TargetMode="External"/><Relationship Id="rId108" Type="http://schemas.openxmlformats.org/officeDocument/2006/relationships/hyperlink" Target="file:///D:\360&#23433;&#20840;&#27983;&#35272;&#22120;&#19979;&#36733;\files\72\img_20201105_170546.jpg" TargetMode="External"/><Relationship Id="rId129" Type="http://schemas.openxmlformats.org/officeDocument/2006/relationships/hyperlink" Target="file:///D:\360&#23433;&#20840;&#27983;&#35272;&#22120;&#19979;&#36733;\files\65\img_20201103_161335.jpg" TargetMode="External"/><Relationship Id="rId280" Type="http://schemas.openxmlformats.org/officeDocument/2006/relationships/hyperlink" Target="file:///D:\360&#23433;&#20840;&#27983;&#35272;&#22120;&#19979;&#36733;\files\14\img20201102153225.jpg" TargetMode="External"/><Relationship Id="rId315" Type="http://schemas.openxmlformats.org/officeDocument/2006/relationships/hyperlink" Target="file:///D:\360&#23433;&#20840;&#27983;&#35272;&#22120;&#19979;&#36733;\files\3\img_20201102_105202.jpg" TargetMode="External"/><Relationship Id="rId54" Type="http://schemas.openxmlformats.org/officeDocument/2006/relationships/hyperlink" Target="file:///D:\360&#23433;&#20840;&#27983;&#35272;&#22120;&#19979;&#36733;\files\90\img_20201106_150450.jpg" TargetMode="External"/><Relationship Id="rId75" Type="http://schemas.openxmlformats.org/officeDocument/2006/relationships/hyperlink" Target="file:///D:\360&#23433;&#20840;&#27983;&#35272;&#22120;&#19979;&#36733;\files\83\6ae70f1d-9d01-460e-9bc3-db6d01e50eee.jpeg" TargetMode="External"/><Relationship Id="rId96" Type="http://schemas.openxmlformats.org/officeDocument/2006/relationships/hyperlink" Target="file:///D:\360&#23433;&#20840;&#27983;&#35272;&#22120;&#19979;&#36733;\files\76\563efa1b-3437-4289-9946-ef0a0af0a371.jpeg" TargetMode="External"/><Relationship Id="rId140" Type="http://schemas.openxmlformats.org/officeDocument/2006/relationships/hyperlink" Target="file:///D:\360&#23433;&#20840;&#27983;&#35272;&#22120;&#19979;&#36733;\files\61\mmexport1604531206312.jpg" TargetMode="External"/><Relationship Id="rId161" Type="http://schemas.openxmlformats.org/officeDocument/2006/relationships/hyperlink" Target="file:///D:\360&#23433;&#20840;&#27983;&#35272;&#22120;&#19979;&#36733;\files\54\0fea7fbc-577a-4000-a8c0-79311943eabe.jpeg" TargetMode="External"/><Relationship Id="rId182" Type="http://schemas.openxmlformats.org/officeDocument/2006/relationships/hyperlink" Target="file:///D:\360&#23433;&#20840;&#27983;&#35272;&#22120;&#19979;&#36733;\files\47\2472c002-3fed-4274-b2cd-3d26e4d57942.jpeg" TargetMode="External"/><Relationship Id="rId217" Type="http://schemas.openxmlformats.org/officeDocument/2006/relationships/hyperlink" Target="file:///D:\360&#23433;&#20840;&#27983;&#35272;&#22120;&#19979;&#36733;\files\35\img_6244.heic.jpg.jpg" TargetMode="External"/><Relationship Id="rId6" Type="http://schemas.openxmlformats.org/officeDocument/2006/relationships/hyperlink" Target="file:///D:\360&#23433;&#20840;&#27983;&#35272;&#22120;&#19979;&#36733;\files\106\img_20201106_140546.jpg" TargetMode="External"/><Relationship Id="rId238" Type="http://schemas.openxmlformats.org/officeDocument/2006/relationships/hyperlink" Target="file:///D:\360&#23433;&#20840;&#27983;&#35272;&#22120;&#19979;&#36733;\files\28\9b22a2c7-5260-45c2-92c1-226ed0f7e743.jpeg" TargetMode="External"/><Relationship Id="rId259" Type="http://schemas.openxmlformats.org/officeDocument/2006/relationships/hyperlink" Target="file:///D:\360&#23433;&#20840;&#27983;&#35272;&#22120;&#19979;&#36733;\files\21\img20201102181113.jpg" TargetMode="External"/><Relationship Id="rId23" Type="http://schemas.openxmlformats.org/officeDocument/2006/relationships/hyperlink" Target="file:///D:\360&#23433;&#20840;&#27983;&#35272;&#22120;&#19979;&#36733;\files\100\img_3703.jpg" TargetMode="External"/><Relationship Id="rId119" Type="http://schemas.openxmlformats.org/officeDocument/2006/relationships/hyperlink" Target="file:///D:\360&#23433;&#20840;&#27983;&#35272;&#22120;&#19979;&#36733;\files\68\mmexport1604565170570.jpg" TargetMode="External"/><Relationship Id="rId270" Type="http://schemas.openxmlformats.org/officeDocument/2006/relationships/hyperlink" Target="file:///D:\360&#23433;&#20840;&#27983;&#35272;&#22120;&#19979;&#36733;\files\18\eb8946ec-cd35-4077-aad4-e62857bc8221.jpeg" TargetMode="External"/><Relationship Id="rId291" Type="http://schemas.openxmlformats.org/officeDocument/2006/relationships/hyperlink" Target="file:///D:\360&#23433;&#20840;&#27983;&#35272;&#22120;&#19979;&#36733;\files\11\mmexport1604306914772.jpg" TargetMode="External"/><Relationship Id="rId305" Type="http://schemas.openxmlformats.org/officeDocument/2006/relationships/hyperlink" Target="file:///D:\360&#23433;&#20840;&#27983;&#35272;&#22120;&#19979;&#36733;\files\6\28988e9c-2f08-4331-b64c-07125b86d4be.jpeg" TargetMode="External"/><Relationship Id="rId44" Type="http://schemas.openxmlformats.org/officeDocument/2006/relationships/hyperlink" Target="file:///D:\360&#23433;&#20840;&#27983;&#35272;&#22120;&#19979;&#36733;\files\93\mmexport1604656138368.jpg" TargetMode="External"/><Relationship Id="rId65" Type="http://schemas.openxmlformats.org/officeDocument/2006/relationships/hyperlink" Target="file:///D:\360&#23433;&#20840;&#27983;&#35272;&#22120;&#19979;&#36733;\files\86\mmexport1604224427220.jpg" TargetMode="External"/><Relationship Id="rId86" Type="http://schemas.openxmlformats.org/officeDocument/2006/relationships/hyperlink" Target="file:///D:\360&#23433;&#20840;&#27983;&#35272;&#22120;&#19979;&#36733;\files\79\mmexport1604571814823.jpg" TargetMode="External"/><Relationship Id="rId130" Type="http://schemas.openxmlformats.org/officeDocument/2006/relationships/hyperlink" Target="file:///D:\360&#23433;&#20840;&#27983;&#35272;&#22120;&#19979;&#36733;\files\64\img_2478.jpg" TargetMode="External"/><Relationship Id="rId151" Type="http://schemas.openxmlformats.org/officeDocument/2006/relationships/hyperlink" Target="file:///D:\360&#23433;&#20840;&#27983;&#35272;&#22120;&#19979;&#36733;\files\57\img_20201104_151542.jpg" TargetMode="External"/><Relationship Id="rId172" Type="http://schemas.openxmlformats.org/officeDocument/2006/relationships/hyperlink" Target="file:///D:\360&#23433;&#20840;&#27983;&#35272;&#22120;&#19979;&#36733;\files\50\img_20201103_162854.jpg" TargetMode="External"/><Relationship Id="rId193" Type="http://schemas.openxmlformats.org/officeDocument/2006/relationships/hyperlink" Target="file:///D:\360&#23433;&#20840;&#27983;&#35272;&#22120;&#19979;&#36733;\files\43\65d18148-4c06-4faa-bea8-85188495ef2b.jpeg" TargetMode="External"/><Relationship Id="rId207" Type="http://schemas.openxmlformats.org/officeDocument/2006/relationships/hyperlink" Target="file:///D:\360&#23433;&#20840;&#27983;&#35272;&#22120;&#19979;&#36733;\files\39\mmexport1604388162497.jpg" TargetMode="External"/><Relationship Id="rId228" Type="http://schemas.openxmlformats.org/officeDocument/2006/relationships/hyperlink" Target="file:///D:\360&#23433;&#20840;&#27983;&#35272;&#22120;&#19979;&#36733;\files\32\img_20201103_101115.jpg" TargetMode="External"/><Relationship Id="rId249" Type="http://schemas.openxmlformats.org/officeDocument/2006/relationships/hyperlink" Target="file:///D:\360&#23433;&#20840;&#27983;&#35272;&#22120;&#19979;&#36733;\files\25\mt47bwemb1e39k5nfqncpxvu_0.jpg" TargetMode="External"/><Relationship Id="rId13" Type="http://schemas.openxmlformats.org/officeDocument/2006/relationships/hyperlink" Target="file:///D:\360&#23433;&#20840;&#27983;&#35272;&#22120;&#19979;&#36733;\files\103\img20201106155902.jpg" TargetMode="External"/><Relationship Id="rId109" Type="http://schemas.openxmlformats.org/officeDocument/2006/relationships/hyperlink" Target="file:///D:\360&#23433;&#20840;&#27983;&#35272;&#22120;&#19979;&#36733;\files\71\img_20201105_165638.jpg" TargetMode="External"/><Relationship Id="rId260" Type="http://schemas.openxmlformats.org/officeDocument/2006/relationships/hyperlink" Target="file:///D:\360&#23433;&#20840;&#27983;&#35272;&#22120;&#19979;&#36733;\files\21\img20201102180657.jpg" TargetMode="External"/><Relationship Id="rId281" Type="http://schemas.openxmlformats.org/officeDocument/2006/relationships/hyperlink" Target="file:///D:\360&#23433;&#20840;&#27983;&#35272;&#22120;&#19979;&#36733;\files\14\img20201102152859.jpg" TargetMode="External"/><Relationship Id="rId316" Type="http://schemas.openxmlformats.org/officeDocument/2006/relationships/hyperlink" Target="file:///D:\360&#23433;&#20840;&#27983;&#35272;&#22120;&#19979;&#36733;\files\2\mmexport1604232964145.jpg" TargetMode="External"/><Relationship Id="rId34" Type="http://schemas.openxmlformats.org/officeDocument/2006/relationships/hyperlink" Target="file:///D:\360&#23433;&#20840;&#27983;&#35272;&#22120;&#19979;&#36733;\files\96\5c9f9c25-3697-4b95-8e15-6d49403cd6a2.jpeg" TargetMode="External"/><Relationship Id="rId55" Type="http://schemas.openxmlformats.org/officeDocument/2006/relationships/hyperlink" Target="file:///D:\360&#23433;&#20840;&#27983;&#35272;&#22120;&#19979;&#36733;\files\89\876ea665-2950-41df-b834-be93c65060fa.jpeg" TargetMode="External"/><Relationship Id="rId76" Type="http://schemas.openxmlformats.org/officeDocument/2006/relationships/hyperlink" Target="file:///D:\360&#23433;&#20840;&#27983;&#35272;&#22120;&#19979;&#36733;\files\82\1c0bfc18-3f6e-45d6-b894-e44ebbd15d40.jpeg" TargetMode="External"/><Relationship Id="rId97" Type="http://schemas.openxmlformats.org/officeDocument/2006/relationships/hyperlink" Target="file:///D:\360&#23433;&#20840;&#27983;&#35272;&#22120;&#19979;&#36733;\files\75\img_20201105_154712.jpg" TargetMode="External"/><Relationship Id="rId120" Type="http://schemas.openxmlformats.org/officeDocument/2006/relationships/hyperlink" Target="file:///D:\360&#23433;&#20840;&#27983;&#35272;&#22120;&#19979;&#36733;\files\68\mmexport1604565070329.jpg" TargetMode="External"/><Relationship Id="rId141" Type="http://schemas.openxmlformats.org/officeDocument/2006/relationships/hyperlink" Target="file:///D:\360&#23433;&#20840;&#27983;&#35272;&#22120;&#19979;&#36733;\files\61\mmexport1604542414369.jpg" TargetMode="External"/><Relationship Id="rId7" Type="http://schemas.openxmlformats.org/officeDocument/2006/relationships/hyperlink" Target="file:///D:\360&#23433;&#20840;&#27983;&#35272;&#22120;&#19979;&#36733;\files\105\mmexport1604673973088.jpg" TargetMode="External"/><Relationship Id="rId162" Type="http://schemas.openxmlformats.org/officeDocument/2006/relationships/hyperlink" Target="file:///D:\360&#23433;&#20840;&#27983;&#35272;&#22120;&#19979;&#36733;\files\54\8f672cb3-563c-4b9a-a3bc-fd2460fb99d2.jpeg" TargetMode="External"/><Relationship Id="rId183" Type="http://schemas.openxmlformats.org/officeDocument/2006/relationships/hyperlink" Target="file:///D:\360&#23433;&#20840;&#27983;&#35272;&#22120;&#19979;&#36733;\files\47\6173e289-ab72-48e0-9d0b-7d71365b420f.jpeg" TargetMode="External"/><Relationship Id="rId218" Type="http://schemas.openxmlformats.org/officeDocument/2006/relationships/hyperlink" Target="file:///D:\360&#23433;&#20840;&#27983;&#35272;&#22120;&#19979;&#36733;\files\35\20201103_145331.jpg" TargetMode="External"/><Relationship Id="rId239" Type="http://schemas.openxmlformats.org/officeDocument/2006/relationships/hyperlink" Target="file:///D:\360&#23433;&#20840;&#27983;&#35272;&#22120;&#19979;&#36733;\files\28\4949429d-63df-4080-a291-3474fb67eb24.jpeg" TargetMode="External"/><Relationship Id="rId250" Type="http://schemas.openxmlformats.org/officeDocument/2006/relationships/hyperlink" Target="file:///D:\360&#23433;&#20840;&#27983;&#35272;&#22120;&#19979;&#36733;\files\24\7414273a-dacc-4abc-a1e3-13cbb9252066.jpeg" TargetMode="External"/><Relationship Id="rId271" Type="http://schemas.openxmlformats.org/officeDocument/2006/relationships/hyperlink" Target="file:///D:\360&#23433;&#20840;&#27983;&#35272;&#22120;&#19979;&#36733;\files\17\9d4f6d06-f6cc-4961-b785-1da8d7ebfdc0.jpeg" TargetMode="External"/><Relationship Id="rId292" Type="http://schemas.openxmlformats.org/officeDocument/2006/relationships/hyperlink" Target="file:///D:\360&#23433;&#20840;&#27983;&#35272;&#22120;&#19979;&#36733;\files\10\mmexport1604302719701.jpg" TargetMode="External"/><Relationship Id="rId306" Type="http://schemas.openxmlformats.org/officeDocument/2006/relationships/hyperlink" Target="file:///D:\360&#23433;&#20840;&#27983;&#35272;&#22120;&#19979;&#36733;\files\6\42fe991d-a9a2-43b8-b214-6ab24de23802.jpeg" TargetMode="External"/><Relationship Id="rId24" Type="http://schemas.openxmlformats.org/officeDocument/2006/relationships/hyperlink" Target="file:///D:\360&#23433;&#20840;&#27983;&#35272;&#22120;&#19979;&#36733;\files\100\img_3700.jpg" TargetMode="External"/><Relationship Id="rId45" Type="http://schemas.openxmlformats.org/officeDocument/2006/relationships/hyperlink" Target="file:///D:\360&#23433;&#20840;&#27983;&#35272;&#22120;&#19979;&#36733;\files\93\img_20201106_170341.jpg" TargetMode="External"/><Relationship Id="rId66" Type="http://schemas.openxmlformats.org/officeDocument/2006/relationships/hyperlink" Target="file:///D:\360&#23433;&#20840;&#27983;&#35272;&#22120;&#19979;&#36733;\files\86\img_20201101_162047.jpg" TargetMode="External"/><Relationship Id="rId87" Type="http://schemas.openxmlformats.org/officeDocument/2006/relationships/hyperlink" Target="file:///D:\360&#23433;&#20840;&#27983;&#35272;&#22120;&#19979;&#36733;\files\79\mmexport1604571829157.jpg" TargetMode="External"/><Relationship Id="rId110" Type="http://schemas.openxmlformats.org/officeDocument/2006/relationships/hyperlink" Target="file:///D:\360&#23433;&#20840;&#27983;&#35272;&#22120;&#19979;&#36733;\files\71\img_20201105_165829.jpg" TargetMode="External"/><Relationship Id="rId131" Type="http://schemas.openxmlformats.org/officeDocument/2006/relationships/hyperlink" Target="file:///D:\360&#23433;&#20840;&#27983;&#35272;&#22120;&#19979;&#36733;\files\64\img_2477.jpg" TargetMode="External"/><Relationship Id="rId152" Type="http://schemas.openxmlformats.org/officeDocument/2006/relationships/hyperlink" Target="file:///D:\360&#23433;&#20840;&#27983;&#35272;&#22120;&#19979;&#36733;\files\57\img_20201104_150508.jpg" TargetMode="External"/><Relationship Id="rId173" Type="http://schemas.openxmlformats.org/officeDocument/2006/relationships/hyperlink" Target="file:///D:\360&#23433;&#20840;&#27983;&#35272;&#22120;&#19979;&#36733;\files\50\img_20201103_161951.jpg" TargetMode="External"/><Relationship Id="rId194" Type="http://schemas.openxmlformats.org/officeDocument/2006/relationships/hyperlink" Target="file:///D:\360&#23433;&#20840;&#27983;&#35272;&#22120;&#19979;&#36733;\files\43\17b7d730-cb04-4525-b657-8bc8c3a95da3.jpeg" TargetMode="External"/><Relationship Id="rId208" Type="http://schemas.openxmlformats.org/officeDocument/2006/relationships/hyperlink" Target="file:///D:\360&#23433;&#20840;&#27983;&#35272;&#22120;&#19979;&#36733;\files\38\856bf50f-e168-4f4c-8dbd-61f6922e158a.jpeg" TargetMode="External"/><Relationship Id="rId229" Type="http://schemas.openxmlformats.org/officeDocument/2006/relationships/hyperlink" Target="file:///D:\360&#23433;&#20840;&#27983;&#35272;&#22120;&#19979;&#36733;\files\31\f6ace403-42a1-4e9c-8117-ae1ffbe40c0a.jpeg" TargetMode="External"/><Relationship Id="rId19" Type="http://schemas.openxmlformats.org/officeDocument/2006/relationships/hyperlink" Target="file:///D:\360&#23433;&#20840;&#27983;&#35272;&#22120;&#19979;&#36733;\files\101\2n190nkmlcpxllws3cplq1zj9_0.jpg" TargetMode="External"/><Relationship Id="rId224" Type="http://schemas.openxmlformats.org/officeDocument/2006/relationships/hyperlink" Target="file:///D:\360&#23433;&#20840;&#27983;&#35272;&#22120;&#19979;&#36733;\files\33\img_20201103_095528.jpg" TargetMode="External"/><Relationship Id="rId240" Type="http://schemas.openxmlformats.org/officeDocument/2006/relationships/hyperlink" Target="file:///D:\360&#23433;&#20840;&#27983;&#35272;&#22120;&#19979;&#36733;\files\28\3b2c5023-6ea9-4668-81c7-1cd00d5bda63.jpeg" TargetMode="External"/><Relationship Id="rId245" Type="http://schemas.openxmlformats.org/officeDocument/2006/relationships/hyperlink" Target="file:///D:\360&#23433;&#20840;&#27983;&#35272;&#22120;&#19979;&#36733;\files\26\1604373045290.jpg" TargetMode="External"/><Relationship Id="rId261" Type="http://schemas.openxmlformats.org/officeDocument/2006/relationships/hyperlink" Target="file:///D:\360&#23433;&#20840;&#27983;&#35272;&#22120;&#19979;&#36733;\files\21\img20201102182200.jpg" TargetMode="External"/><Relationship Id="rId266" Type="http://schemas.openxmlformats.org/officeDocument/2006/relationships/hyperlink" Target="file:///D:\360&#23433;&#20840;&#27983;&#35272;&#22120;&#19979;&#36733;\files\19\mmexport1604317911603.jpg" TargetMode="External"/><Relationship Id="rId287" Type="http://schemas.openxmlformats.org/officeDocument/2006/relationships/hyperlink" Target="file:///D:\360&#23433;&#20840;&#27983;&#35272;&#22120;&#19979;&#36733;\files\12\mmexport1604307261707.jpg" TargetMode="External"/><Relationship Id="rId14" Type="http://schemas.openxmlformats.org/officeDocument/2006/relationships/hyperlink" Target="file:///D:\360&#23433;&#20840;&#27983;&#35272;&#22120;&#19979;&#36733;\files\103\img20201106160011.jpg" TargetMode="External"/><Relationship Id="rId30" Type="http://schemas.openxmlformats.org/officeDocument/2006/relationships/hyperlink" Target="file:///D:\360&#23433;&#20840;&#27983;&#35272;&#22120;&#19979;&#36733;\files\98\mmexport1604660828088.jpg" TargetMode="External"/><Relationship Id="rId35" Type="http://schemas.openxmlformats.org/officeDocument/2006/relationships/hyperlink" Target="file:///D:\360&#23433;&#20840;&#27983;&#35272;&#22120;&#19979;&#36733;\files\96\a55e631c-8104-4a4b-9a07-b751fe1d33fc.jpeg" TargetMode="External"/><Relationship Id="rId56" Type="http://schemas.openxmlformats.org/officeDocument/2006/relationships/hyperlink" Target="file:///D:\360&#23433;&#20840;&#27983;&#35272;&#22120;&#19979;&#36733;\files\89\effa53ef-6156-41c9-945b-0ef1e915543f.jpeg" TargetMode="External"/><Relationship Id="rId77" Type="http://schemas.openxmlformats.org/officeDocument/2006/relationships/hyperlink" Target="file:///D:\360&#23433;&#20840;&#27983;&#35272;&#22120;&#19979;&#36733;\files\82\aac0d45c-893a-4063-9816-ceb5dac524b1.jpeg" TargetMode="External"/><Relationship Id="rId100" Type="http://schemas.openxmlformats.org/officeDocument/2006/relationships/hyperlink" Target="file:///D:\360&#23433;&#20840;&#27983;&#35272;&#22120;&#19979;&#36733;\files\74\img_7443.heic.jpg.jpg" TargetMode="External"/><Relationship Id="rId105" Type="http://schemas.openxmlformats.org/officeDocument/2006/relationships/hyperlink" Target="file:///D:\360&#23433;&#20840;&#27983;&#35272;&#22120;&#19979;&#36733;\files\73\77dxs2xwpk6fcjwk5980ntebf_0.jpg" TargetMode="External"/><Relationship Id="rId126" Type="http://schemas.openxmlformats.org/officeDocument/2006/relationships/hyperlink" Target="file:///D:\360&#23433;&#20840;&#27983;&#35272;&#22120;&#19979;&#36733;\files\66\b82bf9fe-4589-4cec-b3c5-08787d70193d.jpeg" TargetMode="External"/><Relationship Id="rId147" Type="http://schemas.openxmlformats.org/officeDocument/2006/relationships/hyperlink" Target="file:///D:\360&#23433;&#20840;&#27983;&#35272;&#22120;&#19979;&#36733;\files\59\cdf76f85-d8ac-4617-a3a2-9e6860235e82.jpeg" TargetMode="External"/><Relationship Id="rId168" Type="http://schemas.openxmlformats.org/officeDocument/2006/relationships/hyperlink" Target="file:///D:\360&#23433;&#20840;&#27983;&#35272;&#22120;&#19979;&#36733;\files\52\f69454c4-59eb-4304-909b-0a1d8aecf6f7.jpeg" TargetMode="External"/><Relationship Id="rId282" Type="http://schemas.openxmlformats.org/officeDocument/2006/relationships/hyperlink" Target="file:///D:\360&#23433;&#20840;&#27983;&#35272;&#22120;&#19979;&#36733;\files\14\img20201102151459.jpg" TargetMode="External"/><Relationship Id="rId312" Type="http://schemas.openxmlformats.org/officeDocument/2006/relationships/hyperlink" Target="file:///D:\360&#23433;&#20840;&#27983;&#35272;&#22120;&#19979;&#36733;\files\4\75a28f11-83b7-44e3-a61c-c79cd1cab3a5.jpeg" TargetMode="External"/><Relationship Id="rId317" Type="http://schemas.openxmlformats.org/officeDocument/2006/relationships/hyperlink" Target="file:///D:\360&#23433;&#20840;&#27983;&#35272;&#22120;&#19979;&#36733;\files\2\mmexport1604232994911.jpg" TargetMode="External"/><Relationship Id="rId8" Type="http://schemas.openxmlformats.org/officeDocument/2006/relationships/hyperlink" Target="file:///D:\360&#23433;&#20840;&#27983;&#35272;&#22120;&#19979;&#36733;\files\105\mmexport1604673965137.jpg" TargetMode="External"/><Relationship Id="rId51" Type="http://schemas.openxmlformats.org/officeDocument/2006/relationships/hyperlink" Target="file:///D:\360&#23433;&#20840;&#27983;&#35272;&#22120;&#19979;&#36733;\files\91\mmexport1604652965055.jpg" TargetMode="External"/><Relationship Id="rId72" Type="http://schemas.openxmlformats.org/officeDocument/2006/relationships/hyperlink" Target="file:///D:\360&#23433;&#20840;&#27983;&#35272;&#22120;&#19979;&#36733;\files\84\img20201105161927.jpg" TargetMode="External"/><Relationship Id="rId93" Type="http://schemas.openxmlformats.org/officeDocument/2006/relationships/hyperlink" Target="file:///D:\360&#23433;&#20840;&#27983;&#35272;&#22120;&#19979;&#36733;\files\77\3872f5d8-20bc-455d-ac96-2258269237dc.jpeg" TargetMode="External"/><Relationship Id="rId98" Type="http://schemas.openxmlformats.org/officeDocument/2006/relationships/hyperlink" Target="file:///D:\360&#23433;&#20840;&#27983;&#35272;&#22120;&#19979;&#36733;\files\75\img_20201105_171356_be553ce5.jpg" TargetMode="External"/><Relationship Id="rId121" Type="http://schemas.openxmlformats.org/officeDocument/2006/relationships/hyperlink" Target="file:///D:\360&#23433;&#20840;&#27983;&#35272;&#22120;&#19979;&#36733;\files\67\img_20201105_161346.jpg" TargetMode="External"/><Relationship Id="rId142" Type="http://schemas.openxmlformats.org/officeDocument/2006/relationships/hyperlink" Target="file:///D:\360&#23433;&#20840;&#27983;&#35272;&#22120;&#19979;&#36733;\files\60\mmexport1604475590405.jpg" TargetMode="External"/><Relationship Id="rId163" Type="http://schemas.openxmlformats.org/officeDocument/2006/relationships/hyperlink" Target="file:///D:\360&#23433;&#20840;&#27983;&#35272;&#22120;&#19979;&#36733;\files\53\mmexport1604406690986.jpg" TargetMode="External"/><Relationship Id="rId184" Type="http://schemas.openxmlformats.org/officeDocument/2006/relationships/hyperlink" Target="file:///D:\360&#23433;&#20840;&#27983;&#35272;&#22120;&#19979;&#36733;\files\46\mmexport1604396336253.jpg" TargetMode="External"/><Relationship Id="rId189" Type="http://schemas.openxmlformats.org/officeDocument/2006/relationships/hyperlink" Target="file:///D:\360&#23433;&#20840;&#27983;&#35272;&#22120;&#19979;&#36733;\files\45\mmexport16043962780151.jpg" TargetMode="External"/><Relationship Id="rId219" Type="http://schemas.openxmlformats.org/officeDocument/2006/relationships/hyperlink" Target="file:///D:\360&#23433;&#20840;&#27983;&#35272;&#22120;&#19979;&#36733;\files\35\img_6246.heic.jpg.jpg" TargetMode="External"/><Relationship Id="rId3" Type="http://schemas.openxmlformats.org/officeDocument/2006/relationships/hyperlink" Target="file:///D:\360&#23433;&#20840;&#27983;&#35272;&#22120;&#19979;&#36733;\files\107\mmexport1604813357675.jpg" TargetMode="External"/><Relationship Id="rId214" Type="http://schemas.openxmlformats.org/officeDocument/2006/relationships/hyperlink" Target="file:///D:\360&#23433;&#20840;&#27983;&#35272;&#22120;&#19979;&#36733;\files\36\fb95b57d-6759-471f-955e-aa624d83670d.jpeg" TargetMode="External"/><Relationship Id="rId230" Type="http://schemas.openxmlformats.org/officeDocument/2006/relationships/hyperlink" Target="file:///D:\360&#23433;&#20840;&#27983;&#35272;&#22120;&#19979;&#36733;\files\31\82172acd-7b93-44ec-b087-f77cc68ecae1.jpeg" TargetMode="External"/><Relationship Id="rId235" Type="http://schemas.openxmlformats.org/officeDocument/2006/relationships/hyperlink" Target="file:///D:\360&#23433;&#20840;&#27983;&#35272;&#22120;&#19979;&#36733;\files\29\img20201102143136.jpg" TargetMode="External"/><Relationship Id="rId251" Type="http://schemas.openxmlformats.org/officeDocument/2006/relationships/hyperlink" Target="file:///D:\360&#23433;&#20840;&#27983;&#35272;&#22120;&#19979;&#36733;\files\24\9ce5e0e0-2a03-490d-8940-81e6206a3991.jpeg" TargetMode="External"/><Relationship Id="rId256" Type="http://schemas.openxmlformats.org/officeDocument/2006/relationships/hyperlink" Target="file:///D:\360&#23433;&#20840;&#27983;&#35272;&#22120;&#19979;&#36733;\files\22\66fa2dc8-e8e0-4cf3-bbd9-fbe75124f826.jpeg" TargetMode="External"/><Relationship Id="rId277" Type="http://schemas.openxmlformats.org/officeDocument/2006/relationships/hyperlink" Target="file:///D:\360&#23433;&#20840;&#27983;&#35272;&#22120;&#19979;&#36733;\files\15\img_20201102_165416.jpg" TargetMode="External"/><Relationship Id="rId298" Type="http://schemas.openxmlformats.org/officeDocument/2006/relationships/hyperlink" Target="file:///D:\360&#23433;&#20840;&#27983;&#35272;&#22120;&#19979;&#36733;\files\8\6a35a2b8-bd83-419d-9289-1d787fa72be2.jpeg" TargetMode="External"/><Relationship Id="rId25" Type="http://schemas.openxmlformats.org/officeDocument/2006/relationships/hyperlink" Target="file:///D:\360&#23433;&#20840;&#27983;&#35272;&#22120;&#19979;&#36733;\files\99\mmexport1604662374076.jpg" TargetMode="External"/><Relationship Id="rId46" Type="http://schemas.openxmlformats.org/officeDocument/2006/relationships/hyperlink" Target="file:///D:\360&#23433;&#20840;&#27983;&#35272;&#22120;&#19979;&#36733;\files\92\mmexport1604652127129.jpg" TargetMode="External"/><Relationship Id="rId67" Type="http://schemas.openxmlformats.org/officeDocument/2006/relationships/hyperlink" Target="file:///D:\360&#23433;&#20840;&#27983;&#35272;&#22120;&#19979;&#36733;\files\85\d9653b4b-c0af-4d7b-beed-f09bf4581441.jpeg" TargetMode="External"/><Relationship Id="rId116" Type="http://schemas.openxmlformats.org/officeDocument/2006/relationships/hyperlink" Target="file:///D:\360&#23433;&#20840;&#27983;&#35272;&#22120;&#19979;&#36733;\files\69\mmexport1604565757447.jpg" TargetMode="External"/><Relationship Id="rId137" Type="http://schemas.openxmlformats.org/officeDocument/2006/relationships/hyperlink" Target="file:///D:\360&#23433;&#20840;&#27983;&#35272;&#22120;&#19979;&#36733;\files\62\ebbed7a3-035f-4bb1-bcfa-d0546bc7b2a4.jpeg" TargetMode="External"/><Relationship Id="rId158" Type="http://schemas.openxmlformats.org/officeDocument/2006/relationships/hyperlink" Target="file:///D:\360&#23433;&#20840;&#27983;&#35272;&#22120;&#19979;&#36733;\files\55\img_20201103_134138.jpg" TargetMode="External"/><Relationship Id="rId272" Type="http://schemas.openxmlformats.org/officeDocument/2006/relationships/hyperlink" Target="file:///D:\360&#23433;&#20840;&#27983;&#35272;&#22120;&#19979;&#36733;\files\17\9d37eaa2-ddd9-4944-ad42-2ffd08c85489.jpeg" TargetMode="External"/><Relationship Id="rId293" Type="http://schemas.openxmlformats.org/officeDocument/2006/relationships/hyperlink" Target="file:///D:\360&#23433;&#20840;&#27983;&#35272;&#22120;&#19979;&#36733;\files\10\mmexport1604302722256.jpg" TargetMode="External"/><Relationship Id="rId302" Type="http://schemas.openxmlformats.org/officeDocument/2006/relationships/hyperlink" Target="file:///D:\360&#23433;&#20840;&#27983;&#35272;&#22120;&#19979;&#36733;\files\7\mvimg_20201102_150737.jpg" TargetMode="External"/><Relationship Id="rId307" Type="http://schemas.openxmlformats.org/officeDocument/2006/relationships/hyperlink" Target="file:///D:\360&#23433;&#20840;&#27983;&#35272;&#22120;&#19979;&#36733;\files\5\767162e8-108b-443f-8df6-841ab8773c50.jpeg" TargetMode="External"/><Relationship Id="rId20" Type="http://schemas.openxmlformats.org/officeDocument/2006/relationships/hyperlink" Target="file:///D:\360&#23433;&#20840;&#27983;&#35272;&#22120;&#19979;&#36733;\files\101\1w9j7s0on1sqhj8t1r764ua2c_0.jpg" TargetMode="External"/><Relationship Id="rId41" Type="http://schemas.openxmlformats.org/officeDocument/2006/relationships/hyperlink" Target="file:///D:\360&#23433;&#20840;&#27983;&#35272;&#22120;&#19979;&#36733;\files\94\mmexport1604657710924.jpg" TargetMode="External"/><Relationship Id="rId62" Type="http://schemas.openxmlformats.org/officeDocument/2006/relationships/hyperlink" Target="file:///D:\360&#23433;&#20840;&#27983;&#35272;&#22120;&#19979;&#36733;\files\87\mmexport1604578408912.jpg" TargetMode="External"/><Relationship Id="rId83" Type="http://schemas.openxmlformats.org/officeDocument/2006/relationships/hyperlink" Target="file:///D:\360&#23433;&#20840;&#27983;&#35272;&#22120;&#19979;&#36733;\files\80\41dc111b-cf46-454d-83e5-694abc79256c.jpeg" TargetMode="External"/><Relationship Id="rId88" Type="http://schemas.openxmlformats.org/officeDocument/2006/relationships/hyperlink" Target="file:///D:\360&#23433;&#20840;&#27983;&#35272;&#22120;&#19979;&#36733;\files\78\mmexport1604571167330.jpg" TargetMode="External"/><Relationship Id="rId111" Type="http://schemas.openxmlformats.org/officeDocument/2006/relationships/hyperlink" Target="file:///D:\360&#23433;&#20840;&#27983;&#35272;&#22120;&#19979;&#36733;\files\71\img_20201105_171119.jpg" TargetMode="External"/><Relationship Id="rId132" Type="http://schemas.openxmlformats.org/officeDocument/2006/relationships/hyperlink" Target="file:///D:\360&#23433;&#20840;&#27983;&#35272;&#22120;&#19979;&#36733;\files\64\img_2480.jpg" TargetMode="External"/><Relationship Id="rId153" Type="http://schemas.openxmlformats.org/officeDocument/2006/relationships/hyperlink" Target="file:///D:\360&#23433;&#20840;&#27983;&#35272;&#22120;&#19979;&#36733;\files\57\img_20201104_150924_b15409d2.jpg" TargetMode="External"/><Relationship Id="rId174" Type="http://schemas.openxmlformats.org/officeDocument/2006/relationships/hyperlink" Target="file:///D:\360&#23433;&#20840;&#27983;&#35272;&#22120;&#19979;&#36733;\files\50\img_20201103_155924.jpg" TargetMode="External"/><Relationship Id="rId179" Type="http://schemas.openxmlformats.org/officeDocument/2006/relationships/hyperlink" Target="file:///D:\360&#23433;&#20840;&#27983;&#35272;&#22120;&#19979;&#36733;\files\48\eacb1d96-1e87-49b9-b37b-2d11245d0442.jpeg" TargetMode="External"/><Relationship Id="rId195" Type="http://schemas.openxmlformats.org/officeDocument/2006/relationships/hyperlink" Target="file:///D:\360&#23433;&#20840;&#27983;&#35272;&#22120;&#19979;&#36733;\files\43\355cd5ce-240d-437f-9157-ca05b6919a3f.jpeg" TargetMode="External"/><Relationship Id="rId209" Type="http://schemas.openxmlformats.org/officeDocument/2006/relationships/hyperlink" Target="file:///D:\360&#23433;&#20840;&#27983;&#35272;&#22120;&#19979;&#36733;\files\38\fe0ba696-4938-4a5d-afd3-c0d083f883f7.jpeg" TargetMode="External"/><Relationship Id="rId190" Type="http://schemas.openxmlformats.org/officeDocument/2006/relationships/hyperlink" Target="file:///D:\360&#23433;&#20840;&#27983;&#35272;&#22120;&#19979;&#36733;\files\44\mmexport1604395743295.jpg" TargetMode="External"/><Relationship Id="rId204" Type="http://schemas.openxmlformats.org/officeDocument/2006/relationships/hyperlink" Target="file:///D:\360&#23433;&#20840;&#27983;&#35272;&#22120;&#19979;&#36733;\files\40\img_20201103_152146.jpg" TargetMode="External"/><Relationship Id="rId220" Type="http://schemas.openxmlformats.org/officeDocument/2006/relationships/hyperlink" Target="file:///D:\360&#23433;&#20840;&#27983;&#35272;&#22120;&#19979;&#36733;\files\34\mmexport1604386773600_b4690f95.jpg" TargetMode="External"/><Relationship Id="rId225" Type="http://schemas.openxmlformats.org/officeDocument/2006/relationships/hyperlink" Target="file:///D:\360&#23433;&#20840;&#27983;&#35272;&#22120;&#19979;&#36733;\files\33\img_20201103_095908.jpg" TargetMode="External"/><Relationship Id="rId241" Type="http://schemas.openxmlformats.org/officeDocument/2006/relationships/hyperlink" Target="file:///D:\360&#23433;&#20840;&#27983;&#35272;&#22120;&#19979;&#36733;\files\27\ab81fa00-6c47-4e19-8590-4662ba4737fa.jpeg" TargetMode="External"/><Relationship Id="rId246" Type="http://schemas.openxmlformats.org/officeDocument/2006/relationships/hyperlink" Target="file:///D:\360&#23433;&#20840;&#27983;&#35272;&#22120;&#19979;&#36733;\files\26\1604373028272.jpg" TargetMode="External"/><Relationship Id="rId267" Type="http://schemas.openxmlformats.org/officeDocument/2006/relationships/hyperlink" Target="file:///D:\360&#23433;&#20840;&#27983;&#35272;&#22120;&#19979;&#36733;\files\19\mmexport1604318047972.jpg" TargetMode="External"/><Relationship Id="rId288" Type="http://schemas.openxmlformats.org/officeDocument/2006/relationships/hyperlink" Target="file:///D:\360&#23433;&#20840;&#27983;&#35272;&#22120;&#19979;&#36733;\files\12\mmexport1604307266849.jpg" TargetMode="External"/><Relationship Id="rId15" Type="http://schemas.openxmlformats.org/officeDocument/2006/relationships/hyperlink" Target="file:///D:\360&#23433;&#20840;&#27983;&#35272;&#22120;&#19979;&#36733;\files\103\img20201106155949.jpg" TargetMode="External"/><Relationship Id="rId36" Type="http://schemas.openxmlformats.org/officeDocument/2006/relationships/hyperlink" Target="file:///D:\360&#23433;&#20840;&#27983;&#35272;&#22120;&#19979;&#36733;\files\96\d8190724-be01-4b8d-a306-d8498933ddd5.jpeg" TargetMode="External"/><Relationship Id="rId57" Type="http://schemas.openxmlformats.org/officeDocument/2006/relationships/hyperlink" Target="file:///D:\360&#23433;&#20840;&#27983;&#35272;&#22120;&#19979;&#36733;\files\89\4d7b153f-dfc1-43e7-8cfb-e9fe2ab43303.jpeg" TargetMode="External"/><Relationship Id="rId106" Type="http://schemas.openxmlformats.org/officeDocument/2006/relationships/hyperlink" Target="file:///D:\360&#23433;&#20840;&#27983;&#35272;&#22120;&#19979;&#36733;\files\72\img_20201105_170705.jpg" TargetMode="External"/><Relationship Id="rId127" Type="http://schemas.openxmlformats.org/officeDocument/2006/relationships/hyperlink" Target="file:///D:\360&#23433;&#20840;&#27983;&#35272;&#22120;&#19979;&#36733;\files\65\img_20201103_161143.jpg" TargetMode="External"/><Relationship Id="rId262" Type="http://schemas.openxmlformats.org/officeDocument/2006/relationships/hyperlink" Target="file:///D:\360&#23433;&#20840;&#27983;&#35272;&#22120;&#19979;&#36733;\files\20\img_8238.heic.jpg.jpg" TargetMode="External"/><Relationship Id="rId283" Type="http://schemas.openxmlformats.org/officeDocument/2006/relationships/hyperlink" Target="file:///D:\360&#23433;&#20840;&#27983;&#35272;&#22120;&#19979;&#36733;\files\13\20201102_145027.jpg" TargetMode="External"/><Relationship Id="rId313" Type="http://schemas.openxmlformats.org/officeDocument/2006/relationships/hyperlink" Target="file:///D:\360&#23433;&#20840;&#27983;&#35272;&#22120;&#19979;&#36733;\files\3\img_20201102_103517.jpg" TargetMode="External"/><Relationship Id="rId318" Type="http://schemas.openxmlformats.org/officeDocument/2006/relationships/hyperlink" Target="file:///D:\360&#23433;&#20840;&#27983;&#35272;&#22120;&#19979;&#36733;\files\2\mmexport1604232985636.jpg" TargetMode="External"/><Relationship Id="rId10" Type="http://schemas.openxmlformats.org/officeDocument/2006/relationships/hyperlink" Target="file:///D:\360&#23433;&#20840;&#27983;&#35272;&#22120;&#19979;&#36733;\files\104\img_20201106_095109.jpg" TargetMode="External"/><Relationship Id="rId31" Type="http://schemas.openxmlformats.org/officeDocument/2006/relationships/hyperlink" Target="file:///D:\360&#23433;&#20840;&#27983;&#35272;&#22120;&#19979;&#36733;\files\97\img_20201106_170750.jpg" TargetMode="External"/><Relationship Id="rId52" Type="http://schemas.openxmlformats.org/officeDocument/2006/relationships/hyperlink" Target="file:///D:\360&#23433;&#20840;&#27983;&#35272;&#22120;&#19979;&#36733;\files\90\img_20201106_150827.jpg" TargetMode="External"/><Relationship Id="rId73" Type="http://schemas.openxmlformats.org/officeDocument/2006/relationships/hyperlink" Target="file:///D:\360&#23433;&#20840;&#27983;&#35272;&#22120;&#19979;&#36733;\files\83\0b18965c-9ec7-4ab4-97ee-6a9a560da381.jpeg" TargetMode="External"/><Relationship Id="rId78" Type="http://schemas.openxmlformats.org/officeDocument/2006/relationships/hyperlink" Target="file:///D:\360&#23433;&#20840;&#27983;&#35272;&#22120;&#19979;&#36733;\files\82\fae06d46-e674-427e-97ee-0e37203e4300.jpeg" TargetMode="External"/><Relationship Id="rId94" Type="http://schemas.openxmlformats.org/officeDocument/2006/relationships/hyperlink" Target="file:///D:\360&#23433;&#20840;&#27983;&#35272;&#22120;&#19979;&#36733;\files\76\417e0350-9e00-4e39-a17b-e7952bd17bb2.jpeg" TargetMode="External"/><Relationship Id="rId99" Type="http://schemas.openxmlformats.org/officeDocument/2006/relationships/hyperlink" Target="file:///D:\360&#23433;&#20840;&#27983;&#35272;&#22120;&#19979;&#36733;\files\75\img_20201105_171747.jpg" TargetMode="External"/><Relationship Id="rId101" Type="http://schemas.openxmlformats.org/officeDocument/2006/relationships/hyperlink" Target="file:///D:\360&#23433;&#20840;&#27983;&#35272;&#22120;&#19979;&#36733;\files\74\img_7440.heic.jpg.jpg" TargetMode="External"/><Relationship Id="rId122" Type="http://schemas.openxmlformats.org/officeDocument/2006/relationships/hyperlink" Target="file:///D:\360&#23433;&#20840;&#27983;&#35272;&#22120;&#19979;&#36733;\files\67\img_20201105_155857.jpg" TargetMode="External"/><Relationship Id="rId143" Type="http://schemas.openxmlformats.org/officeDocument/2006/relationships/hyperlink" Target="file:///D:\360&#23433;&#20840;&#27983;&#35272;&#22120;&#19979;&#36733;\files\60\mmexport1604475494788.jpg" TargetMode="External"/><Relationship Id="rId148" Type="http://schemas.openxmlformats.org/officeDocument/2006/relationships/hyperlink" Target="file:///D:\360&#23433;&#20840;&#27983;&#35272;&#22120;&#19979;&#36733;\files\58\img_2215.jpg.jpg" TargetMode="External"/><Relationship Id="rId164" Type="http://schemas.openxmlformats.org/officeDocument/2006/relationships/hyperlink" Target="file:///D:\360&#23433;&#20840;&#27983;&#35272;&#22120;&#19979;&#36733;\files\53\mmexport1604406676143.jpg" TargetMode="External"/><Relationship Id="rId169" Type="http://schemas.openxmlformats.org/officeDocument/2006/relationships/hyperlink" Target="file:///D:\360&#23433;&#20840;&#27983;&#35272;&#22120;&#19979;&#36733;\files\51\img_8259.heic.jpg.jpg" TargetMode="External"/><Relationship Id="rId185" Type="http://schemas.openxmlformats.org/officeDocument/2006/relationships/hyperlink" Target="file:///D:\360&#23433;&#20840;&#27983;&#35272;&#22120;&#19979;&#36733;\files\46\mmexport1604396354685.jpg" TargetMode="External"/><Relationship Id="rId4" Type="http://schemas.openxmlformats.org/officeDocument/2006/relationships/hyperlink" Target="file:///D:\360&#23433;&#20840;&#27983;&#35272;&#22120;&#19979;&#36733;\files\106\img_20201106_135643.jpg" TargetMode="External"/><Relationship Id="rId9" Type="http://schemas.openxmlformats.org/officeDocument/2006/relationships/hyperlink" Target="file:///D:\360&#23433;&#20840;&#27983;&#35272;&#22120;&#19979;&#36733;\files\105\mmexport1604673956229.jpg" TargetMode="External"/><Relationship Id="rId180" Type="http://schemas.openxmlformats.org/officeDocument/2006/relationships/hyperlink" Target="file:///D:\360&#23433;&#20840;&#27983;&#35272;&#22120;&#19979;&#36733;\files\48\317db648-f2c1-48c0-aa78-f16e03efddae.jpeg" TargetMode="External"/><Relationship Id="rId210" Type="http://schemas.openxmlformats.org/officeDocument/2006/relationships/hyperlink" Target="file:///D:\360&#23433;&#20840;&#27983;&#35272;&#22120;&#19979;&#36733;\files\38\b9acd209-31dd-4399-b987-ebe28ce8bd13.jpeg" TargetMode="External"/><Relationship Id="rId215" Type="http://schemas.openxmlformats.org/officeDocument/2006/relationships/hyperlink" Target="file:///D:\360&#23433;&#20840;&#27983;&#35272;&#22120;&#19979;&#36733;\files\36\8ce4aed8-c8f3-4b95-8453-1dbdfc16f038.jpeg" TargetMode="External"/><Relationship Id="rId236" Type="http://schemas.openxmlformats.org/officeDocument/2006/relationships/hyperlink" Target="file:///D:\360&#23433;&#20840;&#27983;&#35272;&#22120;&#19979;&#36733;\files\29\img_20201102_143754.jpg" TargetMode="External"/><Relationship Id="rId257" Type="http://schemas.openxmlformats.org/officeDocument/2006/relationships/hyperlink" Target="file:///D:\360&#23433;&#20840;&#27983;&#35272;&#22120;&#19979;&#36733;\files\22\0ef9c772-de1c-4499-be68-f16076df8dc5.jpeg" TargetMode="External"/><Relationship Id="rId278" Type="http://schemas.openxmlformats.org/officeDocument/2006/relationships/hyperlink" Target="file:///D:\360&#23433;&#20840;&#27983;&#35272;&#22120;&#19979;&#36733;\files\15\mmexport1604309190504.jpg" TargetMode="External"/><Relationship Id="rId26" Type="http://schemas.openxmlformats.org/officeDocument/2006/relationships/hyperlink" Target="file:///D:\360&#23433;&#20840;&#27983;&#35272;&#22120;&#19979;&#36733;\files\99\mmexport1604662377035.jpg" TargetMode="External"/><Relationship Id="rId231" Type="http://schemas.openxmlformats.org/officeDocument/2006/relationships/hyperlink" Target="file:///D:\360&#23433;&#20840;&#27983;&#35272;&#22120;&#19979;&#36733;\files\31\16aa79fe-a00b-4386-870e-d3edce321801.jpeg" TargetMode="External"/><Relationship Id="rId252" Type="http://schemas.openxmlformats.org/officeDocument/2006/relationships/hyperlink" Target="file:///D:\360&#23433;&#20840;&#27983;&#35272;&#22120;&#19979;&#36733;\files\24\b02c51aa-89bb-484d-bd43-fd1dab7af84b.jpeg" TargetMode="External"/><Relationship Id="rId273" Type="http://schemas.openxmlformats.org/officeDocument/2006/relationships/hyperlink" Target="file:///D:\360&#23433;&#20840;&#27983;&#35272;&#22120;&#19979;&#36733;\files\17\51a7bcf4-6002-485e-b15c-19485ba61ecb.jpeg" TargetMode="External"/><Relationship Id="rId294" Type="http://schemas.openxmlformats.org/officeDocument/2006/relationships/hyperlink" Target="file:///D:\360&#23433;&#20840;&#27983;&#35272;&#22120;&#19979;&#36733;\files\10\mmexport1604302728094.jpg" TargetMode="External"/><Relationship Id="rId308" Type="http://schemas.openxmlformats.org/officeDocument/2006/relationships/hyperlink" Target="file:///D:\360&#23433;&#20840;&#27983;&#35272;&#22120;&#19979;&#36733;\files\5\52feee3c-3351-4505-8fa0-a24d6dba344a.jpeg" TargetMode="External"/><Relationship Id="rId47" Type="http://schemas.openxmlformats.org/officeDocument/2006/relationships/hyperlink" Target="file:///D:\360&#23433;&#20840;&#27983;&#35272;&#22120;&#19979;&#36733;\files\92\mmexport1604652135360_b5ebf58f.jpg" TargetMode="External"/><Relationship Id="rId68" Type="http://schemas.openxmlformats.org/officeDocument/2006/relationships/hyperlink" Target="file:///D:\360&#23433;&#20840;&#27983;&#35272;&#22120;&#19979;&#36733;\files\85\7bfdcd06-c4e8-4738-8b04-bd83c12ee936.jpeg" TargetMode="External"/><Relationship Id="rId89" Type="http://schemas.openxmlformats.org/officeDocument/2006/relationships/hyperlink" Target="file:///D:\360&#23433;&#20840;&#27983;&#35272;&#22120;&#19979;&#36733;\files\78\mmexport1604571191208.jpg" TargetMode="External"/><Relationship Id="rId112" Type="http://schemas.openxmlformats.org/officeDocument/2006/relationships/hyperlink" Target="file:///D:\360&#23433;&#20840;&#27983;&#35272;&#22120;&#19979;&#36733;\files\70\4389995a-e6e3-42cb-8874-264f9fb9da47.jpeg" TargetMode="External"/><Relationship Id="rId133" Type="http://schemas.openxmlformats.org/officeDocument/2006/relationships/hyperlink" Target="file:///D:\360&#23433;&#20840;&#27983;&#35272;&#22120;&#19979;&#36733;\files\63\mmexport1604548392423.jpg" TargetMode="External"/><Relationship Id="rId154" Type="http://schemas.openxmlformats.org/officeDocument/2006/relationships/hyperlink" Target="file:///D:\360&#23433;&#20840;&#27983;&#35272;&#22120;&#19979;&#36733;\files\56\img_20201103_110819.jpg" TargetMode="External"/><Relationship Id="rId175" Type="http://schemas.openxmlformats.org/officeDocument/2006/relationships/hyperlink" Target="file:///D:\360&#23433;&#20840;&#27983;&#35272;&#22120;&#19979;&#36733;\files\49\20201103_180058.jpg" TargetMode="External"/><Relationship Id="rId196" Type="http://schemas.openxmlformats.org/officeDocument/2006/relationships/hyperlink" Target="file:///D:\360&#23433;&#20840;&#27983;&#35272;&#22120;&#19979;&#36733;\files\42\img_20201103_164740.jpg" TargetMode="External"/><Relationship Id="rId200" Type="http://schemas.openxmlformats.org/officeDocument/2006/relationships/hyperlink" Target="file:///D:\360&#23433;&#20840;&#27983;&#35272;&#22120;&#19979;&#36733;\files\41\mmexport1604392466962.jpg" TargetMode="External"/><Relationship Id="rId16" Type="http://schemas.openxmlformats.org/officeDocument/2006/relationships/hyperlink" Target="file:///D:\360&#23433;&#20840;&#27983;&#35272;&#22120;&#19979;&#36733;\files\102\0b04bff7-be13-4406-a492-8a8ea5ebdc99.jpeg" TargetMode="External"/><Relationship Id="rId221" Type="http://schemas.openxmlformats.org/officeDocument/2006/relationships/hyperlink" Target="file:///D:\360&#23433;&#20840;&#27983;&#35272;&#22120;&#19979;&#36733;\files\34\mmexport1604386796571.jpg" TargetMode="External"/><Relationship Id="rId242" Type="http://schemas.openxmlformats.org/officeDocument/2006/relationships/hyperlink" Target="file:///D:\360&#23433;&#20840;&#27983;&#35272;&#22120;&#19979;&#36733;\files\27\b1839a67-279f-49d9-9d81-fa36cda4513c.jpeg" TargetMode="External"/><Relationship Id="rId263" Type="http://schemas.openxmlformats.org/officeDocument/2006/relationships/hyperlink" Target="file:///D:\360&#23433;&#20840;&#27983;&#35272;&#22120;&#19979;&#36733;\files\20\img_8258.heic.jpg.jpg" TargetMode="External"/><Relationship Id="rId284" Type="http://schemas.openxmlformats.org/officeDocument/2006/relationships/hyperlink" Target="file:///D:\360&#23433;&#20840;&#27983;&#35272;&#22120;&#19979;&#36733;\files\13\20201102_144635_b9f02a.jpg" TargetMode="External"/><Relationship Id="rId319" Type="http://schemas.openxmlformats.org/officeDocument/2006/relationships/hyperlink" Target="file:///D:\360&#23433;&#20840;&#27983;&#35272;&#22120;&#19979;&#36733;\files\1\9e7d52aa-a9a0-4a53-8c4f-664df8647199.jpeg" TargetMode="External"/><Relationship Id="rId37" Type="http://schemas.openxmlformats.org/officeDocument/2006/relationships/hyperlink" Target="file:///D:\360&#23433;&#20840;&#27983;&#35272;&#22120;&#19979;&#36733;\files\95\3faa6759-0d15-4f27-922e-e871cc235d1d.jpeg" TargetMode="External"/><Relationship Id="rId58" Type="http://schemas.openxmlformats.org/officeDocument/2006/relationships/hyperlink" Target="file:///D:\360&#23433;&#20840;&#27983;&#35272;&#22120;&#19979;&#36733;\files\88\mmexport1604630258539.jpg" TargetMode="External"/><Relationship Id="rId79" Type="http://schemas.openxmlformats.org/officeDocument/2006/relationships/hyperlink" Target="file:///D:\360&#23433;&#20840;&#27983;&#35272;&#22120;&#19979;&#36733;\files\81\img_20201105_180934.jpg" TargetMode="External"/><Relationship Id="rId102" Type="http://schemas.openxmlformats.org/officeDocument/2006/relationships/hyperlink" Target="file:///D:\360&#23433;&#20840;&#27983;&#35272;&#22120;&#19979;&#36733;\files\74\img_7449.heic.jpg.jpg" TargetMode="External"/><Relationship Id="rId123" Type="http://schemas.openxmlformats.org/officeDocument/2006/relationships/hyperlink" Target="file:///D:\360&#23433;&#20840;&#27983;&#35272;&#22120;&#19979;&#36733;\files\67\img_20201105_155428.jpg" TargetMode="External"/><Relationship Id="rId144" Type="http://schemas.openxmlformats.org/officeDocument/2006/relationships/hyperlink" Target="file:///D:\360&#23433;&#20840;&#27983;&#35272;&#22120;&#19979;&#36733;\files\60\mmexport1604475484800.jpg" TargetMode="External"/><Relationship Id="rId90" Type="http://schemas.openxmlformats.org/officeDocument/2006/relationships/hyperlink" Target="file:///D:\360&#23433;&#20840;&#27983;&#35272;&#22120;&#19979;&#36733;\files\78\mmexport1604571175894.jpg" TargetMode="External"/><Relationship Id="rId165" Type="http://schemas.openxmlformats.org/officeDocument/2006/relationships/hyperlink" Target="file:///D:\360&#23433;&#20840;&#27983;&#35272;&#22120;&#19979;&#36733;\files\53\mmexport1604406683242.jpg" TargetMode="External"/><Relationship Id="rId186" Type="http://schemas.openxmlformats.org/officeDocument/2006/relationships/hyperlink" Target="file:///D:\360&#23433;&#20840;&#27983;&#35272;&#22120;&#19979;&#36733;\files\46\mmexport1604396356449.jpg" TargetMode="External"/><Relationship Id="rId211" Type="http://schemas.openxmlformats.org/officeDocument/2006/relationships/hyperlink" Target="file:///D:\360&#23433;&#20840;&#27983;&#35272;&#22120;&#19979;&#36733;\files\37\img_20201103_151024_1.jpg" TargetMode="External"/><Relationship Id="rId232" Type="http://schemas.openxmlformats.org/officeDocument/2006/relationships/hyperlink" Target="file:///D:\360&#23433;&#20840;&#27983;&#35272;&#22120;&#19979;&#36733;\files\30\mmexport1604376698197.jpg" TargetMode="External"/><Relationship Id="rId253" Type="http://schemas.openxmlformats.org/officeDocument/2006/relationships/hyperlink" Target="file:///D:\360&#23433;&#20840;&#27983;&#35272;&#22120;&#19979;&#36733;\files\23\img20201103100215.jpg" TargetMode="External"/><Relationship Id="rId274" Type="http://schemas.openxmlformats.org/officeDocument/2006/relationships/hyperlink" Target="file:///D:\360&#23433;&#20840;&#27983;&#35272;&#22120;&#19979;&#36733;\files\16\mmexport1604311440683.jpg" TargetMode="External"/><Relationship Id="rId295" Type="http://schemas.openxmlformats.org/officeDocument/2006/relationships/hyperlink" Target="file:///D:\360&#23433;&#20840;&#27983;&#35272;&#22120;&#19979;&#36733;\files\9\img20201102155831.jpg" TargetMode="External"/><Relationship Id="rId309" Type="http://schemas.openxmlformats.org/officeDocument/2006/relationships/hyperlink" Target="file:///D:\360&#23433;&#20840;&#27983;&#35272;&#22120;&#19979;&#36733;\files\5\da9de78b-1b0d-4201-a6c6-d5ec322abc53.jpeg" TargetMode="External"/><Relationship Id="rId27" Type="http://schemas.openxmlformats.org/officeDocument/2006/relationships/hyperlink" Target="file:///D:\360&#23433;&#20840;&#27983;&#35272;&#22120;&#19979;&#36733;\files\99\mmexport1604662346119.jpg" TargetMode="External"/><Relationship Id="rId48" Type="http://schemas.openxmlformats.org/officeDocument/2006/relationships/hyperlink" Target="file:///D:\360&#23433;&#20840;&#27983;&#35272;&#22120;&#19979;&#36733;\files\92\mmexport1604652145755.jpg" TargetMode="External"/><Relationship Id="rId69" Type="http://schemas.openxmlformats.org/officeDocument/2006/relationships/hyperlink" Target="file:///D:\360&#23433;&#20840;&#27983;&#35272;&#22120;&#19979;&#36733;\files\85\3fe3bc5c-77c0-46f6-958d-58df4a9e14bd.jpeg" TargetMode="External"/><Relationship Id="rId113" Type="http://schemas.openxmlformats.org/officeDocument/2006/relationships/hyperlink" Target="file:///D:\360&#23433;&#20840;&#27983;&#35272;&#22120;&#19979;&#36733;\files\70\8d9cb89d-5f77-4aae-8205-f03aba3a22a0.jpeg" TargetMode="External"/><Relationship Id="rId134" Type="http://schemas.openxmlformats.org/officeDocument/2006/relationships/hyperlink" Target="file:///D:\360&#23433;&#20840;&#27983;&#35272;&#22120;&#19979;&#36733;\files\63\mmexport1604548509757.jpg" TargetMode="External"/><Relationship Id="rId320" Type="http://schemas.openxmlformats.org/officeDocument/2006/relationships/hyperlink" Target="file:///D:\360&#23433;&#20840;&#27983;&#35272;&#22120;&#19979;&#36733;\files\1\2b27e592-1fa5-4750-9f37-5921edbc80e8.jpeg" TargetMode="External"/><Relationship Id="rId80" Type="http://schemas.openxmlformats.org/officeDocument/2006/relationships/hyperlink" Target="file:///D:\360&#23433;&#20840;&#27983;&#35272;&#22120;&#19979;&#36733;\files\81\img_20201105_180801.jpg" TargetMode="External"/><Relationship Id="rId155" Type="http://schemas.openxmlformats.org/officeDocument/2006/relationships/hyperlink" Target="file:///D:\360&#23433;&#20840;&#27983;&#35272;&#22120;&#19979;&#36733;\files\56\img_20201103_110119.jpg" TargetMode="External"/><Relationship Id="rId176" Type="http://schemas.openxmlformats.org/officeDocument/2006/relationships/hyperlink" Target="file:///D:\360&#23433;&#20840;&#27983;&#35272;&#22120;&#19979;&#36733;\files\49\20201103_180129.jpg" TargetMode="External"/><Relationship Id="rId197" Type="http://schemas.openxmlformats.org/officeDocument/2006/relationships/hyperlink" Target="file:///D:\360&#23433;&#20840;&#27983;&#35272;&#22120;&#19979;&#36733;\files\42\img_20201103_163109.jpg" TargetMode="External"/><Relationship Id="rId201" Type="http://schemas.openxmlformats.org/officeDocument/2006/relationships/hyperlink" Target="file:///D:\360&#23433;&#20840;&#27983;&#35272;&#22120;&#19979;&#36733;\files\41\mmexport1604391953782.jpg" TargetMode="External"/><Relationship Id="rId222" Type="http://schemas.openxmlformats.org/officeDocument/2006/relationships/hyperlink" Target="file:///D:\360&#23433;&#20840;&#27983;&#35272;&#22120;&#19979;&#36733;\files\34\mmexport1604386858431_beac8ca9.jpg" TargetMode="External"/><Relationship Id="rId243" Type="http://schemas.openxmlformats.org/officeDocument/2006/relationships/hyperlink" Target="file:///D:\360&#23433;&#20840;&#27983;&#35272;&#22120;&#19979;&#36733;\files\27\a61d2d89-d817-442f-a0bc-372e55869760.jpeg" TargetMode="External"/><Relationship Id="rId264" Type="http://schemas.openxmlformats.org/officeDocument/2006/relationships/hyperlink" Target="file:///D:\360&#23433;&#20840;&#27983;&#35272;&#22120;&#19979;&#36733;\files\20\img_8239.heic.jpg.jpg" TargetMode="External"/><Relationship Id="rId285" Type="http://schemas.openxmlformats.org/officeDocument/2006/relationships/hyperlink" Target="file:///D:\360&#23433;&#20840;&#27983;&#35272;&#22120;&#19979;&#36733;\files\13\20201102_154001_bc34b12f.jpg" TargetMode="External"/><Relationship Id="rId17" Type="http://schemas.openxmlformats.org/officeDocument/2006/relationships/hyperlink" Target="file:///D:\360&#23433;&#20840;&#27983;&#35272;&#22120;&#19979;&#36733;\files\102\6fdb2b1f-d58e-404b-952a-eecb166628bc.jpeg" TargetMode="External"/><Relationship Id="rId38" Type="http://schemas.openxmlformats.org/officeDocument/2006/relationships/hyperlink" Target="file:///D:\360&#23433;&#20840;&#27983;&#35272;&#22120;&#19979;&#36733;\files\95\22cdb4d8-26ae-43bf-90d6-a8684ab81fe2.jpeg" TargetMode="External"/><Relationship Id="rId59" Type="http://schemas.openxmlformats.org/officeDocument/2006/relationships/hyperlink" Target="file:///D:\360&#23433;&#20840;&#27983;&#35272;&#22120;&#19979;&#36733;\files\88\mmexport1604630267157.jpg" TargetMode="External"/><Relationship Id="rId103" Type="http://schemas.openxmlformats.org/officeDocument/2006/relationships/hyperlink" Target="file:///D:\360&#23433;&#20840;&#27983;&#35272;&#22120;&#19979;&#36733;\files\73\7625na9yk5tetsjpaj551k8ha_0.jpg" TargetMode="External"/><Relationship Id="rId124" Type="http://schemas.openxmlformats.org/officeDocument/2006/relationships/hyperlink" Target="file:///D:\360&#23433;&#20840;&#27983;&#35272;&#22120;&#19979;&#36733;\files\66\a5de2653-1182-4d30-bf1a-4451f40eb112.jpeg" TargetMode="External"/><Relationship Id="rId310" Type="http://schemas.openxmlformats.org/officeDocument/2006/relationships/hyperlink" Target="file:///D:\360&#23433;&#20840;&#27983;&#35272;&#22120;&#19979;&#36733;\files\4\955e7c52-5b98-4b1c-9322-5378304ba64a.jpeg" TargetMode="External"/><Relationship Id="rId70" Type="http://schemas.openxmlformats.org/officeDocument/2006/relationships/hyperlink" Target="file:///D:\360&#23433;&#20840;&#27983;&#35272;&#22120;&#19979;&#36733;\files\84\img_20201105_162644.jpg" TargetMode="External"/><Relationship Id="rId91" Type="http://schemas.openxmlformats.org/officeDocument/2006/relationships/hyperlink" Target="file:///D:\360&#23433;&#20840;&#27983;&#35272;&#22120;&#19979;&#36733;\files\77\c18ca134-bef0-483e-86be-0d62dda868b9.jpeg" TargetMode="External"/><Relationship Id="rId145" Type="http://schemas.openxmlformats.org/officeDocument/2006/relationships/hyperlink" Target="file:///D:\360&#23433;&#20840;&#27983;&#35272;&#22120;&#19979;&#36733;\files\59\9986dcd0-56ff-4a95-9c81-a04357881469.jpeg" TargetMode="External"/><Relationship Id="rId166" Type="http://schemas.openxmlformats.org/officeDocument/2006/relationships/hyperlink" Target="file:///D:\360&#23433;&#20840;&#27983;&#35272;&#22120;&#19979;&#36733;\files\52\d7f4872d-c9f6-4c92-b887-b20a1ea47fb3.jpeg" TargetMode="External"/><Relationship Id="rId187" Type="http://schemas.openxmlformats.org/officeDocument/2006/relationships/hyperlink" Target="file:///D:\360&#23433;&#20840;&#27983;&#35272;&#22120;&#19979;&#36733;\files\45\mmexport1604396278015.jpg" TargetMode="External"/><Relationship Id="rId1" Type="http://schemas.openxmlformats.org/officeDocument/2006/relationships/hyperlink" Target="file:///D:\360&#23433;&#20840;&#27983;&#35272;&#22120;&#19979;&#36733;\files\107\mmexport1604813297149.jpg" TargetMode="External"/><Relationship Id="rId212" Type="http://schemas.openxmlformats.org/officeDocument/2006/relationships/hyperlink" Target="file:///D:\360&#23433;&#20840;&#27983;&#35272;&#22120;&#19979;&#36733;\files\37\img_20201103_150548.jpg" TargetMode="External"/><Relationship Id="rId233" Type="http://schemas.openxmlformats.org/officeDocument/2006/relationships/hyperlink" Target="file:///D:\360&#23433;&#20840;&#27983;&#35272;&#22120;&#19979;&#36733;\files\30\mmexport1604376704518.jpg" TargetMode="External"/><Relationship Id="rId254" Type="http://schemas.openxmlformats.org/officeDocument/2006/relationships/hyperlink" Target="file:///D:\360&#23433;&#20840;&#27983;&#35272;&#22120;&#19979;&#36733;\files\23\img20201103100111.jpg" TargetMode="External"/><Relationship Id="rId28" Type="http://schemas.openxmlformats.org/officeDocument/2006/relationships/hyperlink" Target="file:///D:\360&#23433;&#20840;&#27983;&#35272;&#22120;&#19979;&#36733;\files\98\mmexport1604660775467.jpg" TargetMode="External"/><Relationship Id="rId49" Type="http://schemas.openxmlformats.org/officeDocument/2006/relationships/hyperlink" Target="file:///D:\360&#23433;&#20840;&#27983;&#35272;&#22120;&#19979;&#36733;\files\91\mmexport1604651372987.jpg" TargetMode="External"/><Relationship Id="rId114" Type="http://schemas.openxmlformats.org/officeDocument/2006/relationships/hyperlink" Target="file:///D:\360&#23433;&#20840;&#27983;&#35272;&#22120;&#19979;&#36733;\files\70\e7952c48-3d92-472e-be33-69527351161c.jpeg" TargetMode="External"/><Relationship Id="rId275" Type="http://schemas.openxmlformats.org/officeDocument/2006/relationships/hyperlink" Target="file:///D:\360&#23433;&#20840;&#27983;&#35272;&#22120;&#19979;&#36733;\files\16\mmexport1604311222322.jpg" TargetMode="External"/><Relationship Id="rId296" Type="http://schemas.openxmlformats.org/officeDocument/2006/relationships/hyperlink" Target="file:///D:\360&#23433;&#20840;&#27983;&#35272;&#22120;&#19979;&#36733;\files\9\img20201102153621.jpg" TargetMode="External"/><Relationship Id="rId300" Type="http://schemas.openxmlformats.org/officeDocument/2006/relationships/hyperlink" Target="file:///D:\360&#23433;&#20840;&#27983;&#35272;&#22120;&#19979;&#36733;\files\8\1a6490a7-5009-4bbe-a50b-83cec9f6140a.jpeg" TargetMode="External"/><Relationship Id="rId60" Type="http://schemas.openxmlformats.org/officeDocument/2006/relationships/hyperlink" Target="file:///D:\360&#23433;&#20840;&#27983;&#35272;&#22120;&#19979;&#36733;\files\88\mmexport1604630283237.jpg" TargetMode="External"/><Relationship Id="rId81" Type="http://schemas.openxmlformats.org/officeDocument/2006/relationships/hyperlink" Target="file:///D:\360&#23433;&#20840;&#27983;&#35272;&#22120;&#19979;&#36733;\files\81\img_20201105_175825.jpg" TargetMode="External"/><Relationship Id="rId135" Type="http://schemas.openxmlformats.org/officeDocument/2006/relationships/hyperlink" Target="file:///D:\360&#23433;&#20840;&#27983;&#35272;&#22120;&#19979;&#36733;\files\63\mmexport1604548516809.jpg" TargetMode="External"/><Relationship Id="rId156" Type="http://schemas.openxmlformats.org/officeDocument/2006/relationships/hyperlink" Target="file:///D:\360&#23433;&#20840;&#27983;&#35272;&#22120;&#19979;&#36733;\files\56\img_20201103_102427.jpg" TargetMode="External"/><Relationship Id="rId177" Type="http://schemas.openxmlformats.org/officeDocument/2006/relationships/hyperlink" Target="file:///D:\360&#23433;&#20840;&#27983;&#35272;&#22120;&#19979;&#36733;\files\49\mmexport1604397862470.jpg" TargetMode="External"/><Relationship Id="rId198" Type="http://schemas.openxmlformats.org/officeDocument/2006/relationships/hyperlink" Target="file:///D:\360&#23433;&#20840;&#27983;&#35272;&#22120;&#19979;&#36733;\files\42\img_20201103_153357.jpg" TargetMode="External"/><Relationship Id="rId321" Type="http://schemas.openxmlformats.org/officeDocument/2006/relationships/hyperlink" Target="file:///D:\360&#23433;&#20840;&#27983;&#35272;&#22120;&#19979;&#36733;\files\1\image.jpg" TargetMode="External"/><Relationship Id="rId202" Type="http://schemas.openxmlformats.org/officeDocument/2006/relationships/hyperlink" Target="file:///D:\360&#23433;&#20840;&#27983;&#35272;&#22120;&#19979;&#36733;\files\40\img_20201103_153142.jpg" TargetMode="External"/><Relationship Id="rId223" Type="http://schemas.openxmlformats.org/officeDocument/2006/relationships/hyperlink" Target="file:///D:\360&#23433;&#20840;&#27983;&#35272;&#22120;&#19979;&#36733;\files\33\img_20201103_095228.jpg" TargetMode="External"/><Relationship Id="rId244" Type="http://schemas.openxmlformats.org/officeDocument/2006/relationships/hyperlink" Target="file:///D:\360&#23433;&#20840;&#27983;&#35272;&#22120;&#19979;&#36733;\files\26\1604373067329.jpg" TargetMode="External"/><Relationship Id="rId18" Type="http://schemas.openxmlformats.org/officeDocument/2006/relationships/hyperlink" Target="file:///D:\360&#23433;&#20840;&#27983;&#35272;&#22120;&#19979;&#36733;\files\102\f20ffe91-945c-44c4-8a2c-0f9a9e118fdd.jpeg" TargetMode="External"/><Relationship Id="rId39" Type="http://schemas.openxmlformats.org/officeDocument/2006/relationships/hyperlink" Target="file:///D:\360&#23433;&#20840;&#27983;&#35272;&#22120;&#19979;&#36733;\files\95\0c72003e-6e3c-4468-97eb-9f85974b8328.jpeg" TargetMode="External"/><Relationship Id="rId265" Type="http://schemas.openxmlformats.org/officeDocument/2006/relationships/hyperlink" Target="file:///D:\360&#23433;&#20840;&#27983;&#35272;&#22120;&#19979;&#36733;\files\19\mmexport1604317892097.jpg" TargetMode="External"/><Relationship Id="rId286" Type="http://schemas.openxmlformats.org/officeDocument/2006/relationships/hyperlink" Target="file:///D:\360&#23433;&#20840;&#27983;&#35272;&#22120;&#19979;&#36733;\files\12\img_20201102_154659.jpg" TargetMode="External"/><Relationship Id="rId50" Type="http://schemas.openxmlformats.org/officeDocument/2006/relationships/hyperlink" Target="file:///D:\360&#23433;&#20840;&#27983;&#35272;&#22120;&#19979;&#36733;\files\91\mmexport1604652972464.jpg" TargetMode="External"/><Relationship Id="rId104" Type="http://schemas.openxmlformats.org/officeDocument/2006/relationships/hyperlink" Target="file:///D:\360&#23433;&#20840;&#27983;&#35272;&#22120;&#19979;&#36733;\files\73\6c9g2sl83sdbec14vbto7ve0k_0.jpg" TargetMode="External"/><Relationship Id="rId125" Type="http://schemas.openxmlformats.org/officeDocument/2006/relationships/hyperlink" Target="file:///D:\360&#23433;&#20840;&#27983;&#35272;&#22120;&#19979;&#36733;\files\66\f2c933ec-c4ba-4182-b1c7-8c9474549b5f.jpeg" TargetMode="External"/><Relationship Id="rId146" Type="http://schemas.openxmlformats.org/officeDocument/2006/relationships/hyperlink" Target="file:///D:\360&#23433;&#20840;&#27983;&#35272;&#22120;&#19979;&#36733;\files\59\2c2ad898-e329-4df3-aa38-26f0c73fd8b1.jpeg" TargetMode="External"/><Relationship Id="rId167" Type="http://schemas.openxmlformats.org/officeDocument/2006/relationships/hyperlink" Target="file:///D:\360&#23433;&#20840;&#27983;&#35272;&#22120;&#19979;&#36733;\files\52\485e6325-4ea6-4df0-8a72-9296dedfadd8.jpeg" TargetMode="External"/><Relationship Id="rId188" Type="http://schemas.openxmlformats.org/officeDocument/2006/relationships/hyperlink" Target="file:///D:\360&#23433;&#20840;&#27983;&#35272;&#22120;&#19979;&#36733;\files\45\img_20201103_151023.jpg" TargetMode="External"/><Relationship Id="rId311" Type="http://schemas.openxmlformats.org/officeDocument/2006/relationships/hyperlink" Target="file:///D:\360&#23433;&#20840;&#27983;&#35272;&#22120;&#19979;&#36733;\files\4\5ac15989-cca7-40ac-a4f1-98e291f8594a.jpeg" TargetMode="External"/><Relationship Id="rId71" Type="http://schemas.openxmlformats.org/officeDocument/2006/relationships/hyperlink" Target="file:///D:\360&#23433;&#20840;&#27983;&#35272;&#22120;&#19979;&#36733;\files\84\img_20201105_161916.jpg" TargetMode="External"/><Relationship Id="rId92" Type="http://schemas.openxmlformats.org/officeDocument/2006/relationships/hyperlink" Target="file:///D:\360&#23433;&#20840;&#27983;&#35272;&#22120;&#19979;&#36733;\files\77\c1496d2e-757f-447b-86d5-d5a18f9f5cfe.jpeg" TargetMode="External"/><Relationship Id="rId213" Type="http://schemas.openxmlformats.org/officeDocument/2006/relationships/hyperlink" Target="file:///D:\360&#23433;&#20840;&#27983;&#35272;&#22120;&#19979;&#36733;\files\37\img_20201103_150717.jpg" TargetMode="External"/><Relationship Id="rId234" Type="http://schemas.openxmlformats.org/officeDocument/2006/relationships/hyperlink" Target="file:///D:\360&#23433;&#20840;&#27983;&#35272;&#22120;&#19979;&#36733;\files\30\mmexport1604376707601.jpg" TargetMode="External"/><Relationship Id="rId2" Type="http://schemas.openxmlformats.org/officeDocument/2006/relationships/hyperlink" Target="file:///D:\360&#23433;&#20840;&#27983;&#35272;&#22120;&#19979;&#36733;\files\107\mmexport1604813285144.jpg" TargetMode="External"/><Relationship Id="rId29" Type="http://schemas.openxmlformats.org/officeDocument/2006/relationships/hyperlink" Target="file:///D:\360&#23433;&#20840;&#27983;&#35272;&#22120;&#19979;&#36733;\files\98\mmexport1604660773291.jpg" TargetMode="External"/><Relationship Id="rId255" Type="http://schemas.openxmlformats.org/officeDocument/2006/relationships/hyperlink" Target="file:///D:\360&#23433;&#20840;&#27983;&#35272;&#22120;&#19979;&#36733;\files\23\img20201103095849.jpg" TargetMode="External"/><Relationship Id="rId276" Type="http://schemas.openxmlformats.org/officeDocument/2006/relationships/hyperlink" Target="file:///D:\360&#23433;&#20840;&#27983;&#35272;&#22120;&#19979;&#36733;\files\16\mmexport1604311210189.jpg" TargetMode="External"/><Relationship Id="rId297" Type="http://schemas.openxmlformats.org/officeDocument/2006/relationships/hyperlink" Target="file:///D:\360&#23433;&#20840;&#27983;&#35272;&#22120;&#19979;&#36733;\files\9\img20201102153244.jpg" TargetMode="External"/><Relationship Id="rId40" Type="http://schemas.openxmlformats.org/officeDocument/2006/relationships/hyperlink" Target="file:///D:\360&#23433;&#20840;&#27983;&#35272;&#22120;&#19979;&#36733;\files\94\mmexport1604658299468.jpg" TargetMode="External"/><Relationship Id="rId115" Type="http://schemas.openxmlformats.org/officeDocument/2006/relationships/hyperlink" Target="file:///D:\360&#23433;&#20840;&#27983;&#35272;&#22120;&#19979;&#36733;\files\69\img_20201105_163242.jpg" TargetMode="External"/><Relationship Id="rId136" Type="http://schemas.openxmlformats.org/officeDocument/2006/relationships/hyperlink" Target="file:///D:\360&#23433;&#20840;&#27983;&#35272;&#22120;&#19979;&#36733;\files\62\831c49c1-dfe7-4b05-908d-e86fc9d1937a.jpeg" TargetMode="External"/><Relationship Id="rId157" Type="http://schemas.openxmlformats.org/officeDocument/2006/relationships/hyperlink" Target="file:///D:\360&#23433;&#20840;&#27983;&#35272;&#22120;&#19979;&#36733;\files\55\img_20201103_133335.jpg" TargetMode="External"/><Relationship Id="rId178" Type="http://schemas.openxmlformats.org/officeDocument/2006/relationships/hyperlink" Target="file:///D:\360&#23433;&#20840;&#27983;&#35272;&#22120;&#19979;&#36733;\files\48\86a92d0f-00f7-48a4-a9bc-cdd8dbf00a19.jpeg" TargetMode="External"/><Relationship Id="rId301" Type="http://schemas.openxmlformats.org/officeDocument/2006/relationships/hyperlink" Target="file:///D:\360&#23433;&#20840;&#27983;&#35272;&#22120;&#19979;&#36733;\files\7\mvimg_20201102_151447.jpg" TargetMode="External"/><Relationship Id="rId61" Type="http://schemas.openxmlformats.org/officeDocument/2006/relationships/hyperlink" Target="file:///D:\360&#23433;&#20840;&#27983;&#35272;&#22120;&#19979;&#36733;\files\87\img_20201105_183225_b6bf86c3.jpg" TargetMode="External"/><Relationship Id="rId82" Type="http://schemas.openxmlformats.org/officeDocument/2006/relationships/hyperlink" Target="file:///D:\360&#23433;&#20840;&#27983;&#35272;&#22120;&#19979;&#36733;\files\80\51b8eb25-f75e-49df-b35e-695102910444.jpeg" TargetMode="External"/><Relationship Id="rId199" Type="http://schemas.openxmlformats.org/officeDocument/2006/relationships/hyperlink" Target="file:///D:\360&#23433;&#20840;&#27983;&#35272;&#22120;&#19979;&#36733;\files\41\mmexport1604393064353.jpg" TargetMode="External"/><Relationship Id="rId203" Type="http://schemas.openxmlformats.org/officeDocument/2006/relationships/hyperlink" Target="file:///D:\360&#23433;&#20840;&#27983;&#35272;&#22120;&#19979;&#36733;\files\40\img_20201103_152010.jpg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BH132"/>
  <sheetViews>
    <sheetView topLeftCell="B1" workbookViewId="0">
      <pane xSplit="2" topLeftCell="T1" activePane="topRight" state="frozen"/>
      <selection pane="topRight" activeCell="B13" sqref="A13:XFD13"/>
    </sheetView>
  </sheetViews>
  <sheetFormatPr defaultColWidth="9" defaultRowHeight="13.5"/>
  <cols>
    <col min="1" max="1" width="3.75" style="22" customWidth="1"/>
    <col min="2" max="2" width="8.125" style="22" customWidth="1"/>
    <col min="3" max="3" width="21.75" style="23" customWidth="1"/>
    <col min="4" max="4" width="13.25" style="23" customWidth="1"/>
    <col min="5" max="5" width="5.25" style="39" hidden="1" customWidth="1"/>
    <col min="6" max="6" width="8.5" style="40" hidden="1" customWidth="1"/>
    <col min="7" max="8" width="5.625" style="167" customWidth="1"/>
    <col min="9" max="9" width="10.25" style="168" hidden="1" customWidth="1"/>
    <col min="10" max="10" width="10.5" style="168" customWidth="1"/>
    <col min="11" max="11" width="9.625" style="168" hidden="1" customWidth="1"/>
    <col min="12" max="12" width="10.875" style="168" customWidth="1"/>
    <col min="13" max="13" width="8" style="169" hidden="1" customWidth="1"/>
    <col min="14" max="14" width="9.25" style="48" hidden="1" customWidth="1"/>
    <col min="15" max="15" width="8.625" style="105" customWidth="1"/>
    <col min="16" max="16" width="9.25" style="168" hidden="1" customWidth="1"/>
    <col min="17" max="17" width="10.75" style="42" customWidth="1"/>
    <col min="18" max="18" width="8" style="169" hidden="1" customWidth="1"/>
    <col min="19" max="19" width="9.375" style="170" customWidth="1"/>
    <col min="20" max="20" width="10.375" style="170" customWidth="1"/>
    <col min="21" max="21" width="8.125" style="171" customWidth="1"/>
    <col min="22" max="24" width="8" style="171" customWidth="1"/>
    <col min="25" max="25" width="8" style="172" customWidth="1"/>
    <col min="26" max="26" width="8.625" style="173" customWidth="1"/>
    <col min="27" max="27" width="7.625" style="48" hidden="1" customWidth="1"/>
    <col min="28" max="28" width="7.625" style="48" customWidth="1"/>
    <col min="29" max="29" width="9.375" style="168" hidden="1" customWidth="1"/>
    <col min="30" max="30" width="9.375" style="168" customWidth="1"/>
    <col min="31" max="31" width="8.625" style="169" hidden="1" customWidth="1"/>
    <col min="32" max="32" width="10" style="168" hidden="1" customWidth="1"/>
    <col min="33" max="33" width="10" style="168" customWidth="1"/>
    <col min="34" max="34" width="9.5" style="168" hidden="1" customWidth="1"/>
    <col min="35" max="35" width="9.5" style="168" customWidth="1"/>
    <col min="36" max="36" width="8.875" style="169" hidden="1" customWidth="1"/>
    <col min="37" max="37" width="11.875" style="168" customWidth="1"/>
    <col min="38" max="38" width="10.25" style="168" customWidth="1"/>
    <col min="39" max="42" width="8.875" style="169" customWidth="1"/>
    <col min="43" max="43" width="6.875" style="172" customWidth="1"/>
    <col min="44" max="44" width="7.375" style="172" customWidth="1"/>
    <col min="45" max="45" width="6.375" style="174" customWidth="1"/>
    <col min="46" max="46" width="5.75" style="174" customWidth="1"/>
    <col min="47" max="47" width="6.25" style="174" customWidth="1"/>
    <col min="48" max="48" width="5.5" style="175" customWidth="1"/>
    <col min="49" max="57" width="5.75" style="174" customWidth="1"/>
    <col min="58" max="58" width="5.25" style="105" customWidth="1"/>
    <col min="59" max="60" width="5.25" style="174" customWidth="1"/>
    <col min="61" max="16384" width="9" style="166"/>
  </cols>
  <sheetData>
    <row r="1" spans="1:60" s="164" customFormat="1" ht="18" customHeight="1">
      <c r="A1" s="176" t="s">
        <v>0</v>
      </c>
      <c r="B1" s="177"/>
      <c r="C1" s="177"/>
      <c r="D1" s="177"/>
      <c r="E1" s="177"/>
      <c r="F1" s="177"/>
      <c r="G1" s="178"/>
      <c r="H1" s="178"/>
      <c r="I1" s="191"/>
      <c r="J1" s="252" t="s">
        <v>1</v>
      </c>
      <c r="K1" s="253"/>
      <c r="L1" s="253"/>
      <c r="M1" s="253"/>
      <c r="N1" s="253"/>
      <c r="O1" s="253"/>
      <c r="P1" s="253"/>
      <c r="Q1" s="254"/>
      <c r="R1" s="192"/>
      <c r="S1" s="262" t="s">
        <v>2</v>
      </c>
      <c r="T1" s="264"/>
      <c r="U1" s="264"/>
      <c r="V1" s="264"/>
      <c r="W1" s="264"/>
      <c r="X1" s="263"/>
      <c r="Y1" s="246" t="s">
        <v>3</v>
      </c>
      <c r="Z1" s="246"/>
      <c r="AB1" s="252" t="s">
        <v>4</v>
      </c>
      <c r="AC1" s="253"/>
      <c r="AD1" s="253"/>
      <c r="AE1" s="253"/>
      <c r="AF1" s="253"/>
      <c r="AG1" s="253"/>
      <c r="AH1" s="253"/>
      <c r="AI1" s="254"/>
      <c r="AJ1" s="213"/>
      <c r="AK1" s="265" t="s">
        <v>5</v>
      </c>
      <c r="AL1" s="266"/>
      <c r="AM1" s="266"/>
      <c r="AN1" s="266"/>
      <c r="AO1" s="266"/>
      <c r="AP1" s="267"/>
      <c r="AQ1" s="248" t="s">
        <v>3</v>
      </c>
      <c r="AR1" s="249"/>
      <c r="AS1" s="268" t="s">
        <v>6</v>
      </c>
      <c r="AT1" s="268"/>
      <c r="AU1" s="268"/>
      <c r="AV1" s="268"/>
      <c r="AW1" s="268"/>
      <c r="AX1" s="268"/>
      <c r="AY1" s="268"/>
      <c r="AZ1" s="268"/>
      <c r="BA1" s="268"/>
      <c r="BB1" s="268"/>
      <c r="BC1" s="268"/>
      <c r="BD1" s="268"/>
      <c r="BE1" s="268"/>
      <c r="BF1" s="268"/>
      <c r="BG1" s="268"/>
      <c r="BH1" s="268"/>
    </row>
    <row r="2" spans="1:60" s="164" customFormat="1" ht="21.95" customHeight="1">
      <c r="A2" s="179"/>
      <c r="B2" s="180"/>
      <c r="C2" s="180"/>
      <c r="D2" s="180"/>
      <c r="E2" s="180"/>
      <c r="F2" s="180"/>
      <c r="G2" s="181"/>
      <c r="H2" s="181"/>
      <c r="I2" s="192" t="s">
        <v>7</v>
      </c>
      <c r="J2" s="252" t="s">
        <v>7</v>
      </c>
      <c r="K2" s="253"/>
      <c r="L2" s="254"/>
      <c r="M2" s="192"/>
      <c r="N2" s="193" t="s">
        <v>8</v>
      </c>
      <c r="O2" s="259" t="s">
        <v>8</v>
      </c>
      <c r="P2" s="260"/>
      <c r="Q2" s="261"/>
      <c r="R2" s="193"/>
      <c r="S2" s="262" t="s">
        <v>9</v>
      </c>
      <c r="T2" s="263"/>
      <c r="U2" s="257" t="s">
        <v>7</v>
      </c>
      <c r="V2" s="258"/>
      <c r="W2" s="257" t="s">
        <v>8</v>
      </c>
      <c r="X2" s="258"/>
      <c r="Y2" s="247"/>
      <c r="Z2" s="247"/>
      <c r="AA2" s="210" t="s">
        <v>7</v>
      </c>
      <c r="AB2" s="252" t="s">
        <v>7</v>
      </c>
      <c r="AC2" s="253"/>
      <c r="AD2" s="254"/>
      <c r="AE2" s="192"/>
      <c r="AF2" s="192" t="s">
        <v>8</v>
      </c>
      <c r="AG2" s="252" t="s">
        <v>8</v>
      </c>
      <c r="AH2" s="253"/>
      <c r="AI2" s="254"/>
      <c r="AJ2" s="213"/>
      <c r="AK2" s="255" t="s">
        <v>10</v>
      </c>
      <c r="AL2" s="256"/>
      <c r="AM2" s="257" t="s">
        <v>7</v>
      </c>
      <c r="AN2" s="258"/>
      <c r="AO2" s="257" t="s">
        <v>8</v>
      </c>
      <c r="AP2" s="258"/>
      <c r="AQ2" s="250"/>
      <c r="AR2" s="251"/>
      <c r="AS2" s="242" t="s">
        <v>11</v>
      </c>
      <c r="AT2" s="243"/>
      <c r="AU2" s="243"/>
      <c r="AV2" s="244"/>
      <c r="AW2" s="242" t="s">
        <v>12</v>
      </c>
      <c r="AX2" s="243"/>
      <c r="AY2" s="243"/>
      <c r="AZ2" s="243"/>
      <c r="BA2" s="243"/>
      <c r="BB2" s="243"/>
      <c r="BC2" s="243"/>
      <c r="BD2" s="243"/>
      <c r="BE2" s="244"/>
      <c r="BF2" s="245" t="s">
        <v>13</v>
      </c>
      <c r="BG2" s="245"/>
      <c r="BH2" s="245"/>
    </row>
    <row r="3" spans="1:60" s="164" customFormat="1" ht="24" customHeight="1">
      <c r="A3" s="109" t="s">
        <v>14</v>
      </c>
      <c r="B3" s="109" t="s">
        <v>15</v>
      </c>
      <c r="C3" s="182" t="s">
        <v>16</v>
      </c>
      <c r="D3" s="182" t="s">
        <v>17</v>
      </c>
      <c r="E3" s="183" t="s">
        <v>18</v>
      </c>
      <c r="F3" s="184" t="s">
        <v>19</v>
      </c>
      <c r="G3" s="185" t="s">
        <v>20</v>
      </c>
      <c r="H3" s="185" t="s">
        <v>21</v>
      </c>
      <c r="I3" s="192" t="s">
        <v>22</v>
      </c>
      <c r="J3" s="192" t="s">
        <v>23</v>
      </c>
      <c r="K3" s="192" t="s">
        <v>24</v>
      </c>
      <c r="L3" s="192" t="s">
        <v>25</v>
      </c>
      <c r="M3" s="194" t="s">
        <v>26</v>
      </c>
      <c r="N3" s="192" t="s">
        <v>22</v>
      </c>
      <c r="O3" s="51" t="s">
        <v>23</v>
      </c>
      <c r="P3" s="192" t="s">
        <v>24</v>
      </c>
      <c r="Q3" s="51" t="s">
        <v>25</v>
      </c>
      <c r="R3" s="194" t="s">
        <v>26</v>
      </c>
      <c r="S3" s="202" t="s">
        <v>22</v>
      </c>
      <c r="T3" s="202" t="s">
        <v>24</v>
      </c>
      <c r="U3" s="203" t="s">
        <v>27</v>
      </c>
      <c r="V3" s="203" t="s">
        <v>28</v>
      </c>
      <c r="W3" s="203" t="s">
        <v>27</v>
      </c>
      <c r="X3" s="203" t="s">
        <v>28</v>
      </c>
      <c r="Y3" s="211" t="s">
        <v>29</v>
      </c>
      <c r="Z3" s="212" t="s">
        <v>30</v>
      </c>
      <c r="AA3" s="213" t="s">
        <v>22</v>
      </c>
      <c r="AB3" s="192" t="s">
        <v>31</v>
      </c>
      <c r="AC3" s="192" t="s">
        <v>24</v>
      </c>
      <c r="AD3" s="192" t="s">
        <v>32</v>
      </c>
      <c r="AE3" s="194" t="s">
        <v>26</v>
      </c>
      <c r="AF3" s="192" t="s">
        <v>22</v>
      </c>
      <c r="AG3" s="192" t="s">
        <v>31</v>
      </c>
      <c r="AH3" s="192" t="s">
        <v>24</v>
      </c>
      <c r="AI3" s="192" t="s">
        <v>32</v>
      </c>
      <c r="AJ3" s="220" t="s">
        <v>26</v>
      </c>
      <c r="AK3" s="221" t="s">
        <v>22</v>
      </c>
      <c r="AL3" s="221" t="s">
        <v>24</v>
      </c>
      <c r="AM3" s="203" t="s">
        <v>27</v>
      </c>
      <c r="AN3" s="203" t="s">
        <v>28</v>
      </c>
      <c r="AO3" s="203" t="s">
        <v>27</v>
      </c>
      <c r="AP3" s="203" t="s">
        <v>28</v>
      </c>
      <c r="AQ3" s="211" t="s">
        <v>33</v>
      </c>
      <c r="AR3" s="211" t="s">
        <v>34</v>
      </c>
      <c r="AS3" s="226" t="s">
        <v>35</v>
      </c>
      <c r="AT3" s="226" t="s">
        <v>22</v>
      </c>
      <c r="AU3" s="226" t="s">
        <v>36</v>
      </c>
      <c r="AV3" s="227" t="s">
        <v>37</v>
      </c>
      <c r="AW3" s="226" t="s">
        <v>35</v>
      </c>
      <c r="AX3" s="226" t="s">
        <v>38</v>
      </c>
      <c r="AY3" s="226" t="s">
        <v>39</v>
      </c>
      <c r="AZ3" s="226" t="s">
        <v>36</v>
      </c>
      <c r="BA3" s="226" t="s">
        <v>37</v>
      </c>
      <c r="BB3" s="231" t="s">
        <v>40</v>
      </c>
      <c r="BC3" s="232" t="s">
        <v>39</v>
      </c>
      <c r="BD3" s="232" t="s">
        <v>38</v>
      </c>
      <c r="BE3" s="234" t="s">
        <v>41</v>
      </c>
      <c r="BF3" s="226" t="s">
        <v>35</v>
      </c>
      <c r="BG3" s="226" t="s">
        <v>22</v>
      </c>
      <c r="BH3" s="226" t="s">
        <v>36</v>
      </c>
    </row>
    <row r="4" spans="1:60" s="165" customFormat="1">
      <c r="A4" s="29">
        <v>3</v>
      </c>
      <c r="B4" s="29">
        <v>742</v>
      </c>
      <c r="C4" s="30" t="s">
        <v>42</v>
      </c>
      <c r="D4" s="30" t="s">
        <v>43</v>
      </c>
      <c r="E4" s="60">
        <v>1</v>
      </c>
      <c r="F4" s="61">
        <v>200</v>
      </c>
      <c r="G4" s="186">
        <v>0</v>
      </c>
      <c r="H4" s="186">
        <v>0</v>
      </c>
      <c r="I4" s="195">
        <v>18000</v>
      </c>
      <c r="J4" s="111">
        <f t="shared" ref="J4:J67" si="0">I4*3</f>
        <v>54000</v>
      </c>
      <c r="K4" s="195">
        <f t="shared" ref="K4:K67" si="1">I4*M4</f>
        <v>3330</v>
      </c>
      <c r="L4" s="111">
        <f t="shared" ref="L4:L67" si="2">K4*3</f>
        <v>9990</v>
      </c>
      <c r="M4" s="196">
        <v>0.185</v>
      </c>
      <c r="N4" s="197">
        <v>22500</v>
      </c>
      <c r="O4" s="198">
        <f t="shared" ref="O4:O67" si="3">N4*3</f>
        <v>67500</v>
      </c>
      <c r="P4" s="195">
        <f t="shared" ref="P4:P67" si="4">N4*R4</f>
        <v>3850.3125</v>
      </c>
      <c r="Q4" s="111">
        <f t="shared" ref="Q4:Q67" si="5">P4*3</f>
        <v>11550.9375</v>
      </c>
      <c r="R4" s="196">
        <v>0.171125</v>
      </c>
      <c r="S4" s="204">
        <v>107493.09</v>
      </c>
      <c r="T4" s="204">
        <v>17657.29</v>
      </c>
      <c r="U4" s="205">
        <f t="shared" ref="U4:U67" si="6">S4/J4</f>
        <v>1.99061277777778</v>
      </c>
      <c r="V4" s="205">
        <f t="shared" ref="V4:V67" si="7">T4/L4</f>
        <v>1.7674964964965001</v>
      </c>
      <c r="W4" s="205">
        <f t="shared" ref="W4:W67" si="8">S4/O4</f>
        <v>1.5924902222222199</v>
      </c>
      <c r="X4" s="205">
        <f t="shared" ref="X4:X67" si="9">T4/Q4</f>
        <v>1.52864561859156</v>
      </c>
      <c r="Y4" s="189">
        <f>(G4*500)+(H4*260)</f>
        <v>0</v>
      </c>
      <c r="Z4" s="214">
        <v>0</v>
      </c>
      <c r="AA4" s="215">
        <v>13000</v>
      </c>
      <c r="AB4" s="198">
        <f t="shared" ref="AB4:AB67" si="10">AA4*2</f>
        <v>26000</v>
      </c>
      <c r="AC4" s="195">
        <v>2843.9633020383699</v>
      </c>
      <c r="AD4" s="111">
        <f t="shared" ref="AD4:AD67" si="11">AC4*2</f>
        <v>5687.9266040767397</v>
      </c>
      <c r="AE4" s="196">
        <v>0.218766407849105</v>
      </c>
      <c r="AF4" s="195">
        <v>14950</v>
      </c>
      <c r="AG4" s="111">
        <f t="shared" ref="AG4:AG67" si="12">AF4*2</f>
        <v>29900</v>
      </c>
      <c r="AH4" s="195">
        <v>3041.6187515300398</v>
      </c>
      <c r="AI4" s="111">
        <f t="shared" ref="AI4:AI67" si="13">AH4*2</f>
        <v>6083.2375030600797</v>
      </c>
      <c r="AJ4" s="222">
        <v>0.203452759299668</v>
      </c>
      <c r="AK4" s="110">
        <v>18403.7</v>
      </c>
      <c r="AL4" s="110">
        <v>4232.66</v>
      </c>
      <c r="AM4" s="79">
        <f t="shared" ref="AM4:AM67" si="14">AK4/AB4</f>
        <v>0.70783461538461501</v>
      </c>
      <c r="AN4" s="79">
        <f t="shared" ref="AN4:AN67" si="15">AL4/AD4</f>
        <v>0.74414813949362502</v>
      </c>
      <c r="AO4" s="79">
        <f t="shared" ref="AO4:AO67" si="16">AK4/AG4</f>
        <v>0.61550836120401298</v>
      </c>
      <c r="AP4" s="79">
        <f t="shared" ref="AP4:AP67" si="17">AL4/AI4</f>
        <v>0.69579068676355704</v>
      </c>
      <c r="AQ4" s="228"/>
      <c r="AR4" s="228"/>
      <c r="AS4" s="229">
        <v>50</v>
      </c>
      <c r="AT4" s="229">
        <v>22</v>
      </c>
      <c r="AU4" s="229">
        <f>AT4-AS4</f>
        <v>-28</v>
      </c>
      <c r="AV4" s="230">
        <f>AU4*2</f>
        <v>-56</v>
      </c>
      <c r="AW4" s="229">
        <v>22</v>
      </c>
      <c r="AX4" s="229">
        <v>18</v>
      </c>
      <c r="AY4" s="229">
        <v>0</v>
      </c>
      <c r="AZ4" s="229">
        <f>(AX4+AY4)-AW4</f>
        <v>-4</v>
      </c>
      <c r="BA4" s="230">
        <f>AZ4*5</f>
        <v>-20</v>
      </c>
      <c r="BB4" s="233">
        <v>200</v>
      </c>
      <c r="BC4" s="229">
        <v>0</v>
      </c>
      <c r="BD4" s="229">
        <v>90</v>
      </c>
      <c r="BE4" s="235">
        <v>-110</v>
      </c>
      <c r="BF4" s="236">
        <v>10</v>
      </c>
      <c r="BG4" s="229">
        <v>9</v>
      </c>
      <c r="BH4" s="229">
        <f>BG4-BF4</f>
        <v>-1</v>
      </c>
    </row>
    <row r="5" spans="1:60" s="165" customFormat="1">
      <c r="A5" s="32">
        <v>11</v>
      </c>
      <c r="B5" s="32">
        <v>385</v>
      </c>
      <c r="C5" s="33" t="s">
        <v>44</v>
      </c>
      <c r="D5" s="33" t="s">
        <v>45</v>
      </c>
      <c r="E5" s="187">
        <v>4</v>
      </c>
      <c r="F5" s="188">
        <v>200</v>
      </c>
      <c r="G5" s="186">
        <v>4</v>
      </c>
      <c r="H5" s="186">
        <v>0</v>
      </c>
      <c r="I5" s="199">
        <v>26000</v>
      </c>
      <c r="J5" s="111">
        <f t="shared" si="0"/>
        <v>78000</v>
      </c>
      <c r="K5" s="199">
        <f t="shared" si="1"/>
        <v>4810</v>
      </c>
      <c r="L5" s="111">
        <f t="shared" si="2"/>
        <v>14430</v>
      </c>
      <c r="M5" s="200">
        <v>0.185</v>
      </c>
      <c r="N5" s="201">
        <v>31000</v>
      </c>
      <c r="O5" s="198">
        <f t="shared" si="3"/>
        <v>93000</v>
      </c>
      <c r="P5" s="199">
        <f t="shared" si="4"/>
        <v>5304.875</v>
      </c>
      <c r="Q5" s="111">
        <f t="shared" si="5"/>
        <v>15914.625</v>
      </c>
      <c r="R5" s="200">
        <v>0.171125</v>
      </c>
      <c r="S5" s="206">
        <v>59425.78</v>
      </c>
      <c r="T5" s="206">
        <v>11649.71</v>
      </c>
      <c r="U5" s="207">
        <f t="shared" si="6"/>
        <v>0.76186897435897405</v>
      </c>
      <c r="V5" s="207">
        <f t="shared" si="7"/>
        <v>0.80732571032570999</v>
      </c>
      <c r="W5" s="207">
        <f t="shared" si="8"/>
        <v>0.63898688172043006</v>
      </c>
      <c r="X5" s="207">
        <f t="shared" si="9"/>
        <v>0.73201284981581405</v>
      </c>
      <c r="Y5" s="216">
        <v>0</v>
      </c>
      <c r="Z5" s="217">
        <v>0</v>
      </c>
      <c r="AA5" s="218">
        <v>16000</v>
      </c>
      <c r="AB5" s="198">
        <f t="shared" si="10"/>
        <v>32000</v>
      </c>
      <c r="AC5" s="199">
        <v>3236.2615806067301</v>
      </c>
      <c r="AD5" s="111">
        <f t="shared" si="11"/>
        <v>6472.5231612134603</v>
      </c>
      <c r="AE5" s="200">
        <v>0.20226634878792099</v>
      </c>
      <c r="AF5" s="199">
        <v>18400</v>
      </c>
      <c r="AG5" s="111">
        <f t="shared" si="12"/>
        <v>36800</v>
      </c>
      <c r="AH5" s="199">
        <v>3461.1817604589</v>
      </c>
      <c r="AI5" s="111">
        <f t="shared" si="13"/>
        <v>6922.3635209178001</v>
      </c>
      <c r="AJ5" s="223">
        <v>0.188107704372766</v>
      </c>
      <c r="AK5" s="224">
        <v>33819.82</v>
      </c>
      <c r="AL5" s="224">
        <v>5489.3</v>
      </c>
      <c r="AM5" s="225">
        <f t="shared" si="14"/>
        <v>1.056869375</v>
      </c>
      <c r="AN5" s="79">
        <f t="shared" si="15"/>
        <v>0.84809275506259796</v>
      </c>
      <c r="AO5" s="79">
        <f t="shared" si="16"/>
        <v>0.91901684782608695</v>
      </c>
      <c r="AP5" s="79">
        <f t="shared" si="17"/>
        <v>0.79298060314408403</v>
      </c>
      <c r="AQ5" s="228"/>
      <c r="AR5" s="228"/>
      <c r="AS5" s="229">
        <v>56</v>
      </c>
      <c r="AT5" s="229">
        <v>42</v>
      </c>
      <c r="AU5" s="229">
        <f t="shared" ref="AU5:AU36" si="18">AT5-AS5</f>
        <v>-14</v>
      </c>
      <c r="AV5" s="230">
        <f>AU5*2</f>
        <v>-28</v>
      </c>
      <c r="AW5" s="229">
        <v>26</v>
      </c>
      <c r="AX5" s="229">
        <v>8</v>
      </c>
      <c r="AY5" s="229">
        <v>12</v>
      </c>
      <c r="AZ5" s="229">
        <f t="shared" ref="AZ5:AZ36" si="19">(AX5+AY5)-AW5</f>
        <v>-6</v>
      </c>
      <c r="BA5" s="230">
        <f>AZ5*5</f>
        <v>-30</v>
      </c>
      <c r="BB5" s="233">
        <v>200</v>
      </c>
      <c r="BC5" s="229">
        <v>96</v>
      </c>
      <c r="BD5" s="229">
        <v>40</v>
      </c>
      <c r="BE5" s="235">
        <v>-64</v>
      </c>
      <c r="BF5" s="236">
        <v>10</v>
      </c>
      <c r="BG5" s="229">
        <v>13</v>
      </c>
      <c r="BH5" s="229">
        <f t="shared" ref="BH5:BH36" si="20">BG5-BF5</f>
        <v>3</v>
      </c>
    </row>
    <row r="6" spans="1:60" s="165" customFormat="1">
      <c r="A6" s="29">
        <v>1</v>
      </c>
      <c r="B6" s="29">
        <v>337</v>
      </c>
      <c r="C6" s="30" t="s">
        <v>46</v>
      </c>
      <c r="D6" s="30" t="s">
        <v>47</v>
      </c>
      <c r="E6" s="60">
        <v>1</v>
      </c>
      <c r="F6" s="61">
        <v>200</v>
      </c>
      <c r="G6" s="189">
        <v>6</v>
      </c>
      <c r="H6" s="186">
        <v>2</v>
      </c>
      <c r="I6" s="195">
        <v>45000</v>
      </c>
      <c r="J6" s="111">
        <f t="shared" si="0"/>
        <v>135000</v>
      </c>
      <c r="K6" s="195">
        <f t="shared" si="1"/>
        <v>8325</v>
      </c>
      <c r="L6" s="111">
        <f t="shared" si="2"/>
        <v>24975</v>
      </c>
      <c r="M6" s="196">
        <v>0.185</v>
      </c>
      <c r="N6" s="197">
        <v>54000</v>
      </c>
      <c r="O6" s="198">
        <f t="shared" si="3"/>
        <v>162000</v>
      </c>
      <c r="P6" s="195">
        <f t="shared" si="4"/>
        <v>9240.75</v>
      </c>
      <c r="Q6" s="111">
        <f t="shared" si="5"/>
        <v>27722.25</v>
      </c>
      <c r="R6" s="196">
        <v>0.171125</v>
      </c>
      <c r="S6" s="204">
        <v>223782.22</v>
      </c>
      <c r="T6" s="204">
        <v>40056.57</v>
      </c>
      <c r="U6" s="205">
        <f t="shared" si="6"/>
        <v>1.6576460740740699</v>
      </c>
      <c r="V6" s="205">
        <f t="shared" si="7"/>
        <v>1.6038666666666701</v>
      </c>
      <c r="W6" s="205">
        <f t="shared" si="8"/>
        <v>1.38137172839506</v>
      </c>
      <c r="X6" s="205">
        <f t="shared" si="9"/>
        <v>1.4449249249249201</v>
      </c>
      <c r="Y6" s="189">
        <f>(G6*500)+(H6*260)</f>
        <v>3520</v>
      </c>
      <c r="Z6" s="214">
        <f>(T6-L6)*0.3</f>
        <v>4524.4709999999995</v>
      </c>
      <c r="AA6" s="215">
        <v>32000</v>
      </c>
      <c r="AB6" s="198">
        <f t="shared" si="10"/>
        <v>64000</v>
      </c>
      <c r="AC6" s="195">
        <v>7188.2218348019896</v>
      </c>
      <c r="AD6" s="111">
        <f t="shared" si="11"/>
        <v>14376.443669603999</v>
      </c>
      <c r="AE6" s="196">
        <v>0.22463193233756201</v>
      </c>
      <c r="AF6" s="195">
        <v>36800</v>
      </c>
      <c r="AG6" s="111">
        <f t="shared" si="12"/>
        <v>73600</v>
      </c>
      <c r="AH6" s="195">
        <v>7687.8032523207303</v>
      </c>
      <c r="AI6" s="111">
        <f t="shared" si="13"/>
        <v>15375.606504641501</v>
      </c>
      <c r="AJ6" s="222">
        <v>0.208907697073933</v>
      </c>
      <c r="AK6" s="110">
        <v>60123.199999999997</v>
      </c>
      <c r="AL6" s="110">
        <v>11592.81</v>
      </c>
      <c r="AM6" s="79">
        <f t="shared" si="14"/>
        <v>0.93942499999999995</v>
      </c>
      <c r="AN6" s="79">
        <f t="shared" si="15"/>
        <v>0.80637536420155198</v>
      </c>
      <c r="AO6" s="79">
        <f t="shared" si="16"/>
        <v>0.81689130434782598</v>
      </c>
      <c r="AP6" s="79">
        <f t="shared" si="17"/>
        <v>0.75397416007625195</v>
      </c>
      <c r="AQ6" s="228"/>
      <c r="AR6" s="228"/>
      <c r="AS6" s="229">
        <v>71</v>
      </c>
      <c r="AT6" s="229">
        <v>99</v>
      </c>
      <c r="AU6" s="229">
        <f t="shared" si="18"/>
        <v>28</v>
      </c>
      <c r="AV6" s="230"/>
      <c r="AW6" s="229">
        <v>45</v>
      </c>
      <c r="AX6" s="229">
        <v>30</v>
      </c>
      <c r="AY6" s="229">
        <v>11</v>
      </c>
      <c r="AZ6" s="229">
        <f t="shared" si="19"/>
        <v>-4</v>
      </c>
      <c r="BA6" s="230">
        <f>AZ6*5</f>
        <v>-20</v>
      </c>
      <c r="BB6" s="233">
        <v>400</v>
      </c>
      <c r="BC6" s="229">
        <v>88</v>
      </c>
      <c r="BD6" s="229">
        <v>150</v>
      </c>
      <c r="BE6" s="235">
        <v>-162</v>
      </c>
      <c r="BF6" s="236">
        <v>12</v>
      </c>
      <c r="BG6" s="229">
        <v>20</v>
      </c>
      <c r="BH6" s="229">
        <f t="shared" si="20"/>
        <v>8</v>
      </c>
    </row>
    <row r="7" spans="1:60" s="165" customFormat="1">
      <c r="A7" s="32">
        <v>59</v>
      </c>
      <c r="B7" s="32">
        <v>748</v>
      </c>
      <c r="C7" s="33" t="s">
        <v>48</v>
      </c>
      <c r="D7" s="33" t="s">
        <v>49</v>
      </c>
      <c r="E7" s="187">
        <v>20</v>
      </c>
      <c r="F7" s="188">
        <v>150</v>
      </c>
      <c r="G7" s="186">
        <v>3</v>
      </c>
      <c r="H7" s="186">
        <v>1</v>
      </c>
      <c r="I7" s="199">
        <v>12000</v>
      </c>
      <c r="J7" s="111">
        <f t="shared" si="0"/>
        <v>36000</v>
      </c>
      <c r="K7" s="199">
        <f t="shared" si="1"/>
        <v>2796.0208292454599</v>
      </c>
      <c r="L7" s="111">
        <f t="shared" si="2"/>
        <v>8388.0624877363807</v>
      </c>
      <c r="M7" s="200">
        <v>0.23300173577045499</v>
      </c>
      <c r="N7" s="201">
        <v>15500</v>
      </c>
      <c r="O7" s="198">
        <f t="shared" si="3"/>
        <v>46500</v>
      </c>
      <c r="P7" s="199">
        <f t="shared" si="4"/>
        <v>3340.6623866088999</v>
      </c>
      <c r="Q7" s="111">
        <f t="shared" si="5"/>
        <v>10021.9871598267</v>
      </c>
      <c r="R7" s="200">
        <v>0.21552660558767101</v>
      </c>
      <c r="S7" s="208">
        <v>53510.879999999997</v>
      </c>
      <c r="T7" s="208">
        <v>11735.92</v>
      </c>
      <c r="U7" s="205">
        <f t="shared" si="6"/>
        <v>1.48641333333333</v>
      </c>
      <c r="V7" s="205">
        <f t="shared" si="7"/>
        <v>1.39912167048807</v>
      </c>
      <c r="W7" s="205">
        <f t="shared" si="8"/>
        <v>1.1507716129032299</v>
      </c>
      <c r="X7" s="205">
        <f t="shared" si="9"/>
        <v>1.1710172656220901</v>
      </c>
      <c r="Y7" s="189">
        <f>(G7*500)+(H7*260)</f>
        <v>1760</v>
      </c>
      <c r="Z7" s="214">
        <f>(T7-L7)*0.3</f>
        <v>1004.35725367909</v>
      </c>
      <c r="AA7" s="218">
        <v>7800</v>
      </c>
      <c r="AB7" s="198">
        <f t="shared" si="10"/>
        <v>15600</v>
      </c>
      <c r="AC7" s="199">
        <v>2347.4924878873398</v>
      </c>
      <c r="AD7" s="111">
        <f t="shared" si="11"/>
        <v>4694.9849757746797</v>
      </c>
      <c r="AE7" s="200">
        <v>0.30096057537017101</v>
      </c>
      <c r="AF7" s="199">
        <v>8970</v>
      </c>
      <c r="AG7" s="111">
        <f t="shared" si="12"/>
        <v>17940</v>
      </c>
      <c r="AH7" s="199">
        <v>2510.6432157955101</v>
      </c>
      <c r="AI7" s="111">
        <f t="shared" si="13"/>
        <v>5021.2864315910201</v>
      </c>
      <c r="AJ7" s="223">
        <v>0.27989333509425901</v>
      </c>
      <c r="AK7" s="224">
        <v>21850.13</v>
      </c>
      <c r="AL7" s="224">
        <v>5221.22</v>
      </c>
      <c r="AM7" s="225">
        <f t="shared" si="14"/>
        <v>1.40064935897436</v>
      </c>
      <c r="AN7" s="225">
        <f t="shared" si="15"/>
        <v>1.1120844958909599</v>
      </c>
      <c r="AO7" s="225">
        <f t="shared" si="16"/>
        <v>1.21795596432553</v>
      </c>
      <c r="AP7" s="225">
        <f t="shared" si="17"/>
        <v>1.03981720045905</v>
      </c>
      <c r="AQ7" s="189">
        <v>500</v>
      </c>
      <c r="AR7" s="214">
        <f>(AL7-AD7)*0.2</f>
        <v>105.247004845064</v>
      </c>
      <c r="AS7" s="229">
        <v>33</v>
      </c>
      <c r="AT7" s="229">
        <v>0</v>
      </c>
      <c r="AU7" s="229">
        <f t="shared" si="18"/>
        <v>-33</v>
      </c>
      <c r="AV7" s="230">
        <f>AU7*2</f>
        <v>-66</v>
      </c>
      <c r="AW7" s="229">
        <v>16</v>
      </c>
      <c r="AX7" s="229">
        <v>10</v>
      </c>
      <c r="AY7" s="229">
        <v>8</v>
      </c>
      <c r="AZ7" s="229">
        <f t="shared" si="19"/>
        <v>2</v>
      </c>
      <c r="BA7" s="229"/>
      <c r="BB7" s="233">
        <v>100</v>
      </c>
      <c r="BC7" s="229">
        <v>64</v>
      </c>
      <c r="BD7" s="229">
        <v>80</v>
      </c>
      <c r="BE7" s="235">
        <v>44</v>
      </c>
      <c r="BF7" s="236">
        <v>6</v>
      </c>
      <c r="BG7" s="229">
        <v>2</v>
      </c>
      <c r="BH7" s="229">
        <f t="shared" si="20"/>
        <v>-4</v>
      </c>
    </row>
    <row r="8" spans="1:60" s="165" customFormat="1">
      <c r="A8" s="29">
        <v>113</v>
      </c>
      <c r="B8" s="29">
        <v>105396</v>
      </c>
      <c r="C8" s="30" t="s">
        <v>50</v>
      </c>
      <c r="D8" s="30" t="s">
        <v>51</v>
      </c>
      <c r="E8" s="187">
        <v>38</v>
      </c>
      <c r="F8" s="188">
        <v>100</v>
      </c>
      <c r="G8" s="186">
        <v>2</v>
      </c>
      <c r="H8" s="186">
        <v>2</v>
      </c>
      <c r="I8" s="199">
        <v>9000</v>
      </c>
      <c r="J8" s="111">
        <f t="shared" si="0"/>
        <v>27000</v>
      </c>
      <c r="K8" s="199">
        <f t="shared" si="1"/>
        <v>2596.5142716242499</v>
      </c>
      <c r="L8" s="111">
        <f t="shared" si="2"/>
        <v>7789.5428148727597</v>
      </c>
      <c r="M8" s="200">
        <v>0.28850158573602802</v>
      </c>
      <c r="N8" s="201">
        <v>12000</v>
      </c>
      <c r="O8" s="198">
        <f t="shared" si="3"/>
        <v>36000</v>
      </c>
      <c r="P8" s="199">
        <f t="shared" si="4"/>
        <v>3202.3676016699101</v>
      </c>
      <c r="Q8" s="111">
        <f t="shared" si="5"/>
        <v>9607.1028050097393</v>
      </c>
      <c r="R8" s="200">
        <v>0.26686396680582603</v>
      </c>
      <c r="S8" s="204">
        <v>37222.910000000003</v>
      </c>
      <c r="T8" s="204">
        <v>6504.26</v>
      </c>
      <c r="U8" s="205">
        <f t="shared" si="6"/>
        <v>1.3786262962963001</v>
      </c>
      <c r="V8" s="209">
        <f t="shared" si="7"/>
        <v>0.83499894083401904</v>
      </c>
      <c r="W8" s="205">
        <f t="shared" si="8"/>
        <v>1.0339697222222199</v>
      </c>
      <c r="X8" s="209">
        <f t="shared" si="9"/>
        <v>0.67702616824379902</v>
      </c>
      <c r="Y8" s="189">
        <f>(G8*500)+(H8*260)</f>
        <v>1520</v>
      </c>
      <c r="Z8" s="219">
        <v>0</v>
      </c>
      <c r="AA8" s="218">
        <v>5850</v>
      </c>
      <c r="AB8" s="198">
        <f t="shared" si="10"/>
        <v>11700</v>
      </c>
      <c r="AC8" s="199">
        <v>2179.99010721786</v>
      </c>
      <c r="AD8" s="111">
        <f t="shared" si="11"/>
        <v>4359.98021443572</v>
      </c>
      <c r="AE8" s="200">
        <v>0.372647881575703</v>
      </c>
      <c r="AF8" s="199">
        <v>6727.5</v>
      </c>
      <c r="AG8" s="111">
        <f t="shared" si="12"/>
        <v>13455</v>
      </c>
      <c r="AH8" s="199">
        <v>2331.4994196695002</v>
      </c>
      <c r="AI8" s="111">
        <f t="shared" si="13"/>
        <v>4662.9988393390004</v>
      </c>
      <c r="AJ8" s="223">
        <v>0.34656252986540298</v>
      </c>
      <c r="AK8" s="110">
        <v>9350.2099999999991</v>
      </c>
      <c r="AL8" s="110">
        <v>1608.92</v>
      </c>
      <c r="AM8" s="79">
        <f t="shared" si="14"/>
        <v>0.79916324786324799</v>
      </c>
      <c r="AN8" s="79">
        <f t="shared" si="15"/>
        <v>0.36902002322692401</v>
      </c>
      <c r="AO8" s="79">
        <f t="shared" si="16"/>
        <v>0.69492456335934605</v>
      </c>
      <c r="AP8" s="79">
        <f t="shared" si="17"/>
        <v>0.34503975991297298</v>
      </c>
      <c r="AQ8" s="228"/>
      <c r="AR8" s="228"/>
      <c r="AS8" s="229">
        <v>24</v>
      </c>
      <c r="AT8" s="229">
        <v>22</v>
      </c>
      <c r="AU8" s="229">
        <f t="shared" si="18"/>
        <v>-2</v>
      </c>
      <c r="AV8" s="230">
        <f>AU8*2</f>
        <v>-4</v>
      </c>
      <c r="AW8" s="229">
        <v>10</v>
      </c>
      <c r="AX8" s="229">
        <v>6</v>
      </c>
      <c r="AY8" s="229">
        <v>0</v>
      </c>
      <c r="AZ8" s="229">
        <f t="shared" si="19"/>
        <v>-4</v>
      </c>
      <c r="BA8" s="230">
        <f>AZ8*5</f>
        <v>-20</v>
      </c>
      <c r="BB8" s="233">
        <v>100</v>
      </c>
      <c r="BC8" s="229">
        <v>0</v>
      </c>
      <c r="BD8" s="229">
        <v>30</v>
      </c>
      <c r="BE8" s="235">
        <v>-70</v>
      </c>
      <c r="BF8" s="236">
        <v>4</v>
      </c>
      <c r="BG8" s="229">
        <v>1</v>
      </c>
      <c r="BH8" s="229">
        <f t="shared" si="20"/>
        <v>-3</v>
      </c>
    </row>
    <row r="9" spans="1:60" s="165" customFormat="1">
      <c r="A9" s="32">
        <v>53</v>
      </c>
      <c r="B9" s="32">
        <v>106399</v>
      </c>
      <c r="C9" s="33" t="s">
        <v>52</v>
      </c>
      <c r="D9" s="33" t="s">
        <v>53</v>
      </c>
      <c r="E9" s="187">
        <v>18</v>
      </c>
      <c r="F9" s="188">
        <v>150</v>
      </c>
      <c r="G9" s="186">
        <v>3</v>
      </c>
      <c r="H9" s="186">
        <v>2</v>
      </c>
      <c r="I9" s="199">
        <v>13500</v>
      </c>
      <c r="J9" s="111">
        <f t="shared" si="0"/>
        <v>40500</v>
      </c>
      <c r="K9" s="199">
        <f t="shared" si="1"/>
        <v>3051.8937152694202</v>
      </c>
      <c r="L9" s="111">
        <f t="shared" si="2"/>
        <v>9155.6811458082502</v>
      </c>
      <c r="M9" s="200">
        <v>0.22606620113106801</v>
      </c>
      <c r="N9" s="201">
        <v>16875</v>
      </c>
      <c r="O9" s="198">
        <f t="shared" si="3"/>
        <v>50625</v>
      </c>
      <c r="P9" s="199">
        <f t="shared" si="4"/>
        <v>3528.75210828025</v>
      </c>
      <c r="Q9" s="111">
        <f t="shared" si="5"/>
        <v>10586.2563248407</v>
      </c>
      <c r="R9" s="200">
        <v>0.20911123604623699</v>
      </c>
      <c r="S9" s="208">
        <v>53412.78</v>
      </c>
      <c r="T9" s="208">
        <v>9154.2800000000007</v>
      </c>
      <c r="U9" s="205">
        <f t="shared" si="6"/>
        <v>1.3188340740740701</v>
      </c>
      <c r="V9" s="209">
        <f t="shared" si="7"/>
        <v>0.99984696432893005</v>
      </c>
      <c r="W9" s="205">
        <f t="shared" si="8"/>
        <v>1.05506725925926</v>
      </c>
      <c r="X9" s="209">
        <f t="shared" si="9"/>
        <v>0.86473250968989301</v>
      </c>
      <c r="Y9" s="189">
        <f>(G9*500)+(H9*260)</f>
        <v>2020</v>
      </c>
      <c r="Z9" s="219">
        <v>0</v>
      </c>
      <c r="AA9" s="218">
        <v>8775</v>
      </c>
      <c r="AB9" s="198">
        <f t="shared" si="10"/>
        <v>17550</v>
      </c>
      <c r="AC9" s="199">
        <v>2562.3190984449402</v>
      </c>
      <c r="AD9" s="111">
        <f t="shared" si="11"/>
        <v>5124.6381968898804</v>
      </c>
      <c r="AE9" s="200">
        <v>0.29200217646096199</v>
      </c>
      <c r="AF9" s="199">
        <v>10091.25</v>
      </c>
      <c r="AG9" s="111">
        <f t="shared" si="12"/>
        <v>20182.5</v>
      </c>
      <c r="AH9" s="199">
        <v>2740.4002757868702</v>
      </c>
      <c r="AI9" s="111">
        <f t="shared" si="13"/>
        <v>5480.8005515737404</v>
      </c>
      <c r="AJ9" s="223">
        <v>0.27156202410869501</v>
      </c>
      <c r="AK9" s="224">
        <v>16268.12</v>
      </c>
      <c r="AL9" s="224">
        <v>4256.5600000000004</v>
      </c>
      <c r="AM9" s="79">
        <f t="shared" si="14"/>
        <v>0.92695840455840495</v>
      </c>
      <c r="AN9" s="79">
        <f t="shared" si="15"/>
        <v>0.83060692998449903</v>
      </c>
      <c r="AO9" s="79">
        <f t="shared" si="16"/>
        <v>0.80605078657252605</v>
      </c>
      <c r="AP9" s="79">
        <f t="shared" si="17"/>
        <v>0.77663107057923997</v>
      </c>
      <c r="AQ9" s="228"/>
      <c r="AR9" s="228"/>
      <c r="AS9" s="229">
        <v>36</v>
      </c>
      <c r="AT9" s="229">
        <v>42</v>
      </c>
      <c r="AU9" s="229">
        <f t="shared" si="18"/>
        <v>6</v>
      </c>
      <c r="AV9" s="230"/>
      <c r="AW9" s="229">
        <v>12</v>
      </c>
      <c r="AX9" s="229">
        <v>4</v>
      </c>
      <c r="AY9" s="229">
        <v>0</v>
      </c>
      <c r="AZ9" s="229">
        <f t="shared" si="19"/>
        <v>-8</v>
      </c>
      <c r="BA9" s="230">
        <f>AZ9*5</f>
        <v>-40</v>
      </c>
      <c r="BB9" s="233">
        <v>100</v>
      </c>
      <c r="BC9" s="229">
        <v>0</v>
      </c>
      <c r="BD9" s="229">
        <v>20</v>
      </c>
      <c r="BE9" s="235">
        <v>-80</v>
      </c>
      <c r="BF9" s="236">
        <v>8</v>
      </c>
      <c r="BG9" s="229">
        <v>19</v>
      </c>
      <c r="BH9" s="229">
        <f t="shared" si="20"/>
        <v>11</v>
      </c>
    </row>
    <row r="10" spans="1:60">
      <c r="A10" s="32">
        <v>103</v>
      </c>
      <c r="B10" s="32">
        <v>329</v>
      </c>
      <c r="C10" s="33" t="s">
        <v>54</v>
      </c>
      <c r="D10" s="33" t="s">
        <v>55</v>
      </c>
      <c r="E10" s="60">
        <v>35</v>
      </c>
      <c r="F10" s="71">
        <v>150</v>
      </c>
      <c r="G10" s="186">
        <v>2</v>
      </c>
      <c r="H10" s="186">
        <v>1</v>
      </c>
      <c r="I10" s="199">
        <v>12000</v>
      </c>
      <c r="J10" s="111">
        <f t="shared" si="0"/>
        <v>36000</v>
      </c>
      <c r="K10" s="199">
        <f t="shared" si="1"/>
        <v>2603.0326054378202</v>
      </c>
      <c r="L10" s="111">
        <f t="shared" si="2"/>
        <v>7809.0978163134596</v>
      </c>
      <c r="M10" s="200">
        <v>0.21691938378648501</v>
      </c>
      <c r="N10" s="201">
        <v>15500</v>
      </c>
      <c r="O10" s="198">
        <f t="shared" si="3"/>
        <v>46500</v>
      </c>
      <c r="P10" s="199">
        <f t="shared" si="4"/>
        <v>3110.0816650387301</v>
      </c>
      <c r="Q10" s="111">
        <f t="shared" si="5"/>
        <v>9330.2449951161998</v>
      </c>
      <c r="R10" s="200">
        <v>0.20065043000249899</v>
      </c>
      <c r="S10" s="208">
        <v>45927.11</v>
      </c>
      <c r="T10" s="208">
        <v>838.97</v>
      </c>
      <c r="U10" s="205">
        <f t="shared" si="6"/>
        <v>1.2757530555555601</v>
      </c>
      <c r="V10" s="209">
        <f t="shared" si="7"/>
        <v>0.10743494571772</v>
      </c>
      <c r="W10" s="209">
        <f t="shared" si="8"/>
        <v>0.98767978494623698</v>
      </c>
      <c r="X10" s="209">
        <f t="shared" si="9"/>
        <v>8.9919396590244796E-2</v>
      </c>
      <c r="Y10" s="189">
        <f>(G10*200)+(H10*100)</f>
        <v>500</v>
      </c>
      <c r="Z10" s="219">
        <v>0</v>
      </c>
      <c r="AA10" s="218">
        <v>7800</v>
      </c>
      <c r="AB10" s="198">
        <f t="shared" si="10"/>
        <v>15600</v>
      </c>
      <c r="AC10" s="199">
        <v>2185.4627916488398</v>
      </c>
      <c r="AD10" s="111">
        <f t="shared" si="11"/>
        <v>4370.9255832976796</v>
      </c>
      <c r="AE10" s="200">
        <v>0.28018753739087698</v>
      </c>
      <c r="AF10" s="199">
        <v>8970</v>
      </c>
      <c r="AG10" s="111">
        <f t="shared" si="12"/>
        <v>17940</v>
      </c>
      <c r="AH10" s="199">
        <v>2337.3524556684301</v>
      </c>
      <c r="AI10" s="111">
        <f t="shared" si="13"/>
        <v>4674.7049113368603</v>
      </c>
      <c r="AJ10" s="223">
        <v>0.26057440977351498</v>
      </c>
      <c r="AK10" s="224">
        <v>22220.400000000001</v>
      </c>
      <c r="AL10" s="224">
        <v>-2191.52</v>
      </c>
      <c r="AM10" s="225">
        <f t="shared" si="14"/>
        <v>1.42438461538462</v>
      </c>
      <c r="AN10" s="79">
        <f t="shared" si="15"/>
        <v>-0.50138579535060201</v>
      </c>
      <c r="AO10" s="225">
        <f t="shared" si="16"/>
        <v>1.23859531772575</v>
      </c>
      <c r="AP10" s="79">
        <f t="shared" si="17"/>
        <v>-0.46880392272146099</v>
      </c>
      <c r="AQ10" s="228"/>
      <c r="AR10" s="228"/>
      <c r="AS10" s="229">
        <v>27</v>
      </c>
      <c r="AT10" s="229">
        <v>32</v>
      </c>
      <c r="AU10" s="229">
        <f t="shared" si="18"/>
        <v>5</v>
      </c>
      <c r="AV10" s="230"/>
      <c r="AW10" s="229">
        <v>10</v>
      </c>
      <c r="AX10" s="229">
        <v>10</v>
      </c>
      <c r="AY10" s="229">
        <v>2</v>
      </c>
      <c r="AZ10" s="229">
        <f t="shared" si="19"/>
        <v>2</v>
      </c>
      <c r="BA10" s="229"/>
      <c r="BB10" s="233">
        <v>100</v>
      </c>
      <c r="BC10" s="229">
        <v>16</v>
      </c>
      <c r="BD10" s="229">
        <v>80</v>
      </c>
      <c r="BE10" s="235">
        <v>-4</v>
      </c>
      <c r="BF10" s="236">
        <v>6</v>
      </c>
      <c r="BG10" s="229">
        <v>14</v>
      </c>
      <c r="BH10" s="229">
        <f t="shared" si="20"/>
        <v>8</v>
      </c>
    </row>
    <row r="11" spans="1:60">
      <c r="A11" s="32">
        <v>34</v>
      </c>
      <c r="B11" s="32">
        <v>101453</v>
      </c>
      <c r="C11" s="33" t="s">
        <v>56</v>
      </c>
      <c r="D11" s="33" t="s">
        <v>55</v>
      </c>
      <c r="E11" s="187">
        <v>12</v>
      </c>
      <c r="F11" s="188">
        <v>150</v>
      </c>
      <c r="G11" s="186">
        <v>4</v>
      </c>
      <c r="H11" s="186">
        <v>0</v>
      </c>
      <c r="I11" s="199">
        <v>15500</v>
      </c>
      <c r="J11" s="111">
        <f t="shared" si="0"/>
        <v>46500</v>
      </c>
      <c r="K11" s="199">
        <f t="shared" si="1"/>
        <v>3758.5779844537401</v>
      </c>
      <c r="L11" s="111">
        <f t="shared" si="2"/>
        <v>11275.733953361199</v>
      </c>
      <c r="M11" s="200">
        <v>0.24248890222282199</v>
      </c>
      <c r="N11" s="201">
        <v>18600</v>
      </c>
      <c r="O11" s="198">
        <f t="shared" si="3"/>
        <v>55800</v>
      </c>
      <c r="P11" s="199">
        <f t="shared" si="4"/>
        <v>4172.0215627436501</v>
      </c>
      <c r="Q11" s="111">
        <f t="shared" si="5"/>
        <v>12516.064688230899</v>
      </c>
      <c r="R11" s="200">
        <v>0.22430223455611001</v>
      </c>
      <c r="S11" s="208">
        <v>59060.02</v>
      </c>
      <c r="T11" s="208">
        <v>15467.46</v>
      </c>
      <c r="U11" s="205">
        <f t="shared" si="6"/>
        <v>1.2701079569892499</v>
      </c>
      <c r="V11" s="205">
        <f t="shared" si="7"/>
        <v>1.37174751231065</v>
      </c>
      <c r="W11" s="205">
        <f t="shared" si="8"/>
        <v>1.0584232974910399</v>
      </c>
      <c r="X11" s="205">
        <f t="shared" si="9"/>
        <v>1.23580856964924</v>
      </c>
      <c r="Y11" s="189">
        <f>(G11*500)+(H11*260)</f>
        <v>2000</v>
      </c>
      <c r="Z11" s="214">
        <f>(T11-L11)*0.3</f>
        <v>1257.51781399164</v>
      </c>
      <c r="AA11" s="218">
        <v>10075</v>
      </c>
      <c r="AB11" s="198">
        <f t="shared" si="10"/>
        <v>20150</v>
      </c>
      <c r="AC11" s="199">
        <v>3155.6394327809498</v>
      </c>
      <c r="AD11" s="111">
        <f t="shared" si="11"/>
        <v>6311.2788655618997</v>
      </c>
      <c r="AE11" s="200">
        <v>0.31321483203781197</v>
      </c>
      <c r="AF11" s="199">
        <v>11586.25</v>
      </c>
      <c r="AG11" s="111">
        <f t="shared" si="12"/>
        <v>23172.5</v>
      </c>
      <c r="AH11" s="199">
        <v>3374.9563733592299</v>
      </c>
      <c r="AI11" s="111">
        <f t="shared" si="13"/>
        <v>6749.9127467184599</v>
      </c>
      <c r="AJ11" s="223">
        <v>0.29128979379516501</v>
      </c>
      <c r="AK11" s="224">
        <v>26427.02</v>
      </c>
      <c r="AL11" s="224">
        <v>6352.79</v>
      </c>
      <c r="AM11" s="225">
        <f t="shared" si="14"/>
        <v>1.3115146401985101</v>
      </c>
      <c r="AN11" s="225">
        <f t="shared" si="15"/>
        <v>1.0065772936551101</v>
      </c>
      <c r="AO11" s="225">
        <f t="shared" si="16"/>
        <v>1.1404475132161001</v>
      </c>
      <c r="AP11" s="79">
        <f t="shared" si="17"/>
        <v>0.94116623997672799</v>
      </c>
      <c r="AQ11" s="189">
        <v>500</v>
      </c>
      <c r="AR11" s="228"/>
      <c r="AS11" s="229">
        <v>42</v>
      </c>
      <c r="AT11" s="229">
        <v>143</v>
      </c>
      <c r="AU11" s="229">
        <f t="shared" si="18"/>
        <v>101</v>
      </c>
      <c r="AV11" s="230"/>
      <c r="AW11" s="229">
        <v>18</v>
      </c>
      <c r="AX11" s="229">
        <v>6</v>
      </c>
      <c r="AY11" s="229">
        <v>0</v>
      </c>
      <c r="AZ11" s="229">
        <f t="shared" si="19"/>
        <v>-12</v>
      </c>
      <c r="BA11" s="230">
        <f>AZ11*5</f>
        <v>-60</v>
      </c>
      <c r="BB11" s="233">
        <v>100</v>
      </c>
      <c r="BC11" s="229">
        <v>0</v>
      </c>
      <c r="BD11" s="229">
        <v>30</v>
      </c>
      <c r="BE11" s="235">
        <v>-70</v>
      </c>
      <c r="BF11" s="236">
        <v>8</v>
      </c>
      <c r="BG11" s="229">
        <v>23</v>
      </c>
      <c r="BH11" s="229">
        <f t="shared" si="20"/>
        <v>15</v>
      </c>
    </row>
    <row r="12" spans="1:60">
      <c r="A12" s="32">
        <v>64</v>
      </c>
      <c r="B12" s="32">
        <v>311</v>
      </c>
      <c r="C12" s="33" t="s">
        <v>57</v>
      </c>
      <c r="D12" s="33" t="s">
        <v>53</v>
      </c>
      <c r="E12" s="187">
        <v>22</v>
      </c>
      <c r="F12" s="188">
        <v>150</v>
      </c>
      <c r="G12" s="186">
        <v>2</v>
      </c>
      <c r="H12" s="186">
        <v>0</v>
      </c>
      <c r="I12" s="199">
        <v>12000</v>
      </c>
      <c r="J12" s="111">
        <f t="shared" si="0"/>
        <v>36000</v>
      </c>
      <c r="K12" s="199">
        <f t="shared" si="1"/>
        <v>2220</v>
      </c>
      <c r="L12" s="111">
        <f t="shared" si="2"/>
        <v>6660</v>
      </c>
      <c r="M12" s="200">
        <v>0.185</v>
      </c>
      <c r="N12" s="201">
        <v>15500</v>
      </c>
      <c r="O12" s="198">
        <f t="shared" si="3"/>
        <v>46500</v>
      </c>
      <c r="P12" s="199">
        <f t="shared" si="4"/>
        <v>2652.4375</v>
      </c>
      <c r="Q12" s="111">
        <f t="shared" si="5"/>
        <v>7957.3125</v>
      </c>
      <c r="R12" s="200">
        <v>0.171125</v>
      </c>
      <c r="S12" s="208">
        <v>45533.63</v>
      </c>
      <c r="T12" s="208">
        <v>9008.6</v>
      </c>
      <c r="U12" s="205">
        <f t="shared" si="6"/>
        <v>1.26482305555556</v>
      </c>
      <c r="V12" s="205">
        <f t="shared" si="7"/>
        <v>1.3526426426426399</v>
      </c>
      <c r="W12" s="209">
        <f t="shared" si="8"/>
        <v>0.97921784946236601</v>
      </c>
      <c r="X12" s="209">
        <f t="shared" si="9"/>
        <v>1.1321158996834699</v>
      </c>
      <c r="Y12" s="189">
        <f>(G12*200)+(H12*100)</f>
        <v>400</v>
      </c>
      <c r="Z12" s="214">
        <f>(T12-L12)*0.2</f>
        <v>469.72</v>
      </c>
      <c r="AA12" s="218">
        <v>7800</v>
      </c>
      <c r="AB12" s="198">
        <f t="shared" si="10"/>
        <v>15600</v>
      </c>
      <c r="AC12" s="199">
        <v>1763.3373664246999</v>
      </c>
      <c r="AD12" s="111">
        <f t="shared" si="11"/>
        <v>3526.6747328493998</v>
      </c>
      <c r="AE12" s="200">
        <v>0.22606889313137099</v>
      </c>
      <c r="AF12" s="199">
        <v>8970</v>
      </c>
      <c r="AG12" s="111">
        <f t="shared" si="12"/>
        <v>17940</v>
      </c>
      <c r="AH12" s="199">
        <v>1885.88931339121</v>
      </c>
      <c r="AI12" s="111">
        <f t="shared" si="13"/>
        <v>3771.7786267824199</v>
      </c>
      <c r="AJ12" s="223">
        <v>0.21024407061217501</v>
      </c>
      <c r="AK12" s="224">
        <v>18590.060000000001</v>
      </c>
      <c r="AL12" s="224">
        <v>4133.66</v>
      </c>
      <c r="AM12" s="225">
        <f t="shared" si="14"/>
        <v>1.1916705128205101</v>
      </c>
      <c r="AN12" s="225">
        <f t="shared" si="15"/>
        <v>1.1721126310563299</v>
      </c>
      <c r="AO12" s="225">
        <f t="shared" si="16"/>
        <v>1.0362352285395799</v>
      </c>
      <c r="AP12" s="225">
        <f t="shared" si="17"/>
        <v>1.09594448906623</v>
      </c>
      <c r="AQ12" s="189">
        <v>300</v>
      </c>
      <c r="AR12" s="214">
        <f>(AL12-AD12)*0.2</f>
        <v>121.39705343012</v>
      </c>
      <c r="AS12" s="229">
        <v>50</v>
      </c>
      <c r="AT12" s="229">
        <v>96</v>
      </c>
      <c r="AU12" s="229">
        <f t="shared" si="18"/>
        <v>46</v>
      </c>
      <c r="AV12" s="230"/>
      <c r="AW12" s="229">
        <v>10</v>
      </c>
      <c r="AX12" s="229">
        <v>2</v>
      </c>
      <c r="AY12" s="229">
        <v>4</v>
      </c>
      <c r="AZ12" s="229">
        <f t="shared" si="19"/>
        <v>-4</v>
      </c>
      <c r="BA12" s="230">
        <f>AZ12*5</f>
        <v>-20</v>
      </c>
      <c r="BB12" s="233">
        <v>100</v>
      </c>
      <c r="BC12" s="229">
        <v>32</v>
      </c>
      <c r="BD12" s="229">
        <v>10</v>
      </c>
      <c r="BE12" s="235">
        <v>-58</v>
      </c>
      <c r="BF12" s="236">
        <v>6</v>
      </c>
      <c r="BG12" s="229">
        <v>11</v>
      </c>
      <c r="BH12" s="229">
        <f t="shared" si="20"/>
        <v>5</v>
      </c>
    </row>
    <row r="13" spans="1:60">
      <c r="A13" s="32">
        <v>22</v>
      </c>
      <c r="B13" s="32">
        <v>111400</v>
      </c>
      <c r="C13" s="33" t="s">
        <v>58</v>
      </c>
      <c r="D13" s="33" t="s">
        <v>59</v>
      </c>
      <c r="E13" s="187">
        <v>8</v>
      </c>
      <c r="F13" s="188">
        <v>200</v>
      </c>
      <c r="G13" s="186">
        <v>2</v>
      </c>
      <c r="H13" s="189">
        <v>2</v>
      </c>
      <c r="I13" s="199">
        <v>18000</v>
      </c>
      <c r="J13" s="111">
        <f t="shared" si="0"/>
        <v>54000</v>
      </c>
      <c r="K13" s="199">
        <f t="shared" si="1"/>
        <v>3330</v>
      </c>
      <c r="L13" s="111">
        <f t="shared" si="2"/>
        <v>9990</v>
      </c>
      <c r="M13" s="200">
        <v>0.185</v>
      </c>
      <c r="N13" s="201">
        <v>22500</v>
      </c>
      <c r="O13" s="198">
        <f t="shared" si="3"/>
        <v>67500</v>
      </c>
      <c r="P13" s="199">
        <f t="shared" si="4"/>
        <v>3850.3125</v>
      </c>
      <c r="Q13" s="111">
        <f t="shared" si="5"/>
        <v>11550.9375</v>
      </c>
      <c r="R13" s="200">
        <v>0.171125</v>
      </c>
      <c r="S13" s="208">
        <v>67817.240000000005</v>
      </c>
      <c r="T13" s="208">
        <v>10733.66</v>
      </c>
      <c r="U13" s="205">
        <f t="shared" si="6"/>
        <v>1.25587481481481</v>
      </c>
      <c r="V13" s="205">
        <f t="shared" si="7"/>
        <v>1.07444044044044</v>
      </c>
      <c r="W13" s="205">
        <f t="shared" si="8"/>
        <v>1.00469985185185</v>
      </c>
      <c r="X13" s="209">
        <f t="shared" si="9"/>
        <v>0.92924578632686705</v>
      </c>
      <c r="Y13" s="189">
        <f>(G13*500)+(H13*260)</f>
        <v>1520</v>
      </c>
      <c r="Z13" s="214">
        <f>(T13-L13)*0.2</f>
        <v>148.732</v>
      </c>
      <c r="AA13" s="218">
        <v>11700</v>
      </c>
      <c r="AB13" s="198">
        <f t="shared" si="10"/>
        <v>23400</v>
      </c>
      <c r="AC13" s="199">
        <v>2363.08760778858</v>
      </c>
      <c r="AD13" s="111">
        <f t="shared" si="11"/>
        <v>4726.1752155771601</v>
      </c>
      <c r="AE13" s="200">
        <v>0.20197329981098999</v>
      </c>
      <c r="AF13" s="199">
        <v>13455</v>
      </c>
      <c r="AG13" s="111">
        <f t="shared" si="12"/>
        <v>26910</v>
      </c>
      <c r="AH13" s="199">
        <v>2527.3221965298899</v>
      </c>
      <c r="AI13" s="111">
        <f t="shared" si="13"/>
        <v>5054.6443930597798</v>
      </c>
      <c r="AJ13" s="223">
        <v>0.18783516882422099</v>
      </c>
      <c r="AK13" s="224">
        <v>31312.46</v>
      </c>
      <c r="AL13" s="224">
        <v>5318.45</v>
      </c>
      <c r="AM13" s="225">
        <f t="shared" si="14"/>
        <v>1.33813931623932</v>
      </c>
      <c r="AN13" s="225">
        <f t="shared" si="15"/>
        <v>1.1253179912735201</v>
      </c>
      <c r="AO13" s="225">
        <f t="shared" si="16"/>
        <v>1.1635994054254899</v>
      </c>
      <c r="AP13" s="225">
        <f t="shared" si="17"/>
        <v>1.0521907351786099</v>
      </c>
      <c r="AQ13" s="189">
        <v>500</v>
      </c>
      <c r="AR13" s="214">
        <f>(AL13-AD13)*0.2</f>
        <v>118.45495688456801</v>
      </c>
      <c r="AS13" s="229">
        <v>36</v>
      </c>
      <c r="AT13" s="229">
        <v>10</v>
      </c>
      <c r="AU13" s="229">
        <f t="shared" si="18"/>
        <v>-26</v>
      </c>
      <c r="AV13" s="230">
        <f>AU13*2</f>
        <v>-52</v>
      </c>
      <c r="AW13" s="229">
        <v>14</v>
      </c>
      <c r="AX13" s="229">
        <v>6</v>
      </c>
      <c r="AY13" s="229">
        <v>0</v>
      </c>
      <c r="AZ13" s="229">
        <f t="shared" si="19"/>
        <v>-8</v>
      </c>
      <c r="BA13" s="230">
        <f>AZ13*5</f>
        <v>-40</v>
      </c>
      <c r="BB13" s="233">
        <v>100</v>
      </c>
      <c r="BC13" s="229">
        <v>0</v>
      </c>
      <c r="BD13" s="229">
        <v>30</v>
      </c>
      <c r="BE13" s="235">
        <v>-70</v>
      </c>
      <c r="BF13" s="236">
        <v>8</v>
      </c>
      <c r="BG13" s="229">
        <v>4</v>
      </c>
      <c r="BH13" s="229">
        <f t="shared" si="20"/>
        <v>-4</v>
      </c>
    </row>
    <row r="14" spans="1:60">
      <c r="A14" s="32">
        <v>25</v>
      </c>
      <c r="B14" s="32">
        <v>387</v>
      </c>
      <c r="C14" s="33" t="s">
        <v>60</v>
      </c>
      <c r="D14" s="33" t="s">
        <v>51</v>
      </c>
      <c r="E14" s="60">
        <v>9</v>
      </c>
      <c r="F14" s="71">
        <v>200</v>
      </c>
      <c r="G14" s="186">
        <v>2</v>
      </c>
      <c r="H14" s="186">
        <v>3</v>
      </c>
      <c r="I14" s="199">
        <v>18000</v>
      </c>
      <c r="J14" s="111">
        <f t="shared" si="0"/>
        <v>54000</v>
      </c>
      <c r="K14" s="199">
        <f t="shared" si="1"/>
        <v>3330</v>
      </c>
      <c r="L14" s="111">
        <f t="shared" si="2"/>
        <v>9990</v>
      </c>
      <c r="M14" s="200">
        <v>0.185</v>
      </c>
      <c r="N14" s="201">
        <v>22500</v>
      </c>
      <c r="O14" s="198">
        <f t="shared" si="3"/>
        <v>67500</v>
      </c>
      <c r="P14" s="199">
        <f t="shared" si="4"/>
        <v>3850.3125</v>
      </c>
      <c r="Q14" s="111">
        <f t="shared" si="5"/>
        <v>11550.9375</v>
      </c>
      <c r="R14" s="200">
        <v>0.171125</v>
      </c>
      <c r="S14" s="208">
        <v>66511.75</v>
      </c>
      <c r="T14" s="208">
        <v>13884.64</v>
      </c>
      <c r="U14" s="205">
        <f t="shared" si="6"/>
        <v>1.2316990740740701</v>
      </c>
      <c r="V14" s="205">
        <f t="shared" si="7"/>
        <v>1.3898538538538501</v>
      </c>
      <c r="W14" s="209">
        <f t="shared" si="8"/>
        <v>0.98535925925925905</v>
      </c>
      <c r="X14" s="209">
        <f t="shared" si="9"/>
        <v>1.2020357654952201</v>
      </c>
      <c r="Y14" s="189">
        <f>(G14*200)+(H14*100)</f>
        <v>700</v>
      </c>
      <c r="Z14" s="219">
        <v>0</v>
      </c>
      <c r="AA14" s="218">
        <v>11700</v>
      </c>
      <c r="AB14" s="198">
        <f t="shared" si="10"/>
        <v>23400</v>
      </c>
      <c r="AC14" s="199">
        <v>2625.9125276448399</v>
      </c>
      <c r="AD14" s="111">
        <f t="shared" si="11"/>
        <v>5251.8250552896798</v>
      </c>
      <c r="AE14" s="200">
        <v>0.22443696817477299</v>
      </c>
      <c r="AF14" s="199">
        <v>13455</v>
      </c>
      <c r="AG14" s="111">
        <f t="shared" si="12"/>
        <v>26910</v>
      </c>
      <c r="AH14" s="199">
        <v>2808.4134483161602</v>
      </c>
      <c r="AI14" s="111">
        <f t="shared" si="13"/>
        <v>5616.8268966323203</v>
      </c>
      <c r="AJ14" s="223">
        <v>0.20872638040253799</v>
      </c>
      <c r="AK14" s="224">
        <v>28227.87</v>
      </c>
      <c r="AL14" s="224">
        <v>4760.6000000000004</v>
      </c>
      <c r="AM14" s="225">
        <f t="shared" si="14"/>
        <v>1.2063192307692301</v>
      </c>
      <c r="AN14" s="79">
        <f t="shared" si="15"/>
        <v>0.90646583804330805</v>
      </c>
      <c r="AO14" s="225">
        <f t="shared" si="16"/>
        <v>1.04897324414716</v>
      </c>
      <c r="AP14" s="79">
        <f t="shared" si="17"/>
        <v>0.84756039087733204</v>
      </c>
      <c r="AQ14" s="228"/>
      <c r="AR14" s="228"/>
      <c r="AS14" s="229">
        <v>42</v>
      </c>
      <c r="AT14" s="229">
        <v>76</v>
      </c>
      <c r="AU14" s="229">
        <f t="shared" si="18"/>
        <v>34</v>
      </c>
      <c r="AV14" s="230"/>
      <c r="AW14" s="229">
        <v>20</v>
      </c>
      <c r="AX14" s="229">
        <v>6</v>
      </c>
      <c r="AY14" s="229">
        <v>8</v>
      </c>
      <c r="AZ14" s="229">
        <f t="shared" si="19"/>
        <v>-6</v>
      </c>
      <c r="BA14" s="230">
        <f>AZ14*5</f>
        <v>-30</v>
      </c>
      <c r="BB14" s="233">
        <v>200</v>
      </c>
      <c r="BC14" s="229">
        <v>64</v>
      </c>
      <c r="BD14" s="229">
        <v>30</v>
      </c>
      <c r="BE14" s="235">
        <v>-106</v>
      </c>
      <c r="BF14" s="236">
        <v>10</v>
      </c>
      <c r="BG14" s="229">
        <v>25</v>
      </c>
      <c r="BH14" s="229">
        <f t="shared" si="20"/>
        <v>15</v>
      </c>
    </row>
    <row r="15" spans="1:60">
      <c r="A15" s="32">
        <v>118</v>
      </c>
      <c r="B15" s="32">
        <v>114286</v>
      </c>
      <c r="C15" s="33" t="s">
        <v>61</v>
      </c>
      <c r="D15" s="33" t="s">
        <v>53</v>
      </c>
      <c r="E15" s="187">
        <v>40</v>
      </c>
      <c r="F15" s="188">
        <v>100</v>
      </c>
      <c r="G15" s="186">
        <v>4</v>
      </c>
      <c r="H15" s="186">
        <v>1</v>
      </c>
      <c r="I15" s="199">
        <v>8000</v>
      </c>
      <c r="J15" s="111">
        <f t="shared" si="0"/>
        <v>24000</v>
      </c>
      <c r="K15" s="199">
        <f t="shared" si="1"/>
        <v>1320</v>
      </c>
      <c r="L15" s="111">
        <f t="shared" si="2"/>
        <v>3960</v>
      </c>
      <c r="M15" s="200">
        <v>0.16500000000000001</v>
      </c>
      <c r="N15" s="201">
        <v>11500</v>
      </c>
      <c r="O15" s="198">
        <f t="shared" si="3"/>
        <v>34500</v>
      </c>
      <c r="P15" s="199">
        <f t="shared" si="4"/>
        <v>1725</v>
      </c>
      <c r="Q15" s="111">
        <f t="shared" si="5"/>
        <v>5175</v>
      </c>
      <c r="R15" s="200">
        <v>0.15</v>
      </c>
      <c r="S15" s="208">
        <v>29441.53</v>
      </c>
      <c r="T15" s="208">
        <v>4201.3900000000003</v>
      </c>
      <c r="U15" s="205">
        <f t="shared" si="6"/>
        <v>1.2267304166666699</v>
      </c>
      <c r="V15" s="205">
        <f t="shared" si="7"/>
        <v>1.0609570707070699</v>
      </c>
      <c r="W15" s="209">
        <f t="shared" si="8"/>
        <v>0.85337768115942003</v>
      </c>
      <c r="X15" s="209">
        <f t="shared" si="9"/>
        <v>0.81186280193236704</v>
      </c>
      <c r="Y15" s="189">
        <f>(G15*200)+(H15*100)</f>
        <v>900</v>
      </c>
      <c r="Z15" s="214">
        <f>(T15-L15)*0.2</f>
        <v>48.278000000000098</v>
      </c>
      <c r="AA15" s="218">
        <v>5200</v>
      </c>
      <c r="AB15" s="198">
        <f t="shared" si="10"/>
        <v>10400</v>
      </c>
      <c r="AC15" s="199">
        <v>1012.36082382723</v>
      </c>
      <c r="AD15" s="111">
        <f t="shared" si="11"/>
        <v>2024.72164765446</v>
      </c>
      <c r="AE15" s="200">
        <v>0.19468477381292801</v>
      </c>
      <c r="AF15" s="199">
        <v>5980</v>
      </c>
      <c r="AG15" s="111">
        <f t="shared" si="12"/>
        <v>11960</v>
      </c>
      <c r="AH15" s="199">
        <v>1082.7199010832201</v>
      </c>
      <c r="AI15" s="111">
        <f t="shared" si="13"/>
        <v>2165.4398021664401</v>
      </c>
      <c r="AJ15" s="223">
        <v>0.18105683964602401</v>
      </c>
      <c r="AK15" s="224">
        <v>13789.04</v>
      </c>
      <c r="AL15" s="224">
        <v>2163.66</v>
      </c>
      <c r="AM15" s="225">
        <f t="shared" si="14"/>
        <v>1.3258692307692299</v>
      </c>
      <c r="AN15" s="225">
        <f t="shared" si="15"/>
        <v>1.06862096451949</v>
      </c>
      <c r="AO15" s="225">
        <f t="shared" si="16"/>
        <v>1.15292976588629</v>
      </c>
      <c r="AP15" s="79">
        <f t="shared" si="17"/>
        <v>0.999178087442256</v>
      </c>
      <c r="AQ15" s="189">
        <v>500</v>
      </c>
      <c r="AR15" s="228"/>
      <c r="AS15" s="229">
        <v>24</v>
      </c>
      <c r="AT15" s="229">
        <v>64</v>
      </c>
      <c r="AU15" s="229">
        <f t="shared" si="18"/>
        <v>40</v>
      </c>
      <c r="AV15" s="230"/>
      <c r="AW15" s="229">
        <v>8</v>
      </c>
      <c r="AX15" s="229">
        <v>2</v>
      </c>
      <c r="AY15" s="229">
        <v>0</v>
      </c>
      <c r="AZ15" s="229">
        <f t="shared" si="19"/>
        <v>-6</v>
      </c>
      <c r="BA15" s="230">
        <f>AZ15*5</f>
        <v>-30</v>
      </c>
      <c r="BB15" s="233">
        <v>100</v>
      </c>
      <c r="BC15" s="229">
        <v>0</v>
      </c>
      <c r="BD15" s="229">
        <v>10</v>
      </c>
      <c r="BE15" s="235">
        <v>-90</v>
      </c>
      <c r="BF15" s="236">
        <v>4</v>
      </c>
      <c r="BG15" s="229">
        <v>12</v>
      </c>
      <c r="BH15" s="229">
        <f t="shared" si="20"/>
        <v>8</v>
      </c>
    </row>
    <row r="16" spans="1:60">
      <c r="A16" s="29">
        <v>6</v>
      </c>
      <c r="B16" s="29">
        <v>750</v>
      </c>
      <c r="C16" s="30" t="s">
        <v>62</v>
      </c>
      <c r="D16" s="30" t="s">
        <v>51</v>
      </c>
      <c r="E16" s="187">
        <v>2</v>
      </c>
      <c r="F16" s="190">
        <v>200</v>
      </c>
      <c r="G16" s="189">
        <v>5</v>
      </c>
      <c r="H16" s="186">
        <v>4</v>
      </c>
      <c r="I16" s="195">
        <v>48000</v>
      </c>
      <c r="J16" s="111">
        <f t="shared" si="0"/>
        <v>144000</v>
      </c>
      <c r="K16" s="195">
        <f t="shared" si="1"/>
        <v>11393.7996706593</v>
      </c>
      <c r="L16" s="111">
        <f t="shared" si="2"/>
        <v>34181.399011977897</v>
      </c>
      <c r="M16" s="196">
        <v>0.237370826472069</v>
      </c>
      <c r="N16" s="197">
        <v>56000</v>
      </c>
      <c r="O16" s="198">
        <f t="shared" si="3"/>
        <v>168000</v>
      </c>
      <c r="P16" s="195">
        <f t="shared" si="4"/>
        <v>12295.8088112532</v>
      </c>
      <c r="Q16" s="111">
        <f t="shared" si="5"/>
        <v>36887.426433759603</v>
      </c>
      <c r="R16" s="196">
        <v>0.21956801448666399</v>
      </c>
      <c r="S16" s="204">
        <v>174620.75</v>
      </c>
      <c r="T16" s="204">
        <v>39863.379999999997</v>
      </c>
      <c r="U16" s="205">
        <f t="shared" si="6"/>
        <v>1.2126440972222201</v>
      </c>
      <c r="V16" s="205">
        <f t="shared" si="7"/>
        <v>1.16623020567505</v>
      </c>
      <c r="W16" s="205">
        <f t="shared" si="8"/>
        <v>1.0394092261904799</v>
      </c>
      <c r="X16" s="205">
        <f t="shared" si="9"/>
        <v>1.0806766384633699</v>
      </c>
      <c r="Y16" s="189">
        <f>(G16*500)+(H16*260)</f>
        <v>3540</v>
      </c>
      <c r="Z16" s="214">
        <f>(T16-L16)*0.3</f>
        <v>1704.5942964066301</v>
      </c>
      <c r="AA16" s="215">
        <v>35000</v>
      </c>
      <c r="AB16" s="198">
        <f t="shared" si="10"/>
        <v>70000</v>
      </c>
      <c r="AC16" s="195">
        <v>10731.139446758099</v>
      </c>
      <c r="AD16" s="111">
        <f t="shared" si="11"/>
        <v>21462.278893516199</v>
      </c>
      <c r="AE16" s="196">
        <v>0.30660398419308899</v>
      </c>
      <c r="AF16" s="195">
        <v>40250</v>
      </c>
      <c r="AG16" s="111">
        <f t="shared" si="12"/>
        <v>80500</v>
      </c>
      <c r="AH16" s="195">
        <v>11476.953638307799</v>
      </c>
      <c r="AI16" s="111">
        <f t="shared" si="13"/>
        <v>22953.907276615599</v>
      </c>
      <c r="AJ16" s="222">
        <v>0.285141705299573</v>
      </c>
      <c r="AK16" s="110">
        <v>58451.13</v>
      </c>
      <c r="AL16" s="110">
        <v>15467.04</v>
      </c>
      <c r="AM16" s="79">
        <f t="shared" si="14"/>
        <v>0.83501614285714298</v>
      </c>
      <c r="AN16" s="79">
        <f t="shared" si="15"/>
        <v>0.72066158848921802</v>
      </c>
      <c r="AO16" s="79">
        <f t="shared" si="16"/>
        <v>0.72610099378881998</v>
      </c>
      <c r="AP16" s="79">
        <f t="shared" si="17"/>
        <v>0.67383037726901995</v>
      </c>
      <c r="AQ16" s="228"/>
      <c r="AR16" s="228"/>
      <c r="AS16" s="229">
        <v>71</v>
      </c>
      <c r="AT16" s="229">
        <v>45</v>
      </c>
      <c r="AU16" s="229">
        <f t="shared" si="18"/>
        <v>-26</v>
      </c>
      <c r="AV16" s="230">
        <f>AU16*2</f>
        <v>-52</v>
      </c>
      <c r="AW16" s="229">
        <v>40</v>
      </c>
      <c r="AX16" s="229">
        <v>21</v>
      </c>
      <c r="AY16" s="229">
        <v>23</v>
      </c>
      <c r="AZ16" s="229">
        <f t="shared" si="19"/>
        <v>4</v>
      </c>
      <c r="BA16" s="229"/>
      <c r="BB16" s="233">
        <v>300</v>
      </c>
      <c r="BC16" s="229">
        <v>184</v>
      </c>
      <c r="BD16" s="229">
        <v>168</v>
      </c>
      <c r="BE16" s="235">
        <v>52</v>
      </c>
      <c r="BF16" s="236">
        <v>20</v>
      </c>
      <c r="BG16" s="229">
        <v>15</v>
      </c>
      <c r="BH16" s="229">
        <f t="shared" si="20"/>
        <v>-5</v>
      </c>
    </row>
    <row r="17" spans="1:60">
      <c r="A17" s="29">
        <v>2</v>
      </c>
      <c r="B17" s="29">
        <v>114685</v>
      </c>
      <c r="C17" s="30" t="s">
        <v>63</v>
      </c>
      <c r="D17" s="30" t="s">
        <v>47</v>
      </c>
      <c r="E17" s="60">
        <v>1</v>
      </c>
      <c r="F17" s="61">
        <v>200</v>
      </c>
      <c r="G17" s="186">
        <v>2</v>
      </c>
      <c r="H17" s="186">
        <v>4</v>
      </c>
      <c r="I17" s="195">
        <v>26000</v>
      </c>
      <c r="J17" s="111">
        <f t="shared" si="0"/>
        <v>78000</v>
      </c>
      <c r="K17" s="195">
        <f t="shared" si="1"/>
        <v>3770</v>
      </c>
      <c r="L17" s="111">
        <f t="shared" si="2"/>
        <v>11310</v>
      </c>
      <c r="M17" s="196">
        <v>0.14499999999999999</v>
      </c>
      <c r="N17" s="197">
        <v>31000</v>
      </c>
      <c r="O17" s="198">
        <f t="shared" si="3"/>
        <v>93000</v>
      </c>
      <c r="P17" s="195">
        <f t="shared" si="4"/>
        <v>3875</v>
      </c>
      <c r="Q17" s="111">
        <f t="shared" si="5"/>
        <v>11625</v>
      </c>
      <c r="R17" s="196">
        <v>0.125</v>
      </c>
      <c r="S17" s="204">
        <v>94483.65</v>
      </c>
      <c r="T17" s="204">
        <v>12351.11</v>
      </c>
      <c r="U17" s="205">
        <f t="shared" si="6"/>
        <v>1.2113288461538501</v>
      </c>
      <c r="V17" s="205">
        <f t="shared" si="7"/>
        <v>1.0920521662245799</v>
      </c>
      <c r="W17" s="205">
        <f t="shared" si="8"/>
        <v>1.0159532258064501</v>
      </c>
      <c r="X17" s="205">
        <f t="shared" si="9"/>
        <v>1.0624610752688199</v>
      </c>
      <c r="Y17" s="189">
        <f>(G17*500)+(H17*260)</f>
        <v>2040</v>
      </c>
      <c r="Z17" s="214">
        <f>(T17-L17)*0.3</f>
        <v>312.33300000000003</v>
      </c>
      <c r="AA17" s="215">
        <v>16000</v>
      </c>
      <c r="AB17" s="198">
        <f t="shared" si="10"/>
        <v>32000</v>
      </c>
      <c r="AC17" s="195">
        <v>2197.5898706877801</v>
      </c>
      <c r="AD17" s="111">
        <f t="shared" si="11"/>
        <v>4395.1797413755603</v>
      </c>
      <c r="AE17" s="196">
        <v>0.13734936691798599</v>
      </c>
      <c r="AF17" s="195">
        <v>18400</v>
      </c>
      <c r="AG17" s="111">
        <f t="shared" si="12"/>
        <v>36800</v>
      </c>
      <c r="AH17" s="195">
        <v>2350.32236670058</v>
      </c>
      <c r="AI17" s="111">
        <f t="shared" si="13"/>
        <v>4700.64473340116</v>
      </c>
      <c r="AJ17" s="222">
        <v>0.12773491123372699</v>
      </c>
      <c r="AK17" s="110">
        <v>29186.639999999999</v>
      </c>
      <c r="AL17" s="110">
        <v>3379.7</v>
      </c>
      <c r="AM17" s="79">
        <f t="shared" si="14"/>
        <v>0.91208250000000002</v>
      </c>
      <c r="AN17" s="79">
        <f t="shared" si="15"/>
        <v>0.76895603794857603</v>
      </c>
      <c r="AO17" s="79">
        <f t="shared" si="16"/>
        <v>0.79311521739130397</v>
      </c>
      <c r="AP17" s="79">
        <f t="shared" si="17"/>
        <v>0.71898647774528002</v>
      </c>
      <c r="AQ17" s="228"/>
      <c r="AR17" s="228"/>
      <c r="AS17" s="229">
        <v>48</v>
      </c>
      <c r="AT17" s="229">
        <v>33</v>
      </c>
      <c r="AU17" s="229">
        <f t="shared" si="18"/>
        <v>-15</v>
      </c>
      <c r="AV17" s="230">
        <f>AU17*2</f>
        <v>-30</v>
      </c>
      <c r="AW17" s="229">
        <v>20</v>
      </c>
      <c r="AX17" s="229">
        <v>14</v>
      </c>
      <c r="AY17" s="229">
        <v>5</v>
      </c>
      <c r="AZ17" s="229">
        <f t="shared" si="19"/>
        <v>-1</v>
      </c>
      <c r="BA17" s="230">
        <f>AZ17*5</f>
        <v>-5</v>
      </c>
      <c r="BB17" s="233">
        <v>200</v>
      </c>
      <c r="BC17" s="229">
        <v>40</v>
      </c>
      <c r="BD17" s="229">
        <v>70</v>
      </c>
      <c r="BE17" s="235">
        <v>-90</v>
      </c>
      <c r="BF17" s="236">
        <v>10</v>
      </c>
      <c r="BG17" s="229">
        <v>25</v>
      </c>
      <c r="BH17" s="229">
        <f t="shared" si="20"/>
        <v>15</v>
      </c>
    </row>
    <row r="18" spans="1:60">
      <c r="A18" s="32">
        <v>44</v>
      </c>
      <c r="B18" s="32">
        <v>102565</v>
      </c>
      <c r="C18" s="33" t="s">
        <v>64</v>
      </c>
      <c r="D18" s="33" t="s">
        <v>53</v>
      </c>
      <c r="E18" s="60">
        <v>15</v>
      </c>
      <c r="F18" s="71">
        <v>150</v>
      </c>
      <c r="G18" s="186">
        <v>2</v>
      </c>
      <c r="H18" s="186">
        <v>2</v>
      </c>
      <c r="I18" s="199">
        <v>15000</v>
      </c>
      <c r="J18" s="111">
        <f t="shared" si="0"/>
        <v>45000</v>
      </c>
      <c r="K18" s="199">
        <f t="shared" si="1"/>
        <v>3757.7349012974901</v>
      </c>
      <c r="L18" s="111">
        <f t="shared" si="2"/>
        <v>11273.204703892499</v>
      </c>
      <c r="M18" s="200">
        <v>0.250515660086499</v>
      </c>
      <c r="N18" s="201">
        <v>18800</v>
      </c>
      <c r="O18" s="198">
        <f t="shared" si="3"/>
        <v>56400</v>
      </c>
      <c r="P18" s="199">
        <f t="shared" si="4"/>
        <v>4356.4673289042103</v>
      </c>
      <c r="Q18" s="111">
        <f t="shared" si="5"/>
        <v>13069.401986712601</v>
      </c>
      <c r="R18" s="200">
        <v>0.23172698558001101</v>
      </c>
      <c r="S18" s="208">
        <v>53596.97</v>
      </c>
      <c r="T18" s="208">
        <v>11459.01</v>
      </c>
      <c r="U18" s="205">
        <f t="shared" si="6"/>
        <v>1.19104377777778</v>
      </c>
      <c r="V18" s="205">
        <f t="shared" si="7"/>
        <v>1.01648202982097</v>
      </c>
      <c r="W18" s="209">
        <f t="shared" si="8"/>
        <v>0.95030088652482303</v>
      </c>
      <c r="X18" s="209">
        <f t="shared" si="9"/>
        <v>0.87678150933379695</v>
      </c>
      <c r="Y18" s="189">
        <f>(G18*200)+(H18*100)</f>
        <v>600</v>
      </c>
      <c r="Z18" s="214">
        <f>(T18-L18)*0.2</f>
        <v>37.161059221500203</v>
      </c>
      <c r="AA18" s="218">
        <v>9750</v>
      </c>
      <c r="AB18" s="198">
        <f t="shared" si="10"/>
        <v>19500</v>
      </c>
      <c r="AC18" s="199">
        <v>3154.9315942143398</v>
      </c>
      <c r="AD18" s="111">
        <f t="shared" si="11"/>
        <v>6309.8631884286797</v>
      </c>
      <c r="AE18" s="200">
        <v>0.32358272761172702</v>
      </c>
      <c r="AF18" s="199">
        <v>11212.5</v>
      </c>
      <c r="AG18" s="111">
        <f t="shared" si="12"/>
        <v>22425</v>
      </c>
      <c r="AH18" s="199">
        <v>3374.1993400122401</v>
      </c>
      <c r="AI18" s="111">
        <f t="shared" si="13"/>
        <v>6748.3986800244802</v>
      </c>
      <c r="AJ18" s="223">
        <v>0.300931936678907</v>
      </c>
      <c r="AK18" s="224">
        <v>22403.81</v>
      </c>
      <c r="AL18" s="224">
        <v>6218.76</v>
      </c>
      <c r="AM18" s="225">
        <f t="shared" si="14"/>
        <v>1.1489133333333299</v>
      </c>
      <c r="AN18" s="79">
        <f t="shared" si="15"/>
        <v>0.98556178070615696</v>
      </c>
      <c r="AO18" s="79">
        <f t="shared" si="16"/>
        <v>0.99905507246376801</v>
      </c>
      <c r="AP18" s="79">
        <f t="shared" si="17"/>
        <v>0.92151639149710696</v>
      </c>
      <c r="AQ18" s="228"/>
      <c r="AR18" s="228"/>
      <c r="AS18" s="229">
        <v>36</v>
      </c>
      <c r="AT18" s="229">
        <v>23</v>
      </c>
      <c r="AU18" s="229">
        <f t="shared" si="18"/>
        <v>-13</v>
      </c>
      <c r="AV18" s="230">
        <f>AU18*2</f>
        <v>-26</v>
      </c>
      <c r="AW18" s="229">
        <v>12</v>
      </c>
      <c r="AX18" s="229">
        <v>10</v>
      </c>
      <c r="AY18" s="229">
        <v>0</v>
      </c>
      <c r="AZ18" s="229">
        <f t="shared" si="19"/>
        <v>-2</v>
      </c>
      <c r="BA18" s="230">
        <f>AZ18*5</f>
        <v>-10</v>
      </c>
      <c r="BB18" s="233">
        <v>100</v>
      </c>
      <c r="BC18" s="229">
        <v>0</v>
      </c>
      <c r="BD18" s="229">
        <v>50</v>
      </c>
      <c r="BE18" s="235">
        <v>-50</v>
      </c>
      <c r="BF18" s="236">
        <v>8</v>
      </c>
      <c r="BG18" s="229">
        <v>13</v>
      </c>
      <c r="BH18" s="229">
        <f t="shared" si="20"/>
        <v>5</v>
      </c>
    </row>
    <row r="19" spans="1:60">
      <c r="A19" s="32">
        <v>55</v>
      </c>
      <c r="B19" s="32">
        <v>515</v>
      </c>
      <c r="C19" s="33" t="s">
        <v>65</v>
      </c>
      <c r="D19" s="33" t="s">
        <v>47</v>
      </c>
      <c r="E19" s="60">
        <v>19</v>
      </c>
      <c r="F19" s="71">
        <v>150</v>
      </c>
      <c r="G19" s="186">
        <v>2</v>
      </c>
      <c r="H19" s="186">
        <v>2</v>
      </c>
      <c r="I19" s="199">
        <v>14000</v>
      </c>
      <c r="J19" s="111">
        <f t="shared" si="0"/>
        <v>42000</v>
      </c>
      <c r="K19" s="199">
        <f t="shared" si="1"/>
        <v>3283.9093519776902</v>
      </c>
      <c r="L19" s="111">
        <f t="shared" si="2"/>
        <v>9851.7280559330593</v>
      </c>
      <c r="M19" s="200">
        <v>0.23456495371269201</v>
      </c>
      <c r="N19" s="201">
        <v>17500</v>
      </c>
      <c r="O19" s="198">
        <f t="shared" si="3"/>
        <v>52500</v>
      </c>
      <c r="P19" s="199">
        <f t="shared" si="4"/>
        <v>3797.0201882242</v>
      </c>
      <c r="Q19" s="111">
        <f t="shared" si="5"/>
        <v>11391.0605646726</v>
      </c>
      <c r="R19" s="200">
        <v>0.21697258218424001</v>
      </c>
      <c r="S19" s="208">
        <v>49937.599999999999</v>
      </c>
      <c r="T19" s="208">
        <v>9760.39</v>
      </c>
      <c r="U19" s="205">
        <f t="shared" si="6"/>
        <v>1.1889904761904799</v>
      </c>
      <c r="V19" s="209">
        <f t="shared" si="7"/>
        <v>0.99072872744614005</v>
      </c>
      <c r="W19" s="209">
        <f t="shared" si="8"/>
        <v>0.95119238095238101</v>
      </c>
      <c r="X19" s="209">
        <f t="shared" si="9"/>
        <v>0.85684646698044598</v>
      </c>
      <c r="Y19" s="189">
        <f t="shared" ref="Y19:Y50" si="21">(G19*200)+(H19*100)</f>
        <v>600</v>
      </c>
      <c r="Z19" s="219">
        <v>0</v>
      </c>
      <c r="AA19" s="218">
        <v>9100</v>
      </c>
      <c r="AB19" s="198">
        <f t="shared" si="10"/>
        <v>18200</v>
      </c>
      <c r="AC19" s="199">
        <v>2757.11556009793</v>
      </c>
      <c r="AD19" s="111">
        <f t="shared" si="11"/>
        <v>5514.2311201958601</v>
      </c>
      <c r="AE19" s="200">
        <v>0.30297973187889299</v>
      </c>
      <c r="AF19" s="199">
        <v>10465</v>
      </c>
      <c r="AG19" s="111">
        <f t="shared" si="12"/>
        <v>20930</v>
      </c>
      <c r="AH19" s="199">
        <v>2948.7350915247298</v>
      </c>
      <c r="AI19" s="111">
        <f t="shared" si="13"/>
        <v>5897.4701830494596</v>
      </c>
      <c r="AJ19" s="223">
        <v>0.28177115064737102</v>
      </c>
      <c r="AK19" s="224">
        <v>28519.95</v>
      </c>
      <c r="AL19" s="224">
        <v>5977.01</v>
      </c>
      <c r="AM19" s="225">
        <f t="shared" si="14"/>
        <v>1.5670302197802199</v>
      </c>
      <c r="AN19" s="225">
        <f t="shared" si="15"/>
        <v>1.0839244619452399</v>
      </c>
      <c r="AO19" s="225">
        <f t="shared" si="16"/>
        <v>1.3626349737219301</v>
      </c>
      <c r="AP19" s="225">
        <f t="shared" si="17"/>
        <v>1.01348710794319</v>
      </c>
      <c r="AQ19" s="189">
        <v>500</v>
      </c>
      <c r="AR19" s="214">
        <f>(AL19-AD19)*0.2</f>
        <v>92.555775960828001</v>
      </c>
      <c r="AS19" s="229">
        <v>42</v>
      </c>
      <c r="AT19" s="229">
        <v>0</v>
      </c>
      <c r="AU19" s="229">
        <f t="shared" si="18"/>
        <v>-42</v>
      </c>
      <c r="AV19" s="230">
        <f>AU19*2</f>
        <v>-84</v>
      </c>
      <c r="AW19" s="229">
        <v>14</v>
      </c>
      <c r="AX19" s="229">
        <v>17</v>
      </c>
      <c r="AY19" s="229">
        <v>0</v>
      </c>
      <c r="AZ19" s="229">
        <f t="shared" si="19"/>
        <v>3</v>
      </c>
      <c r="BA19" s="229"/>
      <c r="BB19" s="233">
        <v>100</v>
      </c>
      <c r="BC19" s="229">
        <v>0</v>
      </c>
      <c r="BD19" s="229">
        <v>136</v>
      </c>
      <c r="BE19" s="235">
        <v>36</v>
      </c>
      <c r="BF19" s="236">
        <v>8</v>
      </c>
      <c r="BG19" s="229">
        <v>29</v>
      </c>
      <c r="BH19" s="229">
        <f t="shared" si="20"/>
        <v>21</v>
      </c>
    </row>
    <row r="20" spans="1:60">
      <c r="A20" s="32">
        <v>37</v>
      </c>
      <c r="B20" s="32">
        <v>105267</v>
      </c>
      <c r="C20" s="33" t="s">
        <v>66</v>
      </c>
      <c r="D20" s="33" t="s">
        <v>53</v>
      </c>
      <c r="E20" s="60">
        <v>13</v>
      </c>
      <c r="F20" s="71">
        <v>150</v>
      </c>
      <c r="G20" s="186">
        <v>2</v>
      </c>
      <c r="H20" s="186">
        <v>2</v>
      </c>
      <c r="I20" s="199">
        <v>15000</v>
      </c>
      <c r="J20" s="111">
        <f t="shared" si="0"/>
        <v>45000</v>
      </c>
      <c r="K20" s="199">
        <f t="shared" si="1"/>
        <v>3848.8599721238102</v>
      </c>
      <c r="L20" s="111">
        <f t="shared" si="2"/>
        <v>11546.5799163714</v>
      </c>
      <c r="M20" s="200">
        <v>0.25659066480825399</v>
      </c>
      <c r="N20" s="201">
        <v>18800</v>
      </c>
      <c r="O20" s="198">
        <f t="shared" si="3"/>
        <v>56400</v>
      </c>
      <c r="P20" s="199">
        <f t="shared" si="4"/>
        <v>4462.1116610155404</v>
      </c>
      <c r="Q20" s="111">
        <f t="shared" si="5"/>
        <v>13386.3349830466</v>
      </c>
      <c r="R20" s="200">
        <v>0.237346364947635</v>
      </c>
      <c r="S20" s="208">
        <v>52381.7</v>
      </c>
      <c r="T20" s="208">
        <v>12361.42</v>
      </c>
      <c r="U20" s="205">
        <f t="shared" si="6"/>
        <v>1.1640377777777799</v>
      </c>
      <c r="V20" s="205">
        <f t="shared" si="7"/>
        <v>1.07056982149955</v>
      </c>
      <c r="W20" s="209">
        <f t="shared" si="8"/>
        <v>0.92875354609929095</v>
      </c>
      <c r="X20" s="209">
        <f t="shared" si="9"/>
        <v>0.92343572872301305</v>
      </c>
      <c r="Y20" s="189">
        <f t="shared" si="21"/>
        <v>600</v>
      </c>
      <c r="Z20" s="214">
        <f>(T20-L20)*0.2</f>
        <v>162.96801672571999</v>
      </c>
      <c r="AA20" s="218">
        <v>9750</v>
      </c>
      <c r="AB20" s="198">
        <f t="shared" si="10"/>
        <v>19500</v>
      </c>
      <c r="AC20" s="199">
        <v>3231.4386849289499</v>
      </c>
      <c r="AD20" s="111">
        <f t="shared" si="11"/>
        <v>6462.8773698578998</v>
      </c>
      <c r="AE20" s="200">
        <v>0.33142960871066102</v>
      </c>
      <c r="AF20" s="199">
        <v>11212.5</v>
      </c>
      <c r="AG20" s="111">
        <f t="shared" si="12"/>
        <v>22425</v>
      </c>
      <c r="AH20" s="199">
        <v>3456.0236735315102</v>
      </c>
      <c r="AI20" s="111">
        <f t="shared" si="13"/>
        <v>6912.0473470630204</v>
      </c>
      <c r="AJ20" s="223">
        <v>0.30822953610091502</v>
      </c>
      <c r="AK20" s="224">
        <v>22645.02</v>
      </c>
      <c r="AL20" s="224">
        <v>5873.25</v>
      </c>
      <c r="AM20" s="225">
        <f t="shared" si="14"/>
        <v>1.16128307692308</v>
      </c>
      <c r="AN20" s="79">
        <f t="shared" si="15"/>
        <v>0.90876704970330202</v>
      </c>
      <c r="AO20" s="225">
        <f t="shared" si="16"/>
        <v>1.0098113712374599</v>
      </c>
      <c r="AP20" s="79">
        <f t="shared" si="17"/>
        <v>0.84971206143366296</v>
      </c>
      <c r="AQ20" s="228"/>
      <c r="AR20" s="228"/>
      <c r="AS20" s="229">
        <v>48</v>
      </c>
      <c r="AT20" s="229">
        <v>43</v>
      </c>
      <c r="AU20" s="229">
        <f t="shared" si="18"/>
        <v>-5</v>
      </c>
      <c r="AV20" s="230">
        <f>AU20*2</f>
        <v>-10</v>
      </c>
      <c r="AW20" s="229">
        <v>14</v>
      </c>
      <c r="AX20" s="229">
        <v>14</v>
      </c>
      <c r="AY20" s="229">
        <v>0</v>
      </c>
      <c r="AZ20" s="229">
        <f t="shared" si="19"/>
        <v>0</v>
      </c>
      <c r="BA20" s="229"/>
      <c r="BB20" s="233">
        <v>100</v>
      </c>
      <c r="BC20" s="229">
        <v>0</v>
      </c>
      <c r="BD20" s="229">
        <v>112</v>
      </c>
      <c r="BE20" s="235">
        <v>12</v>
      </c>
      <c r="BF20" s="236">
        <v>8</v>
      </c>
      <c r="BG20" s="229">
        <v>20</v>
      </c>
      <c r="BH20" s="229">
        <f t="shared" si="20"/>
        <v>12</v>
      </c>
    </row>
    <row r="21" spans="1:60">
      <c r="A21" s="32">
        <v>62</v>
      </c>
      <c r="B21" s="32">
        <v>539</v>
      </c>
      <c r="C21" s="33" t="s">
        <v>67</v>
      </c>
      <c r="D21" s="33" t="s">
        <v>49</v>
      </c>
      <c r="E21" s="60">
        <v>21</v>
      </c>
      <c r="F21" s="71">
        <v>150</v>
      </c>
      <c r="G21" s="186">
        <v>2</v>
      </c>
      <c r="H21" s="186">
        <v>1</v>
      </c>
      <c r="I21" s="199">
        <v>12000</v>
      </c>
      <c r="J21" s="111">
        <f t="shared" si="0"/>
        <v>36000</v>
      </c>
      <c r="K21" s="199">
        <f t="shared" si="1"/>
        <v>2521.1382209954299</v>
      </c>
      <c r="L21" s="111">
        <f t="shared" si="2"/>
        <v>7563.4146629862798</v>
      </c>
      <c r="M21" s="200">
        <v>0.210094851749619</v>
      </c>
      <c r="N21" s="201">
        <v>15500</v>
      </c>
      <c r="O21" s="198">
        <f t="shared" si="3"/>
        <v>46500</v>
      </c>
      <c r="P21" s="199">
        <f t="shared" si="4"/>
        <v>3012.2349369601502</v>
      </c>
      <c r="Q21" s="111">
        <f t="shared" si="5"/>
        <v>9036.7048108804593</v>
      </c>
      <c r="R21" s="200">
        <v>0.194337737868397</v>
      </c>
      <c r="S21" s="208">
        <v>41662.29</v>
      </c>
      <c r="T21" s="208">
        <v>8603.83</v>
      </c>
      <c r="U21" s="205">
        <f t="shared" si="6"/>
        <v>1.15728583333333</v>
      </c>
      <c r="V21" s="205">
        <f t="shared" si="7"/>
        <v>1.13755894438861</v>
      </c>
      <c r="W21" s="209">
        <f t="shared" si="8"/>
        <v>0.89596322580645205</v>
      </c>
      <c r="X21" s="209">
        <f t="shared" si="9"/>
        <v>0.95209815746562099</v>
      </c>
      <c r="Y21" s="189">
        <f t="shared" si="21"/>
        <v>500</v>
      </c>
      <c r="Z21" s="214">
        <f>(T21-L21)*0.2</f>
        <v>208.08306740274401</v>
      </c>
      <c r="AA21" s="218">
        <v>7800</v>
      </c>
      <c r="AB21" s="198">
        <f t="shared" si="10"/>
        <v>15600</v>
      </c>
      <c r="AC21" s="199">
        <v>2116.7056313774101</v>
      </c>
      <c r="AD21" s="111">
        <f t="shared" si="11"/>
        <v>4233.4112627548202</v>
      </c>
      <c r="AE21" s="200">
        <v>0.27137251684325803</v>
      </c>
      <c r="AF21" s="199">
        <v>8970</v>
      </c>
      <c r="AG21" s="111">
        <f t="shared" si="12"/>
        <v>17940</v>
      </c>
      <c r="AH21" s="199">
        <v>2263.8166727581402</v>
      </c>
      <c r="AI21" s="111">
        <f t="shared" si="13"/>
        <v>4527.6333455162803</v>
      </c>
      <c r="AJ21" s="223">
        <v>0.25237644066422998</v>
      </c>
      <c r="AK21" s="224">
        <v>19491.41</v>
      </c>
      <c r="AL21" s="224">
        <v>4578.12</v>
      </c>
      <c r="AM21" s="225">
        <f t="shared" si="14"/>
        <v>1.24944935897436</v>
      </c>
      <c r="AN21" s="225">
        <f t="shared" si="15"/>
        <v>1.08142576183842</v>
      </c>
      <c r="AO21" s="225">
        <f t="shared" si="16"/>
        <v>1.0864777034559601</v>
      </c>
      <c r="AP21" s="225">
        <f t="shared" si="17"/>
        <v>1.01115078245762</v>
      </c>
      <c r="AQ21" s="189">
        <v>300</v>
      </c>
      <c r="AR21" s="214">
        <f>(AL21-AD21)*0.2</f>
        <v>68.941747449035901</v>
      </c>
      <c r="AS21" s="229">
        <v>27</v>
      </c>
      <c r="AT21" s="229">
        <v>42</v>
      </c>
      <c r="AU21" s="229">
        <f t="shared" si="18"/>
        <v>15</v>
      </c>
      <c r="AV21" s="230"/>
      <c r="AW21" s="229">
        <v>10</v>
      </c>
      <c r="AX21" s="229">
        <v>6</v>
      </c>
      <c r="AY21" s="229">
        <v>1</v>
      </c>
      <c r="AZ21" s="229">
        <f t="shared" si="19"/>
        <v>-3</v>
      </c>
      <c r="BA21" s="230">
        <f>AZ21*5</f>
        <v>-15</v>
      </c>
      <c r="BB21" s="233">
        <v>100</v>
      </c>
      <c r="BC21" s="229">
        <v>8</v>
      </c>
      <c r="BD21" s="229">
        <v>30</v>
      </c>
      <c r="BE21" s="235">
        <v>-62</v>
      </c>
      <c r="BF21" s="236">
        <v>6</v>
      </c>
      <c r="BG21" s="229">
        <v>4</v>
      </c>
      <c r="BH21" s="229">
        <f t="shared" si="20"/>
        <v>-2</v>
      </c>
    </row>
    <row r="22" spans="1:60">
      <c r="A22" s="32">
        <v>8</v>
      </c>
      <c r="B22" s="32">
        <v>730</v>
      </c>
      <c r="C22" s="33" t="s">
        <v>68</v>
      </c>
      <c r="D22" s="33" t="s">
        <v>53</v>
      </c>
      <c r="E22" s="60">
        <v>3</v>
      </c>
      <c r="F22" s="71">
        <v>200</v>
      </c>
      <c r="G22" s="186">
        <v>4</v>
      </c>
      <c r="H22" s="186">
        <v>1</v>
      </c>
      <c r="I22" s="199">
        <v>22000</v>
      </c>
      <c r="J22" s="111">
        <f t="shared" si="0"/>
        <v>66000</v>
      </c>
      <c r="K22" s="199">
        <f t="shared" si="1"/>
        <v>4840</v>
      </c>
      <c r="L22" s="111">
        <f t="shared" si="2"/>
        <v>14520</v>
      </c>
      <c r="M22" s="200">
        <v>0.22</v>
      </c>
      <c r="N22" s="201">
        <v>27500</v>
      </c>
      <c r="O22" s="198">
        <f t="shared" si="3"/>
        <v>82500</v>
      </c>
      <c r="P22" s="199">
        <f t="shared" si="4"/>
        <v>5596.25</v>
      </c>
      <c r="Q22" s="111">
        <f t="shared" si="5"/>
        <v>16788.75</v>
      </c>
      <c r="R22" s="200">
        <v>0.20349999999999999</v>
      </c>
      <c r="S22" s="208">
        <v>76051.789999999994</v>
      </c>
      <c r="T22" s="208">
        <v>15487.42</v>
      </c>
      <c r="U22" s="205">
        <f t="shared" si="6"/>
        <v>1.1522998484848499</v>
      </c>
      <c r="V22" s="205">
        <f t="shared" si="7"/>
        <v>1.06662672176309</v>
      </c>
      <c r="W22" s="209">
        <f t="shared" si="8"/>
        <v>0.92183987878787899</v>
      </c>
      <c r="X22" s="209">
        <f t="shared" si="9"/>
        <v>0.92248797557888496</v>
      </c>
      <c r="Y22" s="189">
        <f t="shared" si="21"/>
        <v>900</v>
      </c>
      <c r="Z22" s="214">
        <f>(T22-L22)*0.2</f>
        <v>193.48400000000001</v>
      </c>
      <c r="AA22" s="218">
        <v>14300</v>
      </c>
      <c r="AB22" s="198">
        <f t="shared" si="10"/>
        <v>28600</v>
      </c>
      <c r="AC22" s="199">
        <v>3678.78193261666</v>
      </c>
      <c r="AD22" s="111">
        <f t="shared" si="11"/>
        <v>7357.56386523332</v>
      </c>
      <c r="AE22" s="200">
        <v>0.25725747780536101</v>
      </c>
      <c r="AF22" s="199">
        <v>16445</v>
      </c>
      <c r="AG22" s="111">
        <f t="shared" si="12"/>
        <v>32890</v>
      </c>
      <c r="AH22" s="199">
        <v>3934.45727693351</v>
      </c>
      <c r="AI22" s="111">
        <f t="shared" si="13"/>
        <v>7868.91455386702</v>
      </c>
      <c r="AJ22" s="223">
        <v>0.23924945435898501</v>
      </c>
      <c r="AK22" s="224">
        <v>26882.51</v>
      </c>
      <c r="AL22" s="224">
        <v>6496.09</v>
      </c>
      <c r="AM22" s="79">
        <f t="shared" si="14"/>
        <v>0.93994790209790202</v>
      </c>
      <c r="AN22" s="79">
        <f t="shared" si="15"/>
        <v>0.882913165143691</v>
      </c>
      <c r="AO22" s="79">
        <f t="shared" si="16"/>
        <v>0.81734600182426298</v>
      </c>
      <c r="AP22" s="79">
        <f t="shared" si="17"/>
        <v>0.82553825632883904</v>
      </c>
      <c r="AQ22" s="228"/>
      <c r="AR22" s="228"/>
      <c r="AS22" s="229">
        <v>59</v>
      </c>
      <c r="AT22" s="229">
        <v>65</v>
      </c>
      <c r="AU22" s="229">
        <f t="shared" si="18"/>
        <v>6</v>
      </c>
      <c r="AV22" s="230"/>
      <c r="AW22" s="229">
        <v>26</v>
      </c>
      <c r="AX22" s="229">
        <v>18</v>
      </c>
      <c r="AY22" s="229">
        <v>2</v>
      </c>
      <c r="AZ22" s="229">
        <f t="shared" si="19"/>
        <v>-6</v>
      </c>
      <c r="BA22" s="230">
        <f>AZ22*5</f>
        <v>-30</v>
      </c>
      <c r="BB22" s="233">
        <v>200</v>
      </c>
      <c r="BC22" s="229">
        <v>16</v>
      </c>
      <c r="BD22" s="229">
        <v>90</v>
      </c>
      <c r="BE22" s="235">
        <v>-94</v>
      </c>
      <c r="BF22" s="236">
        <v>11</v>
      </c>
      <c r="BG22" s="229">
        <v>26</v>
      </c>
      <c r="BH22" s="229">
        <f t="shared" si="20"/>
        <v>15</v>
      </c>
    </row>
    <row r="23" spans="1:60">
      <c r="A23" s="32">
        <v>65</v>
      </c>
      <c r="B23" s="32">
        <v>355</v>
      </c>
      <c r="C23" s="33" t="s">
        <v>69</v>
      </c>
      <c r="D23" s="33" t="s">
        <v>47</v>
      </c>
      <c r="E23" s="187">
        <v>22</v>
      </c>
      <c r="F23" s="188">
        <v>150</v>
      </c>
      <c r="G23" s="186">
        <v>3</v>
      </c>
      <c r="H23" s="186">
        <v>2</v>
      </c>
      <c r="I23" s="199">
        <v>13000</v>
      </c>
      <c r="J23" s="111">
        <f t="shared" si="0"/>
        <v>39000</v>
      </c>
      <c r="K23" s="199">
        <f t="shared" si="1"/>
        <v>2696.3527634381398</v>
      </c>
      <c r="L23" s="111">
        <f t="shared" si="2"/>
        <v>8089.0582903144204</v>
      </c>
      <c r="M23" s="200">
        <v>0.20741175103370299</v>
      </c>
      <c r="N23" s="201">
        <v>16250</v>
      </c>
      <c r="O23" s="198">
        <f t="shared" si="3"/>
        <v>48750</v>
      </c>
      <c r="P23" s="199">
        <f t="shared" si="4"/>
        <v>3117.6578827253402</v>
      </c>
      <c r="Q23" s="111">
        <f t="shared" si="5"/>
        <v>9352.9736481760301</v>
      </c>
      <c r="R23" s="200">
        <v>0.19185586970617499</v>
      </c>
      <c r="S23" s="208">
        <v>43765.760000000002</v>
      </c>
      <c r="T23" s="208">
        <v>6210.56</v>
      </c>
      <c r="U23" s="205">
        <f t="shared" si="6"/>
        <v>1.12219897435897</v>
      </c>
      <c r="V23" s="209">
        <f t="shared" si="7"/>
        <v>0.76777293191672602</v>
      </c>
      <c r="W23" s="209">
        <f t="shared" si="8"/>
        <v>0.89775917948717998</v>
      </c>
      <c r="X23" s="209">
        <f t="shared" si="9"/>
        <v>0.66401983300906198</v>
      </c>
      <c r="Y23" s="189">
        <f t="shared" si="21"/>
        <v>800</v>
      </c>
      <c r="Z23" s="219">
        <v>0</v>
      </c>
      <c r="AA23" s="218">
        <v>8450</v>
      </c>
      <c r="AB23" s="198">
        <f t="shared" si="10"/>
        <v>16900</v>
      </c>
      <c r="AC23" s="199">
        <v>2263.8128409699402</v>
      </c>
      <c r="AD23" s="111">
        <f t="shared" si="11"/>
        <v>4527.6256819398805</v>
      </c>
      <c r="AE23" s="200">
        <v>0.26790684508519902</v>
      </c>
      <c r="AF23" s="199">
        <v>9717.5</v>
      </c>
      <c r="AG23" s="111">
        <f t="shared" si="12"/>
        <v>19435</v>
      </c>
      <c r="AH23" s="199">
        <v>2421.1478334173498</v>
      </c>
      <c r="AI23" s="111">
        <f t="shared" si="13"/>
        <v>4842.2956668346997</v>
      </c>
      <c r="AJ23" s="223">
        <v>0.24915336592923601</v>
      </c>
      <c r="AK23" s="224">
        <v>16996.52</v>
      </c>
      <c r="AL23" s="224">
        <v>3575.11</v>
      </c>
      <c r="AM23" s="225">
        <f t="shared" si="14"/>
        <v>1.0057112426035499</v>
      </c>
      <c r="AN23" s="79">
        <f t="shared" si="15"/>
        <v>0.78962137136483201</v>
      </c>
      <c r="AO23" s="79">
        <f t="shared" si="16"/>
        <v>0.874531515307435</v>
      </c>
      <c r="AP23" s="79">
        <f t="shared" si="17"/>
        <v>0.73830890263191395</v>
      </c>
      <c r="AQ23" s="228"/>
      <c r="AR23" s="228"/>
      <c r="AS23" s="229">
        <v>42</v>
      </c>
      <c r="AT23" s="229">
        <v>0</v>
      </c>
      <c r="AU23" s="229">
        <f t="shared" si="18"/>
        <v>-42</v>
      </c>
      <c r="AV23" s="230">
        <f>AU23*2</f>
        <v>-84</v>
      </c>
      <c r="AW23" s="229">
        <v>16</v>
      </c>
      <c r="AX23" s="229">
        <v>4</v>
      </c>
      <c r="AY23" s="229">
        <v>4</v>
      </c>
      <c r="AZ23" s="229">
        <f t="shared" si="19"/>
        <v>-8</v>
      </c>
      <c r="BA23" s="230">
        <f>AZ23*5</f>
        <v>-40</v>
      </c>
      <c r="BB23" s="233">
        <v>100</v>
      </c>
      <c r="BC23" s="229">
        <v>32</v>
      </c>
      <c r="BD23" s="229">
        <v>20</v>
      </c>
      <c r="BE23" s="235">
        <v>-48</v>
      </c>
      <c r="BF23" s="236">
        <v>9</v>
      </c>
      <c r="BG23" s="229">
        <v>2</v>
      </c>
      <c r="BH23" s="229">
        <f t="shared" si="20"/>
        <v>-7</v>
      </c>
    </row>
    <row r="24" spans="1:60">
      <c r="A24" s="32">
        <v>39</v>
      </c>
      <c r="B24" s="32">
        <v>511</v>
      </c>
      <c r="C24" s="33" t="s">
        <v>70</v>
      </c>
      <c r="D24" s="33" t="s">
        <v>47</v>
      </c>
      <c r="E24" s="60">
        <v>13</v>
      </c>
      <c r="F24" s="71">
        <v>150</v>
      </c>
      <c r="G24" s="186">
        <v>2</v>
      </c>
      <c r="H24" s="186">
        <v>3</v>
      </c>
      <c r="I24" s="199">
        <v>16000</v>
      </c>
      <c r="J24" s="111">
        <f t="shared" si="0"/>
        <v>48000</v>
      </c>
      <c r="K24" s="199">
        <f t="shared" si="1"/>
        <v>3402.30608359085</v>
      </c>
      <c r="L24" s="111">
        <f t="shared" si="2"/>
        <v>10206.9182507725</v>
      </c>
      <c r="M24" s="200">
        <v>0.21264413022442799</v>
      </c>
      <c r="N24" s="201">
        <v>20000</v>
      </c>
      <c r="O24" s="198">
        <f t="shared" si="3"/>
        <v>60000</v>
      </c>
      <c r="P24" s="199">
        <f t="shared" si="4"/>
        <v>3933.9164091519201</v>
      </c>
      <c r="Q24" s="111">
        <f t="shared" si="5"/>
        <v>11801.749227455801</v>
      </c>
      <c r="R24" s="200">
        <v>0.19669582045759601</v>
      </c>
      <c r="S24" s="208">
        <v>53796.28</v>
      </c>
      <c r="T24" s="208">
        <v>7994.25</v>
      </c>
      <c r="U24" s="205">
        <f t="shared" si="6"/>
        <v>1.1207558333333301</v>
      </c>
      <c r="V24" s="209">
        <f t="shared" si="7"/>
        <v>0.78321877412851504</v>
      </c>
      <c r="W24" s="209">
        <f t="shared" si="8"/>
        <v>0.89660466666666705</v>
      </c>
      <c r="X24" s="209">
        <f t="shared" si="9"/>
        <v>0.67737839924627696</v>
      </c>
      <c r="Y24" s="189">
        <f t="shared" si="21"/>
        <v>700</v>
      </c>
      <c r="Z24" s="219">
        <v>0</v>
      </c>
      <c r="AA24" s="218">
        <v>10400</v>
      </c>
      <c r="AB24" s="198">
        <f t="shared" si="10"/>
        <v>20800</v>
      </c>
      <c r="AC24" s="199">
        <v>2856.51948268148</v>
      </c>
      <c r="AD24" s="111">
        <f t="shared" si="11"/>
        <v>5713.03896536296</v>
      </c>
      <c r="AE24" s="200">
        <v>0.27466533487321898</v>
      </c>
      <c r="AF24" s="199">
        <v>11960</v>
      </c>
      <c r="AG24" s="111">
        <f t="shared" si="12"/>
        <v>23920</v>
      </c>
      <c r="AH24" s="199">
        <v>3055.0475867278401</v>
      </c>
      <c r="AI24" s="111">
        <f t="shared" si="13"/>
        <v>6110.0951734556802</v>
      </c>
      <c r="AJ24" s="223">
        <v>0.25543876143209399</v>
      </c>
      <c r="AK24" s="224">
        <v>22177.03</v>
      </c>
      <c r="AL24" s="224">
        <v>5309.44</v>
      </c>
      <c r="AM24" s="225">
        <f t="shared" si="14"/>
        <v>1.0662033653846199</v>
      </c>
      <c r="AN24" s="79">
        <f t="shared" si="15"/>
        <v>0.92935476760969005</v>
      </c>
      <c r="AO24" s="79">
        <f t="shared" si="16"/>
        <v>0.92713336120401302</v>
      </c>
      <c r="AP24" s="79">
        <f t="shared" si="17"/>
        <v>0.86896191454856597</v>
      </c>
      <c r="AQ24" s="228"/>
      <c r="AR24" s="228"/>
      <c r="AS24" s="229">
        <v>100</v>
      </c>
      <c r="AT24" s="229">
        <v>31</v>
      </c>
      <c r="AU24" s="229">
        <f t="shared" si="18"/>
        <v>-69</v>
      </c>
      <c r="AV24" s="230">
        <f>AU24*2</f>
        <v>-138</v>
      </c>
      <c r="AW24" s="229">
        <v>20</v>
      </c>
      <c r="AX24" s="229">
        <v>2</v>
      </c>
      <c r="AY24" s="229">
        <v>0</v>
      </c>
      <c r="AZ24" s="229">
        <f t="shared" si="19"/>
        <v>-18</v>
      </c>
      <c r="BA24" s="230">
        <f>AZ24*5</f>
        <v>-90</v>
      </c>
      <c r="BB24" s="233">
        <v>200</v>
      </c>
      <c r="BC24" s="229">
        <v>0</v>
      </c>
      <c r="BD24" s="229">
        <v>10</v>
      </c>
      <c r="BE24" s="235">
        <v>-190</v>
      </c>
      <c r="BF24" s="236">
        <v>8</v>
      </c>
      <c r="BG24" s="229">
        <v>10</v>
      </c>
      <c r="BH24" s="229">
        <f t="shared" si="20"/>
        <v>2</v>
      </c>
    </row>
    <row r="25" spans="1:60">
      <c r="A25" s="32">
        <v>30</v>
      </c>
      <c r="B25" s="32">
        <v>747</v>
      </c>
      <c r="C25" s="33" t="s">
        <v>71</v>
      </c>
      <c r="D25" s="33" t="s">
        <v>47</v>
      </c>
      <c r="E25" s="187">
        <v>10</v>
      </c>
      <c r="F25" s="188">
        <v>200</v>
      </c>
      <c r="G25" s="186">
        <v>3</v>
      </c>
      <c r="H25" s="186">
        <v>2</v>
      </c>
      <c r="I25" s="199">
        <v>20000</v>
      </c>
      <c r="J25" s="111">
        <f t="shared" si="0"/>
        <v>60000</v>
      </c>
      <c r="K25" s="199">
        <f t="shared" si="1"/>
        <v>3300</v>
      </c>
      <c r="L25" s="111">
        <f t="shared" si="2"/>
        <v>9900</v>
      </c>
      <c r="M25" s="200">
        <v>0.16500000000000001</v>
      </c>
      <c r="N25" s="201">
        <v>25000</v>
      </c>
      <c r="O25" s="198">
        <f t="shared" si="3"/>
        <v>75000</v>
      </c>
      <c r="P25" s="199">
        <f t="shared" si="4"/>
        <v>3750</v>
      </c>
      <c r="Q25" s="111">
        <f t="shared" si="5"/>
        <v>11250</v>
      </c>
      <c r="R25" s="200">
        <v>0.15</v>
      </c>
      <c r="S25" s="208">
        <v>67138.64</v>
      </c>
      <c r="T25" s="208">
        <v>10408.379999999999</v>
      </c>
      <c r="U25" s="205">
        <f t="shared" si="6"/>
        <v>1.1189773333333299</v>
      </c>
      <c r="V25" s="205">
        <f t="shared" si="7"/>
        <v>1.05135151515152</v>
      </c>
      <c r="W25" s="209">
        <f t="shared" si="8"/>
        <v>0.89518186666666699</v>
      </c>
      <c r="X25" s="209">
        <f t="shared" si="9"/>
        <v>0.92518933333333297</v>
      </c>
      <c r="Y25" s="189">
        <f t="shared" si="21"/>
        <v>800</v>
      </c>
      <c r="Z25" s="214">
        <f>(T25-L25)*0.2</f>
        <v>101.676</v>
      </c>
      <c r="AA25" s="218">
        <v>12000</v>
      </c>
      <c r="AB25" s="198">
        <f t="shared" si="10"/>
        <v>24000</v>
      </c>
      <c r="AC25" s="199">
        <v>2119.2546709622802</v>
      </c>
      <c r="AD25" s="111">
        <f t="shared" si="11"/>
        <v>4238.5093419245604</v>
      </c>
      <c r="AE25" s="200">
        <v>0.176604555913523</v>
      </c>
      <c r="AF25" s="199">
        <v>13800</v>
      </c>
      <c r="AG25" s="111">
        <f t="shared" si="12"/>
        <v>27600</v>
      </c>
      <c r="AH25" s="199">
        <v>2266.5428705941599</v>
      </c>
      <c r="AI25" s="111">
        <f t="shared" si="13"/>
        <v>4533.0857411883198</v>
      </c>
      <c r="AJ25" s="223">
        <v>0.16424223699957699</v>
      </c>
      <c r="AK25" s="224">
        <v>28854.36</v>
      </c>
      <c r="AL25" s="224">
        <v>4214.93</v>
      </c>
      <c r="AM25" s="225">
        <f t="shared" si="14"/>
        <v>1.2022649999999999</v>
      </c>
      <c r="AN25" s="79">
        <f t="shared" si="15"/>
        <v>0.99443687862349905</v>
      </c>
      <c r="AO25" s="225">
        <f t="shared" si="16"/>
        <v>1.04544782608696</v>
      </c>
      <c r="AP25" s="79">
        <f t="shared" si="17"/>
        <v>0.92981475327115304</v>
      </c>
      <c r="AQ25" s="228"/>
      <c r="AR25" s="228"/>
      <c r="AS25" s="229">
        <v>50</v>
      </c>
      <c r="AT25" s="229">
        <v>66</v>
      </c>
      <c r="AU25" s="229">
        <f t="shared" si="18"/>
        <v>16</v>
      </c>
      <c r="AV25" s="230"/>
      <c r="AW25" s="229">
        <v>16</v>
      </c>
      <c r="AX25" s="229">
        <v>16</v>
      </c>
      <c r="AY25" s="229">
        <v>4</v>
      </c>
      <c r="AZ25" s="229">
        <f t="shared" si="19"/>
        <v>4</v>
      </c>
      <c r="BA25" s="229"/>
      <c r="BB25" s="233">
        <v>100</v>
      </c>
      <c r="BC25" s="229">
        <v>32</v>
      </c>
      <c r="BD25" s="229">
        <v>128</v>
      </c>
      <c r="BE25" s="235">
        <v>60</v>
      </c>
      <c r="BF25" s="236">
        <v>10</v>
      </c>
      <c r="BG25" s="229">
        <v>12</v>
      </c>
      <c r="BH25" s="229">
        <f t="shared" si="20"/>
        <v>2</v>
      </c>
    </row>
    <row r="26" spans="1:60">
      <c r="A26" s="32">
        <v>18</v>
      </c>
      <c r="B26" s="32">
        <v>578</v>
      </c>
      <c r="C26" s="33" t="s">
        <v>72</v>
      </c>
      <c r="D26" s="33" t="s">
        <v>47</v>
      </c>
      <c r="E26" s="187">
        <v>6</v>
      </c>
      <c r="F26" s="188">
        <v>200</v>
      </c>
      <c r="G26" s="186">
        <v>3</v>
      </c>
      <c r="H26" s="186">
        <v>3</v>
      </c>
      <c r="I26" s="199">
        <v>20000</v>
      </c>
      <c r="J26" s="111">
        <f t="shared" si="0"/>
        <v>60000</v>
      </c>
      <c r="K26" s="199">
        <f t="shared" si="1"/>
        <v>4718.4710373508196</v>
      </c>
      <c r="L26" s="111">
        <f t="shared" si="2"/>
        <v>14155.4131120525</v>
      </c>
      <c r="M26" s="200">
        <v>0.23592355186754099</v>
      </c>
      <c r="N26" s="201">
        <v>25000</v>
      </c>
      <c r="O26" s="198">
        <f t="shared" si="3"/>
        <v>75000</v>
      </c>
      <c r="P26" s="199">
        <f t="shared" si="4"/>
        <v>5455.7321369368701</v>
      </c>
      <c r="Q26" s="111">
        <f t="shared" si="5"/>
        <v>16367.1964108106</v>
      </c>
      <c r="R26" s="200">
        <v>0.218229285477475</v>
      </c>
      <c r="S26" s="208">
        <v>66743.070000000007</v>
      </c>
      <c r="T26" s="208">
        <v>19874.810000000001</v>
      </c>
      <c r="U26" s="205">
        <f t="shared" si="6"/>
        <v>1.1123845000000001</v>
      </c>
      <c r="V26" s="205">
        <f t="shared" si="7"/>
        <v>1.4040430923967699</v>
      </c>
      <c r="W26" s="209">
        <f t="shared" si="8"/>
        <v>0.88990760000000002</v>
      </c>
      <c r="X26" s="209">
        <f t="shared" si="9"/>
        <v>1.2143075393701901</v>
      </c>
      <c r="Y26" s="189">
        <f t="shared" si="21"/>
        <v>900</v>
      </c>
      <c r="Z26" s="214">
        <f>(T26-L26)*0.2</f>
        <v>1143.8793775895001</v>
      </c>
      <c r="AA26" s="218">
        <v>13000</v>
      </c>
      <c r="AB26" s="198">
        <f t="shared" si="10"/>
        <v>26000</v>
      </c>
      <c r="AC26" s="199">
        <v>3961.54964177579</v>
      </c>
      <c r="AD26" s="111">
        <f t="shared" si="11"/>
        <v>7923.0992835515799</v>
      </c>
      <c r="AE26" s="200">
        <v>0.304734587828907</v>
      </c>
      <c r="AF26" s="199">
        <v>14950</v>
      </c>
      <c r="AG26" s="111">
        <f t="shared" si="12"/>
        <v>29900</v>
      </c>
      <c r="AH26" s="199">
        <v>4236.8773418792098</v>
      </c>
      <c r="AI26" s="111">
        <f t="shared" si="13"/>
        <v>8473.7546837584196</v>
      </c>
      <c r="AJ26" s="223">
        <v>0.283403166680884</v>
      </c>
      <c r="AK26" s="224">
        <v>23143.91</v>
      </c>
      <c r="AL26" s="224">
        <v>4861.13</v>
      </c>
      <c r="AM26" s="79">
        <f t="shared" si="14"/>
        <v>0.89015038461538498</v>
      </c>
      <c r="AN26" s="79">
        <f t="shared" si="15"/>
        <v>0.61353894808458898</v>
      </c>
      <c r="AO26" s="79">
        <f t="shared" si="16"/>
        <v>0.77404381270903</v>
      </c>
      <c r="AP26" s="79">
        <f t="shared" si="17"/>
        <v>0.57366895566581499</v>
      </c>
      <c r="AQ26" s="228"/>
      <c r="AR26" s="228"/>
      <c r="AS26" s="229">
        <v>71</v>
      </c>
      <c r="AT26" s="229">
        <v>1</v>
      </c>
      <c r="AU26" s="229">
        <f t="shared" si="18"/>
        <v>-70</v>
      </c>
      <c r="AV26" s="230">
        <f>AU26*2</f>
        <v>-140</v>
      </c>
      <c r="AW26" s="229">
        <v>20</v>
      </c>
      <c r="AX26" s="229">
        <v>6</v>
      </c>
      <c r="AY26" s="229">
        <v>0</v>
      </c>
      <c r="AZ26" s="229">
        <f t="shared" si="19"/>
        <v>-14</v>
      </c>
      <c r="BA26" s="230">
        <f>AZ26*5</f>
        <v>-70</v>
      </c>
      <c r="BB26" s="233">
        <v>200</v>
      </c>
      <c r="BC26" s="229">
        <v>0</v>
      </c>
      <c r="BD26" s="229">
        <v>30</v>
      </c>
      <c r="BE26" s="235">
        <v>-170</v>
      </c>
      <c r="BF26" s="236">
        <v>12</v>
      </c>
      <c r="BG26" s="229">
        <v>35</v>
      </c>
      <c r="BH26" s="229">
        <f t="shared" si="20"/>
        <v>23</v>
      </c>
    </row>
    <row r="27" spans="1:60">
      <c r="A27" s="32">
        <v>14</v>
      </c>
      <c r="B27" s="32">
        <v>307</v>
      </c>
      <c r="C27" s="33" t="s">
        <v>73</v>
      </c>
      <c r="D27" s="33" t="s">
        <v>43</v>
      </c>
      <c r="E27" s="60">
        <v>5</v>
      </c>
      <c r="F27" s="71">
        <v>200</v>
      </c>
      <c r="G27" s="186">
        <v>18</v>
      </c>
      <c r="H27" s="186">
        <v>5</v>
      </c>
      <c r="I27" s="199">
        <v>110000</v>
      </c>
      <c r="J27" s="111">
        <f t="shared" si="0"/>
        <v>330000</v>
      </c>
      <c r="K27" s="199">
        <f t="shared" si="1"/>
        <v>23100</v>
      </c>
      <c r="L27" s="111">
        <f t="shared" si="2"/>
        <v>69300</v>
      </c>
      <c r="M27" s="200">
        <v>0.21</v>
      </c>
      <c r="N27" s="201">
        <v>132000</v>
      </c>
      <c r="O27" s="198">
        <f t="shared" si="3"/>
        <v>396000</v>
      </c>
      <c r="P27" s="199">
        <f t="shared" si="4"/>
        <v>25641</v>
      </c>
      <c r="Q27" s="111">
        <f t="shared" si="5"/>
        <v>76923</v>
      </c>
      <c r="R27" s="200">
        <v>0.19425000000000001</v>
      </c>
      <c r="S27" s="208">
        <v>366496.07</v>
      </c>
      <c r="T27" s="208">
        <v>75869.41</v>
      </c>
      <c r="U27" s="205">
        <f t="shared" si="6"/>
        <v>1.1105941515151501</v>
      </c>
      <c r="V27" s="205">
        <f t="shared" si="7"/>
        <v>1.09479668109668</v>
      </c>
      <c r="W27" s="209">
        <f t="shared" si="8"/>
        <v>0.92549512626262598</v>
      </c>
      <c r="X27" s="209">
        <f t="shared" si="9"/>
        <v>0.98630331630331602</v>
      </c>
      <c r="Y27" s="189">
        <v>0</v>
      </c>
      <c r="Z27" s="219">
        <v>0</v>
      </c>
      <c r="AA27" s="218">
        <v>75000</v>
      </c>
      <c r="AB27" s="198">
        <f t="shared" si="10"/>
        <v>150000</v>
      </c>
      <c r="AC27" s="199">
        <v>19173.243988511502</v>
      </c>
      <c r="AD27" s="111">
        <f t="shared" si="11"/>
        <v>38346.487977023004</v>
      </c>
      <c r="AE27" s="200">
        <v>0.25564325318015302</v>
      </c>
      <c r="AF27" s="199">
        <v>86250</v>
      </c>
      <c r="AG27" s="111">
        <f t="shared" si="12"/>
        <v>172500</v>
      </c>
      <c r="AH27" s="199">
        <v>20505.784445713001</v>
      </c>
      <c r="AI27" s="111">
        <f t="shared" si="13"/>
        <v>41011.568891426003</v>
      </c>
      <c r="AJ27" s="223">
        <v>0.23774822545754301</v>
      </c>
      <c r="AK27" s="224">
        <v>192017.3</v>
      </c>
      <c r="AL27" s="224">
        <v>37924.410000000003</v>
      </c>
      <c r="AM27" s="225">
        <f t="shared" si="14"/>
        <v>1.2801153333333299</v>
      </c>
      <c r="AN27" s="79">
        <f t="shared" si="15"/>
        <v>0.98899304736131499</v>
      </c>
      <c r="AO27" s="225">
        <f t="shared" si="16"/>
        <v>1.11314376811594</v>
      </c>
      <c r="AP27" s="79">
        <f t="shared" si="17"/>
        <v>0.92472468196476598</v>
      </c>
      <c r="AQ27" s="228"/>
      <c r="AR27" s="228"/>
      <c r="AS27" s="229">
        <v>180</v>
      </c>
      <c r="AT27" s="229">
        <v>269</v>
      </c>
      <c r="AU27" s="229">
        <f t="shared" si="18"/>
        <v>89</v>
      </c>
      <c r="AV27" s="230"/>
      <c r="AW27" s="229">
        <v>73</v>
      </c>
      <c r="AX27" s="229">
        <v>41</v>
      </c>
      <c r="AY27" s="229">
        <v>2</v>
      </c>
      <c r="AZ27" s="229">
        <f t="shared" si="19"/>
        <v>-30</v>
      </c>
      <c r="BA27" s="230">
        <f>AZ27*5</f>
        <v>-150</v>
      </c>
      <c r="BB27" s="233">
        <v>600</v>
      </c>
      <c r="BC27" s="229">
        <v>16</v>
      </c>
      <c r="BD27" s="229">
        <v>205</v>
      </c>
      <c r="BE27" s="235">
        <v>-379</v>
      </c>
      <c r="BF27" s="236">
        <v>60</v>
      </c>
      <c r="BG27" s="229">
        <v>196.18</v>
      </c>
      <c r="BH27" s="229">
        <f t="shared" si="20"/>
        <v>136.18</v>
      </c>
    </row>
    <row r="28" spans="1:60">
      <c r="A28" s="32">
        <v>72</v>
      </c>
      <c r="B28" s="32">
        <v>367</v>
      </c>
      <c r="C28" s="33" t="s">
        <v>74</v>
      </c>
      <c r="D28" s="33" t="s">
        <v>55</v>
      </c>
      <c r="E28" s="187">
        <v>24</v>
      </c>
      <c r="F28" s="188">
        <v>150</v>
      </c>
      <c r="G28" s="186">
        <v>2</v>
      </c>
      <c r="H28" s="186">
        <v>1</v>
      </c>
      <c r="I28" s="199">
        <v>12000</v>
      </c>
      <c r="J28" s="111">
        <f t="shared" si="0"/>
        <v>36000</v>
      </c>
      <c r="K28" s="199">
        <f t="shared" si="1"/>
        <v>2452.8422482432402</v>
      </c>
      <c r="L28" s="111">
        <f t="shared" si="2"/>
        <v>7358.5267447297301</v>
      </c>
      <c r="M28" s="200">
        <v>0.20440352068693701</v>
      </c>
      <c r="N28" s="201">
        <v>15500</v>
      </c>
      <c r="O28" s="198">
        <f t="shared" si="3"/>
        <v>46500</v>
      </c>
      <c r="P28" s="199">
        <f t="shared" si="4"/>
        <v>2930.6354778489599</v>
      </c>
      <c r="Q28" s="111">
        <f t="shared" si="5"/>
        <v>8791.9064335468902</v>
      </c>
      <c r="R28" s="200">
        <v>0.18907325663541699</v>
      </c>
      <c r="S28" s="208">
        <v>39822.29</v>
      </c>
      <c r="T28" s="208">
        <v>7172.91</v>
      </c>
      <c r="U28" s="205">
        <f t="shared" si="6"/>
        <v>1.10617472222222</v>
      </c>
      <c r="V28" s="209">
        <f t="shared" si="7"/>
        <v>0.97477528435122296</v>
      </c>
      <c r="W28" s="209">
        <f t="shared" si="8"/>
        <v>0.85639333333333301</v>
      </c>
      <c r="X28" s="209">
        <f t="shared" si="9"/>
        <v>0.81585376894260897</v>
      </c>
      <c r="Y28" s="189">
        <f t="shared" si="21"/>
        <v>500</v>
      </c>
      <c r="Z28" s="219">
        <v>0</v>
      </c>
      <c r="AA28" s="218">
        <v>7800</v>
      </c>
      <c r="AB28" s="198">
        <f t="shared" si="10"/>
        <v>15600</v>
      </c>
      <c r="AC28" s="199">
        <v>2059.3654709208899</v>
      </c>
      <c r="AD28" s="111">
        <f t="shared" si="11"/>
        <v>4118.7309418417799</v>
      </c>
      <c r="AE28" s="200">
        <v>0.26402121422062702</v>
      </c>
      <c r="AF28" s="199">
        <v>8970</v>
      </c>
      <c r="AG28" s="111">
        <f t="shared" si="12"/>
        <v>17940</v>
      </c>
      <c r="AH28" s="199">
        <v>2202.4913711498898</v>
      </c>
      <c r="AI28" s="111">
        <f t="shared" si="13"/>
        <v>4404.9827422997796</v>
      </c>
      <c r="AJ28" s="223">
        <v>0.245539729225183</v>
      </c>
      <c r="AK28" s="224">
        <v>23833.65</v>
      </c>
      <c r="AL28" s="224">
        <v>5389.01</v>
      </c>
      <c r="AM28" s="225">
        <f t="shared" si="14"/>
        <v>1.5277980769230799</v>
      </c>
      <c r="AN28" s="225">
        <f t="shared" si="15"/>
        <v>1.30841515896403</v>
      </c>
      <c r="AO28" s="225">
        <f t="shared" si="16"/>
        <v>1.32852006688963</v>
      </c>
      <c r="AP28" s="225">
        <f t="shared" si="17"/>
        <v>1.22338958294908</v>
      </c>
      <c r="AQ28" s="189">
        <v>500</v>
      </c>
      <c r="AR28" s="214">
        <f>(AL28-AD28)*0.2</f>
        <v>254.05581163164399</v>
      </c>
      <c r="AS28" s="229">
        <v>33</v>
      </c>
      <c r="AT28" s="229">
        <v>44</v>
      </c>
      <c r="AU28" s="229">
        <f t="shared" si="18"/>
        <v>11</v>
      </c>
      <c r="AV28" s="230"/>
      <c r="AW28" s="229">
        <v>16</v>
      </c>
      <c r="AX28" s="229">
        <v>12</v>
      </c>
      <c r="AY28" s="229">
        <v>2</v>
      </c>
      <c r="AZ28" s="229">
        <f t="shared" si="19"/>
        <v>-2</v>
      </c>
      <c r="BA28" s="230">
        <f>AZ28*5</f>
        <v>-10</v>
      </c>
      <c r="BB28" s="233">
        <v>100</v>
      </c>
      <c r="BC28" s="229">
        <v>16</v>
      </c>
      <c r="BD28" s="229">
        <v>60</v>
      </c>
      <c r="BE28" s="235">
        <v>-24</v>
      </c>
      <c r="BF28" s="236">
        <v>6</v>
      </c>
      <c r="BG28" s="229">
        <v>15</v>
      </c>
      <c r="BH28" s="229">
        <f t="shared" si="20"/>
        <v>9</v>
      </c>
    </row>
    <row r="29" spans="1:60">
      <c r="A29" s="32">
        <v>20</v>
      </c>
      <c r="B29" s="32">
        <v>106066</v>
      </c>
      <c r="C29" s="33" t="s">
        <v>75</v>
      </c>
      <c r="D29" s="33" t="s">
        <v>43</v>
      </c>
      <c r="E29" s="60">
        <v>7</v>
      </c>
      <c r="F29" s="71">
        <v>200</v>
      </c>
      <c r="G29" s="186">
        <v>0</v>
      </c>
      <c r="H29" s="186">
        <v>0</v>
      </c>
      <c r="I29" s="199">
        <v>16000</v>
      </c>
      <c r="J29" s="111">
        <f t="shared" si="0"/>
        <v>48000</v>
      </c>
      <c r="K29" s="199">
        <f t="shared" si="1"/>
        <v>4150.8370667689096</v>
      </c>
      <c r="L29" s="111">
        <f t="shared" si="2"/>
        <v>12452.511200306701</v>
      </c>
      <c r="M29" s="200">
        <v>0.25942731667305702</v>
      </c>
      <c r="N29" s="201">
        <v>20000</v>
      </c>
      <c r="O29" s="198">
        <f t="shared" si="3"/>
        <v>60000</v>
      </c>
      <c r="P29" s="199">
        <f t="shared" si="4"/>
        <v>4799.4053584515596</v>
      </c>
      <c r="Q29" s="111">
        <f t="shared" si="5"/>
        <v>14398.2160753547</v>
      </c>
      <c r="R29" s="200">
        <v>0.239970267922578</v>
      </c>
      <c r="S29" s="208">
        <v>52988.11</v>
      </c>
      <c r="T29" s="208">
        <v>12094.88</v>
      </c>
      <c r="U29" s="205">
        <f t="shared" si="6"/>
        <v>1.10391895833333</v>
      </c>
      <c r="V29" s="209">
        <f t="shared" si="7"/>
        <v>0.97128039521073495</v>
      </c>
      <c r="W29" s="209">
        <f t="shared" si="8"/>
        <v>0.88313516666666703</v>
      </c>
      <c r="X29" s="209">
        <f t="shared" si="9"/>
        <v>0.84002628774982102</v>
      </c>
      <c r="Y29" s="189">
        <f t="shared" si="21"/>
        <v>0</v>
      </c>
      <c r="Z29" s="219">
        <v>0</v>
      </c>
      <c r="AA29" s="218">
        <v>10400</v>
      </c>
      <c r="AB29" s="198">
        <f t="shared" si="10"/>
        <v>20800</v>
      </c>
      <c r="AC29" s="199">
        <v>3484.9736206414</v>
      </c>
      <c r="AD29" s="111">
        <f t="shared" si="11"/>
        <v>6969.9472412828</v>
      </c>
      <c r="AE29" s="200">
        <v>0.33509361736936499</v>
      </c>
      <c r="AF29" s="199">
        <v>11960</v>
      </c>
      <c r="AG29" s="111">
        <f t="shared" si="12"/>
        <v>23920</v>
      </c>
      <c r="AH29" s="199">
        <v>3727.1792872759802</v>
      </c>
      <c r="AI29" s="111">
        <f t="shared" si="13"/>
        <v>7454.3585745519604</v>
      </c>
      <c r="AJ29" s="223">
        <v>0.31163706415351</v>
      </c>
      <c r="AK29" s="224">
        <v>22259.63</v>
      </c>
      <c r="AL29" s="224">
        <v>5617.23</v>
      </c>
      <c r="AM29" s="225">
        <f t="shared" si="14"/>
        <v>1.0701745192307699</v>
      </c>
      <c r="AN29" s="79">
        <f t="shared" si="15"/>
        <v>0.80592145184820096</v>
      </c>
      <c r="AO29" s="79">
        <f t="shared" si="16"/>
        <v>0.93058653846153805</v>
      </c>
      <c r="AP29" s="79">
        <f t="shared" si="17"/>
        <v>0.75354974459859803</v>
      </c>
      <c r="AQ29" s="228"/>
      <c r="AR29" s="228"/>
      <c r="AS29" s="229">
        <v>42</v>
      </c>
      <c r="AT29" s="229">
        <v>20</v>
      </c>
      <c r="AU29" s="229">
        <f t="shared" si="18"/>
        <v>-22</v>
      </c>
      <c r="AV29" s="230">
        <f>AU29*2</f>
        <v>-44</v>
      </c>
      <c r="AW29" s="229">
        <v>12</v>
      </c>
      <c r="AX29" s="229">
        <v>11</v>
      </c>
      <c r="AY29" s="229">
        <v>0</v>
      </c>
      <c r="AZ29" s="229">
        <f t="shared" si="19"/>
        <v>-1</v>
      </c>
      <c r="BA29" s="230">
        <f>AZ29*5</f>
        <v>-5</v>
      </c>
      <c r="BB29" s="233">
        <v>100</v>
      </c>
      <c r="BC29" s="229">
        <v>0</v>
      </c>
      <c r="BD29" s="229">
        <v>55</v>
      </c>
      <c r="BE29" s="235">
        <v>-45</v>
      </c>
      <c r="BF29" s="236">
        <v>8</v>
      </c>
      <c r="BG29" s="229">
        <v>15</v>
      </c>
      <c r="BH29" s="229">
        <f t="shared" si="20"/>
        <v>7</v>
      </c>
    </row>
    <row r="30" spans="1:60">
      <c r="A30" s="32">
        <v>27</v>
      </c>
      <c r="B30" s="32">
        <v>514</v>
      </c>
      <c r="C30" s="33" t="s">
        <v>76</v>
      </c>
      <c r="D30" s="33" t="s">
        <v>45</v>
      </c>
      <c r="E30" s="60">
        <v>9</v>
      </c>
      <c r="F30" s="71">
        <v>200</v>
      </c>
      <c r="G30" s="186">
        <v>4</v>
      </c>
      <c r="H30" s="186">
        <v>0</v>
      </c>
      <c r="I30" s="199">
        <v>20000</v>
      </c>
      <c r="J30" s="111">
        <f t="shared" si="0"/>
        <v>60000</v>
      </c>
      <c r="K30" s="199">
        <f t="shared" si="1"/>
        <v>5082.6117218396403</v>
      </c>
      <c r="L30" s="111">
        <f t="shared" si="2"/>
        <v>15247.8351655189</v>
      </c>
      <c r="M30" s="200">
        <v>0.25413058609198202</v>
      </c>
      <c r="N30" s="201">
        <v>25000</v>
      </c>
      <c r="O30" s="198">
        <f t="shared" si="3"/>
        <v>75000</v>
      </c>
      <c r="P30" s="199">
        <f t="shared" si="4"/>
        <v>5876.7698033770703</v>
      </c>
      <c r="Q30" s="111">
        <f t="shared" si="5"/>
        <v>17630.309410131202</v>
      </c>
      <c r="R30" s="200">
        <v>0.235070792135083</v>
      </c>
      <c r="S30" s="208">
        <v>65852.149999999994</v>
      </c>
      <c r="T30" s="208">
        <v>10125.26</v>
      </c>
      <c r="U30" s="205">
        <f t="shared" si="6"/>
        <v>1.09753583333333</v>
      </c>
      <c r="V30" s="209">
        <f t="shared" si="7"/>
        <v>0.66404574092570401</v>
      </c>
      <c r="W30" s="209">
        <f t="shared" si="8"/>
        <v>0.87802866666666701</v>
      </c>
      <c r="X30" s="209">
        <f t="shared" si="9"/>
        <v>0.57430982998979896</v>
      </c>
      <c r="Y30" s="189">
        <f t="shared" si="21"/>
        <v>800</v>
      </c>
      <c r="Z30" s="219">
        <v>0</v>
      </c>
      <c r="AA30" s="218">
        <v>13000</v>
      </c>
      <c r="AB30" s="198">
        <f t="shared" si="10"/>
        <v>26000</v>
      </c>
      <c r="AC30" s="199">
        <v>4267.2760914611899</v>
      </c>
      <c r="AD30" s="111">
        <f t="shared" si="11"/>
        <v>8534.5521829223799</v>
      </c>
      <c r="AE30" s="200">
        <v>0.32825200703547702</v>
      </c>
      <c r="AF30" s="199">
        <v>14950</v>
      </c>
      <c r="AG30" s="111">
        <f t="shared" si="12"/>
        <v>29900</v>
      </c>
      <c r="AH30" s="199">
        <v>4563.85177981775</v>
      </c>
      <c r="AI30" s="111">
        <f t="shared" si="13"/>
        <v>9127.7035596354999</v>
      </c>
      <c r="AJ30" s="223">
        <v>0.305274366542993</v>
      </c>
      <c r="AK30" s="224">
        <v>52121.13</v>
      </c>
      <c r="AL30" s="224">
        <v>8336.2999999999993</v>
      </c>
      <c r="AM30" s="225">
        <f t="shared" si="14"/>
        <v>2.0046588461538501</v>
      </c>
      <c r="AN30" s="79">
        <f t="shared" si="15"/>
        <v>0.97677064025467197</v>
      </c>
      <c r="AO30" s="225">
        <f t="shared" si="16"/>
        <v>1.7431816053511699</v>
      </c>
      <c r="AP30" s="79">
        <f t="shared" si="17"/>
        <v>0.91329653132741495</v>
      </c>
      <c r="AQ30" s="228"/>
      <c r="AR30" s="228"/>
      <c r="AS30" s="229">
        <v>50</v>
      </c>
      <c r="AT30" s="229">
        <v>0</v>
      </c>
      <c r="AU30" s="229">
        <f t="shared" si="18"/>
        <v>-50</v>
      </c>
      <c r="AV30" s="230">
        <f>AU30*2</f>
        <v>-100</v>
      </c>
      <c r="AW30" s="229">
        <v>20</v>
      </c>
      <c r="AX30" s="229">
        <v>17</v>
      </c>
      <c r="AY30" s="229">
        <v>0</v>
      </c>
      <c r="AZ30" s="229">
        <f t="shared" si="19"/>
        <v>-3</v>
      </c>
      <c r="BA30" s="230">
        <f>AZ30*5</f>
        <v>-15</v>
      </c>
      <c r="BB30" s="233">
        <v>200</v>
      </c>
      <c r="BC30" s="229">
        <v>0</v>
      </c>
      <c r="BD30" s="229">
        <v>85</v>
      </c>
      <c r="BE30" s="235">
        <v>-115</v>
      </c>
      <c r="BF30" s="236">
        <v>11</v>
      </c>
      <c r="BG30" s="229">
        <v>27</v>
      </c>
      <c r="BH30" s="229">
        <f t="shared" si="20"/>
        <v>16</v>
      </c>
    </row>
    <row r="31" spans="1:60">
      <c r="A31" s="32">
        <v>31</v>
      </c>
      <c r="B31" s="32">
        <v>399</v>
      </c>
      <c r="C31" s="33" t="s">
        <v>77</v>
      </c>
      <c r="D31" s="33" t="s">
        <v>51</v>
      </c>
      <c r="E31" s="60">
        <v>11</v>
      </c>
      <c r="F31" s="71">
        <v>150</v>
      </c>
      <c r="G31" s="186">
        <v>3</v>
      </c>
      <c r="H31" s="186">
        <v>1</v>
      </c>
      <c r="I31" s="199">
        <v>15500</v>
      </c>
      <c r="J31" s="111">
        <f t="shared" si="0"/>
        <v>46500</v>
      </c>
      <c r="K31" s="199">
        <f t="shared" si="1"/>
        <v>3418.0424848808502</v>
      </c>
      <c r="L31" s="111">
        <f t="shared" si="2"/>
        <v>10254.127454642599</v>
      </c>
      <c r="M31" s="200">
        <v>0.22051886999231299</v>
      </c>
      <c r="N31" s="201">
        <v>18600</v>
      </c>
      <c r="O31" s="198">
        <f t="shared" si="3"/>
        <v>55800</v>
      </c>
      <c r="P31" s="199">
        <f t="shared" si="4"/>
        <v>3794.0271582177502</v>
      </c>
      <c r="Q31" s="111">
        <f t="shared" si="5"/>
        <v>11382.0814746533</v>
      </c>
      <c r="R31" s="200">
        <v>0.20397995474288999</v>
      </c>
      <c r="S31" s="208">
        <v>50936.87</v>
      </c>
      <c r="T31" s="208">
        <v>10158.5</v>
      </c>
      <c r="U31" s="205">
        <f t="shared" si="6"/>
        <v>1.09541655913979</v>
      </c>
      <c r="V31" s="209">
        <f t="shared" si="7"/>
        <v>0.99067424751002997</v>
      </c>
      <c r="W31" s="209">
        <f t="shared" si="8"/>
        <v>0.91284713261648798</v>
      </c>
      <c r="X31" s="209">
        <f t="shared" si="9"/>
        <v>0.89249932208110705</v>
      </c>
      <c r="Y31" s="189">
        <f t="shared" si="21"/>
        <v>700</v>
      </c>
      <c r="Z31" s="219">
        <v>0</v>
      </c>
      <c r="AA31" s="218">
        <v>10000</v>
      </c>
      <c r="AB31" s="198">
        <f t="shared" si="10"/>
        <v>20000</v>
      </c>
      <c r="AC31" s="199">
        <v>2848.36873740071</v>
      </c>
      <c r="AD31" s="111">
        <f t="shared" si="11"/>
        <v>5696.7374748014199</v>
      </c>
      <c r="AE31" s="200">
        <v>0.28483687374007099</v>
      </c>
      <c r="AF31" s="199">
        <v>11500</v>
      </c>
      <c r="AG31" s="111">
        <f t="shared" si="12"/>
        <v>23000</v>
      </c>
      <c r="AH31" s="199">
        <v>3046.3303646500599</v>
      </c>
      <c r="AI31" s="111">
        <f t="shared" si="13"/>
        <v>6092.6607293001198</v>
      </c>
      <c r="AJ31" s="223">
        <v>0.26489829257826603</v>
      </c>
      <c r="AK31" s="224">
        <v>24468.3</v>
      </c>
      <c r="AL31" s="224">
        <v>4890.01</v>
      </c>
      <c r="AM31" s="225">
        <f t="shared" si="14"/>
        <v>1.2234149999999999</v>
      </c>
      <c r="AN31" s="79">
        <f t="shared" si="15"/>
        <v>0.85838780909777801</v>
      </c>
      <c r="AO31" s="225">
        <f t="shared" si="16"/>
        <v>1.0638391304347801</v>
      </c>
      <c r="AP31" s="79">
        <f t="shared" si="17"/>
        <v>0.80260664712274699</v>
      </c>
      <c r="AQ31" s="228"/>
      <c r="AR31" s="228"/>
      <c r="AS31" s="229">
        <v>42</v>
      </c>
      <c r="AT31" s="229">
        <v>110</v>
      </c>
      <c r="AU31" s="229">
        <f t="shared" si="18"/>
        <v>68</v>
      </c>
      <c r="AV31" s="230"/>
      <c r="AW31" s="229">
        <v>20</v>
      </c>
      <c r="AX31" s="229">
        <v>27</v>
      </c>
      <c r="AY31" s="229">
        <v>0</v>
      </c>
      <c r="AZ31" s="229">
        <f t="shared" si="19"/>
        <v>7</v>
      </c>
      <c r="BA31" s="229"/>
      <c r="BB31" s="233">
        <v>200</v>
      </c>
      <c r="BC31" s="229">
        <v>0</v>
      </c>
      <c r="BD31" s="229">
        <v>216</v>
      </c>
      <c r="BE31" s="235">
        <v>16</v>
      </c>
      <c r="BF31" s="236">
        <v>9</v>
      </c>
      <c r="BG31" s="229">
        <v>10</v>
      </c>
      <c r="BH31" s="229">
        <f t="shared" si="20"/>
        <v>1</v>
      </c>
    </row>
    <row r="32" spans="1:60">
      <c r="A32" s="32">
        <v>15</v>
      </c>
      <c r="B32" s="32">
        <v>359</v>
      </c>
      <c r="C32" s="33" t="s">
        <v>78</v>
      </c>
      <c r="D32" s="33" t="s">
        <v>53</v>
      </c>
      <c r="E32" s="60">
        <v>5</v>
      </c>
      <c r="F32" s="71">
        <v>200</v>
      </c>
      <c r="G32" s="186">
        <v>3</v>
      </c>
      <c r="H32" s="186">
        <v>1</v>
      </c>
      <c r="I32" s="199">
        <v>17000</v>
      </c>
      <c r="J32" s="111">
        <f t="shared" si="0"/>
        <v>51000</v>
      </c>
      <c r="K32" s="199">
        <f t="shared" si="1"/>
        <v>3740</v>
      </c>
      <c r="L32" s="111">
        <f t="shared" si="2"/>
        <v>11220</v>
      </c>
      <c r="M32" s="200">
        <v>0.22</v>
      </c>
      <c r="N32" s="201">
        <v>21250</v>
      </c>
      <c r="O32" s="198">
        <f t="shared" si="3"/>
        <v>63750</v>
      </c>
      <c r="P32" s="199">
        <f t="shared" si="4"/>
        <v>4324.375</v>
      </c>
      <c r="Q32" s="111">
        <f t="shared" si="5"/>
        <v>12973.125</v>
      </c>
      <c r="R32" s="200">
        <v>0.20349999999999999</v>
      </c>
      <c r="S32" s="208">
        <v>55832.639999999999</v>
      </c>
      <c r="T32" s="208">
        <v>9474.83</v>
      </c>
      <c r="U32" s="205">
        <f t="shared" si="6"/>
        <v>1.0947576470588201</v>
      </c>
      <c r="V32" s="209">
        <f t="shared" si="7"/>
        <v>0.84445900178253097</v>
      </c>
      <c r="W32" s="209">
        <f t="shared" si="8"/>
        <v>0.87580611764705896</v>
      </c>
      <c r="X32" s="209">
        <f t="shared" si="9"/>
        <v>0.73034292046056704</v>
      </c>
      <c r="Y32" s="189">
        <f t="shared" si="21"/>
        <v>700</v>
      </c>
      <c r="Z32" s="219">
        <v>0</v>
      </c>
      <c r="AA32" s="218">
        <v>10725</v>
      </c>
      <c r="AB32" s="198">
        <f t="shared" si="10"/>
        <v>21450</v>
      </c>
      <c r="AC32" s="199">
        <v>2615.23457328941</v>
      </c>
      <c r="AD32" s="111">
        <f t="shared" si="11"/>
        <v>5230.4691465788201</v>
      </c>
      <c r="AE32" s="200">
        <v>0.24384471545822001</v>
      </c>
      <c r="AF32" s="199">
        <v>12333.75</v>
      </c>
      <c r="AG32" s="111">
        <f t="shared" si="12"/>
        <v>24667.5</v>
      </c>
      <c r="AH32" s="199">
        <v>2796.9933761330299</v>
      </c>
      <c r="AI32" s="111">
        <f t="shared" si="13"/>
        <v>5593.9867522660597</v>
      </c>
      <c r="AJ32" s="223">
        <v>0.22677558537614501</v>
      </c>
      <c r="AK32" s="224">
        <v>26709.759999999998</v>
      </c>
      <c r="AL32" s="224">
        <v>5735.86</v>
      </c>
      <c r="AM32" s="225">
        <f t="shared" si="14"/>
        <v>1.2452102564102601</v>
      </c>
      <c r="AN32" s="225">
        <f t="shared" si="15"/>
        <v>1.0966243828723801</v>
      </c>
      <c r="AO32" s="225">
        <f t="shared" si="16"/>
        <v>1.08279152731327</v>
      </c>
      <c r="AP32" s="225">
        <f t="shared" si="17"/>
        <v>1.02536174181615</v>
      </c>
      <c r="AQ32" s="189">
        <v>500</v>
      </c>
      <c r="AR32" s="214">
        <f>(AL32-AD32)*0.2</f>
        <v>101.078170684236</v>
      </c>
      <c r="AS32" s="229">
        <v>42</v>
      </c>
      <c r="AT32" s="229">
        <v>20</v>
      </c>
      <c r="AU32" s="229">
        <f t="shared" si="18"/>
        <v>-22</v>
      </c>
      <c r="AV32" s="230">
        <f>AU32*2</f>
        <v>-44</v>
      </c>
      <c r="AW32" s="229">
        <v>18</v>
      </c>
      <c r="AX32" s="229">
        <v>8</v>
      </c>
      <c r="AY32" s="229">
        <v>3</v>
      </c>
      <c r="AZ32" s="229">
        <f t="shared" si="19"/>
        <v>-7</v>
      </c>
      <c r="BA32" s="230">
        <f>AZ32*5</f>
        <v>-35</v>
      </c>
      <c r="BB32" s="233">
        <v>100</v>
      </c>
      <c r="BC32" s="229">
        <v>24</v>
      </c>
      <c r="BD32" s="229">
        <v>40</v>
      </c>
      <c r="BE32" s="235">
        <v>-36</v>
      </c>
      <c r="BF32" s="236">
        <v>10</v>
      </c>
      <c r="BG32" s="229">
        <v>21</v>
      </c>
      <c r="BH32" s="229">
        <f t="shared" si="20"/>
        <v>11</v>
      </c>
    </row>
    <row r="33" spans="1:60">
      <c r="A33" s="32">
        <v>99</v>
      </c>
      <c r="B33" s="32">
        <v>104533</v>
      </c>
      <c r="C33" s="33" t="s">
        <v>79</v>
      </c>
      <c r="D33" s="33" t="s">
        <v>49</v>
      </c>
      <c r="E33" s="60">
        <v>33</v>
      </c>
      <c r="F33" s="71">
        <v>150</v>
      </c>
      <c r="G33" s="186">
        <v>2</v>
      </c>
      <c r="H33" s="186">
        <v>1</v>
      </c>
      <c r="I33" s="199">
        <v>10500</v>
      </c>
      <c r="J33" s="111">
        <f t="shared" si="0"/>
        <v>31500</v>
      </c>
      <c r="K33" s="199">
        <f t="shared" si="1"/>
        <v>2712.0345968833599</v>
      </c>
      <c r="L33" s="111">
        <f t="shared" si="2"/>
        <v>8136.1037906500896</v>
      </c>
      <c r="M33" s="200">
        <v>0.258289009226987</v>
      </c>
      <c r="N33" s="201">
        <v>13500</v>
      </c>
      <c r="O33" s="198">
        <f t="shared" si="3"/>
        <v>40500</v>
      </c>
      <c r="P33" s="199">
        <f t="shared" si="4"/>
        <v>3225.3840027219999</v>
      </c>
      <c r="Q33" s="111">
        <f t="shared" si="5"/>
        <v>9676.1520081660001</v>
      </c>
      <c r="R33" s="200">
        <v>0.238917333534963</v>
      </c>
      <c r="S33" s="208">
        <v>34468.629999999997</v>
      </c>
      <c r="T33" s="208">
        <v>7061.1</v>
      </c>
      <c r="U33" s="205">
        <f t="shared" si="6"/>
        <v>1.0942422222222199</v>
      </c>
      <c r="V33" s="209">
        <f t="shared" si="7"/>
        <v>0.86787240940983701</v>
      </c>
      <c r="W33" s="209">
        <f t="shared" si="8"/>
        <v>0.85107728395061699</v>
      </c>
      <c r="X33" s="209">
        <f t="shared" si="9"/>
        <v>0.72974256647073399</v>
      </c>
      <c r="Y33" s="189">
        <f t="shared" si="21"/>
        <v>500</v>
      </c>
      <c r="Z33" s="219">
        <v>0</v>
      </c>
      <c r="AA33" s="218">
        <v>6825</v>
      </c>
      <c r="AB33" s="198">
        <f t="shared" si="10"/>
        <v>13650</v>
      </c>
      <c r="AC33" s="199">
        <v>2276.97904696666</v>
      </c>
      <c r="AD33" s="111">
        <f t="shared" si="11"/>
        <v>4553.95809393332</v>
      </c>
      <c r="AE33" s="200">
        <v>0.33362330358485798</v>
      </c>
      <c r="AF33" s="199">
        <v>7848.75</v>
      </c>
      <c r="AG33" s="111">
        <f t="shared" si="12"/>
        <v>15697.5</v>
      </c>
      <c r="AH33" s="199">
        <v>2435.2290907308402</v>
      </c>
      <c r="AI33" s="111">
        <f t="shared" si="13"/>
        <v>4870.4581814616804</v>
      </c>
      <c r="AJ33" s="223">
        <v>0.310269672333918</v>
      </c>
      <c r="AK33" s="224">
        <v>15623.94</v>
      </c>
      <c r="AL33" s="224">
        <v>3671.83</v>
      </c>
      <c r="AM33" s="225">
        <f t="shared" si="14"/>
        <v>1.1446109890109899</v>
      </c>
      <c r="AN33" s="79">
        <f t="shared" si="15"/>
        <v>0.80629420039932498</v>
      </c>
      <c r="AO33" s="79">
        <f t="shared" si="16"/>
        <v>0.99531390348781701</v>
      </c>
      <c r="AP33" s="79">
        <f t="shared" si="17"/>
        <v>0.75389827059310499</v>
      </c>
      <c r="AQ33" s="228"/>
      <c r="AR33" s="228"/>
      <c r="AS33" s="229">
        <v>27</v>
      </c>
      <c r="AT33" s="229">
        <v>0</v>
      </c>
      <c r="AU33" s="229">
        <f t="shared" si="18"/>
        <v>-27</v>
      </c>
      <c r="AV33" s="230">
        <f>AU33*2</f>
        <v>-54</v>
      </c>
      <c r="AW33" s="229">
        <v>10</v>
      </c>
      <c r="AX33" s="229">
        <v>2</v>
      </c>
      <c r="AY33" s="229">
        <v>0</v>
      </c>
      <c r="AZ33" s="229">
        <f t="shared" si="19"/>
        <v>-8</v>
      </c>
      <c r="BA33" s="230">
        <f>AZ33*5</f>
        <v>-40</v>
      </c>
      <c r="BB33" s="233">
        <v>100</v>
      </c>
      <c r="BC33" s="229">
        <v>0</v>
      </c>
      <c r="BD33" s="229">
        <v>10</v>
      </c>
      <c r="BE33" s="235">
        <v>-90</v>
      </c>
      <c r="BF33" s="236">
        <v>6</v>
      </c>
      <c r="BG33" s="229">
        <v>1</v>
      </c>
      <c r="BH33" s="229">
        <f t="shared" si="20"/>
        <v>-5</v>
      </c>
    </row>
    <row r="34" spans="1:60">
      <c r="A34" s="32">
        <v>33</v>
      </c>
      <c r="B34" s="32">
        <v>102934</v>
      </c>
      <c r="C34" s="33" t="s">
        <v>80</v>
      </c>
      <c r="D34" s="33" t="s">
        <v>53</v>
      </c>
      <c r="E34" s="60">
        <v>11</v>
      </c>
      <c r="F34" s="71">
        <v>150</v>
      </c>
      <c r="G34" s="186">
        <v>3</v>
      </c>
      <c r="H34" s="186">
        <v>3</v>
      </c>
      <c r="I34" s="199">
        <v>18000</v>
      </c>
      <c r="J34" s="111">
        <f t="shared" si="0"/>
        <v>54000</v>
      </c>
      <c r="K34" s="199">
        <f t="shared" si="1"/>
        <v>3780</v>
      </c>
      <c r="L34" s="111">
        <f t="shared" si="2"/>
        <v>11340</v>
      </c>
      <c r="M34" s="200">
        <v>0.21</v>
      </c>
      <c r="N34" s="201">
        <v>22500</v>
      </c>
      <c r="O34" s="198">
        <f t="shared" si="3"/>
        <v>67500</v>
      </c>
      <c r="P34" s="199">
        <f t="shared" si="4"/>
        <v>4370.625</v>
      </c>
      <c r="Q34" s="111">
        <f t="shared" si="5"/>
        <v>13111.875</v>
      </c>
      <c r="R34" s="200">
        <v>0.19425000000000001</v>
      </c>
      <c r="S34" s="208">
        <v>58696.9</v>
      </c>
      <c r="T34" s="208">
        <v>13562</v>
      </c>
      <c r="U34" s="205">
        <f t="shared" si="6"/>
        <v>1.0869796296296299</v>
      </c>
      <c r="V34" s="205">
        <f t="shared" si="7"/>
        <v>1.1959435626102299</v>
      </c>
      <c r="W34" s="209">
        <f t="shared" si="8"/>
        <v>0.86958370370370397</v>
      </c>
      <c r="X34" s="209">
        <f t="shared" si="9"/>
        <v>1.0343295676629001</v>
      </c>
      <c r="Y34" s="189">
        <f t="shared" si="21"/>
        <v>900</v>
      </c>
      <c r="Z34" s="214">
        <f>(T34-L34)*0.2</f>
        <v>444.4</v>
      </c>
      <c r="AA34" s="218">
        <v>12220</v>
      </c>
      <c r="AB34" s="198">
        <f t="shared" si="10"/>
        <v>24440</v>
      </c>
      <c r="AC34" s="199">
        <v>2961.7579195029498</v>
      </c>
      <c r="AD34" s="111">
        <f t="shared" si="11"/>
        <v>5923.5158390058996</v>
      </c>
      <c r="AE34" s="200">
        <v>0.242369715180274</v>
      </c>
      <c r="AF34" s="199">
        <v>14053</v>
      </c>
      <c r="AG34" s="111">
        <f t="shared" si="12"/>
        <v>28106</v>
      </c>
      <c r="AH34" s="199">
        <v>3167.6000949084</v>
      </c>
      <c r="AI34" s="111">
        <f t="shared" si="13"/>
        <v>6335.2001898168</v>
      </c>
      <c r="AJ34" s="223">
        <v>0.22540383511765499</v>
      </c>
      <c r="AK34" s="224">
        <v>20834.68</v>
      </c>
      <c r="AL34" s="224">
        <v>4414.62</v>
      </c>
      <c r="AM34" s="79">
        <f t="shared" si="14"/>
        <v>0.85248281505728296</v>
      </c>
      <c r="AN34" s="79">
        <f t="shared" si="15"/>
        <v>0.74527022801729703</v>
      </c>
      <c r="AO34" s="79">
        <f t="shared" si="16"/>
        <v>0.74128940439763802</v>
      </c>
      <c r="AP34" s="79">
        <f t="shared" si="17"/>
        <v>0.69683985789368696</v>
      </c>
      <c r="AQ34" s="228"/>
      <c r="AR34" s="228"/>
      <c r="AS34" s="229">
        <v>42</v>
      </c>
      <c r="AT34" s="229">
        <v>22</v>
      </c>
      <c r="AU34" s="229">
        <f t="shared" si="18"/>
        <v>-20</v>
      </c>
      <c r="AV34" s="230">
        <f>AU34*2</f>
        <v>-40</v>
      </c>
      <c r="AW34" s="229">
        <v>20</v>
      </c>
      <c r="AX34" s="229">
        <v>3</v>
      </c>
      <c r="AY34" s="229">
        <v>0</v>
      </c>
      <c r="AZ34" s="229">
        <f t="shared" si="19"/>
        <v>-17</v>
      </c>
      <c r="BA34" s="230">
        <f>AZ34*5</f>
        <v>-85</v>
      </c>
      <c r="BB34" s="233">
        <v>200</v>
      </c>
      <c r="BC34" s="229">
        <v>0</v>
      </c>
      <c r="BD34" s="229">
        <v>15</v>
      </c>
      <c r="BE34" s="235">
        <v>-185</v>
      </c>
      <c r="BF34" s="236">
        <v>9</v>
      </c>
      <c r="BG34" s="229">
        <v>4</v>
      </c>
      <c r="BH34" s="229">
        <f t="shared" si="20"/>
        <v>-5</v>
      </c>
    </row>
    <row r="35" spans="1:60">
      <c r="A35" s="32">
        <v>105</v>
      </c>
      <c r="B35" s="32">
        <v>738</v>
      </c>
      <c r="C35" s="33" t="s">
        <v>81</v>
      </c>
      <c r="D35" s="33" t="s">
        <v>55</v>
      </c>
      <c r="E35" s="60">
        <v>35</v>
      </c>
      <c r="F35" s="71">
        <v>150</v>
      </c>
      <c r="G35" s="186">
        <v>4</v>
      </c>
      <c r="H35" s="186">
        <v>1</v>
      </c>
      <c r="I35" s="199">
        <v>10500</v>
      </c>
      <c r="J35" s="111">
        <f t="shared" si="0"/>
        <v>31500</v>
      </c>
      <c r="K35" s="199">
        <f t="shared" si="1"/>
        <v>2495.1060137290301</v>
      </c>
      <c r="L35" s="111">
        <f t="shared" si="2"/>
        <v>7485.3180411870999</v>
      </c>
      <c r="M35" s="200">
        <v>0.23762914416466999</v>
      </c>
      <c r="N35" s="201">
        <v>13500</v>
      </c>
      <c r="O35" s="198">
        <f t="shared" si="3"/>
        <v>40500</v>
      </c>
      <c r="P35" s="199">
        <f t="shared" si="4"/>
        <v>2967.3939377563202</v>
      </c>
      <c r="Q35" s="111">
        <f t="shared" si="5"/>
        <v>8902.1818132689605</v>
      </c>
      <c r="R35" s="200">
        <v>0.21980695835232</v>
      </c>
      <c r="S35" s="208">
        <v>34174.19</v>
      </c>
      <c r="T35" s="208">
        <v>6824.1</v>
      </c>
      <c r="U35" s="205">
        <f t="shared" si="6"/>
        <v>1.0848949206349201</v>
      </c>
      <c r="V35" s="209">
        <f t="shared" si="7"/>
        <v>0.91166466975099503</v>
      </c>
      <c r="W35" s="209">
        <f t="shared" si="8"/>
        <v>0.84380716049382698</v>
      </c>
      <c r="X35" s="209">
        <f t="shared" si="9"/>
        <v>0.76656488747831197</v>
      </c>
      <c r="Y35" s="189">
        <f t="shared" si="21"/>
        <v>900</v>
      </c>
      <c r="Z35" s="219">
        <v>0</v>
      </c>
      <c r="AA35" s="218">
        <v>6825</v>
      </c>
      <c r="AB35" s="198">
        <f t="shared" si="10"/>
        <v>13650</v>
      </c>
      <c r="AC35" s="199">
        <v>2094.84942402667</v>
      </c>
      <c r="AD35" s="111">
        <f t="shared" si="11"/>
        <v>4189.69884805334</v>
      </c>
      <c r="AE35" s="200">
        <v>0.30693764454603301</v>
      </c>
      <c r="AF35" s="199">
        <v>7848.75</v>
      </c>
      <c r="AG35" s="111">
        <f t="shared" si="12"/>
        <v>15697.5</v>
      </c>
      <c r="AH35" s="199">
        <v>2240.4414589965299</v>
      </c>
      <c r="AI35" s="111">
        <f t="shared" si="13"/>
        <v>4480.8829179930599</v>
      </c>
      <c r="AJ35" s="223">
        <v>0.28545200942781002</v>
      </c>
      <c r="AK35" s="224">
        <v>17658.82</v>
      </c>
      <c r="AL35" s="224">
        <v>3267.84</v>
      </c>
      <c r="AM35" s="225">
        <f t="shared" si="14"/>
        <v>1.29368644688645</v>
      </c>
      <c r="AN35" s="79">
        <f t="shared" si="15"/>
        <v>0.779970140698379</v>
      </c>
      <c r="AO35" s="225">
        <f t="shared" si="16"/>
        <v>1.1249447364230001</v>
      </c>
      <c r="AP35" s="79">
        <f t="shared" si="17"/>
        <v>0.72928484403775296</v>
      </c>
      <c r="AQ35" s="228"/>
      <c r="AR35" s="228"/>
      <c r="AS35" s="229">
        <v>27</v>
      </c>
      <c r="AT35" s="229">
        <v>10</v>
      </c>
      <c r="AU35" s="229">
        <f t="shared" si="18"/>
        <v>-17</v>
      </c>
      <c r="AV35" s="230">
        <f>AU35*2</f>
        <v>-34</v>
      </c>
      <c r="AW35" s="229">
        <v>10</v>
      </c>
      <c r="AX35" s="229">
        <v>8</v>
      </c>
      <c r="AY35" s="229">
        <v>2</v>
      </c>
      <c r="AZ35" s="229">
        <f t="shared" si="19"/>
        <v>0</v>
      </c>
      <c r="BA35" s="229"/>
      <c r="BB35" s="233">
        <v>100</v>
      </c>
      <c r="BC35" s="229">
        <v>16</v>
      </c>
      <c r="BD35" s="229">
        <v>64</v>
      </c>
      <c r="BE35" s="235">
        <v>-20</v>
      </c>
      <c r="BF35" s="236">
        <v>6</v>
      </c>
      <c r="BG35" s="229">
        <v>4</v>
      </c>
      <c r="BH35" s="229">
        <f t="shared" si="20"/>
        <v>-2</v>
      </c>
    </row>
    <row r="36" spans="1:60">
      <c r="A36" s="32">
        <v>36</v>
      </c>
      <c r="B36" s="32">
        <v>737</v>
      </c>
      <c r="C36" s="33" t="s">
        <v>82</v>
      </c>
      <c r="D36" s="33" t="s">
        <v>51</v>
      </c>
      <c r="E36" s="187">
        <v>12</v>
      </c>
      <c r="F36" s="188">
        <v>150</v>
      </c>
      <c r="G36" s="186">
        <v>2</v>
      </c>
      <c r="H36" s="186">
        <v>4</v>
      </c>
      <c r="I36" s="199">
        <v>16500</v>
      </c>
      <c r="J36" s="111">
        <f t="shared" si="0"/>
        <v>49500</v>
      </c>
      <c r="K36" s="199">
        <f t="shared" si="1"/>
        <v>4280.4390789148902</v>
      </c>
      <c r="L36" s="111">
        <f t="shared" si="2"/>
        <v>12841.3172367447</v>
      </c>
      <c r="M36" s="200">
        <v>0.25942055023726601</v>
      </c>
      <c r="N36" s="201">
        <v>19800</v>
      </c>
      <c r="O36" s="198">
        <f t="shared" si="3"/>
        <v>59400</v>
      </c>
      <c r="P36" s="199">
        <f t="shared" si="4"/>
        <v>4751.2873775955304</v>
      </c>
      <c r="Q36" s="111">
        <f t="shared" si="5"/>
        <v>14253.8621327866</v>
      </c>
      <c r="R36" s="200">
        <v>0.23996400896947101</v>
      </c>
      <c r="S36" s="208">
        <v>53240.08</v>
      </c>
      <c r="T36" s="208">
        <v>13890.35</v>
      </c>
      <c r="U36" s="205">
        <f t="shared" si="6"/>
        <v>1.0755571717171699</v>
      </c>
      <c r="V36" s="205">
        <f t="shared" si="7"/>
        <v>1.0816919903087201</v>
      </c>
      <c r="W36" s="209">
        <f t="shared" si="8"/>
        <v>0.89629764309764304</v>
      </c>
      <c r="X36" s="209">
        <f t="shared" si="9"/>
        <v>0.97449728856641205</v>
      </c>
      <c r="Y36" s="189">
        <f t="shared" si="21"/>
        <v>800</v>
      </c>
      <c r="Z36" s="214">
        <f>(T36-L36)*0.2</f>
        <v>209.80655265106</v>
      </c>
      <c r="AA36" s="218">
        <v>10725</v>
      </c>
      <c r="AB36" s="198">
        <f t="shared" si="10"/>
        <v>21450</v>
      </c>
      <c r="AC36" s="199">
        <v>3593.78531000562</v>
      </c>
      <c r="AD36" s="111">
        <f t="shared" si="11"/>
        <v>7187.57062001124</v>
      </c>
      <c r="AE36" s="200">
        <v>0.33508487738980203</v>
      </c>
      <c r="AF36" s="199">
        <v>12333.75</v>
      </c>
      <c r="AG36" s="111">
        <f t="shared" si="12"/>
        <v>24667.5</v>
      </c>
      <c r="AH36" s="199">
        <v>3843.5533890510101</v>
      </c>
      <c r="AI36" s="111">
        <f t="shared" si="13"/>
        <v>7687.1067781020201</v>
      </c>
      <c r="AJ36" s="223">
        <v>0.31162893597251601</v>
      </c>
      <c r="AK36" s="224">
        <v>36844.480000000003</v>
      </c>
      <c r="AL36" s="224">
        <v>8399.9</v>
      </c>
      <c r="AM36" s="225">
        <f t="shared" si="14"/>
        <v>1.7176913752913801</v>
      </c>
      <c r="AN36" s="225">
        <f t="shared" si="15"/>
        <v>1.1686702564860301</v>
      </c>
      <c r="AO36" s="225">
        <f t="shared" si="16"/>
        <v>1.49364467416641</v>
      </c>
      <c r="AP36" s="225">
        <f t="shared" si="17"/>
        <v>1.0927258125161601</v>
      </c>
      <c r="AQ36" s="189">
        <v>500</v>
      </c>
      <c r="AR36" s="214">
        <f>(AL36-AD36)*0.2</f>
        <v>242.46587599775199</v>
      </c>
      <c r="AS36" s="229">
        <v>42</v>
      </c>
      <c r="AT36" s="229">
        <v>76</v>
      </c>
      <c r="AU36" s="229">
        <f t="shared" si="18"/>
        <v>34</v>
      </c>
      <c r="AV36" s="230"/>
      <c r="AW36" s="229">
        <v>16</v>
      </c>
      <c r="AX36" s="229">
        <v>24</v>
      </c>
      <c r="AY36" s="229">
        <v>5</v>
      </c>
      <c r="AZ36" s="229">
        <f t="shared" si="19"/>
        <v>13</v>
      </c>
      <c r="BA36" s="229"/>
      <c r="BB36" s="233">
        <v>100</v>
      </c>
      <c r="BC36" s="229">
        <v>40</v>
      </c>
      <c r="BD36" s="229">
        <v>192</v>
      </c>
      <c r="BE36" s="235">
        <v>132</v>
      </c>
      <c r="BF36" s="236">
        <v>15</v>
      </c>
      <c r="BG36" s="229">
        <v>34</v>
      </c>
      <c r="BH36" s="229">
        <f t="shared" si="20"/>
        <v>19</v>
      </c>
    </row>
    <row r="37" spans="1:60">
      <c r="A37" s="32">
        <v>69</v>
      </c>
      <c r="B37" s="32">
        <v>105910</v>
      </c>
      <c r="C37" s="33" t="s">
        <v>83</v>
      </c>
      <c r="D37" s="33" t="s">
        <v>51</v>
      </c>
      <c r="E37" s="60">
        <v>23</v>
      </c>
      <c r="F37" s="71">
        <v>150</v>
      </c>
      <c r="G37" s="186">
        <v>2</v>
      </c>
      <c r="H37" s="186">
        <v>2</v>
      </c>
      <c r="I37" s="199">
        <v>12000</v>
      </c>
      <c r="J37" s="111">
        <f t="shared" si="0"/>
        <v>36000</v>
      </c>
      <c r="K37" s="199">
        <f t="shared" si="1"/>
        <v>3087.3265609903801</v>
      </c>
      <c r="L37" s="111">
        <f t="shared" si="2"/>
        <v>9261.9796829711395</v>
      </c>
      <c r="M37" s="200">
        <v>0.25727721341586501</v>
      </c>
      <c r="N37" s="201">
        <v>15500</v>
      </c>
      <c r="O37" s="198">
        <f t="shared" si="3"/>
        <v>46500</v>
      </c>
      <c r="P37" s="199">
        <f t="shared" si="4"/>
        <v>3688.7120473499599</v>
      </c>
      <c r="Q37" s="111">
        <f t="shared" si="5"/>
        <v>11066.1361420499</v>
      </c>
      <c r="R37" s="200">
        <v>0.23798142240967499</v>
      </c>
      <c r="S37" s="208">
        <v>38713.699999999997</v>
      </c>
      <c r="T37" s="208">
        <v>7973.22</v>
      </c>
      <c r="U37" s="205">
        <f t="shared" si="6"/>
        <v>1.07538055555556</v>
      </c>
      <c r="V37" s="209">
        <f t="shared" si="7"/>
        <v>0.86085483588993195</v>
      </c>
      <c r="W37" s="209">
        <f t="shared" si="8"/>
        <v>0.83255268817204298</v>
      </c>
      <c r="X37" s="209">
        <f t="shared" si="9"/>
        <v>0.72050622707439704</v>
      </c>
      <c r="Y37" s="189">
        <f t="shared" si="21"/>
        <v>600</v>
      </c>
      <c r="Z37" s="219">
        <v>0</v>
      </c>
      <c r="AA37" s="218">
        <v>6500</v>
      </c>
      <c r="AB37" s="198">
        <f t="shared" si="10"/>
        <v>13000</v>
      </c>
      <c r="AC37" s="199">
        <v>2160.0566043040299</v>
      </c>
      <c r="AD37" s="111">
        <f t="shared" si="11"/>
        <v>4320.1132086080597</v>
      </c>
      <c r="AE37" s="200">
        <v>0.33231640066215901</v>
      </c>
      <c r="AF37" s="199">
        <v>7475</v>
      </c>
      <c r="AG37" s="111">
        <f t="shared" si="12"/>
        <v>14950</v>
      </c>
      <c r="AH37" s="199">
        <v>2310.1805383031601</v>
      </c>
      <c r="AI37" s="111">
        <f t="shared" si="13"/>
        <v>4620.3610766063202</v>
      </c>
      <c r="AJ37" s="223">
        <v>0.30905425261580799</v>
      </c>
      <c r="AK37" s="224">
        <v>19574.3</v>
      </c>
      <c r="AL37" s="224">
        <v>4415.24</v>
      </c>
      <c r="AM37" s="225">
        <f t="shared" si="14"/>
        <v>1.5057153846153799</v>
      </c>
      <c r="AN37" s="225">
        <f t="shared" si="15"/>
        <v>1.0220195135632999</v>
      </c>
      <c r="AO37" s="225">
        <f t="shared" si="16"/>
        <v>1.3093177257525099</v>
      </c>
      <c r="AP37" s="79">
        <f t="shared" si="17"/>
        <v>0.95560496826863095</v>
      </c>
      <c r="AQ37" s="189">
        <v>500</v>
      </c>
      <c r="AR37" s="228"/>
      <c r="AS37" s="229">
        <v>24</v>
      </c>
      <c r="AT37" s="229">
        <v>66</v>
      </c>
      <c r="AU37" s="229">
        <f t="shared" ref="AU37:AU68" si="22">AT37-AS37</f>
        <v>42</v>
      </c>
      <c r="AV37" s="230"/>
      <c r="AW37" s="229">
        <v>8</v>
      </c>
      <c r="AX37" s="229">
        <v>2</v>
      </c>
      <c r="AY37" s="229">
        <v>0</v>
      </c>
      <c r="AZ37" s="229">
        <f t="shared" ref="AZ37:AZ68" si="23">(AX37+AY37)-AW37</f>
        <v>-6</v>
      </c>
      <c r="BA37" s="230">
        <f>AZ37*5</f>
        <v>-30</v>
      </c>
      <c r="BB37" s="233">
        <v>100</v>
      </c>
      <c r="BC37" s="229">
        <v>0</v>
      </c>
      <c r="BD37" s="229">
        <v>10</v>
      </c>
      <c r="BE37" s="235">
        <v>-90</v>
      </c>
      <c r="BF37" s="236">
        <v>6</v>
      </c>
      <c r="BG37" s="229">
        <v>19</v>
      </c>
      <c r="BH37" s="229">
        <f t="shared" ref="BH37:BH68" si="24">BG37-BF37</f>
        <v>13</v>
      </c>
    </row>
    <row r="38" spans="1:60">
      <c r="A38" s="32">
        <v>70</v>
      </c>
      <c r="B38" s="32">
        <v>102935</v>
      </c>
      <c r="C38" s="33" t="s">
        <v>84</v>
      </c>
      <c r="D38" s="33" t="s">
        <v>47</v>
      </c>
      <c r="E38" s="187">
        <v>24</v>
      </c>
      <c r="F38" s="188">
        <v>150</v>
      </c>
      <c r="G38" s="186">
        <v>2</v>
      </c>
      <c r="H38" s="186">
        <v>2</v>
      </c>
      <c r="I38" s="199">
        <v>10000</v>
      </c>
      <c r="J38" s="111">
        <f t="shared" si="0"/>
        <v>30000</v>
      </c>
      <c r="K38" s="199">
        <f t="shared" si="1"/>
        <v>2785.2541967656002</v>
      </c>
      <c r="L38" s="111">
        <f t="shared" si="2"/>
        <v>8355.7625902967993</v>
      </c>
      <c r="M38" s="200">
        <v>0.27852541967656003</v>
      </c>
      <c r="N38" s="201">
        <v>12800</v>
      </c>
      <c r="O38" s="198">
        <f t="shared" si="3"/>
        <v>38400</v>
      </c>
      <c r="P38" s="199">
        <f t="shared" si="4"/>
        <v>3297.74096897047</v>
      </c>
      <c r="Q38" s="111">
        <f t="shared" si="5"/>
        <v>9893.2229069114092</v>
      </c>
      <c r="R38" s="200">
        <v>0.25763601320081803</v>
      </c>
      <c r="S38" s="208">
        <v>32158.560000000001</v>
      </c>
      <c r="T38" s="208">
        <v>8749.01</v>
      </c>
      <c r="U38" s="205">
        <f t="shared" si="6"/>
        <v>1.071952</v>
      </c>
      <c r="V38" s="205">
        <f t="shared" si="7"/>
        <v>1.04706301854003</v>
      </c>
      <c r="W38" s="209">
        <f t="shared" si="8"/>
        <v>0.8374625</v>
      </c>
      <c r="X38" s="209">
        <f t="shared" si="9"/>
        <v>0.88434376565880701</v>
      </c>
      <c r="Y38" s="189">
        <f t="shared" si="21"/>
        <v>600</v>
      </c>
      <c r="Z38" s="214">
        <f>(T38-L38)*0.2</f>
        <v>78.6494819406402</v>
      </c>
      <c r="AA38" s="218">
        <v>6500</v>
      </c>
      <c r="AB38" s="198">
        <f t="shared" si="10"/>
        <v>13000</v>
      </c>
      <c r="AC38" s="199">
        <v>2338.4530027011201</v>
      </c>
      <c r="AD38" s="111">
        <f t="shared" si="11"/>
        <v>4676.9060054022402</v>
      </c>
      <c r="AE38" s="200">
        <v>0.359762000415557</v>
      </c>
      <c r="AF38" s="199">
        <v>7475</v>
      </c>
      <c r="AG38" s="111">
        <f t="shared" si="12"/>
        <v>14950</v>
      </c>
      <c r="AH38" s="199">
        <v>2500.9754863888502</v>
      </c>
      <c r="AI38" s="111">
        <f t="shared" si="13"/>
        <v>5001.9509727777004</v>
      </c>
      <c r="AJ38" s="223">
        <v>0.334578660386468</v>
      </c>
      <c r="AK38" s="224">
        <v>15808.34</v>
      </c>
      <c r="AL38" s="224">
        <v>4759.3999999999996</v>
      </c>
      <c r="AM38" s="225">
        <f t="shared" si="14"/>
        <v>1.2160261538461501</v>
      </c>
      <c r="AN38" s="225">
        <f t="shared" si="15"/>
        <v>1.01763858296542</v>
      </c>
      <c r="AO38" s="225">
        <f t="shared" si="16"/>
        <v>1.05741404682274</v>
      </c>
      <c r="AP38" s="79">
        <f t="shared" si="17"/>
        <v>0.95150872647537998</v>
      </c>
      <c r="AQ38" s="189">
        <v>500</v>
      </c>
      <c r="AR38" s="228"/>
      <c r="AS38" s="229">
        <v>27</v>
      </c>
      <c r="AT38" s="229">
        <v>1</v>
      </c>
      <c r="AU38" s="229">
        <f t="shared" si="22"/>
        <v>-26</v>
      </c>
      <c r="AV38" s="230">
        <f>AU38*2</f>
        <v>-52</v>
      </c>
      <c r="AW38" s="229">
        <v>12</v>
      </c>
      <c r="AX38" s="229">
        <v>9</v>
      </c>
      <c r="AY38" s="229">
        <v>0</v>
      </c>
      <c r="AZ38" s="229">
        <f t="shared" si="23"/>
        <v>-3</v>
      </c>
      <c r="BA38" s="230">
        <f>AZ38*5</f>
        <v>-15</v>
      </c>
      <c r="BB38" s="233">
        <v>100</v>
      </c>
      <c r="BC38" s="229">
        <v>0</v>
      </c>
      <c r="BD38" s="229">
        <v>45</v>
      </c>
      <c r="BE38" s="235">
        <v>-55</v>
      </c>
      <c r="BF38" s="236">
        <v>6</v>
      </c>
      <c r="BG38" s="229">
        <v>0</v>
      </c>
      <c r="BH38" s="229">
        <f t="shared" si="24"/>
        <v>-6</v>
      </c>
    </row>
    <row r="39" spans="1:60">
      <c r="A39" s="32">
        <v>24</v>
      </c>
      <c r="B39" s="32">
        <v>581</v>
      </c>
      <c r="C39" s="33" t="s">
        <v>85</v>
      </c>
      <c r="D39" s="33" t="s">
        <v>47</v>
      </c>
      <c r="E39" s="187">
        <v>8</v>
      </c>
      <c r="F39" s="188">
        <v>200</v>
      </c>
      <c r="G39" s="186">
        <v>3</v>
      </c>
      <c r="H39" s="186">
        <v>2</v>
      </c>
      <c r="I39" s="199">
        <v>22000</v>
      </c>
      <c r="J39" s="111">
        <f t="shared" si="0"/>
        <v>66000</v>
      </c>
      <c r="K39" s="199">
        <f t="shared" si="1"/>
        <v>4070</v>
      </c>
      <c r="L39" s="111">
        <f t="shared" si="2"/>
        <v>12210</v>
      </c>
      <c r="M39" s="200">
        <v>0.185</v>
      </c>
      <c r="N39" s="201">
        <v>27500</v>
      </c>
      <c r="O39" s="198">
        <f t="shared" si="3"/>
        <v>82500</v>
      </c>
      <c r="P39" s="199">
        <f t="shared" si="4"/>
        <v>4705.9375</v>
      </c>
      <c r="Q39" s="111">
        <f t="shared" si="5"/>
        <v>14117.8125</v>
      </c>
      <c r="R39" s="200">
        <v>0.171125</v>
      </c>
      <c r="S39" s="208">
        <v>70435.820000000007</v>
      </c>
      <c r="T39" s="208">
        <v>10574.71</v>
      </c>
      <c r="U39" s="205">
        <f t="shared" si="6"/>
        <v>1.0672093939393901</v>
      </c>
      <c r="V39" s="209">
        <f t="shared" si="7"/>
        <v>0.866069615069615</v>
      </c>
      <c r="W39" s="209">
        <f t="shared" si="8"/>
        <v>0.85376751515151506</v>
      </c>
      <c r="X39" s="209">
        <f t="shared" si="9"/>
        <v>0.74903318060074797</v>
      </c>
      <c r="Y39" s="189">
        <f t="shared" si="21"/>
        <v>800</v>
      </c>
      <c r="Z39" s="219">
        <v>0</v>
      </c>
      <c r="AA39" s="218">
        <v>14300</v>
      </c>
      <c r="AB39" s="198">
        <f t="shared" si="10"/>
        <v>28600</v>
      </c>
      <c r="AC39" s="199">
        <v>2903.7597106039502</v>
      </c>
      <c r="AD39" s="111">
        <f t="shared" si="11"/>
        <v>5807.5194212079005</v>
      </c>
      <c r="AE39" s="200">
        <v>0.203060119622654</v>
      </c>
      <c r="AF39" s="199">
        <v>16445</v>
      </c>
      <c r="AG39" s="111">
        <f t="shared" si="12"/>
        <v>32890</v>
      </c>
      <c r="AH39" s="199">
        <v>3105.5710104909199</v>
      </c>
      <c r="AI39" s="111">
        <f t="shared" si="13"/>
        <v>6211.1420209818398</v>
      </c>
      <c r="AJ39" s="223">
        <v>0.18884591124906799</v>
      </c>
      <c r="AK39" s="224">
        <v>41928.07</v>
      </c>
      <c r="AL39" s="224">
        <v>8597.51</v>
      </c>
      <c r="AM39" s="225">
        <f t="shared" si="14"/>
        <v>1.4660164335664301</v>
      </c>
      <c r="AN39" s="225">
        <f t="shared" si="15"/>
        <v>1.48041002990082</v>
      </c>
      <c r="AO39" s="225">
        <f t="shared" si="16"/>
        <v>1.2747968987534199</v>
      </c>
      <c r="AP39" s="225">
        <f t="shared" si="17"/>
        <v>1.3842076015903</v>
      </c>
      <c r="AQ39" s="189">
        <v>500</v>
      </c>
      <c r="AR39" s="214">
        <f>(AL39-AD39)*0.2</f>
        <v>557.99811575842</v>
      </c>
      <c r="AS39" s="229">
        <v>56</v>
      </c>
      <c r="AT39" s="229">
        <v>153</v>
      </c>
      <c r="AU39" s="229">
        <f t="shared" si="22"/>
        <v>97</v>
      </c>
      <c r="AV39" s="230"/>
      <c r="AW39" s="229">
        <v>30</v>
      </c>
      <c r="AX39" s="229">
        <v>20</v>
      </c>
      <c r="AY39" s="229">
        <v>0</v>
      </c>
      <c r="AZ39" s="229">
        <f t="shared" si="23"/>
        <v>-10</v>
      </c>
      <c r="BA39" s="230">
        <f>AZ39*5</f>
        <v>-50</v>
      </c>
      <c r="BB39" s="233">
        <v>200</v>
      </c>
      <c r="BC39" s="229">
        <v>0</v>
      </c>
      <c r="BD39" s="229">
        <v>100</v>
      </c>
      <c r="BE39" s="235">
        <v>-100</v>
      </c>
      <c r="BF39" s="236">
        <v>12</v>
      </c>
      <c r="BG39" s="229">
        <v>15</v>
      </c>
      <c r="BH39" s="229">
        <f t="shared" si="24"/>
        <v>3</v>
      </c>
    </row>
    <row r="40" spans="1:60">
      <c r="A40" s="32">
        <v>52</v>
      </c>
      <c r="B40" s="32">
        <v>103639</v>
      </c>
      <c r="C40" s="33" t="s">
        <v>86</v>
      </c>
      <c r="D40" s="33" t="s">
        <v>51</v>
      </c>
      <c r="E40" s="187">
        <v>18</v>
      </c>
      <c r="F40" s="188">
        <v>150</v>
      </c>
      <c r="G40" s="186">
        <v>2</v>
      </c>
      <c r="H40" s="186">
        <v>2</v>
      </c>
      <c r="I40" s="199">
        <v>12500</v>
      </c>
      <c r="J40" s="111">
        <f t="shared" si="0"/>
        <v>37500</v>
      </c>
      <c r="K40" s="199">
        <f t="shared" si="1"/>
        <v>2676.4750785822098</v>
      </c>
      <c r="L40" s="111">
        <f t="shared" si="2"/>
        <v>8029.4252357466403</v>
      </c>
      <c r="M40" s="200">
        <v>0.21411800628657701</v>
      </c>
      <c r="N40" s="201">
        <v>15625</v>
      </c>
      <c r="O40" s="198">
        <f t="shared" si="3"/>
        <v>46875</v>
      </c>
      <c r="P40" s="199">
        <f t="shared" si="4"/>
        <v>3094.6743096106702</v>
      </c>
      <c r="Q40" s="111">
        <f t="shared" si="5"/>
        <v>9284.0229288320206</v>
      </c>
      <c r="R40" s="200">
        <v>0.19805915581508299</v>
      </c>
      <c r="S40" s="208">
        <v>40011.01</v>
      </c>
      <c r="T40" s="208">
        <v>8620.02</v>
      </c>
      <c r="U40" s="205">
        <f t="shared" si="6"/>
        <v>1.06696026666667</v>
      </c>
      <c r="V40" s="205">
        <f t="shared" si="7"/>
        <v>1.07355380328147</v>
      </c>
      <c r="W40" s="209">
        <f t="shared" si="8"/>
        <v>0.85356821333333299</v>
      </c>
      <c r="X40" s="209">
        <f t="shared" si="9"/>
        <v>0.928478965000191</v>
      </c>
      <c r="Y40" s="189">
        <f t="shared" si="21"/>
        <v>600</v>
      </c>
      <c r="Z40" s="214">
        <f>(T40-L40)*0.2</f>
        <v>118.118952850672</v>
      </c>
      <c r="AA40" s="218">
        <v>8125</v>
      </c>
      <c r="AB40" s="198">
        <f t="shared" si="10"/>
        <v>16250</v>
      </c>
      <c r="AC40" s="199">
        <v>2247.1238680596498</v>
      </c>
      <c r="AD40" s="111">
        <f t="shared" si="11"/>
        <v>4494.2477361192996</v>
      </c>
      <c r="AE40" s="200">
        <v>0.27656909145349501</v>
      </c>
      <c r="AF40" s="199">
        <v>9343.75</v>
      </c>
      <c r="AG40" s="111">
        <f t="shared" si="12"/>
        <v>18687.5</v>
      </c>
      <c r="AH40" s="199">
        <v>2403.2989768897901</v>
      </c>
      <c r="AI40" s="111">
        <f t="shared" si="13"/>
        <v>4806.5979537795802</v>
      </c>
      <c r="AJ40" s="223">
        <v>0.25720925505175002</v>
      </c>
      <c r="AK40" s="224">
        <v>10912.66</v>
      </c>
      <c r="AL40" s="224">
        <v>2130.25</v>
      </c>
      <c r="AM40" s="79">
        <f t="shared" si="14"/>
        <v>0.671548307692308</v>
      </c>
      <c r="AN40" s="79">
        <f t="shared" si="15"/>
        <v>0.47399478735443101</v>
      </c>
      <c r="AO40" s="79">
        <f t="shared" si="16"/>
        <v>0.58395505016722404</v>
      </c>
      <c r="AP40" s="79">
        <f t="shared" si="17"/>
        <v>0.44319288205182999</v>
      </c>
      <c r="AQ40" s="228"/>
      <c r="AR40" s="228"/>
      <c r="AS40" s="229">
        <v>36</v>
      </c>
      <c r="AT40" s="229">
        <v>34</v>
      </c>
      <c r="AU40" s="229">
        <f t="shared" si="22"/>
        <v>-2</v>
      </c>
      <c r="AV40" s="230">
        <f>AU40*2</f>
        <v>-4</v>
      </c>
      <c r="AW40" s="229">
        <v>18</v>
      </c>
      <c r="AX40" s="229">
        <v>12</v>
      </c>
      <c r="AY40" s="229">
        <v>0</v>
      </c>
      <c r="AZ40" s="229">
        <f t="shared" si="23"/>
        <v>-6</v>
      </c>
      <c r="BA40" s="230">
        <f>AZ40*5</f>
        <v>-30</v>
      </c>
      <c r="BB40" s="233">
        <v>100</v>
      </c>
      <c r="BC40" s="229">
        <v>0</v>
      </c>
      <c r="BD40" s="229">
        <v>60</v>
      </c>
      <c r="BE40" s="235">
        <v>-40</v>
      </c>
      <c r="BF40" s="236">
        <v>6</v>
      </c>
      <c r="BG40" s="229">
        <v>11</v>
      </c>
      <c r="BH40" s="229">
        <f t="shared" si="24"/>
        <v>5</v>
      </c>
    </row>
    <row r="41" spans="1:60">
      <c r="A41" s="32">
        <v>79</v>
      </c>
      <c r="B41" s="32">
        <v>56</v>
      </c>
      <c r="C41" s="33" t="s">
        <v>87</v>
      </c>
      <c r="D41" s="33" t="s">
        <v>55</v>
      </c>
      <c r="E41" s="60">
        <v>27</v>
      </c>
      <c r="F41" s="71">
        <v>150</v>
      </c>
      <c r="G41" s="186">
        <v>3</v>
      </c>
      <c r="H41" s="186">
        <v>0</v>
      </c>
      <c r="I41" s="199">
        <v>11000</v>
      </c>
      <c r="J41" s="111">
        <f t="shared" si="0"/>
        <v>33000</v>
      </c>
      <c r="K41" s="199">
        <f t="shared" si="1"/>
        <v>2425.38985702328</v>
      </c>
      <c r="L41" s="111">
        <f t="shared" si="2"/>
        <v>7276.1695710698305</v>
      </c>
      <c r="M41" s="200">
        <v>0.220489987002116</v>
      </c>
      <c r="N41" s="201">
        <v>14000</v>
      </c>
      <c r="O41" s="198">
        <f t="shared" si="3"/>
        <v>42000</v>
      </c>
      <c r="P41" s="199">
        <f t="shared" si="4"/>
        <v>2855.3453316773998</v>
      </c>
      <c r="Q41" s="111">
        <f t="shared" si="5"/>
        <v>8566.0359950321908</v>
      </c>
      <c r="R41" s="200">
        <v>0.203953237976957</v>
      </c>
      <c r="S41" s="208">
        <v>35155.47</v>
      </c>
      <c r="T41" s="208">
        <v>8878.1</v>
      </c>
      <c r="U41" s="205">
        <f t="shared" si="6"/>
        <v>1.0653172727272699</v>
      </c>
      <c r="V41" s="205">
        <f t="shared" si="7"/>
        <v>1.22016122814117</v>
      </c>
      <c r="W41" s="209">
        <f t="shared" si="8"/>
        <v>0.83703499999999997</v>
      </c>
      <c r="X41" s="209">
        <f t="shared" si="9"/>
        <v>1.03643038683806</v>
      </c>
      <c r="Y41" s="189">
        <f t="shared" si="21"/>
        <v>600</v>
      </c>
      <c r="Z41" s="214">
        <f>(T41-L41)*0.2</f>
        <v>320.38608578603402</v>
      </c>
      <c r="AA41" s="218">
        <v>7150</v>
      </c>
      <c r="AB41" s="198">
        <f t="shared" si="10"/>
        <v>14300</v>
      </c>
      <c r="AC41" s="199">
        <v>2036.31690079246</v>
      </c>
      <c r="AD41" s="111">
        <f t="shared" si="11"/>
        <v>4072.6338015849201</v>
      </c>
      <c r="AE41" s="200">
        <v>0.28479956654439997</v>
      </c>
      <c r="AF41" s="199">
        <v>8222.5</v>
      </c>
      <c r="AG41" s="111">
        <f t="shared" si="12"/>
        <v>16445</v>
      </c>
      <c r="AH41" s="199">
        <v>2177.8409253975301</v>
      </c>
      <c r="AI41" s="111">
        <f t="shared" si="13"/>
        <v>4355.6818507950602</v>
      </c>
      <c r="AJ41" s="223">
        <v>0.26486359688629202</v>
      </c>
      <c r="AK41" s="224">
        <v>15461.17</v>
      </c>
      <c r="AL41" s="224">
        <v>4077.67</v>
      </c>
      <c r="AM41" s="225">
        <f t="shared" si="14"/>
        <v>1.0812006993007</v>
      </c>
      <c r="AN41" s="225">
        <f t="shared" si="15"/>
        <v>1.0012365949556099</v>
      </c>
      <c r="AO41" s="79">
        <f t="shared" si="16"/>
        <v>0.94017452113104305</v>
      </c>
      <c r="AP41" s="79">
        <f t="shared" si="17"/>
        <v>0.936172599303984</v>
      </c>
      <c r="AQ41" s="189">
        <v>300</v>
      </c>
      <c r="AR41" s="186"/>
      <c r="AS41" s="229">
        <v>27</v>
      </c>
      <c r="AT41" s="229">
        <v>42</v>
      </c>
      <c r="AU41" s="229">
        <f t="shared" si="22"/>
        <v>15</v>
      </c>
      <c r="AV41" s="230"/>
      <c r="AW41" s="229">
        <v>10</v>
      </c>
      <c r="AX41" s="229">
        <v>2</v>
      </c>
      <c r="AY41" s="229">
        <v>0</v>
      </c>
      <c r="AZ41" s="229">
        <f t="shared" si="23"/>
        <v>-8</v>
      </c>
      <c r="BA41" s="230">
        <f>AZ41*5</f>
        <v>-40</v>
      </c>
      <c r="BB41" s="233">
        <v>100</v>
      </c>
      <c r="BC41" s="229">
        <v>0</v>
      </c>
      <c r="BD41" s="229">
        <v>10</v>
      </c>
      <c r="BE41" s="235">
        <v>-90</v>
      </c>
      <c r="BF41" s="236">
        <v>7</v>
      </c>
      <c r="BG41" s="229">
        <v>11</v>
      </c>
      <c r="BH41" s="229">
        <f t="shared" si="24"/>
        <v>4</v>
      </c>
    </row>
    <row r="42" spans="1:60">
      <c r="A42" s="32">
        <v>66</v>
      </c>
      <c r="B42" s="32">
        <v>104428</v>
      </c>
      <c r="C42" s="33" t="s">
        <v>88</v>
      </c>
      <c r="D42" s="33" t="s">
        <v>55</v>
      </c>
      <c r="E42" s="187">
        <v>22</v>
      </c>
      <c r="F42" s="188">
        <v>150</v>
      </c>
      <c r="G42" s="186">
        <v>2</v>
      </c>
      <c r="H42" s="186">
        <v>1</v>
      </c>
      <c r="I42" s="199">
        <v>13000</v>
      </c>
      <c r="J42" s="111">
        <f t="shared" si="0"/>
        <v>39000</v>
      </c>
      <c r="K42" s="199">
        <f t="shared" si="1"/>
        <v>3112.6844088185699</v>
      </c>
      <c r="L42" s="111">
        <f t="shared" si="2"/>
        <v>9338.0532264557096</v>
      </c>
      <c r="M42" s="200">
        <v>0.239437262216813</v>
      </c>
      <c r="N42" s="201">
        <v>16250</v>
      </c>
      <c r="O42" s="198">
        <f t="shared" si="3"/>
        <v>48750</v>
      </c>
      <c r="P42" s="199">
        <f t="shared" si="4"/>
        <v>3599.04134769647</v>
      </c>
      <c r="Q42" s="111">
        <f t="shared" si="5"/>
        <v>10797.124043089399</v>
      </c>
      <c r="R42" s="200">
        <v>0.22147946755055201</v>
      </c>
      <c r="S42" s="208">
        <v>41498.129999999997</v>
      </c>
      <c r="T42" s="208">
        <v>10511.49</v>
      </c>
      <c r="U42" s="205">
        <f t="shared" si="6"/>
        <v>1.06405461538462</v>
      </c>
      <c r="V42" s="205">
        <f t="shared" si="7"/>
        <v>1.1256618210549301</v>
      </c>
      <c r="W42" s="209">
        <f t="shared" si="8"/>
        <v>0.85124369230769203</v>
      </c>
      <c r="X42" s="209">
        <f t="shared" si="9"/>
        <v>0.97354535875021098</v>
      </c>
      <c r="Y42" s="189">
        <f t="shared" si="21"/>
        <v>500</v>
      </c>
      <c r="Z42" s="214">
        <f>(T42-L42)*0.2</f>
        <v>234.68735470885801</v>
      </c>
      <c r="AA42" s="218">
        <v>8450</v>
      </c>
      <c r="AB42" s="198">
        <f t="shared" si="10"/>
        <v>16900</v>
      </c>
      <c r="AC42" s="199">
        <v>2613.3579515705901</v>
      </c>
      <c r="AD42" s="111">
        <f t="shared" si="11"/>
        <v>5226.7159031411802</v>
      </c>
      <c r="AE42" s="200">
        <v>0.309273130363384</v>
      </c>
      <c r="AF42" s="199">
        <v>9717.5</v>
      </c>
      <c r="AG42" s="111">
        <f t="shared" si="12"/>
        <v>19435</v>
      </c>
      <c r="AH42" s="199">
        <v>2794.9863292047498</v>
      </c>
      <c r="AI42" s="111">
        <f t="shared" si="13"/>
        <v>5589.9726584094997</v>
      </c>
      <c r="AJ42" s="223">
        <v>0.28762401123794701</v>
      </c>
      <c r="AK42" s="224">
        <v>20329.71</v>
      </c>
      <c r="AL42" s="224">
        <v>5339.17</v>
      </c>
      <c r="AM42" s="225">
        <f t="shared" si="14"/>
        <v>1.2029414201183399</v>
      </c>
      <c r="AN42" s="225">
        <f t="shared" si="15"/>
        <v>1.0215152495262301</v>
      </c>
      <c r="AO42" s="225">
        <f t="shared" si="16"/>
        <v>1.04603601749421</v>
      </c>
      <c r="AP42" s="79">
        <f t="shared" si="17"/>
        <v>0.95513347314280805</v>
      </c>
      <c r="AQ42" s="189">
        <v>500</v>
      </c>
      <c r="AR42" s="228"/>
      <c r="AS42" s="229">
        <v>42</v>
      </c>
      <c r="AT42" s="229">
        <v>23</v>
      </c>
      <c r="AU42" s="229">
        <f t="shared" si="22"/>
        <v>-19</v>
      </c>
      <c r="AV42" s="230">
        <f>AU42*2</f>
        <v>-38</v>
      </c>
      <c r="AW42" s="229">
        <v>16</v>
      </c>
      <c r="AX42" s="229">
        <v>18</v>
      </c>
      <c r="AY42" s="229">
        <v>4</v>
      </c>
      <c r="AZ42" s="229">
        <f t="shared" si="23"/>
        <v>6</v>
      </c>
      <c r="BA42" s="229"/>
      <c r="BB42" s="233">
        <v>100</v>
      </c>
      <c r="BC42" s="229">
        <v>32</v>
      </c>
      <c r="BD42" s="229">
        <v>144</v>
      </c>
      <c r="BE42" s="235">
        <v>76</v>
      </c>
      <c r="BF42" s="236">
        <v>6</v>
      </c>
      <c r="BG42" s="229">
        <v>12</v>
      </c>
      <c r="BH42" s="229">
        <f t="shared" si="24"/>
        <v>6</v>
      </c>
    </row>
    <row r="43" spans="1:60">
      <c r="A43" s="32">
        <v>29</v>
      </c>
      <c r="B43" s="32">
        <v>379</v>
      </c>
      <c r="C43" s="33" t="s">
        <v>89</v>
      </c>
      <c r="D43" s="33" t="s">
        <v>53</v>
      </c>
      <c r="E43" s="187">
        <v>10</v>
      </c>
      <c r="F43" s="188">
        <v>200</v>
      </c>
      <c r="G43" s="186">
        <v>3</v>
      </c>
      <c r="H43" s="186">
        <v>1</v>
      </c>
      <c r="I43" s="199">
        <v>20000</v>
      </c>
      <c r="J43" s="111">
        <f t="shared" si="0"/>
        <v>60000</v>
      </c>
      <c r="K43" s="199">
        <f t="shared" si="1"/>
        <v>4000</v>
      </c>
      <c r="L43" s="111">
        <f t="shared" si="2"/>
        <v>12000</v>
      </c>
      <c r="M43" s="200">
        <v>0.2</v>
      </c>
      <c r="N43" s="201">
        <v>25000</v>
      </c>
      <c r="O43" s="198">
        <f t="shared" si="3"/>
        <v>75000</v>
      </c>
      <c r="P43" s="199">
        <f t="shared" si="4"/>
        <v>4625</v>
      </c>
      <c r="Q43" s="111">
        <f t="shared" si="5"/>
        <v>13875</v>
      </c>
      <c r="R43" s="200">
        <v>0.185</v>
      </c>
      <c r="S43" s="208">
        <v>63832.24</v>
      </c>
      <c r="T43" s="208">
        <v>11954.15</v>
      </c>
      <c r="U43" s="205">
        <f t="shared" si="6"/>
        <v>1.06387066666667</v>
      </c>
      <c r="V43" s="209">
        <f t="shared" si="7"/>
        <v>0.99617916666666695</v>
      </c>
      <c r="W43" s="209">
        <f t="shared" si="8"/>
        <v>0.85109653333333302</v>
      </c>
      <c r="X43" s="209">
        <f t="shared" si="9"/>
        <v>0.86156036036035999</v>
      </c>
      <c r="Y43" s="189">
        <f t="shared" si="21"/>
        <v>700</v>
      </c>
      <c r="Z43" s="219">
        <v>0</v>
      </c>
      <c r="AA43" s="218">
        <v>13000</v>
      </c>
      <c r="AB43" s="198">
        <f t="shared" si="10"/>
        <v>26000</v>
      </c>
      <c r="AC43" s="199">
        <v>3220.6883625618998</v>
      </c>
      <c r="AD43" s="111">
        <f t="shared" si="11"/>
        <v>6441.3767251237996</v>
      </c>
      <c r="AE43" s="200">
        <v>0.247745258658608</v>
      </c>
      <c r="AF43" s="199">
        <v>14950</v>
      </c>
      <c r="AG43" s="111">
        <f t="shared" si="12"/>
        <v>29900</v>
      </c>
      <c r="AH43" s="199">
        <v>3444.52620375995</v>
      </c>
      <c r="AI43" s="111">
        <f t="shared" si="13"/>
        <v>6889.0524075199</v>
      </c>
      <c r="AJ43" s="223">
        <v>0.23040309055250499</v>
      </c>
      <c r="AK43" s="224">
        <v>27799.279999999999</v>
      </c>
      <c r="AL43" s="224">
        <v>4765.76</v>
      </c>
      <c r="AM43" s="225">
        <f t="shared" si="14"/>
        <v>1.06920307692308</v>
      </c>
      <c r="AN43" s="79">
        <f t="shared" si="15"/>
        <v>0.73986667809875795</v>
      </c>
      <c r="AO43" s="79">
        <f t="shared" si="16"/>
        <v>0.92974180602006695</v>
      </c>
      <c r="AP43" s="79">
        <f t="shared" si="17"/>
        <v>0.69178745030271904</v>
      </c>
      <c r="AQ43" s="228"/>
      <c r="AR43" s="228"/>
      <c r="AS43" s="229">
        <v>42</v>
      </c>
      <c r="AT43" s="229">
        <v>1</v>
      </c>
      <c r="AU43" s="229">
        <f t="shared" si="22"/>
        <v>-41</v>
      </c>
      <c r="AV43" s="230">
        <f>AU43*2</f>
        <v>-82</v>
      </c>
      <c r="AW43" s="229">
        <v>20</v>
      </c>
      <c r="AX43" s="229">
        <v>8</v>
      </c>
      <c r="AY43" s="229">
        <v>0</v>
      </c>
      <c r="AZ43" s="229">
        <f t="shared" si="23"/>
        <v>-12</v>
      </c>
      <c r="BA43" s="230">
        <f>AZ43*5</f>
        <v>-60</v>
      </c>
      <c r="BB43" s="233">
        <v>200</v>
      </c>
      <c r="BC43" s="229">
        <v>0</v>
      </c>
      <c r="BD43" s="229">
        <v>40</v>
      </c>
      <c r="BE43" s="235">
        <v>-160</v>
      </c>
      <c r="BF43" s="236">
        <v>12</v>
      </c>
      <c r="BG43" s="229">
        <v>20</v>
      </c>
      <c r="BH43" s="229">
        <f t="shared" si="24"/>
        <v>8</v>
      </c>
    </row>
    <row r="44" spans="1:60">
      <c r="A44" s="32">
        <v>38</v>
      </c>
      <c r="B44" s="32">
        <v>111219</v>
      </c>
      <c r="C44" s="33" t="s">
        <v>90</v>
      </c>
      <c r="D44" s="33" t="s">
        <v>53</v>
      </c>
      <c r="E44" s="60">
        <v>13</v>
      </c>
      <c r="F44" s="71">
        <v>150</v>
      </c>
      <c r="G44" s="186">
        <v>4</v>
      </c>
      <c r="H44" s="186">
        <v>2</v>
      </c>
      <c r="I44" s="199">
        <v>16000</v>
      </c>
      <c r="J44" s="111">
        <f t="shared" si="0"/>
        <v>48000</v>
      </c>
      <c r="K44" s="199">
        <f t="shared" si="1"/>
        <v>3882.2320241201901</v>
      </c>
      <c r="L44" s="111">
        <f t="shared" si="2"/>
        <v>11646.696072360601</v>
      </c>
      <c r="M44" s="200">
        <v>0.24263950150751201</v>
      </c>
      <c r="N44" s="201">
        <v>20000</v>
      </c>
      <c r="O44" s="198">
        <f t="shared" si="3"/>
        <v>60000</v>
      </c>
      <c r="P44" s="199">
        <f t="shared" si="4"/>
        <v>4488.8307778889603</v>
      </c>
      <c r="Q44" s="111">
        <f t="shared" si="5"/>
        <v>13466.4923336669</v>
      </c>
      <c r="R44" s="200">
        <v>0.22444153889444801</v>
      </c>
      <c r="S44" s="208">
        <v>51006.01</v>
      </c>
      <c r="T44" s="208">
        <v>11843.04</v>
      </c>
      <c r="U44" s="205">
        <f t="shared" si="6"/>
        <v>1.0626252083333301</v>
      </c>
      <c r="V44" s="205">
        <f t="shared" si="7"/>
        <v>1.0168583370270401</v>
      </c>
      <c r="W44" s="209">
        <f t="shared" si="8"/>
        <v>0.85010016666666699</v>
      </c>
      <c r="X44" s="209">
        <f t="shared" si="9"/>
        <v>0.87944504823960801</v>
      </c>
      <c r="Y44" s="189">
        <f t="shared" si="21"/>
        <v>1000</v>
      </c>
      <c r="Z44" s="214">
        <f>(T44-L44)*0.2</f>
        <v>39.268785527879999</v>
      </c>
      <c r="AA44" s="218">
        <v>10400</v>
      </c>
      <c r="AB44" s="198">
        <f t="shared" si="10"/>
        <v>20800</v>
      </c>
      <c r="AC44" s="199">
        <v>3259.45730358424</v>
      </c>
      <c r="AD44" s="111">
        <f t="shared" si="11"/>
        <v>6518.91460716848</v>
      </c>
      <c r="AE44" s="200">
        <v>0.313409356113869</v>
      </c>
      <c r="AF44" s="199">
        <v>11960</v>
      </c>
      <c r="AG44" s="111">
        <f t="shared" si="12"/>
        <v>23920</v>
      </c>
      <c r="AH44" s="199">
        <v>3485.9895861833502</v>
      </c>
      <c r="AI44" s="111">
        <f t="shared" si="13"/>
        <v>6971.9791723667004</v>
      </c>
      <c r="AJ44" s="223">
        <v>0.29147070118589902</v>
      </c>
      <c r="AK44" s="224">
        <v>24297.22</v>
      </c>
      <c r="AL44" s="224">
        <v>6963.24</v>
      </c>
      <c r="AM44" s="225">
        <f t="shared" si="14"/>
        <v>1.1681355769230799</v>
      </c>
      <c r="AN44" s="225">
        <f t="shared" si="15"/>
        <v>1.0681594129708201</v>
      </c>
      <c r="AO44" s="225">
        <f t="shared" si="16"/>
        <v>1.0157700668896299</v>
      </c>
      <c r="AP44" s="79">
        <f t="shared" si="17"/>
        <v>0.99874652919197804</v>
      </c>
      <c r="AQ44" s="189">
        <v>300</v>
      </c>
      <c r="AR44" s="228"/>
      <c r="AS44" s="229">
        <v>80</v>
      </c>
      <c r="AT44" s="229">
        <v>98</v>
      </c>
      <c r="AU44" s="229">
        <f t="shared" si="22"/>
        <v>18</v>
      </c>
      <c r="AV44" s="230"/>
      <c r="AW44" s="229">
        <v>12</v>
      </c>
      <c r="AX44" s="229">
        <v>14</v>
      </c>
      <c r="AY44" s="229">
        <v>2</v>
      </c>
      <c r="AZ44" s="229">
        <f t="shared" si="23"/>
        <v>4</v>
      </c>
      <c r="BA44" s="229"/>
      <c r="BB44" s="233">
        <v>100</v>
      </c>
      <c r="BC44" s="229">
        <v>16</v>
      </c>
      <c r="BD44" s="229">
        <v>112</v>
      </c>
      <c r="BE44" s="235">
        <v>28</v>
      </c>
      <c r="BF44" s="236">
        <v>8</v>
      </c>
      <c r="BG44" s="229">
        <v>15</v>
      </c>
      <c r="BH44" s="229">
        <f t="shared" si="24"/>
        <v>7</v>
      </c>
    </row>
    <row r="45" spans="1:60">
      <c r="A45" s="32">
        <v>75</v>
      </c>
      <c r="B45" s="32">
        <v>587</v>
      </c>
      <c r="C45" s="33" t="s">
        <v>91</v>
      </c>
      <c r="D45" s="33" t="s">
        <v>55</v>
      </c>
      <c r="E45" s="60">
        <v>25</v>
      </c>
      <c r="F45" s="71">
        <v>150</v>
      </c>
      <c r="G45" s="186">
        <v>2</v>
      </c>
      <c r="H45" s="186">
        <v>1</v>
      </c>
      <c r="I45" s="199">
        <v>13000</v>
      </c>
      <c r="J45" s="111">
        <f t="shared" si="0"/>
        <v>39000</v>
      </c>
      <c r="K45" s="199">
        <f t="shared" si="1"/>
        <v>2708.4690778005202</v>
      </c>
      <c r="L45" s="111">
        <f t="shared" si="2"/>
        <v>8125.40723340157</v>
      </c>
      <c r="M45" s="200">
        <v>0.20834377521542499</v>
      </c>
      <c r="N45" s="201">
        <v>16250</v>
      </c>
      <c r="O45" s="198">
        <f t="shared" si="3"/>
        <v>48750</v>
      </c>
      <c r="P45" s="199">
        <f t="shared" si="4"/>
        <v>3131.66737120686</v>
      </c>
      <c r="Q45" s="111">
        <f t="shared" si="5"/>
        <v>9395.0021136205705</v>
      </c>
      <c r="R45" s="200">
        <v>0.19271799207426801</v>
      </c>
      <c r="S45" s="208">
        <v>41314.07</v>
      </c>
      <c r="T45" s="208">
        <v>7958.77</v>
      </c>
      <c r="U45" s="205">
        <f t="shared" si="6"/>
        <v>1.05933512820513</v>
      </c>
      <c r="V45" s="209">
        <f t="shared" si="7"/>
        <v>0.97949182993357398</v>
      </c>
      <c r="W45" s="209">
        <f t="shared" si="8"/>
        <v>0.84746810256410299</v>
      </c>
      <c r="X45" s="209">
        <f t="shared" si="9"/>
        <v>0.84712806913173899</v>
      </c>
      <c r="Y45" s="189">
        <f t="shared" si="21"/>
        <v>500</v>
      </c>
      <c r="Z45" s="219">
        <v>0</v>
      </c>
      <c r="AA45" s="218">
        <v>7800</v>
      </c>
      <c r="AB45" s="198">
        <f t="shared" si="10"/>
        <v>15600</v>
      </c>
      <c r="AC45" s="199">
        <v>2099.06353529541</v>
      </c>
      <c r="AD45" s="111">
        <f t="shared" si="11"/>
        <v>4198.12707059082</v>
      </c>
      <c r="AE45" s="200">
        <v>0.26911070965325701</v>
      </c>
      <c r="AF45" s="199">
        <v>8970</v>
      </c>
      <c r="AG45" s="111">
        <f t="shared" si="12"/>
        <v>17940</v>
      </c>
      <c r="AH45" s="199">
        <v>2244.94845099844</v>
      </c>
      <c r="AI45" s="111">
        <f t="shared" si="13"/>
        <v>4489.8969019968799</v>
      </c>
      <c r="AJ45" s="223">
        <v>0.25027295997752902</v>
      </c>
      <c r="AK45" s="224">
        <v>13701.57</v>
      </c>
      <c r="AL45" s="224">
        <v>3229.35</v>
      </c>
      <c r="AM45" s="79">
        <f t="shared" si="14"/>
        <v>0.87830576923076897</v>
      </c>
      <c r="AN45" s="79">
        <f t="shared" si="15"/>
        <v>0.76923588678927701</v>
      </c>
      <c r="AO45" s="79">
        <f t="shared" si="16"/>
        <v>0.76374414715719097</v>
      </c>
      <c r="AP45" s="79">
        <f t="shared" si="17"/>
        <v>0.71924814099044199</v>
      </c>
      <c r="AQ45" s="228"/>
      <c r="AR45" s="228"/>
      <c r="AS45" s="229">
        <v>33</v>
      </c>
      <c r="AT45" s="229">
        <v>10</v>
      </c>
      <c r="AU45" s="229">
        <f t="shared" si="22"/>
        <v>-23</v>
      </c>
      <c r="AV45" s="230">
        <f>AU45*2</f>
        <v>-46</v>
      </c>
      <c r="AW45" s="229">
        <v>14</v>
      </c>
      <c r="AX45" s="229">
        <v>8</v>
      </c>
      <c r="AY45" s="229">
        <v>0</v>
      </c>
      <c r="AZ45" s="229">
        <f t="shared" si="23"/>
        <v>-6</v>
      </c>
      <c r="BA45" s="230">
        <f>AZ45*5</f>
        <v>-30</v>
      </c>
      <c r="BB45" s="233">
        <v>100</v>
      </c>
      <c r="BC45" s="229">
        <v>0</v>
      </c>
      <c r="BD45" s="229">
        <v>40</v>
      </c>
      <c r="BE45" s="235">
        <v>-60</v>
      </c>
      <c r="BF45" s="236">
        <v>6</v>
      </c>
      <c r="BG45" s="229">
        <v>7</v>
      </c>
      <c r="BH45" s="229">
        <f t="shared" si="24"/>
        <v>1</v>
      </c>
    </row>
    <row r="46" spans="1:60">
      <c r="A46" s="32">
        <v>93</v>
      </c>
      <c r="B46" s="32">
        <v>720</v>
      </c>
      <c r="C46" s="33" t="s">
        <v>92</v>
      </c>
      <c r="D46" s="33" t="s">
        <v>49</v>
      </c>
      <c r="E46" s="60">
        <v>31</v>
      </c>
      <c r="F46" s="71">
        <v>150</v>
      </c>
      <c r="G46" s="186">
        <v>3</v>
      </c>
      <c r="H46" s="186">
        <v>0</v>
      </c>
      <c r="I46" s="199">
        <v>12000</v>
      </c>
      <c r="J46" s="111">
        <f t="shared" si="0"/>
        <v>36000</v>
      </c>
      <c r="K46" s="199">
        <f t="shared" si="1"/>
        <v>2517.06324829</v>
      </c>
      <c r="L46" s="111">
        <f t="shared" si="2"/>
        <v>7551.1897448699901</v>
      </c>
      <c r="M46" s="200">
        <v>0.209755270690833</v>
      </c>
      <c r="N46" s="201">
        <v>15500</v>
      </c>
      <c r="O46" s="198">
        <f t="shared" si="3"/>
        <v>46500</v>
      </c>
      <c r="P46" s="199">
        <f t="shared" si="4"/>
        <v>3007.3661935298301</v>
      </c>
      <c r="Q46" s="111">
        <f t="shared" si="5"/>
        <v>9022.0985805894798</v>
      </c>
      <c r="R46" s="200">
        <v>0.19402362538902099</v>
      </c>
      <c r="S46" s="208">
        <v>38111.06</v>
      </c>
      <c r="T46" s="208">
        <v>7738.15</v>
      </c>
      <c r="U46" s="205">
        <f t="shared" si="6"/>
        <v>1.05864055555556</v>
      </c>
      <c r="V46" s="205">
        <f t="shared" si="7"/>
        <v>1.0247590461168099</v>
      </c>
      <c r="W46" s="209">
        <f t="shared" si="8"/>
        <v>0.819592688172043</v>
      </c>
      <c r="X46" s="209">
        <f t="shared" si="9"/>
        <v>0.85768847800534798</v>
      </c>
      <c r="Y46" s="189">
        <f t="shared" si="21"/>
        <v>600</v>
      </c>
      <c r="Z46" s="214">
        <f>(T46-L46)*0.2</f>
        <v>37.392051026001901</v>
      </c>
      <c r="AA46" s="218">
        <v>6825</v>
      </c>
      <c r="AB46" s="198">
        <f t="shared" si="10"/>
        <v>13650</v>
      </c>
      <c r="AC46" s="199">
        <v>1849.1238081838801</v>
      </c>
      <c r="AD46" s="111">
        <f t="shared" si="11"/>
        <v>3698.2476163677602</v>
      </c>
      <c r="AE46" s="200">
        <v>0.27093389130899298</v>
      </c>
      <c r="AF46" s="199">
        <v>7848.75</v>
      </c>
      <c r="AG46" s="111">
        <f t="shared" si="12"/>
        <v>15697.5</v>
      </c>
      <c r="AH46" s="199">
        <v>1977.6379128526601</v>
      </c>
      <c r="AI46" s="111">
        <f t="shared" si="13"/>
        <v>3955.2758257053201</v>
      </c>
      <c r="AJ46" s="223">
        <v>0.25196851891736399</v>
      </c>
      <c r="AK46" s="224">
        <v>14566.05</v>
      </c>
      <c r="AL46" s="224">
        <v>3091.76</v>
      </c>
      <c r="AM46" s="225">
        <f t="shared" si="14"/>
        <v>1.0671098901098901</v>
      </c>
      <c r="AN46" s="79">
        <f t="shared" si="15"/>
        <v>0.83600675798895696</v>
      </c>
      <c r="AO46" s="79">
        <f t="shared" si="16"/>
        <v>0.92792164357381701</v>
      </c>
      <c r="AP46" s="79">
        <f t="shared" si="17"/>
        <v>0.78167999811964195</v>
      </c>
      <c r="AQ46" s="228"/>
      <c r="AR46" s="228"/>
      <c r="AS46" s="229">
        <v>27</v>
      </c>
      <c r="AT46" s="229">
        <v>44</v>
      </c>
      <c r="AU46" s="229">
        <f t="shared" si="22"/>
        <v>17</v>
      </c>
      <c r="AV46" s="230"/>
      <c r="AW46" s="229">
        <v>12</v>
      </c>
      <c r="AX46" s="229">
        <v>14</v>
      </c>
      <c r="AY46" s="229">
        <v>16</v>
      </c>
      <c r="AZ46" s="229">
        <f t="shared" si="23"/>
        <v>18</v>
      </c>
      <c r="BA46" s="229"/>
      <c r="BB46" s="233">
        <v>100</v>
      </c>
      <c r="BC46" s="229">
        <v>128</v>
      </c>
      <c r="BD46" s="229">
        <v>112</v>
      </c>
      <c r="BE46" s="235">
        <v>140</v>
      </c>
      <c r="BF46" s="236">
        <v>7</v>
      </c>
      <c r="BG46" s="229">
        <v>0</v>
      </c>
      <c r="BH46" s="229">
        <f t="shared" si="24"/>
        <v>-7</v>
      </c>
    </row>
    <row r="47" spans="1:60">
      <c r="A47" s="32">
        <v>26</v>
      </c>
      <c r="B47" s="32">
        <v>513</v>
      </c>
      <c r="C47" s="33" t="s">
        <v>93</v>
      </c>
      <c r="D47" s="33" t="s">
        <v>53</v>
      </c>
      <c r="E47" s="60">
        <v>9</v>
      </c>
      <c r="F47" s="71">
        <v>200</v>
      </c>
      <c r="G47" s="186">
        <v>2</v>
      </c>
      <c r="H47" s="186">
        <v>2</v>
      </c>
      <c r="I47" s="199">
        <v>20000</v>
      </c>
      <c r="J47" s="111">
        <f t="shared" si="0"/>
        <v>60000</v>
      </c>
      <c r="K47" s="199">
        <f t="shared" si="1"/>
        <v>4483.2797613213997</v>
      </c>
      <c r="L47" s="111">
        <f t="shared" si="2"/>
        <v>13449.8392839642</v>
      </c>
      <c r="M47" s="200">
        <v>0.22416398806606999</v>
      </c>
      <c r="N47" s="201">
        <v>25000</v>
      </c>
      <c r="O47" s="198">
        <f t="shared" si="3"/>
        <v>75000</v>
      </c>
      <c r="P47" s="199">
        <f t="shared" si="4"/>
        <v>5183.7922240278704</v>
      </c>
      <c r="Q47" s="111">
        <f t="shared" si="5"/>
        <v>15551.376672083599</v>
      </c>
      <c r="R47" s="200">
        <v>0.207351688961115</v>
      </c>
      <c r="S47" s="208">
        <v>63509.37</v>
      </c>
      <c r="T47" s="208">
        <v>12150.45</v>
      </c>
      <c r="U47" s="205">
        <f t="shared" si="6"/>
        <v>1.0584895000000001</v>
      </c>
      <c r="V47" s="209">
        <f t="shared" si="7"/>
        <v>0.90338997689634704</v>
      </c>
      <c r="W47" s="209">
        <f t="shared" si="8"/>
        <v>0.84679159999999998</v>
      </c>
      <c r="X47" s="209">
        <f t="shared" si="9"/>
        <v>0.78131025028873302</v>
      </c>
      <c r="Y47" s="189">
        <f t="shared" si="21"/>
        <v>600</v>
      </c>
      <c r="Z47" s="219">
        <v>0</v>
      </c>
      <c r="AA47" s="218">
        <v>13000</v>
      </c>
      <c r="AB47" s="198">
        <f t="shared" si="10"/>
        <v>26000</v>
      </c>
      <c r="AC47" s="199">
        <v>3764.0869662761002</v>
      </c>
      <c r="AD47" s="111">
        <f t="shared" si="11"/>
        <v>7528.1739325522003</v>
      </c>
      <c r="AE47" s="200">
        <v>0.28954515125200703</v>
      </c>
      <c r="AF47" s="199">
        <v>14950</v>
      </c>
      <c r="AG47" s="111">
        <f t="shared" si="12"/>
        <v>29900</v>
      </c>
      <c r="AH47" s="199">
        <v>4025.6910104322801</v>
      </c>
      <c r="AI47" s="111">
        <f t="shared" si="13"/>
        <v>8051.3820208645602</v>
      </c>
      <c r="AJ47" s="223">
        <v>0.269276990664367</v>
      </c>
      <c r="AK47" s="224">
        <v>23773.17</v>
      </c>
      <c r="AL47" s="224">
        <v>5380.21</v>
      </c>
      <c r="AM47" s="79">
        <f t="shared" si="14"/>
        <v>0.91435269230769201</v>
      </c>
      <c r="AN47" s="79">
        <f t="shared" si="15"/>
        <v>0.71467663316540897</v>
      </c>
      <c r="AO47" s="79">
        <f t="shared" si="16"/>
        <v>0.79508929765886305</v>
      </c>
      <c r="AP47" s="79">
        <f t="shared" si="17"/>
        <v>0.66823434611071497</v>
      </c>
      <c r="AQ47" s="228"/>
      <c r="AR47" s="228"/>
      <c r="AS47" s="229">
        <v>50</v>
      </c>
      <c r="AT47" s="229">
        <v>154</v>
      </c>
      <c r="AU47" s="229">
        <f t="shared" si="22"/>
        <v>104</v>
      </c>
      <c r="AV47" s="230"/>
      <c r="AW47" s="229">
        <v>16</v>
      </c>
      <c r="AX47" s="229">
        <v>12</v>
      </c>
      <c r="AY47" s="229">
        <v>4</v>
      </c>
      <c r="AZ47" s="229">
        <f t="shared" si="23"/>
        <v>0</v>
      </c>
      <c r="BA47" s="229"/>
      <c r="BB47" s="233">
        <v>100</v>
      </c>
      <c r="BC47" s="229">
        <v>32</v>
      </c>
      <c r="BD47" s="229">
        <v>96</v>
      </c>
      <c r="BE47" s="235">
        <v>28</v>
      </c>
      <c r="BF47" s="236">
        <v>9</v>
      </c>
      <c r="BG47" s="229">
        <v>9</v>
      </c>
      <c r="BH47" s="229">
        <f t="shared" si="24"/>
        <v>0</v>
      </c>
    </row>
    <row r="48" spans="1:60">
      <c r="A48" s="32">
        <v>45</v>
      </c>
      <c r="B48" s="32">
        <v>598</v>
      </c>
      <c r="C48" s="33" t="s">
        <v>94</v>
      </c>
      <c r="D48" s="33" t="s">
        <v>51</v>
      </c>
      <c r="E48" s="60">
        <v>15</v>
      </c>
      <c r="F48" s="71">
        <v>150</v>
      </c>
      <c r="G48" s="186">
        <v>3</v>
      </c>
      <c r="H48" s="186">
        <v>1</v>
      </c>
      <c r="I48" s="199">
        <v>15000</v>
      </c>
      <c r="J48" s="111">
        <f t="shared" si="0"/>
        <v>45000</v>
      </c>
      <c r="K48" s="199">
        <f t="shared" si="1"/>
        <v>3701.52435114829</v>
      </c>
      <c r="L48" s="111">
        <f t="shared" si="2"/>
        <v>11104.573053444899</v>
      </c>
      <c r="M48" s="200">
        <v>0.24676829007655299</v>
      </c>
      <c r="N48" s="201">
        <v>18800</v>
      </c>
      <c r="O48" s="198">
        <f t="shared" si="3"/>
        <v>56400</v>
      </c>
      <c r="P48" s="199">
        <f t="shared" si="4"/>
        <v>4291.3005644312698</v>
      </c>
      <c r="Q48" s="111">
        <f t="shared" si="5"/>
        <v>12873.901693293799</v>
      </c>
      <c r="R48" s="200">
        <v>0.22826066832081199</v>
      </c>
      <c r="S48" s="208">
        <v>47528.73</v>
      </c>
      <c r="T48" s="208">
        <v>10277.219999999999</v>
      </c>
      <c r="U48" s="205">
        <f t="shared" si="6"/>
        <v>1.0561940000000001</v>
      </c>
      <c r="V48" s="209">
        <f t="shared" si="7"/>
        <v>0.92549438420883401</v>
      </c>
      <c r="W48" s="209">
        <f t="shared" si="8"/>
        <v>0.84270797872340397</v>
      </c>
      <c r="X48" s="209">
        <f t="shared" si="9"/>
        <v>0.79829877878852795</v>
      </c>
      <c r="Y48" s="189">
        <f t="shared" si="21"/>
        <v>700</v>
      </c>
      <c r="Z48" s="219">
        <v>0</v>
      </c>
      <c r="AA48" s="218">
        <v>9750</v>
      </c>
      <c r="AB48" s="198">
        <f t="shared" si="10"/>
        <v>19500</v>
      </c>
      <c r="AC48" s="199">
        <v>3107.7381531515898</v>
      </c>
      <c r="AD48" s="111">
        <f t="shared" si="11"/>
        <v>6215.4763063031796</v>
      </c>
      <c r="AE48" s="200">
        <v>0.318742374682214</v>
      </c>
      <c r="AF48" s="199">
        <v>11212.5</v>
      </c>
      <c r="AG48" s="111">
        <f t="shared" si="12"/>
        <v>22425</v>
      </c>
      <c r="AH48" s="199">
        <v>3323.7259547956301</v>
      </c>
      <c r="AI48" s="111">
        <f t="shared" si="13"/>
        <v>6647.4519095912601</v>
      </c>
      <c r="AJ48" s="223">
        <v>0.296430408454459</v>
      </c>
      <c r="AK48" s="224">
        <v>20061.740000000002</v>
      </c>
      <c r="AL48" s="224">
        <v>4548.38</v>
      </c>
      <c r="AM48" s="225">
        <f t="shared" si="14"/>
        <v>1.02880717948718</v>
      </c>
      <c r="AN48" s="79">
        <f t="shared" si="15"/>
        <v>0.73178301643390398</v>
      </c>
      <c r="AO48" s="79">
        <f t="shared" si="16"/>
        <v>0.89461493868450404</v>
      </c>
      <c r="AP48" s="79">
        <f t="shared" si="17"/>
        <v>0.68422909437485102</v>
      </c>
      <c r="AQ48" s="228"/>
      <c r="AR48" s="228"/>
      <c r="AS48" s="229">
        <v>33</v>
      </c>
      <c r="AT48" s="229">
        <v>10</v>
      </c>
      <c r="AU48" s="229">
        <f t="shared" si="22"/>
        <v>-23</v>
      </c>
      <c r="AV48" s="230">
        <f>AU48*2</f>
        <v>-46</v>
      </c>
      <c r="AW48" s="229">
        <v>20</v>
      </c>
      <c r="AX48" s="229">
        <v>8</v>
      </c>
      <c r="AY48" s="229">
        <v>0</v>
      </c>
      <c r="AZ48" s="229">
        <f t="shared" si="23"/>
        <v>-12</v>
      </c>
      <c r="BA48" s="230">
        <f>AZ48*5</f>
        <v>-60</v>
      </c>
      <c r="BB48" s="233">
        <v>200</v>
      </c>
      <c r="BC48" s="229">
        <v>0</v>
      </c>
      <c r="BD48" s="229">
        <v>40</v>
      </c>
      <c r="BE48" s="235">
        <v>-160</v>
      </c>
      <c r="BF48" s="236">
        <v>8</v>
      </c>
      <c r="BG48" s="229">
        <v>2</v>
      </c>
      <c r="BH48" s="229">
        <f t="shared" si="24"/>
        <v>-6</v>
      </c>
    </row>
    <row r="49" spans="1:60" s="165" customFormat="1">
      <c r="A49" s="29">
        <v>5</v>
      </c>
      <c r="B49" s="29">
        <v>582</v>
      </c>
      <c r="C49" s="30" t="s">
        <v>95</v>
      </c>
      <c r="D49" s="30" t="s">
        <v>53</v>
      </c>
      <c r="E49" s="187">
        <v>2</v>
      </c>
      <c r="F49" s="190">
        <v>200</v>
      </c>
      <c r="G49" s="186">
        <v>4</v>
      </c>
      <c r="H49" s="186">
        <v>3</v>
      </c>
      <c r="I49" s="195">
        <v>60000</v>
      </c>
      <c r="J49" s="111">
        <f t="shared" si="0"/>
        <v>180000</v>
      </c>
      <c r="K49" s="195">
        <f t="shared" si="1"/>
        <v>9900</v>
      </c>
      <c r="L49" s="111">
        <f t="shared" si="2"/>
        <v>29700</v>
      </c>
      <c r="M49" s="196">
        <v>0.16500000000000001</v>
      </c>
      <c r="N49" s="197">
        <v>68000</v>
      </c>
      <c r="O49" s="198">
        <f t="shared" si="3"/>
        <v>204000</v>
      </c>
      <c r="P49" s="195">
        <f t="shared" si="4"/>
        <v>10200</v>
      </c>
      <c r="Q49" s="111">
        <f t="shared" si="5"/>
        <v>30600</v>
      </c>
      <c r="R49" s="196">
        <v>0.15</v>
      </c>
      <c r="S49" s="204">
        <v>189236.51</v>
      </c>
      <c r="T49" s="204">
        <v>30703.7</v>
      </c>
      <c r="U49" s="205">
        <f t="shared" si="6"/>
        <v>1.0513139444444399</v>
      </c>
      <c r="V49" s="205">
        <f t="shared" si="7"/>
        <v>1.03379461279461</v>
      </c>
      <c r="W49" s="209">
        <f t="shared" si="8"/>
        <v>0.92762995098039203</v>
      </c>
      <c r="X49" s="209">
        <f t="shared" si="9"/>
        <v>1.00338888888889</v>
      </c>
      <c r="Y49" s="189">
        <f t="shared" si="21"/>
        <v>1100</v>
      </c>
      <c r="Z49" s="214">
        <f>(T49-L49)*0.2</f>
        <v>200.74</v>
      </c>
      <c r="AA49" s="215">
        <v>45000</v>
      </c>
      <c r="AB49" s="198">
        <f t="shared" si="10"/>
        <v>90000</v>
      </c>
      <c r="AC49" s="195">
        <v>9080.47690969219</v>
      </c>
      <c r="AD49" s="111">
        <f t="shared" si="11"/>
        <v>18160.953819384398</v>
      </c>
      <c r="AE49" s="196">
        <v>0.201788375770938</v>
      </c>
      <c r="AF49" s="195">
        <v>51750</v>
      </c>
      <c r="AG49" s="111">
        <f t="shared" si="12"/>
        <v>103500</v>
      </c>
      <c r="AH49" s="195">
        <v>9711.5700549157991</v>
      </c>
      <c r="AI49" s="111">
        <f t="shared" si="13"/>
        <v>19423.140109831598</v>
      </c>
      <c r="AJ49" s="222">
        <v>0.187663189466972</v>
      </c>
      <c r="AK49" s="110">
        <v>65493.01</v>
      </c>
      <c r="AL49" s="110">
        <v>11325.82</v>
      </c>
      <c r="AM49" s="79">
        <f t="shared" si="14"/>
        <v>0.72770011111111099</v>
      </c>
      <c r="AN49" s="79">
        <f t="shared" si="15"/>
        <v>0.62363574692377699</v>
      </c>
      <c r="AO49" s="79">
        <f t="shared" si="16"/>
        <v>0.63278270531401004</v>
      </c>
      <c r="AP49" s="79">
        <f t="shared" si="17"/>
        <v>0.58310962779221798</v>
      </c>
      <c r="AQ49" s="228"/>
      <c r="AR49" s="228"/>
      <c r="AS49" s="229">
        <v>83</v>
      </c>
      <c r="AT49" s="229">
        <v>106</v>
      </c>
      <c r="AU49" s="229">
        <f t="shared" si="22"/>
        <v>23</v>
      </c>
      <c r="AV49" s="230"/>
      <c r="AW49" s="229">
        <v>36</v>
      </c>
      <c r="AX49" s="229">
        <v>14</v>
      </c>
      <c r="AY49" s="229">
        <v>14</v>
      </c>
      <c r="AZ49" s="229">
        <f t="shared" si="23"/>
        <v>-8</v>
      </c>
      <c r="BA49" s="230">
        <f>AZ49*5</f>
        <v>-40</v>
      </c>
      <c r="BB49" s="233">
        <v>300</v>
      </c>
      <c r="BC49" s="229">
        <v>112</v>
      </c>
      <c r="BD49" s="229">
        <v>70</v>
      </c>
      <c r="BE49" s="235">
        <v>-118</v>
      </c>
      <c r="BF49" s="236">
        <v>10</v>
      </c>
      <c r="BG49" s="229">
        <v>2</v>
      </c>
      <c r="BH49" s="229">
        <f t="shared" si="24"/>
        <v>-8</v>
      </c>
    </row>
    <row r="50" spans="1:60">
      <c r="A50" s="32">
        <v>48</v>
      </c>
      <c r="B50" s="32">
        <v>54</v>
      </c>
      <c r="C50" s="33" t="s">
        <v>96</v>
      </c>
      <c r="D50" s="33" t="s">
        <v>55</v>
      </c>
      <c r="E50" s="187">
        <v>16</v>
      </c>
      <c r="F50" s="188">
        <v>150</v>
      </c>
      <c r="G50" s="186">
        <v>4</v>
      </c>
      <c r="H50" s="186">
        <v>0</v>
      </c>
      <c r="I50" s="199">
        <v>20000</v>
      </c>
      <c r="J50" s="111">
        <f t="shared" si="0"/>
        <v>60000</v>
      </c>
      <c r="K50" s="199">
        <f t="shared" si="1"/>
        <v>4892.8131759624603</v>
      </c>
      <c r="L50" s="111">
        <f t="shared" si="2"/>
        <v>14678.4395278874</v>
      </c>
      <c r="M50" s="200">
        <v>0.244640658798123</v>
      </c>
      <c r="N50" s="201">
        <v>25000</v>
      </c>
      <c r="O50" s="198">
        <f t="shared" si="3"/>
        <v>75000</v>
      </c>
      <c r="P50" s="199">
        <f t="shared" si="4"/>
        <v>5657.3152347065998</v>
      </c>
      <c r="Q50" s="111">
        <f t="shared" si="5"/>
        <v>16971.9457041198</v>
      </c>
      <c r="R50" s="200">
        <v>0.22629260938826401</v>
      </c>
      <c r="S50" s="208">
        <v>62641.89</v>
      </c>
      <c r="T50" s="208">
        <v>13801.52</v>
      </c>
      <c r="U50" s="205">
        <f t="shared" si="6"/>
        <v>1.0440315</v>
      </c>
      <c r="V50" s="209">
        <f t="shared" si="7"/>
        <v>0.94025798680974604</v>
      </c>
      <c r="W50" s="209">
        <f t="shared" si="8"/>
        <v>0.8352252</v>
      </c>
      <c r="X50" s="209">
        <f t="shared" si="9"/>
        <v>0.813196096700321</v>
      </c>
      <c r="Y50" s="189">
        <f t="shared" si="21"/>
        <v>800</v>
      </c>
      <c r="Z50" s="219">
        <v>0</v>
      </c>
      <c r="AA50" s="218">
        <v>10000</v>
      </c>
      <c r="AB50" s="198">
        <f t="shared" si="10"/>
        <v>20000</v>
      </c>
      <c r="AC50" s="199">
        <v>3159.9418428090898</v>
      </c>
      <c r="AD50" s="111">
        <f t="shared" si="11"/>
        <v>6319.8836856181797</v>
      </c>
      <c r="AE50" s="200">
        <v>0.31599418428090897</v>
      </c>
      <c r="AF50" s="199">
        <v>11500</v>
      </c>
      <c r="AG50" s="111">
        <f t="shared" si="12"/>
        <v>23000</v>
      </c>
      <c r="AH50" s="199">
        <v>3379.5578008843199</v>
      </c>
      <c r="AI50" s="111">
        <f t="shared" si="13"/>
        <v>6759.1156017686399</v>
      </c>
      <c r="AJ50" s="223">
        <v>0.293874591381245</v>
      </c>
      <c r="AK50" s="224">
        <v>45589.71</v>
      </c>
      <c r="AL50" s="224">
        <v>8015.15</v>
      </c>
      <c r="AM50" s="225">
        <f t="shared" si="14"/>
        <v>2.2794854999999998</v>
      </c>
      <c r="AN50" s="225">
        <f t="shared" si="15"/>
        <v>1.26824327767925</v>
      </c>
      <c r="AO50" s="225">
        <f t="shared" si="16"/>
        <v>1.9821613043478301</v>
      </c>
      <c r="AP50" s="225">
        <f t="shared" si="17"/>
        <v>1.18582821662389</v>
      </c>
      <c r="AQ50" s="189">
        <v>800</v>
      </c>
      <c r="AR50" s="214">
        <f>(AL50-AD50)*0.2</f>
        <v>339.05326287636399</v>
      </c>
      <c r="AS50" s="229">
        <v>50</v>
      </c>
      <c r="AT50" s="229">
        <v>62</v>
      </c>
      <c r="AU50" s="229">
        <f t="shared" si="22"/>
        <v>12</v>
      </c>
      <c r="AV50" s="230"/>
      <c r="AW50" s="229">
        <v>26</v>
      </c>
      <c r="AX50" s="229">
        <v>23</v>
      </c>
      <c r="AY50" s="229">
        <v>6</v>
      </c>
      <c r="AZ50" s="229">
        <f t="shared" si="23"/>
        <v>3</v>
      </c>
      <c r="BA50" s="229"/>
      <c r="BB50" s="233">
        <v>200</v>
      </c>
      <c r="BC50" s="229">
        <v>48</v>
      </c>
      <c r="BD50" s="229">
        <v>184</v>
      </c>
      <c r="BE50" s="235">
        <v>32</v>
      </c>
      <c r="BF50" s="236">
        <v>10</v>
      </c>
      <c r="BG50" s="229">
        <v>41</v>
      </c>
      <c r="BH50" s="229">
        <f t="shared" si="24"/>
        <v>31</v>
      </c>
    </row>
    <row r="51" spans="1:60">
      <c r="A51" s="32">
        <v>43</v>
      </c>
      <c r="B51" s="32">
        <v>726</v>
      </c>
      <c r="C51" s="33" t="s">
        <v>97</v>
      </c>
      <c r="D51" s="33" t="s">
        <v>53</v>
      </c>
      <c r="E51" s="60">
        <v>15</v>
      </c>
      <c r="F51" s="71">
        <v>150</v>
      </c>
      <c r="G51" s="186">
        <v>4</v>
      </c>
      <c r="H51" s="186">
        <v>1</v>
      </c>
      <c r="I51" s="199">
        <v>16000</v>
      </c>
      <c r="J51" s="111">
        <f t="shared" si="0"/>
        <v>48000</v>
      </c>
      <c r="K51" s="199">
        <f t="shared" si="1"/>
        <v>3243.0498311480601</v>
      </c>
      <c r="L51" s="111">
        <f t="shared" si="2"/>
        <v>9729.1494934441907</v>
      </c>
      <c r="M51" s="200">
        <v>0.20269061444675401</v>
      </c>
      <c r="N51" s="201">
        <v>20000</v>
      </c>
      <c r="O51" s="198">
        <f t="shared" si="3"/>
        <v>60000</v>
      </c>
      <c r="P51" s="199">
        <f t="shared" si="4"/>
        <v>3749.7763672649398</v>
      </c>
      <c r="Q51" s="111">
        <f t="shared" si="5"/>
        <v>11249.329101794799</v>
      </c>
      <c r="R51" s="200">
        <v>0.18748881836324699</v>
      </c>
      <c r="S51" s="208">
        <v>49510.85</v>
      </c>
      <c r="T51" s="208">
        <v>10669.45</v>
      </c>
      <c r="U51" s="205">
        <f t="shared" si="6"/>
        <v>1.03147604166667</v>
      </c>
      <c r="V51" s="205">
        <f t="shared" si="7"/>
        <v>1.0966477601345701</v>
      </c>
      <c r="W51" s="209">
        <f t="shared" si="8"/>
        <v>0.82518083333333303</v>
      </c>
      <c r="X51" s="209">
        <f t="shared" si="9"/>
        <v>0.94845211687314901</v>
      </c>
      <c r="Y51" s="189">
        <f t="shared" ref="Y51:Y69" si="25">(G51*200)+(H51*100)</f>
        <v>900</v>
      </c>
      <c r="Z51" s="214">
        <f>(T51-L51)*0.2</f>
        <v>188.06010131116199</v>
      </c>
      <c r="AA51" s="218">
        <v>10400</v>
      </c>
      <c r="AB51" s="198">
        <f t="shared" si="10"/>
        <v>20800</v>
      </c>
      <c r="AC51" s="199">
        <v>2722.81058740139</v>
      </c>
      <c r="AD51" s="111">
        <f t="shared" si="11"/>
        <v>5445.6211748027799</v>
      </c>
      <c r="AE51" s="200">
        <v>0.26180871032705699</v>
      </c>
      <c r="AF51" s="199">
        <v>11960</v>
      </c>
      <c r="AG51" s="111">
        <f t="shared" si="12"/>
        <v>23920</v>
      </c>
      <c r="AH51" s="199">
        <v>2912.0459232257899</v>
      </c>
      <c r="AI51" s="111">
        <f t="shared" si="13"/>
        <v>5824.0918464515798</v>
      </c>
      <c r="AJ51" s="223">
        <v>0.243482100604163</v>
      </c>
      <c r="AK51" s="224">
        <v>19352.349999999999</v>
      </c>
      <c r="AL51" s="224">
        <v>4411.0600000000004</v>
      </c>
      <c r="AM51" s="79">
        <f t="shared" si="14"/>
        <v>0.93040144230769195</v>
      </c>
      <c r="AN51" s="79">
        <f t="shared" si="15"/>
        <v>0.81001962097735403</v>
      </c>
      <c r="AO51" s="79">
        <f t="shared" si="16"/>
        <v>0.80904473244147102</v>
      </c>
      <c r="AP51" s="79">
        <f t="shared" si="17"/>
        <v>0.75738159979182096</v>
      </c>
      <c r="AQ51" s="228"/>
      <c r="AR51" s="228"/>
      <c r="AS51" s="229">
        <v>42</v>
      </c>
      <c r="AT51" s="229">
        <v>55</v>
      </c>
      <c r="AU51" s="229">
        <f t="shared" si="22"/>
        <v>13</v>
      </c>
      <c r="AV51" s="230"/>
      <c r="AW51" s="229">
        <v>16</v>
      </c>
      <c r="AX51" s="229">
        <v>22</v>
      </c>
      <c r="AY51" s="229">
        <v>10</v>
      </c>
      <c r="AZ51" s="229">
        <f t="shared" si="23"/>
        <v>16</v>
      </c>
      <c r="BA51" s="229"/>
      <c r="BB51" s="233">
        <v>100</v>
      </c>
      <c r="BC51" s="229">
        <v>80</v>
      </c>
      <c r="BD51" s="229">
        <v>176</v>
      </c>
      <c r="BE51" s="235">
        <v>156</v>
      </c>
      <c r="BF51" s="236">
        <v>9</v>
      </c>
      <c r="BG51" s="229">
        <v>9</v>
      </c>
      <c r="BH51" s="229">
        <f t="shared" si="24"/>
        <v>0</v>
      </c>
    </row>
    <row r="52" spans="1:60">
      <c r="A52" s="32">
        <v>16</v>
      </c>
      <c r="B52" s="32">
        <v>585</v>
      </c>
      <c r="C52" s="33" t="s">
        <v>98</v>
      </c>
      <c r="D52" s="33" t="s">
        <v>47</v>
      </c>
      <c r="E52" s="187">
        <v>6</v>
      </c>
      <c r="F52" s="188">
        <v>200</v>
      </c>
      <c r="G52" s="186">
        <v>4</v>
      </c>
      <c r="H52" s="186">
        <v>1</v>
      </c>
      <c r="I52" s="199">
        <v>21000</v>
      </c>
      <c r="J52" s="111">
        <f t="shared" si="0"/>
        <v>63000</v>
      </c>
      <c r="K52" s="199">
        <f t="shared" si="1"/>
        <v>4935</v>
      </c>
      <c r="L52" s="111">
        <f t="shared" si="2"/>
        <v>14805</v>
      </c>
      <c r="M52" s="200">
        <v>0.23499999999999999</v>
      </c>
      <c r="N52" s="201">
        <v>26250</v>
      </c>
      <c r="O52" s="198">
        <f t="shared" si="3"/>
        <v>78750</v>
      </c>
      <c r="P52" s="199">
        <f t="shared" si="4"/>
        <v>5706.09375</v>
      </c>
      <c r="Q52" s="111">
        <f t="shared" si="5"/>
        <v>17118.28125</v>
      </c>
      <c r="R52" s="200">
        <v>0.21737500000000001</v>
      </c>
      <c r="S52" s="208">
        <v>64982.95</v>
      </c>
      <c r="T52" s="208">
        <v>14326.29</v>
      </c>
      <c r="U52" s="205">
        <f t="shared" si="6"/>
        <v>1.0314753968254</v>
      </c>
      <c r="V52" s="209">
        <f t="shared" si="7"/>
        <v>0.96766565349544098</v>
      </c>
      <c r="W52" s="209">
        <f t="shared" si="8"/>
        <v>0.82518031746031695</v>
      </c>
      <c r="X52" s="209">
        <f t="shared" si="9"/>
        <v>0.83690002464470603</v>
      </c>
      <c r="Y52" s="189">
        <f t="shared" si="25"/>
        <v>900</v>
      </c>
      <c r="Z52" s="219">
        <v>0</v>
      </c>
      <c r="AA52" s="218">
        <v>13650</v>
      </c>
      <c r="AB52" s="198">
        <f t="shared" si="10"/>
        <v>27300</v>
      </c>
      <c r="AC52" s="199">
        <v>3971.3580128833701</v>
      </c>
      <c r="AD52" s="111">
        <f t="shared" si="11"/>
        <v>7942.7160257667401</v>
      </c>
      <c r="AE52" s="200">
        <v>0.29094197896581497</v>
      </c>
      <c r="AF52" s="199">
        <v>15697.5</v>
      </c>
      <c r="AG52" s="111">
        <f t="shared" si="12"/>
        <v>31395</v>
      </c>
      <c r="AH52" s="199">
        <v>4247.3673947787602</v>
      </c>
      <c r="AI52" s="111">
        <f t="shared" si="13"/>
        <v>8494.7347895575203</v>
      </c>
      <c r="AJ52" s="223">
        <v>0.27057604043820799</v>
      </c>
      <c r="AK52" s="224">
        <v>33161.81</v>
      </c>
      <c r="AL52" s="224">
        <v>6786.8</v>
      </c>
      <c r="AM52" s="225">
        <f t="shared" si="14"/>
        <v>1.2147183150183101</v>
      </c>
      <c r="AN52" s="79">
        <f t="shared" si="15"/>
        <v>0.85446841835754095</v>
      </c>
      <c r="AO52" s="225">
        <f t="shared" si="16"/>
        <v>1.0562767956681001</v>
      </c>
      <c r="AP52" s="79">
        <f t="shared" si="17"/>
        <v>0.79894195264847301</v>
      </c>
      <c r="AQ52" s="228"/>
      <c r="AR52" s="228"/>
      <c r="AS52" s="229">
        <v>59</v>
      </c>
      <c r="AT52" s="229">
        <v>0</v>
      </c>
      <c r="AU52" s="229">
        <f t="shared" si="22"/>
        <v>-59</v>
      </c>
      <c r="AV52" s="230">
        <f>AU52*2</f>
        <v>-118</v>
      </c>
      <c r="AW52" s="229">
        <v>26</v>
      </c>
      <c r="AX52" s="229">
        <v>10</v>
      </c>
      <c r="AY52" s="229">
        <v>0</v>
      </c>
      <c r="AZ52" s="229">
        <f t="shared" si="23"/>
        <v>-16</v>
      </c>
      <c r="BA52" s="230">
        <f t="shared" ref="BA52:BA61" si="26">AZ52*5</f>
        <v>-80</v>
      </c>
      <c r="BB52" s="233">
        <v>200</v>
      </c>
      <c r="BC52" s="229">
        <v>0</v>
      </c>
      <c r="BD52" s="229">
        <v>50</v>
      </c>
      <c r="BE52" s="235">
        <v>-150</v>
      </c>
      <c r="BF52" s="236">
        <v>12</v>
      </c>
      <c r="BG52" s="229">
        <v>10</v>
      </c>
      <c r="BH52" s="229">
        <f t="shared" si="24"/>
        <v>-2</v>
      </c>
    </row>
    <row r="53" spans="1:60" s="165" customFormat="1">
      <c r="A53" s="32">
        <v>41</v>
      </c>
      <c r="B53" s="32">
        <v>746</v>
      </c>
      <c r="C53" s="33" t="s">
        <v>99</v>
      </c>
      <c r="D53" s="33" t="s">
        <v>49</v>
      </c>
      <c r="E53" s="187">
        <v>14</v>
      </c>
      <c r="F53" s="188">
        <v>150</v>
      </c>
      <c r="G53" s="186">
        <v>4</v>
      </c>
      <c r="H53" s="186">
        <v>1</v>
      </c>
      <c r="I53" s="199">
        <v>18000</v>
      </c>
      <c r="J53" s="111">
        <f t="shared" si="0"/>
        <v>54000</v>
      </c>
      <c r="K53" s="199">
        <f t="shared" si="1"/>
        <v>4373.8427854609199</v>
      </c>
      <c r="L53" s="111">
        <f t="shared" si="2"/>
        <v>13121.5283563828</v>
      </c>
      <c r="M53" s="200">
        <v>0.24299126585893999</v>
      </c>
      <c r="N53" s="201">
        <v>22500</v>
      </c>
      <c r="O53" s="198">
        <f t="shared" si="3"/>
        <v>67500</v>
      </c>
      <c r="P53" s="199">
        <f t="shared" si="4"/>
        <v>5057.2557206891997</v>
      </c>
      <c r="Q53" s="111">
        <f t="shared" si="5"/>
        <v>15171.767162067599</v>
      </c>
      <c r="R53" s="200">
        <v>0.22476692091952</v>
      </c>
      <c r="S53" s="208">
        <v>55676.13</v>
      </c>
      <c r="T53" s="208">
        <v>13182.64</v>
      </c>
      <c r="U53" s="205">
        <f t="shared" si="6"/>
        <v>1.03103944444444</v>
      </c>
      <c r="V53" s="205">
        <f t="shared" si="7"/>
        <v>1.00465735712772</v>
      </c>
      <c r="W53" s="209">
        <f t="shared" si="8"/>
        <v>0.82483155555555598</v>
      </c>
      <c r="X53" s="209">
        <f t="shared" si="9"/>
        <v>0.86889284940776002</v>
      </c>
      <c r="Y53" s="189">
        <f t="shared" si="25"/>
        <v>900</v>
      </c>
      <c r="Z53" s="214">
        <f>(T53-L53)*0.2</f>
        <v>12.222328723439899</v>
      </c>
      <c r="AA53" s="218">
        <v>11700</v>
      </c>
      <c r="AB53" s="198">
        <f t="shared" si="10"/>
        <v>23400</v>
      </c>
      <c r="AC53" s="199">
        <v>3672.2055052932401</v>
      </c>
      <c r="AD53" s="111">
        <f t="shared" si="11"/>
        <v>7344.4110105864802</v>
      </c>
      <c r="AE53" s="200">
        <v>0.31386371840113098</v>
      </c>
      <c r="AF53" s="199">
        <v>13455</v>
      </c>
      <c r="AG53" s="111">
        <f t="shared" si="12"/>
        <v>26910</v>
      </c>
      <c r="AH53" s="199">
        <v>3927.4237879111201</v>
      </c>
      <c r="AI53" s="111">
        <f t="shared" si="13"/>
        <v>7854.8475758222403</v>
      </c>
      <c r="AJ53" s="223">
        <v>0.291893258113052</v>
      </c>
      <c r="AK53" s="224">
        <v>34917.26</v>
      </c>
      <c r="AL53" s="224">
        <v>7978.59</v>
      </c>
      <c r="AM53" s="225">
        <f t="shared" si="14"/>
        <v>1.4921905982906001</v>
      </c>
      <c r="AN53" s="225">
        <f t="shared" si="15"/>
        <v>1.08634851569437</v>
      </c>
      <c r="AO53" s="225">
        <f t="shared" si="16"/>
        <v>1.2975570419918201</v>
      </c>
      <c r="AP53" s="225">
        <f t="shared" si="17"/>
        <v>1.0157536378629</v>
      </c>
      <c r="AQ53" s="189">
        <v>500</v>
      </c>
      <c r="AR53" s="214">
        <f>(AL53-AD53)*0.2</f>
        <v>126.835797882704</v>
      </c>
      <c r="AS53" s="229">
        <v>42</v>
      </c>
      <c r="AT53" s="229">
        <v>86</v>
      </c>
      <c r="AU53" s="229">
        <f t="shared" si="22"/>
        <v>44</v>
      </c>
      <c r="AV53" s="230"/>
      <c r="AW53" s="229">
        <v>20</v>
      </c>
      <c r="AX53" s="229">
        <v>4</v>
      </c>
      <c r="AY53" s="229">
        <v>0</v>
      </c>
      <c r="AZ53" s="229">
        <f t="shared" si="23"/>
        <v>-16</v>
      </c>
      <c r="BA53" s="230">
        <f t="shared" si="26"/>
        <v>-80</v>
      </c>
      <c r="BB53" s="233">
        <v>200</v>
      </c>
      <c r="BC53" s="229">
        <v>0</v>
      </c>
      <c r="BD53" s="229">
        <v>20</v>
      </c>
      <c r="BE53" s="235">
        <v>-180</v>
      </c>
      <c r="BF53" s="236">
        <v>8</v>
      </c>
      <c r="BG53" s="229">
        <v>3</v>
      </c>
      <c r="BH53" s="229">
        <f t="shared" si="24"/>
        <v>-5</v>
      </c>
    </row>
    <row r="54" spans="1:60">
      <c r="A54" s="32">
        <v>61</v>
      </c>
      <c r="B54" s="32">
        <v>745</v>
      </c>
      <c r="C54" s="33" t="s">
        <v>100</v>
      </c>
      <c r="D54" s="33" t="s">
        <v>53</v>
      </c>
      <c r="E54" s="60">
        <v>21</v>
      </c>
      <c r="F54" s="71">
        <v>150</v>
      </c>
      <c r="G54" s="186">
        <v>2</v>
      </c>
      <c r="H54" s="186">
        <v>2</v>
      </c>
      <c r="I54" s="199">
        <v>12000</v>
      </c>
      <c r="J54" s="111">
        <f t="shared" si="0"/>
        <v>36000</v>
      </c>
      <c r="K54" s="199">
        <f t="shared" si="1"/>
        <v>2607.4235883697602</v>
      </c>
      <c r="L54" s="111">
        <f t="shared" si="2"/>
        <v>7822.2707651092696</v>
      </c>
      <c r="M54" s="200">
        <v>0.21728529903081301</v>
      </c>
      <c r="N54" s="201">
        <v>15500</v>
      </c>
      <c r="O54" s="198">
        <f t="shared" si="3"/>
        <v>46500</v>
      </c>
      <c r="P54" s="199">
        <f t="shared" si="4"/>
        <v>3115.32797485428</v>
      </c>
      <c r="Q54" s="111">
        <f t="shared" si="5"/>
        <v>9345.9839245628391</v>
      </c>
      <c r="R54" s="200">
        <v>0.200988901603502</v>
      </c>
      <c r="S54" s="208">
        <v>37014.1</v>
      </c>
      <c r="T54" s="208">
        <v>8886.48</v>
      </c>
      <c r="U54" s="205">
        <f t="shared" si="6"/>
        <v>1.02816944444444</v>
      </c>
      <c r="V54" s="205">
        <f t="shared" si="7"/>
        <v>1.13604863176529</v>
      </c>
      <c r="W54" s="209">
        <f t="shared" si="8"/>
        <v>0.79600215053763401</v>
      </c>
      <c r="X54" s="209">
        <f t="shared" si="9"/>
        <v>0.95083407715316304</v>
      </c>
      <c r="Y54" s="189">
        <f t="shared" si="25"/>
        <v>600</v>
      </c>
      <c r="Z54" s="214">
        <f>(T54-L54)*0.2</f>
        <v>212.84184697814601</v>
      </c>
      <c r="AA54" s="218">
        <v>7800</v>
      </c>
      <c r="AB54" s="198">
        <f t="shared" si="10"/>
        <v>15600</v>
      </c>
      <c r="AC54" s="199">
        <v>2189.1493877354501</v>
      </c>
      <c r="AD54" s="111">
        <f t="shared" si="11"/>
        <v>4378.2987754709002</v>
      </c>
      <c r="AE54" s="200">
        <v>0.28066017791480102</v>
      </c>
      <c r="AF54" s="199">
        <v>8970</v>
      </c>
      <c r="AG54" s="111">
        <f t="shared" si="12"/>
        <v>17940</v>
      </c>
      <c r="AH54" s="199">
        <v>2341.29527018306</v>
      </c>
      <c r="AI54" s="111">
        <f t="shared" si="13"/>
        <v>4682.59054036612</v>
      </c>
      <c r="AJ54" s="223">
        <v>0.261013965460765</v>
      </c>
      <c r="AK54" s="224">
        <v>11338.82</v>
      </c>
      <c r="AL54" s="224">
        <v>2594.9499999999998</v>
      </c>
      <c r="AM54" s="79">
        <f t="shared" si="14"/>
        <v>0.72684743589743595</v>
      </c>
      <c r="AN54" s="79">
        <f t="shared" si="15"/>
        <v>0.59268454097696999</v>
      </c>
      <c r="AO54" s="79">
        <f t="shared" si="16"/>
        <v>0.63204124860646604</v>
      </c>
      <c r="AP54" s="79">
        <f t="shared" si="17"/>
        <v>0.55416974378398398</v>
      </c>
      <c r="AQ54" s="228"/>
      <c r="AR54" s="228"/>
      <c r="AS54" s="229">
        <v>33</v>
      </c>
      <c r="AT54" s="229">
        <v>22</v>
      </c>
      <c r="AU54" s="229">
        <f t="shared" si="22"/>
        <v>-11</v>
      </c>
      <c r="AV54" s="230">
        <f>AU54*2</f>
        <v>-22</v>
      </c>
      <c r="AW54" s="229">
        <v>12</v>
      </c>
      <c r="AX54" s="229">
        <v>8</v>
      </c>
      <c r="AY54" s="229">
        <v>2</v>
      </c>
      <c r="AZ54" s="229">
        <f t="shared" si="23"/>
        <v>-2</v>
      </c>
      <c r="BA54" s="230">
        <f t="shared" si="26"/>
        <v>-10</v>
      </c>
      <c r="BB54" s="233">
        <v>100</v>
      </c>
      <c r="BC54" s="229">
        <v>16</v>
      </c>
      <c r="BD54" s="229">
        <v>40</v>
      </c>
      <c r="BE54" s="235">
        <v>-44</v>
      </c>
      <c r="BF54" s="236">
        <v>6</v>
      </c>
      <c r="BG54" s="229">
        <v>2</v>
      </c>
      <c r="BH54" s="229">
        <f t="shared" si="24"/>
        <v>-4</v>
      </c>
    </row>
    <row r="55" spans="1:60">
      <c r="A55" s="32">
        <v>23</v>
      </c>
      <c r="B55" s="32">
        <v>709</v>
      </c>
      <c r="C55" s="33" t="s">
        <v>101</v>
      </c>
      <c r="D55" s="33" t="s">
        <v>53</v>
      </c>
      <c r="E55" s="187">
        <v>8</v>
      </c>
      <c r="F55" s="188">
        <v>200</v>
      </c>
      <c r="G55" s="186">
        <v>4</v>
      </c>
      <c r="H55" s="186">
        <v>1</v>
      </c>
      <c r="I55" s="199">
        <v>21000</v>
      </c>
      <c r="J55" s="111">
        <f t="shared" si="0"/>
        <v>63000</v>
      </c>
      <c r="K55" s="199">
        <f t="shared" si="1"/>
        <v>4830</v>
      </c>
      <c r="L55" s="111">
        <f t="shared" si="2"/>
        <v>14490</v>
      </c>
      <c r="M55" s="200">
        <v>0.23</v>
      </c>
      <c r="N55" s="201">
        <v>26250</v>
      </c>
      <c r="O55" s="198">
        <f t="shared" si="3"/>
        <v>78750</v>
      </c>
      <c r="P55" s="199">
        <f t="shared" si="4"/>
        <v>5584.6875</v>
      </c>
      <c r="Q55" s="111">
        <f t="shared" si="5"/>
        <v>16754.0625</v>
      </c>
      <c r="R55" s="200">
        <v>0.21274999999999999</v>
      </c>
      <c r="S55" s="208">
        <v>64591.16</v>
      </c>
      <c r="T55" s="208">
        <v>14412.76</v>
      </c>
      <c r="U55" s="205">
        <f t="shared" si="6"/>
        <v>1.0252565079365099</v>
      </c>
      <c r="V55" s="209">
        <f t="shared" si="7"/>
        <v>0.99466942719116602</v>
      </c>
      <c r="W55" s="209">
        <f t="shared" si="8"/>
        <v>0.82020520634920602</v>
      </c>
      <c r="X55" s="209">
        <f t="shared" si="9"/>
        <v>0.86025463973290095</v>
      </c>
      <c r="Y55" s="189">
        <f t="shared" si="25"/>
        <v>900</v>
      </c>
      <c r="Z55" s="219">
        <v>0</v>
      </c>
      <c r="AA55" s="218">
        <v>13650</v>
      </c>
      <c r="AB55" s="198">
        <f t="shared" si="10"/>
        <v>27300</v>
      </c>
      <c r="AC55" s="199">
        <v>4052.2889862840698</v>
      </c>
      <c r="AD55" s="111">
        <f t="shared" si="11"/>
        <v>8104.5779725681396</v>
      </c>
      <c r="AE55" s="200">
        <v>0.29687098800615902</v>
      </c>
      <c r="AF55" s="199">
        <v>15697.5</v>
      </c>
      <c r="AG55" s="111">
        <f t="shared" si="12"/>
        <v>31395</v>
      </c>
      <c r="AH55" s="199">
        <v>4333.9230708308196</v>
      </c>
      <c r="AI55" s="111">
        <f t="shared" si="13"/>
        <v>8667.8461416616392</v>
      </c>
      <c r="AJ55" s="223">
        <v>0.27609001884572798</v>
      </c>
      <c r="AK55" s="224">
        <v>33614.86</v>
      </c>
      <c r="AL55" s="224">
        <v>8673.0499999999993</v>
      </c>
      <c r="AM55" s="225">
        <f t="shared" si="14"/>
        <v>1.23131355311355</v>
      </c>
      <c r="AN55" s="225">
        <f t="shared" si="15"/>
        <v>1.0701420887498401</v>
      </c>
      <c r="AO55" s="225">
        <f t="shared" si="16"/>
        <v>1.07070743749005</v>
      </c>
      <c r="AP55" s="225">
        <f t="shared" si="17"/>
        <v>1.0006003634874601</v>
      </c>
      <c r="AQ55" s="189">
        <v>300</v>
      </c>
      <c r="AR55" s="214">
        <f>(AL55-AD55)*0.2</f>
        <v>113.69440548637201</v>
      </c>
      <c r="AS55" s="229">
        <v>120</v>
      </c>
      <c r="AT55" s="229">
        <v>180</v>
      </c>
      <c r="AU55" s="229">
        <f t="shared" si="22"/>
        <v>60</v>
      </c>
      <c r="AV55" s="230"/>
      <c r="AW55" s="229">
        <v>26</v>
      </c>
      <c r="AX55" s="229">
        <v>9</v>
      </c>
      <c r="AY55" s="229">
        <v>0</v>
      </c>
      <c r="AZ55" s="229">
        <f t="shared" si="23"/>
        <v>-17</v>
      </c>
      <c r="BA55" s="230">
        <f t="shared" si="26"/>
        <v>-85</v>
      </c>
      <c r="BB55" s="233">
        <v>200</v>
      </c>
      <c r="BC55" s="229">
        <v>0</v>
      </c>
      <c r="BD55" s="229">
        <v>45</v>
      </c>
      <c r="BE55" s="235">
        <v>-155</v>
      </c>
      <c r="BF55" s="236">
        <v>9</v>
      </c>
      <c r="BG55" s="229">
        <v>20</v>
      </c>
      <c r="BH55" s="229">
        <f t="shared" si="24"/>
        <v>11</v>
      </c>
    </row>
    <row r="56" spans="1:60">
      <c r="A56" s="29">
        <v>4</v>
      </c>
      <c r="B56" s="29">
        <v>517</v>
      </c>
      <c r="C56" s="30" t="s">
        <v>102</v>
      </c>
      <c r="D56" s="30" t="s">
        <v>47</v>
      </c>
      <c r="E56" s="187">
        <v>2</v>
      </c>
      <c r="F56" s="190">
        <v>200</v>
      </c>
      <c r="G56" s="186">
        <v>3</v>
      </c>
      <c r="H56" s="186">
        <v>4</v>
      </c>
      <c r="I56" s="195">
        <v>55000</v>
      </c>
      <c r="J56" s="111">
        <f t="shared" si="0"/>
        <v>165000</v>
      </c>
      <c r="K56" s="195">
        <f t="shared" si="1"/>
        <v>9075</v>
      </c>
      <c r="L56" s="111">
        <f t="shared" si="2"/>
        <v>27225</v>
      </c>
      <c r="M56" s="196">
        <v>0.16500000000000001</v>
      </c>
      <c r="N56" s="197">
        <v>62000</v>
      </c>
      <c r="O56" s="198">
        <f t="shared" si="3"/>
        <v>186000</v>
      </c>
      <c r="P56" s="195">
        <f t="shared" si="4"/>
        <v>9300</v>
      </c>
      <c r="Q56" s="111">
        <f t="shared" si="5"/>
        <v>27900</v>
      </c>
      <c r="R56" s="196">
        <v>0.15</v>
      </c>
      <c r="S56" s="204">
        <v>168254.64</v>
      </c>
      <c r="T56" s="204">
        <v>30282.28</v>
      </c>
      <c r="U56" s="205">
        <f t="shared" si="6"/>
        <v>1.01972509090909</v>
      </c>
      <c r="V56" s="205">
        <f t="shared" si="7"/>
        <v>1.1122967860422399</v>
      </c>
      <c r="W56" s="209">
        <f t="shared" si="8"/>
        <v>0.90459483870967705</v>
      </c>
      <c r="X56" s="209">
        <f t="shared" si="9"/>
        <v>1.0853863799283201</v>
      </c>
      <c r="Y56" s="189">
        <f t="shared" si="25"/>
        <v>1000</v>
      </c>
      <c r="Z56" s="214">
        <f>(T56-L56)*0.2</f>
        <v>611.45600000000002</v>
      </c>
      <c r="AA56" s="215">
        <v>40000</v>
      </c>
      <c r="AB56" s="198">
        <f t="shared" si="10"/>
        <v>80000</v>
      </c>
      <c r="AC56" s="195">
        <v>8133.6030620216998</v>
      </c>
      <c r="AD56" s="111">
        <f t="shared" si="11"/>
        <v>16267.2061240434</v>
      </c>
      <c r="AE56" s="196">
        <v>0.20334007655054301</v>
      </c>
      <c r="AF56" s="195">
        <v>46000</v>
      </c>
      <c r="AG56" s="111">
        <f t="shared" si="12"/>
        <v>92000</v>
      </c>
      <c r="AH56" s="195">
        <v>8698.8884748322107</v>
      </c>
      <c r="AI56" s="111">
        <f t="shared" si="13"/>
        <v>17397.7769496644</v>
      </c>
      <c r="AJ56" s="222">
        <v>0.18910627119200499</v>
      </c>
      <c r="AK56" s="110">
        <v>54704.73</v>
      </c>
      <c r="AL56" s="110">
        <v>13786.69</v>
      </c>
      <c r="AM56" s="79">
        <f t="shared" si="14"/>
        <v>0.68380912500000002</v>
      </c>
      <c r="AN56" s="79">
        <f t="shared" si="15"/>
        <v>0.84751431160774904</v>
      </c>
      <c r="AO56" s="79">
        <f t="shared" si="16"/>
        <v>0.59461663043478297</v>
      </c>
      <c r="AP56" s="79">
        <f t="shared" si="17"/>
        <v>0.79243974904885295</v>
      </c>
      <c r="AQ56" s="228"/>
      <c r="AR56" s="228"/>
      <c r="AS56" s="229">
        <v>71</v>
      </c>
      <c r="AT56" s="229">
        <v>0</v>
      </c>
      <c r="AU56" s="229">
        <f t="shared" si="22"/>
        <v>-71</v>
      </c>
      <c r="AV56" s="230">
        <f>AU56*2</f>
        <v>-142</v>
      </c>
      <c r="AW56" s="229">
        <v>36</v>
      </c>
      <c r="AX56" s="229">
        <v>4</v>
      </c>
      <c r="AY56" s="229">
        <v>0</v>
      </c>
      <c r="AZ56" s="229">
        <f t="shared" si="23"/>
        <v>-32</v>
      </c>
      <c r="BA56" s="230">
        <f t="shared" si="26"/>
        <v>-160</v>
      </c>
      <c r="BB56" s="233">
        <v>400</v>
      </c>
      <c r="BC56" s="229">
        <v>0</v>
      </c>
      <c r="BD56" s="229">
        <v>20</v>
      </c>
      <c r="BE56" s="235">
        <v>-380</v>
      </c>
      <c r="BF56" s="236">
        <v>8</v>
      </c>
      <c r="BG56" s="229">
        <v>11</v>
      </c>
      <c r="BH56" s="229">
        <f t="shared" si="24"/>
        <v>3</v>
      </c>
    </row>
    <row r="57" spans="1:60">
      <c r="A57" s="32">
        <v>76</v>
      </c>
      <c r="B57" s="32">
        <v>710</v>
      </c>
      <c r="C57" s="33" t="s">
        <v>103</v>
      </c>
      <c r="D57" s="33" t="s">
        <v>55</v>
      </c>
      <c r="E57" s="187">
        <v>26</v>
      </c>
      <c r="F57" s="188">
        <v>150</v>
      </c>
      <c r="G57" s="186">
        <v>2</v>
      </c>
      <c r="H57" s="186">
        <v>1</v>
      </c>
      <c r="I57" s="199">
        <v>10500</v>
      </c>
      <c r="J57" s="111">
        <f t="shared" si="0"/>
        <v>31500</v>
      </c>
      <c r="K57" s="199">
        <f t="shared" si="1"/>
        <v>2760.0090201077501</v>
      </c>
      <c r="L57" s="111">
        <f t="shared" si="2"/>
        <v>8280.0270603232602</v>
      </c>
      <c r="M57" s="200">
        <v>0.26285800191502401</v>
      </c>
      <c r="N57" s="201">
        <v>13500</v>
      </c>
      <c r="O57" s="198">
        <f t="shared" si="3"/>
        <v>40500</v>
      </c>
      <c r="P57" s="199">
        <f t="shared" si="4"/>
        <v>3282.4392989138601</v>
      </c>
      <c r="Q57" s="111">
        <f t="shared" si="5"/>
        <v>9847.3178967415806</v>
      </c>
      <c r="R57" s="200">
        <v>0.24314365177139699</v>
      </c>
      <c r="S57" s="208">
        <v>32018.37</v>
      </c>
      <c r="T57" s="208">
        <v>8361.8799999999992</v>
      </c>
      <c r="U57" s="205">
        <f t="shared" si="6"/>
        <v>1.01645619047619</v>
      </c>
      <c r="V57" s="205">
        <f t="shared" si="7"/>
        <v>1.0098855884262701</v>
      </c>
      <c r="W57" s="209">
        <f t="shared" si="8"/>
        <v>0.79057703703703697</v>
      </c>
      <c r="X57" s="209">
        <f t="shared" si="9"/>
        <v>0.84915304732539398</v>
      </c>
      <c r="Y57" s="189">
        <f t="shared" si="25"/>
        <v>500</v>
      </c>
      <c r="Z57" s="214">
        <f>(T57-L57)*0.2</f>
        <v>16.3705879353478</v>
      </c>
      <c r="AA57" s="218">
        <v>6825</v>
      </c>
      <c r="AB57" s="198">
        <f t="shared" si="10"/>
        <v>13650</v>
      </c>
      <c r="AC57" s="199">
        <v>2317.2575731321299</v>
      </c>
      <c r="AD57" s="111">
        <f t="shared" si="11"/>
        <v>4634.5151462642598</v>
      </c>
      <c r="AE57" s="200">
        <v>0.33952491914023902</v>
      </c>
      <c r="AF57" s="199">
        <v>7848.75</v>
      </c>
      <c r="AG57" s="111">
        <f t="shared" si="12"/>
        <v>15697.5</v>
      </c>
      <c r="AH57" s="199">
        <v>2478.3069744648201</v>
      </c>
      <c r="AI57" s="111">
        <f t="shared" si="13"/>
        <v>4956.6139489296402</v>
      </c>
      <c r="AJ57" s="223">
        <v>0.31575817480042301</v>
      </c>
      <c r="AK57" s="224">
        <v>13382.76</v>
      </c>
      <c r="AL57" s="224">
        <v>3498.85</v>
      </c>
      <c r="AM57" s="79">
        <f t="shared" si="14"/>
        <v>0.98042197802197795</v>
      </c>
      <c r="AN57" s="79">
        <f t="shared" si="15"/>
        <v>0.75495491752148303</v>
      </c>
      <c r="AO57" s="79">
        <f t="shared" si="16"/>
        <v>0.85254085045389405</v>
      </c>
      <c r="AP57" s="79">
        <f t="shared" si="17"/>
        <v>0.70589520104860304</v>
      </c>
      <c r="AQ57" s="228"/>
      <c r="AR57" s="228"/>
      <c r="AS57" s="229">
        <v>27</v>
      </c>
      <c r="AT57" s="229">
        <v>0</v>
      </c>
      <c r="AU57" s="229">
        <f t="shared" si="22"/>
        <v>-27</v>
      </c>
      <c r="AV57" s="230">
        <f>AU57*2</f>
        <v>-54</v>
      </c>
      <c r="AW57" s="229">
        <v>10</v>
      </c>
      <c r="AX57" s="229">
        <v>8</v>
      </c>
      <c r="AY57" s="229">
        <v>0</v>
      </c>
      <c r="AZ57" s="229">
        <f t="shared" si="23"/>
        <v>-2</v>
      </c>
      <c r="BA57" s="230">
        <f t="shared" si="26"/>
        <v>-10</v>
      </c>
      <c r="BB57" s="233">
        <v>100</v>
      </c>
      <c r="BC57" s="229">
        <v>0</v>
      </c>
      <c r="BD57" s="229">
        <v>40</v>
      </c>
      <c r="BE57" s="235">
        <v>-60</v>
      </c>
      <c r="BF57" s="236">
        <v>6</v>
      </c>
      <c r="BG57" s="229">
        <v>0</v>
      </c>
      <c r="BH57" s="229">
        <f t="shared" si="24"/>
        <v>-6</v>
      </c>
    </row>
    <row r="58" spans="1:60">
      <c r="A58" s="32">
        <v>63</v>
      </c>
      <c r="B58" s="32">
        <v>102479</v>
      </c>
      <c r="C58" s="33" t="s">
        <v>104</v>
      </c>
      <c r="D58" s="33" t="s">
        <v>47</v>
      </c>
      <c r="E58" s="60">
        <v>21</v>
      </c>
      <c r="F58" s="71">
        <v>150</v>
      </c>
      <c r="G58" s="186">
        <v>3</v>
      </c>
      <c r="H58" s="186">
        <v>2</v>
      </c>
      <c r="I58" s="199">
        <v>11000</v>
      </c>
      <c r="J58" s="111">
        <f t="shared" si="0"/>
        <v>33000</v>
      </c>
      <c r="K58" s="199">
        <f t="shared" si="1"/>
        <v>2887.2094218059201</v>
      </c>
      <c r="L58" s="111">
        <f t="shared" si="2"/>
        <v>8661.6282654177503</v>
      </c>
      <c r="M58" s="200">
        <v>0.26247358380053798</v>
      </c>
      <c r="N58" s="201">
        <v>14000</v>
      </c>
      <c r="O58" s="198">
        <f t="shared" si="3"/>
        <v>42000</v>
      </c>
      <c r="P58" s="199">
        <f t="shared" si="4"/>
        <v>3399.0329102169599</v>
      </c>
      <c r="Q58" s="111">
        <f t="shared" si="5"/>
        <v>10197.0987306509</v>
      </c>
      <c r="R58" s="200">
        <v>0.24278806501549699</v>
      </c>
      <c r="S58" s="208">
        <v>33508.32</v>
      </c>
      <c r="T58" s="208">
        <v>6121.89</v>
      </c>
      <c r="U58" s="205">
        <f t="shared" si="6"/>
        <v>1.0154036363636401</v>
      </c>
      <c r="V58" s="209">
        <f t="shared" si="7"/>
        <v>0.70678281408613897</v>
      </c>
      <c r="W58" s="209">
        <f t="shared" si="8"/>
        <v>0.797817142857143</v>
      </c>
      <c r="X58" s="209">
        <f t="shared" si="9"/>
        <v>0.60035605829710603</v>
      </c>
      <c r="Y58" s="189">
        <f t="shared" si="25"/>
        <v>800</v>
      </c>
      <c r="Z58" s="219">
        <v>0</v>
      </c>
      <c r="AA58" s="218">
        <v>7150</v>
      </c>
      <c r="AB58" s="198">
        <f t="shared" si="10"/>
        <v>14300</v>
      </c>
      <c r="AC58" s="199">
        <v>2424.0529103912199</v>
      </c>
      <c r="AD58" s="111">
        <f t="shared" si="11"/>
        <v>4848.1058207824399</v>
      </c>
      <c r="AE58" s="200">
        <v>0.339028379075695</v>
      </c>
      <c r="AF58" s="199">
        <v>8222.5</v>
      </c>
      <c r="AG58" s="111">
        <f t="shared" si="12"/>
        <v>16445</v>
      </c>
      <c r="AH58" s="199">
        <v>2592.5245876634099</v>
      </c>
      <c r="AI58" s="111">
        <f t="shared" si="13"/>
        <v>5185.0491753268197</v>
      </c>
      <c r="AJ58" s="223">
        <v>0.31529639254039599</v>
      </c>
      <c r="AK58" s="224">
        <v>16498.16</v>
      </c>
      <c r="AL58" s="224">
        <v>4364.68</v>
      </c>
      <c r="AM58" s="225">
        <f t="shared" si="14"/>
        <v>1.1537174825174801</v>
      </c>
      <c r="AN58" s="79">
        <f t="shared" si="15"/>
        <v>0.90028562934618095</v>
      </c>
      <c r="AO58" s="225">
        <f t="shared" si="16"/>
        <v>1.0032325934934601</v>
      </c>
      <c r="AP58" s="79">
        <f t="shared" si="17"/>
        <v>0.84178179462008496</v>
      </c>
      <c r="AQ58" s="228"/>
      <c r="AR58" s="228"/>
      <c r="AS58" s="229">
        <v>33</v>
      </c>
      <c r="AT58" s="229">
        <v>54</v>
      </c>
      <c r="AU58" s="229">
        <f t="shared" si="22"/>
        <v>21</v>
      </c>
      <c r="AV58" s="230"/>
      <c r="AW58" s="229">
        <v>12</v>
      </c>
      <c r="AX58" s="229">
        <v>4</v>
      </c>
      <c r="AY58" s="229">
        <v>0</v>
      </c>
      <c r="AZ58" s="229">
        <f t="shared" si="23"/>
        <v>-8</v>
      </c>
      <c r="BA58" s="230">
        <f t="shared" si="26"/>
        <v>-40</v>
      </c>
      <c r="BB58" s="233">
        <v>100</v>
      </c>
      <c r="BC58" s="229">
        <v>0</v>
      </c>
      <c r="BD58" s="229">
        <v>20</v>
      </c>
      <c r="BE58" s="235">
        <v>-80</v>
      </c>
      <c r="BF58" s="236">
        <v>6</v>
      </c>
      <c r="BG58" s="229">
        <v>3</v>
      </c>
      <c r="BH58" s="229">
        <f t="shared" si="24"/>
        <v>-3</v>
      </c>
    </row>
    <row r="59" spans="1:60">
      <c r="A59" s="32">
        <v>114</v>
      </c>
      <c r="B59" s="32">
        <v>106568</v>
      </c>
      <c r="C59" s="33" t="s">
        <v>105</v>
      </c>
      <c r="D59" s="33" t="s">
        <v>51</v>
      </c>
      <c r="E59" s="187">
        <v>38</v>
      </c>
      <c r="F59" s="188">
        <v>100</v>
      </c>
      <c r="G59" s="186">
        <v>2</v>
      </c>
      <c r="H59" s="186">
        <v>1</v>
      </c>
      <c r="I59" s="199">
        <v>8500</v>
      </c>
      <c r="J59" s="111">
        <f t="shared" si="0"/>
        <v>25500</v>
      </c>
      <c r="K59" s="199">
        <f t="shared" si="1"/>
        <v>2355.6361933795201</v>
      </c>
      <c r="L59" s="111">
        <f t="shared" si="2"/>
        <v>7066.90858013855</v>
      </c>
      <c r="M59" s="200">
        <v>0.277133669809355</v>
      </c>
      <c r="N59" s="201">
        <v>11000</v>
      </c>
      <c r="O59" s="198">
        <f t="shared" si="3"/>
        <v>33000</v>
      </c>
      <c r="P59" s="199">
        <f t="shared" si="4"/>
        <v>2819.83509031018</v>
      </c>
      <c r="Q59" s="111">
        <f t="shared" si="5"/>
        <v>8459.5052709305492</v>
      </c>
      <c r="R59" s="200">
        <v>0.25634864457365297</v>
      </c>
      <c r="S59" s="208">
        <v>25844.05</v>
      </c>
      <c r="T59" s="208">
        <v>6627.78</v>
      </c>
      <c r="U59" s="205">
        <f t="shared" si="6"/>
        <v>1.01349215686275</v>
      </c>
      <c r="V59" s="209">
        <f t="shared" si="7"/>
        <v>0.93786129038477795</v>
      </c>
      <c r="W59" s="209">
        <f t="shared" si="8"/>
        <v>0.78315303030302996</v>
      </c>
      <c r="X59" s="209">
        <f t="shared" si="9"/>
        <v>0.78347134823298503</v>
      </c>
      <c r="Y59" s="189">
        <f t="shared" si="25"/>
        <v>500</v>
      </c>
      <c r="Z59" s="219">
        <v>0</v>
      </c>
      <c r="AA59" s="218">
        <v>5525</v>
      </c>
      <c r="AB59" s="198">
        <f t="shared" si="10"/>
        <v>11050</v>
      </c>
      <c r="AC59" s="199">
        <v>1977.7528873582201</v>
      </c>
      <c r="AD59" s="111">
        <f t="shared" si="11"/>
        <v>3955.5057747164401</v>
      </c>
      <c r="AE59" s="200">
        <v>0.35796432350375001</v>
      </c>
      <c r="AF59" s="199">
        <v>6353.75</v>
      </c>
      <c r="AG59" s="111">
        <f t="shared" si="12"/>
        <v>12707.5</v>
      </c>
      <c r="AH59" s="199">
        <v>2115.20671302962</v>
      </c>
      <c r="AI59" s="111">
        <f t="shared" si="13"/>
        <v>4230.41342605924</v>
      </c>
      <c r="AJ59" s="223">
        <v>0.332906820858488</v>
      </c>
      <c r="AK59" s="224">
        <v>9365.67</v>
      </c>
      <c r="AL59" s="224">
        <v>2038.02</v>
      </c>
      <c r="AM59" s="79">
        <f t="shared" si="14"/>
        <v>0.84757194570135796</v>
      </c>
      <c r="AN59" s="79">
        <f t="shared" si="15"/>
        <v>0.51523625955168795</v>
      </c>
      <c r="AO59" s="79">
        <f t="shared" si="16"/>
        <v>0.73701908321857201</v>
      </c>
      <c r="AP59" s="79">
        <f t="shared" si="17"/>
        <v>0.48175433338166201</v>
      </c>
      <c r="AQ59" s="228"/>
      <c r="AR59" s="228"/>
      <c r="AS59" s="229">
        <v>24</v>
      </c>
      <c r="AT59" s="229">
        <v>22</v>
      </c>
      <c r="AU59" s="229">
        <f t="shared" si="22"/>
        <v>-2</v>
      </c>
      <c r="AV59" s="230">
        <f>AU59*2</f>
        <v>-4</v>
      </c>
      <c r="AW59" s="229">
        <v>8</v>
      </c>
      <c r="AX59" s="229">
        <v>4</v>
      </c>
      <c r="AY59" s="229">
        <v>0</v>
      </c>
      <c r="AZ59" s="229">
        <f t="shared" si="23"/>
        <v>-4</v>
      </c>
      <c r="BA59" s="230">
        <f t="shared" si="26"/>
        <v>-20</v>
      </c>
      <c r="BB59" s="233">
        <v>100</v>
      </c>
      <c r="BC59" s="229">
        <v>0</v>
      </c>
      <c r="BD59" s="229">
        <v>20</v>
      </c>
      <c r="BE59" s="235">
        <v>-80</v>
      </c>
      <c r="BF59" s="236">
        <v>4</v>
      </c>
      <c r="BG59" s="229">
        <v>7</v>
      </c>
      <c r="BH59" s="229">
        <f t="shared" si="24"/>
        <v>3</v>
      </c>
    </row>
    <row r="60" spans="1:60">
      <c r="A60" s="32">
        <v>88</v>
      </c>
      <c r="B60" s="32">
        <v>717</v>
      </c>
      <c r="C60" s="33" t="s">
        <v>106</v>
      </c>
      <c r="D60" s="33" t="s">
        <v>49</v>
      </c>
      <c r="E60" s="187">
        <v>30</v>
      </c>
      <c r="F60" s="188">
        <v>150</v>
      </c>
      <c r="G60" s="186">
        <v>3</v>
      </c>
      <c r="H60" s="186">
        <v>1</v>
      </c>
      <c r="I60" s="199">
        <v>12000</v>
      </c>
      <c r="J60" s="111">
        <f t="shared" si="0"/>
        <v>36000</v>
      </c>
      <c r="K60" s="199">
        <f t="shared" si="1"/>
        <v>2988.9829581683298</v>
      </c>
      <c r="L60" s="111">
        <f t="shared" si="2"/>
        <v>8966.9488745049803</v>
      </c>
      <c r="M60" s="200">
        <v>0.249081913180694</v>
      </c>
      <c r="N60" s="201">
        <v>15500</v>
      </c>
      <c r="O60" s="198">
        <f t="shared" si="3"/>
        <v>46500</v>
      </c>
      <c r="P60" s="199">
        <f t="shared" si="4"/>
        <v>3571.2119302281999</v>
      </c>
      <c r="Q60" s="111">
        <f t="shared" si="5"/>
        <v>10713.635790684601</v>
      </c>
      <c r="R60" s="200">
        <v>0.23040076969214199</v>
      </c>
      <c r="S60" s="208">
        <v>36460.39</v>
      </c>
      <c r="T60" s="208">
        <v>8080.37</v>
      </c>
      <c r="U60" s="205">
        <f t="shared" si="6"/>
        <v>1.01278861111111</v>
      </c>
      <c r="V60" s="209">
        <f t="shared" si="7"/>
        <v>0.90112814437631905</v>
      </c>
      <c r="W60" s="209">
        <f t="shared" si="8"/>
        <v>0.78409440860215096</v>
      </c>
      <c r="X60" s="209">
        <f t="shared" si="9"/>
        <v>0.75421361691479205</v>
      </c>
      <c r="Y60" s="189">
        <f t="shared" si="25"/>
        <v>700</v>
      </c>
      <c r="Z60" s="219">
        <v>0</v>
      </c>
      <c r="AA60" s="218">
        <v>7800</v>
      </c>
      <c r="AB60" s="198">
        <f t="shared" si="10"/>
        <v>15600</v>
      </c>
      <c r="AC60" s="199">
        <v>2509.5002752954902</v>
      </c>
      <c r="AD60" s="111">
        <f t="shared" si="11"/>
        <v>5019.0005505909803</v>
      </c>
      <c r="AE60" s="200">
        <v>0.32173080452506297</v>
      </c>
      <c r="AF60" s="199">
        <v>8970</v>
      </c>
      <c r="AG60" s="111">
        <f t="shared" si="12"/>
        <v>17940</v>
      </c>
      <c r="AH60" s="199">
        <v>2683.9105444285301</v>
      </c>
      <c r="AI60" s="111">
        <f t="shared" si="13"/>
        <v>5367.8210888570602</v>
      </c>
      <c r="AJ60" s="223">
        <v>0.29920964820830898</v>
      </c>
      <c r="AK60" s="224">
        <v>14887.85</v>
      </c>
      <c r="AL60" s="224">
        <v>3823.48</v>
      </c>
      <c r="AM60" s="79">
        <f t="shared" si="14"/>
        <v>0.95434935897435902</v>
      </c>
      <c r="AN60" s="79">
        <f t="shared" si="15"/>
        <v>0.761801072038095</v>
      </c>
      <c r="AO60" s="79">
        <f t="shared" si="16"/>
        <v>0.82986900780379003</v>
      </c>
      <c r="AP60" s="79">
        <f t="shared" si="17"/>
        <v>0.71229646754380005</v>
      </c>
      <c r="AQ60" s="228"/>
      <c r="AR60" s="228"/>
      <c r="AS60" s="229">
        <v>33</v>
      </c>
      <c r="AT60" s="229">
        <v>32</v>
      </c>
      <c r="AU60" s="229">
        <f t="shared" si="22"/>
        <v>-1</v>
      </c>
      <c r="AV60" s="230">
        <f>AU60*2</f>
        <v>-2</v>
      </c>
      <c r="AW60" s="229">
        <v>14</v>
      </c>
      <c r="AX60" s="229">
        <v>12</v>
      </c>
      <c r="AY60" s="229">
        <v>0</v>
      </c>
      <c r="AZ60" s="229">
        <f t="shared" si="23"/>
        <v>-2</v>
      </c>
      <c r="BA60" s="230">
        <f t="shared" si="26"/>
        <v>-10</v>
      </c>
      <c r="BB60" s="233">
        <v>100</v>
      </c>
      <c r="BC60" s="229">
        <v>0</v>
      </c>
      <c r="BD60" s="229">
        <v>60</v>
      </c>
      <c r="BE60" s="235">
        <v>-40</v>
      </c>
      <c r="BF60" s="236">
        <v>6</v>
      </c>
      <c r="BG60" s="229">
        <v>9</v>
      </c>
      <c r="BH60" s="229">
        <f t="shared" si="24"/>
        <v>3</v>
      </c>
    </row>
    <row r="61" spans="1:60">
      <c r="A61" s="32">
        <v>100</v>
      </c>
      <c r="B61" s="32">
        <v>706</v>
      </c>
      <c r="C61" s="33" t="s">
        <v>107</v>
      </c>
      <c r="D61" s="33" t="s">
        <v>55</v>
      </c>
      <c r="E61" s="187">
        <v>34</v>
      </c>
      <c r="F61" s="188">
        <v>150</v>
      </c>
      <c r="G61" s="186">
        <v>3</v>
      </c>
      <c r="H61" s="186">
        <v>1</v>
      </c>
      <c r="I61" s="199">
        <v>10500</v>
      </c>
      <c r="J61" s="111">
        <f t="shared" si="0"/>
        <v>31500</v>
      </c>
      <c r="K61" s="199">
        <f t="shared" si="1"/>
        <v>2731.5162445310302</v>
      </c>
      <c r="L61" s="111">
        <f t="shared" si="2"/>
        <v>8194.5487335930793</v>
      </c>
      <c r="M61" s="200">
        <v>0.26014440424105001</v>
      </c>
      <c r="N61" s="201">
        <v>13500</v>
      </c>
      <c r="O61" s="198">
        <f t="shared" si="3"/>
        <v>40500</v>
      </c>
      <c r="P61" s="199">
        <f t="shared" si="4"/>
        <v>3248.5532479601102</v>
      </c>
      <c r="Q61" s="111">
        <f t="shared" si="5"/>
        <v>9745.6597438803292</v>
      </c>
      <c r="R61" s="200">
        <v>0.24063357392297099</v>
      </c>
      <c r="S61" s="208">
        <v>31792.53</v>
      </c>
      <c r="T61" s="208">
        <v>7829.25</v>
      </c>
      <c r="U61" s="205">
        <f t="shared" si="6"/>
        <v>1.00928666666667</v>
      </c>
      <c r="V61" s="209">
        <f t="shared" si="7"/>
        <v>0.95542173883284698</v>
      </c>
      <c r="W61" s="209">
        <f t="shared" si="8"/>
        <v>0.785000740740741</v>
      </c>
      <c r="X61" s="209">
        <f t="shared" si="9"/>
        <v>0.80335761823783003</v>
      </c>
      <c r="Y61" s="189">
        <f t="shared" si="25"/>
        <v>700</v>
      </c>
      <c r="Z61" s="219">
        <v>0</v>
      </c>
      <c r="AA61" s="218">
        <v>6825</v>
      </c>
      <c r="AB61" s="198">
        <f t="shared" si="10"/>
        <v>13650</v>
      </c>
      <c r="AC61" s="199">
        <v>2293.3355136375098</v>
      </c>
      <c r="AD61" s="111">
        <f t="shared" si="11"/>
        <v>4586.6710272750197</v>
      </c>
      <c r="AE61" s="200">
        <v>0.33601985547802299</v>
      </c>
      <c r="AF61" s="199">
        <v>7848.75</v>
      </c>
      <c r="AG61" s="111">
        <f t="shared" si="12"/>
        <v>15697.5</v>
      </c>
      <c r="AH61" s="199">
        <v>2452.7223318353199</v>
      </c>
      <c r="AI61" s="111">
        <f t="shared" si="13"/>
        <v>4905.4446636706398</v>
      </c>
      <c r="AJ61" s="223">
        <v>0.31249846559456201</v>
      </c>
      <c r="AK61" s="224">
        <v>10102.83</v>
      </c>
      <c r="AL61" s="224">
        <v>1891.04</v>
      </c>
      <c r="AM61" s="79">
        <f t="shared" si="14"/>
        <v>0.74013406593406605</v>
      </c>
      <c r="AN61" s="79">
        <f t="shared" si="15"/>
        <v>0.41229030570424002</v>
      </c>
      <c r="AO61" s="79">
        <f t="shared" si="16"/>
        <v>0.64359483994266597</v>
      </c>
      <c r="AP61" s="79">
        <f t="shared" si="17"/>
        <v>0.38549818205164998</v>
      </c>
      <c r="AQ61" s="228"/>
      <c r="AR61" s="228"/>
      <c r="AS61" s="229">
        <v>27</v>
      </c>
      <c r="AT61" s="229">
        <v>0</v>
      </c>
      <c r="AU61" s="229">
        <f t="shared" si="22"/>
        <v>-27</v>
      </c>
      <c r="AV61" s="230">
        <f>AU61*2</f>
        <v>-54</v>
      </c>
      <c r="AW61" s="229">
        <v>10</v>
      </c>
      <c r="AX61" s="229">
        <v>4</v>
      </c>
      <c r="AY61" s="229">
        <v>0</v>
      </c>
      <c r="AZ61" s="229">
        <f t="shared" si="23"/>
        <v>-6</v>
      </c>
      <c r="BA61" s="230">
        <f t="shared" si="26"/>
        <v>-30</v>
      </c>
      <c r="BB61" s="233">
        <v>100</v>
      </c>
      <c r="BC61" s="229">
        <v>0</v>
      </c>
      <c r="BD61" s="229">
        <v>20</v>
      </c>
      <c r="BE61" s="235">
        <v>-80</v>
      </c>
      <c r="BF61" s="236">
        <v>6</v>
      </c>
      <c r="BG61" s="229">
        <v>6</v>
      </c>
      <c r="BH61" s="229">
        <f t="shared" si="24"/>
        <v>0</v>
      </c>
    </row>
    <row r="62" spans="1:60">
      <c r="A62" s="32">
        <v>107</v>
      </c>
      <c r="B62" s="32">
        <v>713</v>
      </c>
      <c r="C62" s="33" t="s">
        <v>108</v>
      </c>
      <c r="D62" s="33" t="s">
        <v>55</v>
      </c>
      <c r="E62" s="187">
        <v>36</v>
      </c>
      <c r="F62" s="188">
        <v>100</v>
      </c>
      <c r="G62" s="186">
        <v>2</v>
      </c>
      <c r="H62" s="186">
        <v>0</v>
      </c>
      <c r="I62" s="199">
        <v>8500</v>
      </c>
      <c r="J62" s="111">
        <f t="shared" si="0"/>
        <v>25500</v>
      </c>
      <c r="K62" s="199">
        <f t="shared" si="1"/>
        <v>2090.5777929504202</v>
      </c>
      <c r="L62" s="111">
        <f t="shared" si="2"/>
        <v>6271.7333788512497</v>
      </c>
      <c r="M62" s="200">
        <v>0.24595032858240201</v>
      </c>
      <c r="N62" s="201">
        <v>11000</v>
      </c>
      <c r="O62" s="198">
        <f t="shared" si="3"/>
        <v>33000</v>
      </c>
      <c r="P62" s="199">
        <f t="shared" si="4"/>
        <v>2502.5445933259398</v>
      </c>
      <c r="Q62" s="111">
        <f t="shared" si="5"/>
        <v>7507.6337799778303</v>
      </c>
      <c r="R62" s="200">
        <v>0.227504053938722</v>
      </c>
      <c r="S62" s="208">
        <v>25712.71</v>
      </c>
      <c r="T62" s="208">
        <v>5839.76</v>
      </c>
      <c r="U62" s="205">
        <f t="shared" si="6"/>
        <v>1.0083415686274499</v>
      </c>
      <c r="V62" s="209">
        <f t="shared" si="7"/>
        <v>0.93112376551147802</v>
      </c>
      <c r="W62" s="209">
        <f t="shared" si="8"/>
        <v>0.77917303030302998</v>
      </c>
      <c r="X62" s="209">
        <f t="shared" si="9"/>
        <v>0.77784294907592599</v>
      </c>
      <c r="Y62" s="189">
        <f t="shared" si="25"/>
        <v>400</v>
      </c>
      <c r="Z62" s="219">
        <v>0</v>
      </c>
      <c r="AA62" s="218">
        <v>5525</v>
      </c>
      <c r="AB62" s="198">
        <f t="shared" si="10"/>
        <v>11050</v>
      </c>
      <c r="AC62" s="199">
        <v>1755.2142719979599</v>
      </c>
      <c r="AD62" s="111">
        <f t="shared" si="11"/>
        <v>3510.4285439959199</v>
      </c>
      <c r="AE62" s="200">
        <v>0.31768584108560299</v>
      </c>
      <c r="AF62" s="199">
        <v>6353.75</v>
      </c>
      <c r="AG62" s="111">
        <f t="shared" si="12"/>
        <v>12707.5</v>
      </c>
      <c r="AH62" s="199">
        <v>1877.20166390182</v>
      </c>
      <c r="AI62" s="111">
        <f t="shared" si="13"/>
        <v>3754.40332780364</v>
      </c>
      <c r="AJ62" s="223">
        <v>0.29544783220961102</v>
      </c>
      <c r="AK62" s="224">
        <v>16332.31</v>
      </c>
      <c r="AL62" s="224">
        <v>3376.76</v>
      </c>
      <c r="AM62" s="225">
        <f t="shared" si="14"/>
        <v>1.4780371040724001</v>
      </c>
      <c r="AN62" s="79">
        <f t="shared" si="15"/>
        <v>0.96192244271015304</v>
      </c>
      <c r="AO62" s="225">
        <f t="shared" si="16"/>
        <v>1.2852496557151301</v>
      </c>
      <c r="AP62" s="79">
        <f t="shared" si="17"/>
        <v>0.89941322366540599</v>
      </c>
      <c r="AQ62" s="228"/>
      <c r="AR62" s="228"/>
      <c r="AS62" s="229">
        <v>27</v>
      </c>
      <c r="AT62" s="229">
        <v>10</v>
      </c>
      <c r="AU62" s="229">
        <f t="shared" si="22"/>
        <v>-17</v>
      </c>
      <c r="AV62" s="230">
        <f>AU62*2</f>
        <v>-34</v>
      </c>
      <c r="AW62" s="229">
        <v>10</v>
      </c>
      <c r="AX62" s="229">
        <v>17</v>
      </c>
      <c r="AY62" s="229">
        <v>8</v>
      </c>
      <c r="AZ62" s="229">
        <f t="shared" si="23"/>
        <v>15</v>
      </c>
      <c r="BA62" s="229"/>
      <c r="BB62" s="233">
        <v>100</v>
      </c>
      <c r="BC62" s="229">
        <v>64</v>
      </c>
      <c r="BD62" s="229">
        <v>136</v>
      </c>
      <c r="BE62" s="235">
        <v>100</v>
      </c>
      <c r="BF62" s="236">
        <v>5</v>
      </c>
      <c r="BG62" s="229">
        <v>3</v>
      </c>
      <c r="BH62" s="229">
        <f t="shared" si="24"/>
        <v>-2</v>
      </c>
    </row>
    <row r="63" spans="1:60">
      <c r="A63" s="29">
        <v>46</v>
      </c>
      <c r="B63" s="29">
        <v>308</v>
      </c>
      <c r="C63" s="30" t="s">
        <v>109</v>
      </c>
      <c r="D63" s="30" t="s">
        <v>47</v>
      </c>
      <c r="E63" s="187">
        <v>16</v>
      </c>
      <c r="F63" s="190">
        <v>150</v>
      </c>
      <c r="G63" s="186">
        <v>3</v>
      </c>
      <c r="H63" s="186">
        <v>2</v>
      </c>
      <c r="I63" s="195">
        <v>12000</v>
      </c>
      <c r="J63" s="111">
        <f t="shared" si="0"/>
        <v>36000</v>
      </c>
      <c r="K63" s="195">
        <f t="shared" si="1"/>
        <v>3166.7753626200101</v>
      </c>
      <c r="L63" s="111">
        <f t="shared" si="2"/>
        <v>9500.3260878600395</v>
      </c>
      <c r="M63" s="196">
        <v>0.26389794688500101</v>
      </c>
      <c r="N63" s="197">
        <v>15500</v>
      </c>
      <c r="O63" s="198">
        <f t="shared" si="3"/>
        <v>46500</v>
      </c>
      <c r="P63" s="195">
        <f t="shared" si="4"/>
        <v>3783.6368134637</v>
      </c>
      <c r="Q63" s="111">
        <f t="shared" si="5"/>
        <v>11350.910440391101</v>
      </c>
      <c r="R63" s="196">
        <v>0.24410560086862601</v>
      </c>
      <c r="S63" s="204">
        <v>36251.269999999997</v>
      </c>
      <c r="T63" s="204">
        <v>9223.23</v>
      </c>
      <c r="U63" s="205">
        <f t="shared" si="6"/>
        <v>1.0069797222222201</v>
      </c>
      <c r="V63" s="209">
        <f t="shared" si="7"/>
        <v>0.97083299191023298</v>
      </c>
      <c r="W63" s="209">
        <f t="shared" si="8"/>
        <v>0.77959720430107504</v>
      </c>
      <c r="X63" s="209">
        <f t="shared" si="9"/>
        <v>0.81255420421431901</v>
      </c>
      <c r="Y63" s="189">
        <f t="shared" si="25"/>
        <v>800</v>
      </c>
      <c r="Z63" s="219">
        <v>0</v>
      </c>
      <c r="AA63" s="215">
        <v>7800</v>
      </c>
      <c r="AB63" s="198">
        <f t="shared" si="10"/>
        <v>15600</v>
      </c>
      <c r="AC63" s="195">
        <v>2658.7718148663898</v>
      </c>
      <c r="AD63" s="111">
        <f t="shared" si="11"/>
        <v>5317.5436297327797</v>
      </c>
      <c r="AE63" s="196">
        <v>0.34086818139312602</v>
      </c>
      <c r="AF63" s="195">
        <v>8970</v>
      </c>
      <c r="AG63" s="111">
        <f t="shared" si="12"/>
        <v>17940</v>
      </c>
      <c r="AH63" s="195">
        <v>2843.5564559996001</v>
      </c>
      <c r="AI63" s="111">
        <f t="shared" si="13"/>
        <v>5687.1129119992002</v>
      </c>
      <c r="AJ63" s="222">
        <v>0.31700740869560701</v>
      </c>
      <c r="AK63" s="110">
        <v>9150.18</v>
      </c>
      <c r="AL63" s="110">
        <v>1870.34</v>
      </c>
      <c r="AM63" s="79">
        <f t="shared" si="14"/>
        <v>0.58655000000000002</v>
      </c>
      <c r="AN63" s="79">
        <f t="shared" si="15"/>
        <v>0.35173007129496497</v>
      </c>
      <c r="AO63" s="79">
        <f t="shared" si="16"/>
        <v>0.51004347826087004</v>
      </c>
      <c r="AP63" s="79">
        <f t="shared" si="17"/>
        <v>0.32887337194480198</v>
      </c>
      <c r="AQ63" s="228"/>
      <c r="AR63" s="228"/>
      <c r="AS63" s="229">
        <v>42</v>
      </c>
      <c r="AT63" s="229">
        <v>0</v>
      </c>
      <c r="AU63" s="229">
        <f t="shared" si="22"/>
        <v>-42</v>
      </c>
      <c r="AV63" s="230">
        <f>AU63*2</f>
        <v>-84</v>
      </c>
      <c r="AW63" s="229">
        <v>10</v>
      </c>
      <c r="AX63" s="229">
        <v>6</v>
      </c>
      <c r="AY63" s="229">
        <v>0</v>
      </c>
      <c r="AZ63" s="229">
        <f t="shared" si="23"/>
        <v>-4</v>
      </c>
      <c r="BA63" s="230">
        <f>AZ63*5</f>
        <v>-20</v>
      </c>
      <c r="BB63" s="233">
        <v>100</v>
      </c>
      <c r="BC63" s="229">
        <v>0</v>
      </c>
      <c r="BD63" s="229">
        <v>30</v>
      </c>
      <c r="BE63" s="235">
        <v>-70</v>
      </c>
      <c r="BF63" s="236">
        <v>6</v>
      </c>
      <c r="BG63" s="229">
        <v>5.4320000000000004</v>
      </c>
      <c r="BH63" s="229">
        <f t="shared" si="24"/>
        <v>-0.56799999999999995</v>
      </c>
    </row>
    <row r="64" spans="1:60">
      <c r="A64" s="32">
        <v>19</v>
      </c>
      <c r="B64" s="32">
        <v>744</v>
      </c>
      <c r="C64" s="33" t="s">
        <v>110</v>
      </c>
      <c r="D64" s="33" t="s">
        <v>47</v>
      </c>
      <c r="E64" s="60">
        <v>7</v>
      </c>
      <c r="F64" s="71">
        <v>200</v>
      </c>
      <c r="G64" s="186">
        <v>3</v>
      </c>
      <c r="H64" s="186">
        <v>1</v>
      </c>
      <c r="I64" s="199">
        <v>18000</v>
      </c>
      <c r="J64" s="111">
        <f t="shared" si="0"/>
        <v>54000</v>
      </c>
      <c r="K64" s="199">
        <f t="shared" si="1"/>
        <v>4067.5213445970398</v>
      </c>
      <c r="L64" s="111">
        <f t="shared" si="2"/>
        <v>12202.564033791101</v>
      </c>
      <c r="M64" s="200">
        <v>0.22597340803316901</v>
      </c>
      <c r="N64" s="201">
        <v>22500</v>
      </c>
      <c r="O64" s="198">
        <f t="shared" si="3"/>
        <v>67500</v>
      </c>
      <c r="P64" s="199">
        <f t="shared" si="4"/>
        <v>4703.0715546903402</v>
      </c>
      <c r="Q64" s="111">
        <f t="shared" si="5"/>
        <v>14109.214664071</v>
      </c>
      <c r="R64" s="200">
        <v>0.20902540243068199</v>
      </c>
      <c r="S64" s="208">
        <v>54257.17</v>
      </c>
      <c r="T64" s="208">
        <v>12005.32</v>
      </c>
      <c r="U64" s="205">
        <f t="shared" si="6"/>
        <v>1.00476240740741</v>
      </c>
      <c r="V64" s="209">
        <f t="shared" si="7"/>
        <v>0.98383585341204505</v>
      </c>
      <c r="W64" s="209">
        <f t="shared" si="8"/>
        <v>0.80380992592592604</v>
      </c>
      <c r="X64" s="209">
        <f t="shared" si="9"/>
        <v>0.85088506241041495</v>
      </c>
      <c r="Y64" s="189">
        <f t="shared" si="25"/>
        <v>700</v>
      </c>
      <c r="Z64" s="219">
        <v>0</v>
      </c>
      <c r="AA64" s="218">
        <v>11700</v>
      </c>
      <c r="AB64" s="198">
        <f t="shared" si="10"/>
        <v>23400</v>
      </c>
      <c r="AC64" s="199">
        <v>3415.02312890127</v>
      </c>
      <c r="AD64" s="111">
        <f t="shared" si="11"/>
        <v>6830.0462578025399</v>
      </c>
      <c r="AE64" s="200">
        <v>0.29188231870950998</v>
      </c>
      <c r="AF64" s="199">
        <v>13455</v>
      </c>
      <c r="AG64" s="111">
        <f t="shared" si="12"/>
        <v>26910</v>
      </c>
      <c r="AH64" s="199">
        <v>3652.3672363599098</v>
      </c>
      <c r="AI64" s="111">
        <f t="shared" si="13"/>
        <v>7304.7344727198197</v>
      </c>
      <c r="AJ64" s="223">
        <v>0.271450556399845</v>
      </c>
      <c r="AK64" s="224">
        <v>23973.360000000001</v>
      </c>
      <c r="AL64" s="224">
        <v>4311.3900000000003</v>
      </c>
      <c r="AM64" s="225">
        <f t="shared" si="14"/>
        <v>1.02450256410256</v>
      </c>
      <c r="AN64" s="79">
        <f t="shared" si="15"/>
        <v>0.631238770173004</v>
      </c>
      <c r="AO64" s="79">
        <f t="shared" si="16"/>
        <v>0.89087179487179502</v>
      </c>
      <c r="AP64" s="79">
        <f t="shared" si="17"/>
        <v>0.590218578936889</v>
      </c>
      <c r="AQ64" s="228"/>
      <c r="AR64" s="228"/>
      <c r="AS64" s="229">
        <v>42</v>
      </c>
      <c r="AT64" s="229">
        <v>44</v>
      </c>
      <c r="AU64" s="229">
        <f t="shared" si="22"/>
        <v>2</v>
      </c>
      <c r="AV64" s="230"/>
      <c r="AW64" s="229">
        <v>22</v>
      </c>
      <c r="AX64" s="229">
        <v>6</v>
      </c>
      <c r="AY64" s="229">
        <v>0</v>
      </c>
      <c r="AZ64" s="229">
        <f t="shared" si="23"/>
        <v>-16</v>
      </c>
      <c r="BA64" s="230">
        <f>AZ64*5</f>
        <v>-80</v>
      </c>
      <c r="BB64" s="233">
        <v>200</v>
      </c>
      <c r="BC64" s="229">
        <v>0</v>
      </c>
      <c r="BD64" s="229">
        <v>30</v>
      </c>
      <c r="BE64" s="235">
        <v>-170</v>
      </c>
      <c r="BF64" s="236">
        <v>10</v>
      </c>
      <c r="BG64" s="229">
        <v>12</v>
      </c>
      <c r="BH64" s="229">
        <f t="shared" si="24"/>
        <v>2</v>
      </c>
    </row>
    <row r="65" spans="1:60">
      <c r="A65" s="32">
        <v>35</v>
      </c>
      <c r="B65" s="32">
        <v>106569</v>
      </c>
      <c r="C65" s="33" t="s">
        <v>111</v>
      </c>
      <c r="D65" s="33" t="s">
        <v>53</v>
      </c>
      <c r="E65" s="187">
        <v>12</v>
      </c>
      <c r="F65" s="188">
        <v>150</v>
      </c>
      <c r="G65" s="186">
        <v>2</v>
      </c>
      <c r="H65" s="186">
        <v>2</v>
      </c>
      <c r="I65" s="199">
        <v>13500</v>
      </c>
      <c r="J65" s="111">
        <f t="shared" si="0"/>
        <v>40500</v>
      </c>
      <c r="K65" s="199">
        <f t="shared" si="1"/>
        <v>3268.7578495790699</v>
      </c>
      <c r="L65" s="111">
        <f t="shared" si="2"/>
        <v>9806.2735487371992</v>
      </c>
      <c r="M65" s="200">
        <v>0.24213021107993099</v>
      </c>
      <c r="N65" s="201">
        <v>16875</v>
      </c>
      <c r="O65" s="198">
        <f t="shared" si="3"/>
        <v>50625</v>
      </c>
      <c r="P65" s="199">
        <f t="shared" si="4"/>
        <v>3779.5012635757898</v>
      </c>
      <c r="Q65" s="111">
        <f t="shared" si="5"/>
        <v>11338.5037907274</v>
      </c>
      <c r="R65" s="200">
        <v>0.223970445248936</v>
      </c>
      <c r="S65" s="208">
        <v>40649.910000000003</v>
      </c>
      <c r="T65" s="208">
        <v>9614.2000000000007</v>
      </c>
      <c r="U65" s="205">
        <f t="shared" si="6"/>
        <v>1.00370148148148</v>
      </c>
      <c r="V65" s="209">
        <f t="shared" si="7"/>
        <v>0.980413196941469</v>
      </c>
      <c r="W65" s="209">
        <f t="shared" si="8"/>
        <v>0.802961185185185</v>
      </c>
      <c r="X65" s="209">
        <f t="shared" si="9"/>
        <v>0.84792492708451295</v>
      </c>
      <c r="Y65" s="189">
        <f t="shared" si="25"/>
        <v>600</v>
      </c>
      <c r="Z65" s="219">
        <v>0</v>
      </c>
      <c r="AA65" s="218">
        <v>8775</v>
      </c>
      <c r="AB65" s="198">
        <f t="shared" si="10"/>
        <v>17550</v>
      </c>
      <c r="AC65" s="199">
        <v>2744.3946112090898</v>
      </c>
      <c r="AD65" s="111">
        <f t="shared" si="11"/>
        <v>5488.7892224181796</v>
      </c>
      <c r="AE65" s="200">
        <v>0.31275152264491102</v>
      </c>
      <c r="AF65" s="199">
        <v>10091.25</v>
      </c>
      <c r="AG65" s="111">
        <f t="shared" si="12"/>
        <v>20182.5</v>
      </c>
      <c r="AH65" s="199">
        <v>2935.1300366881301</v>
      </c>
      <c r="AI65" s="111">
        <f t="shared" si="13"/>
        <v>5870.2600733762602</v>
      </c>
      <c r="AJ65" s="223">
        <v>0.29085891605976699</v>
      </c>
      <c r="AK65" s="224">
        <v>17560.599999999999</v>
      </c>
      <c r="AL65" s="224">
        <v>4560.12</v>
      </c>
      <c r="AM65" s="225">
        <f t="shared" si="14"/>
        <v>1.0006039886039899</v>
      </c>
      <c r="AN65" s="79">
        <f t="shared" si="15"/>
        <v>0.83080617877888996</v>
      </c>
      <c r="AO65" s="79">
        <f t="shared" si="16"/>
        <v>0.87009042487303301</v>
      </c>
      <c r="AP65" s="79">
        <f t="shared" si="17"/>
        <v>0.77681737146226004</v>
      </c>
      <c r="AQ65" s="228"/>
      <c r="AR65" s="228"/>
      <c r="AS65" s="229">
        <v>71</v>
      </c>
      <c r="AT65" s="229">
        <v>60</v>
      </c>
      <c r="AU65" s="229">
        <f t="shared" si="22"/>
        <v>-11</v>
      </c>
      <c r="AV65" s="230">
        <f>AU65*2</f>
        <v>-22</v>
      </c>
      <c r="AW65" s="229">
        <v>16</v>
      </c>
      <c r="AX65" s="229">
        <v>2</v>
      </c>
      <c r="AY65" s="229">
        <v>0</v>
      </c>
      <c r="AZ65" s="229">
        <f t="shared" si="23"/>
        <v>-14</v>
      </c>
      <c r="BA65" s="230">
        <f>AZ65*5</f>
        <v>-70</v>
      </c>
      <c r="BB65" s="233">
        <v>100</v>
      </c>
      <c r="BC65" s="229">
        <v>0</v>
      </c>
      <c r="BD65" s="229">
        <v>10</v>
      </c>
      <c r="BE65" s="235">
        <v>-90</v>
      </c>
      <c r="BF65" s="236">
        <v>8</v>
      </c>
      <c r="BG65" s="229">
        <v>9</v>
      </c>
      <c r="BH65" s="229">
        <f t="shared" si="24"/>
        <v>1</v>
      </c>
    </row>
    <row r="66" spans="1:60">
      <c r="A66" s="32">
        <v>7</v>
      </c>
      <c r="B66" s="32">
        <v>343</v>
      </c>
      <c r="C66" s="33" t="s">
        <v>112</v>
      </c>
      <c r="D66" s="33" t="s">
        <v>53</v>
      </c>
      <c r="E66" s="60">
        <v>3</v>
      </c>
      <c r="F66" s="71">
        <v>200</v>
      </c>
      <c r="G66" s="186">
        <v>3</v>
      </c>
      <c r="H66" s="186">
        <v>3</v>
      </c>
      <c r="I66" s="199">
        <v>40000</v>
      </c>
      <c r="J66" s="111">
        <f t="shared" si="0"/>
        <v>120000</v>
      </c>
      <c r="K66" s="199">
        <f t="shared" si="1"/>
        <v>8800</v>
      </c>
      <c r="L66" s="111">
        <f t="shared" si="2"/>
        <v>26400</v>
      </c>
      <c r="M66" s="200">
        <v>0.22</v>
      </c>
      <c r="N66" s="201">
        <v>48000</v>
      </c>
      <c r="O66" s="198">
        <f t="shared" si="3"/>
        <v>144000</v>
      </c>
      <c r="P66" s="199">
        <f t="shared" si="4"/>
        <v>9768</v>
      </c>
      <c r="Q66" s="111">
        <f t="shared" si="5"/>
        <v>29304</v>
      </c>
      <c r="R66" s="200">
        <v>0.20349999999999999</v>
      </c>
      <c r="S66" s="208">
        <v>120298.68</v>
      </c>
      <c r="T66" s="208">
        <v>20726.25</v>
      </c>
      <c r="U66" s="205">
        <f t="shared" si="6"/>
        <v>1.002489</v>
      </c>
      <c r="V66" s="209">
        <f t="shared" si="7"/>
        <v>0.785085227272727</v>
      </c>
      <c r="W66" s="209">
        <f t="shared" si="8"/>
        <v>0.83540749999999997</v>
      </c>
      <c r="X66" s="209">
        <f t="shared" si="9"/>
        <v>0.70728398853398899</v>
      </c>
      <c r="Y66" s="189">
        <f t="shared" si="25"/>
        <v>900</v>
      </c>
      <c r="Z66" s="219">
        <v>0</v>
      </c>
      <c r="AA66" s="218">
        <v>25000</v>
      </c>
      <c r="AB66" s="198">
        <f t="shared" si="10"/>
        <v>50000</v>
      </c>
      <c r="AC66" s="199">
        <v>6602.9937834577704</v>
      </c>
      <c r="AD66" s="111">
        <f t="shared" si="11"/>
        <v>13205.987566915501</v>
      </c>
      <c r="AE66" s="200">
        <v>0.264119751338311</v>
      </c>
      <c r="AF66" s="199">
        <v>28750</v>
      </c>
      <c r="AG66" s="111">
        <f t="shared" si="12"/>
        <v>57500</v>
      </c>
      <c r="AH66" s="199">
        <v>7061.9018514080899</v>
      </c>
      <c r="AI66" s="111">
        <f t="shared" si="13"/>
        <v>14123.8037028162</v>
      </c>
      <c r="AJ66" s="223">
        <v>0.24563136874462899</v>
      </c>
      <c r="AK66" s="224">
        <v>66723.06</v>
      </c>
      <c r="AL66" s="224">
        <v>15080.51</v>
      </c>
      <c r="AM66" s="225">
        <f t="shared" si="14"/>
        <v>1.3344612</v>
      </c>
      <c r="AN66" s="225">
        <f t="shared" si="15"/>
        <v>1.1419448885277299</v>
      </c>
      <c r="AO66" s="225">
        <f t="shared" si="16"/>
        <v>1.1604010434782599</v>
      </c>
      <c r="AP66" s="225">
        <f t="shared" si="17"/>
        <v>1.0677371561736599</v>
      </c>
      <c r="AQ66" s="189">
        <v>300</v>
      </c>
      <c r="AR66" s="214">
        <f>(AL66-AD66)*0.2</f>
        <v>374.90448661689999</v>
      </c>
      <c r="AS66" s="229">
        <v>71</v>
      </c>
      <c r="AT66" s="229">
        <v>54</v>
      </c>
      <c r="AU66" s="229">
        <f t="shared" si="22"/>
        <v>-17</v>
      </c>
      <c r="AV66" s="230">
        <f>AU66*2</f>
        <v>-34</v>
      </c>
      <c r="AW66" s="229">
        <v>45</v>
      </c>
      <c r="AX66" s="229">
        <v>22</v>
      </c>
      <c r="AY66" s="229">
        <v>25</v>
      </c>
      <c r="AZ66" s="229">
        <f t="shared" si="23"/>
        <v>2</v>
      </c>
      <c r="BA66" s="229"/>
      <c r="BB66" s="233">
        <v>400</v>
      </c>
      <c r="BC66" s="229">
        <v>200</v>
      </c>
      <c r="BD66" s="229">
        <v>176</v>
      </c>
      <c r="BE66" s="235">
        <v>-24</v>
      </c>
      <c r="BF66" s="236">
        <v>15</v>
      </c>
      <c r="BG66" s="229">
        <v>33</v>
      </c>
      <c r="BH66" s="229">
        <f t="shared" si="24"/>
        <v>18</v>
      </c>
    </row>
    <row r="67" spans="1:60">
      <c r="A67" s="32">
        <v>21</v>
      </c>
      <c r="B67" s="32">
        <v>712</v>
      </c>
      <c r="C67" s="33" t="s">
        <v>113</v>
      </c>
      <c r="D67" s="33" t="s">
        <v>51</v>
      </c>
      <c r="E67" s="60">
        <v>7</v>
      </c>
      <c r="F67" s="71">
        <v>200</v>
      </c>
      <c r="G67" s="186">
        <v>4</v>
      </c>
      <c r="H67" s="186">
        <v>1</v>
      </c>
      <c r="I67" s="199">
        <v>22000</v>
      </c>
      <c r="J67" s="111">
        <f t="shared" si="0"/>
        <v>66000</v>
      </c>
      <c r="K67" s="199">
        <f t="shared" si="1"/>
        <v>5532.5602736435503</v>
      </c>
      <c r="L67" s="111">
        <f t="shared" si="2"/>
        <v>16597.6808209306</v>
      </c>
      <c r="M67" s="200">
        <v>0.251480012438343</v>
      </c>
      <c r="N67" s="201">
        <v>27500</v>
      </c>
      <c r="O67" s="198">
        <f t="shared" si="3"/>
        <v>82500</v>
      </c>
      <c r="P67" s="199">
        <f t="shared" si="4"/>
        <v>6397.0228164003402</v>
      </c>
      <c r="Q67" s="111">
        <f t="shared" si="5"/>
        <v>19191.068449201</v>
      </c>
      <c r="R67" s="200">
        <v>0.23261901150546699</v>
      </c>
      <c r="S67" s="208">
        <v>66156.62</v>
      </c>
      <c r="T67" s="208">
        <v>17591.419999999998</v>
      </c>
      <c r="U67" s="205">
        <f t="shared" si="6"/>
        <v>1.00237303030303</v>
      </c>
      <c r="V67" s="205">
        <f t="shared" si="7"/>
        <v>1.05987217068401</v>
      </c>
      <c r="W67" s="209">
        <f t="shared" si="8"/>
        <v>0.80189842424242397</v>
      </c>
      <c r="X67" s="209">
        <f t="shared" si="9"/>
        <v>0.91664620167265398</v>
      </c>
      <c r="Y67" s="189">
        <f t="shared" si="25"/>
        <v>900</v>
      </c>
      <c r="Z67" s="214">
        <f>(T67-L67)*0.2</f>
        <v>198.74783581387999</v>
      </c>
      <c r="AA67" s="218">
        <v>14300</v>
      </c>
      <c r="AB67" s="198">
        <f t="shared" si="10"/>
        <v>28600</v>
      </c>
      <c r="AC67" s="199">
        <v>4645.0453964132303</v>
      </c>
      <c r="AD67" s="111">
        <f t="shared" si="11"/>
        <v>9290.0907928264605</v>
      </c>
      <c r="AE67" s="200">
        <v>0.32482834939952598</v>
      </c>
      <c r="AF67" s="199">
        <v>16445</v>
      </c>
      <c r="AG67" s="111">
        <f t="shared" si="12"/>
        <v>32890</v>
      </c>
      <c r="AH67" s="199">
        <v>4967.8760514639498</v>
      </c>
      <c r="AI67" s="111">
        <f t="shared" si="13"/>
        <v>9935.7521029278996</v>
      </c>
      <c r="AJ67" s="223">
        <v>0.302090364941559</v>
      </c>
      <c r="AK67" s="224">
        <v>43781.39</v>
      </c>
      <c r="AL67" s="224">
        <v>12420.96</v>
      </c>
      <c r="AM67" s="225">
        <f t="shared" si="14"/>
        <v>1.5308178321678301</v>
      </c>
      <c r="AN67" s="225">
        <f t="shared" si="15"/>
        <v>1.3370116909504399</v>
      </c>
      <c r="AO67" s="225">
        <f t="shared" si="16"/>
        <v>1.33114594101551</v>
      </c>
      <c r="AP67" s="225">
        <f t="shared" si="17"/>
        <v>1.2501278082753</v>
      </c>
      <c r="AQ67" s="189">
        <v>500</v>
      </c>
      <c r="AR67" s="214">
        <f>(AL67-AD67)*0.2</f>
        <v>626.17384143470804</v>
      </c>
      <c r="AS67" s="229">
        <v>65</v>
      </c>
      <c r="AT67" s="229">
        <v>52</v>
      </c>
      <c r="AU67" s="229">
        <f t="shared" si="22"/>
        <v>-13</v>
      </c>
      <c r="AV67" s="230">
        <f>AU67*2</f>
        <v>-26</v>
      </c>
      <c r="AW67" s="229">
        <v>26</v>
      </c>
      <c r="AX67" s="229">
        <v>26</v>
      </c>
      <c r="AY67" s="229">
        <v>8</v>
      </c>
      <c r="AZ67" s="229">
        <f t="shared" si="23"/>
        <v>8</v>
      </c>
      <c r="BA67" s="229"/>
      <c r="BB67" s="233">
        <v>200</v>
      </c>
      <c r="BC67" s="229">
        <v>64</v>
      </c>
      <c r="BD67" s="229">
        <v>208</v>
      </c>
      <c r="BE67" s="235">
        <v>72</v>
      </c>
      <c r="BF67" s="236">
        <v>14</v>
      </c>
      <c r="BG67" s="229">
        <v>8</v>
      </c>
      <c r="BH67" s="229">
        <f t="shared" si="24"/>
        <v>-6</v>
      </c>
    </row>
    <row r="68" spans="1:60">
      <c r="A68" s="32">
        <v>126</v>
      </c>
      <c r="B68" s="32">
        <v>371</v>
      </c>
      <c r="C68" s="33" t="s">
        <v>114</v>
      </c>
      <c r="D68" s="33" t="s">
        <v>45</v>
      </c>
      <c r="E68" s="60">
        <v>43</v>
      </c>
      <c r="F68" s="71">
        <v>100</v>
      </c>
      <c r="G68" s="186">
        <v>3</v>
      </c>
      <c r="H68" s="186">
        <v>0</v>
      </c>
      <c r="I68" s="199">
        <v>7000</v>
      </c>
      <c r="J68" s="111">
        <f t="shared" ref="J68:J131" si="27">I68*3</f>
        <v>21000</v>
      </c>
      <c r="K68" s="199">
        <f t="shared" ref="K68:K131" si="28">I68*M68</f>
        <v>1810.01108718606</v>
      </c>
      <c r="L68" s="111">
        <f t="shared" ref="L68:L131" si="29">K68*3</f>
        <v>5430.0332615581701</v>
      </c>
      <c r="M68" s="200">
        <v>0.25857301245515102</v>
      </c>
      <c r="N68" s="201">
        <v>9000</v>
      </c>
      <c r="O68" s="198">
        <f t="shared" ref="O68:O131" si="30">N68*3</f>
        <v>27000</v>
      </c>
      <c r="P68" s="199">
        <f t="shared" ref="P68:P131" si="31">N68*R68</f>
        <v>2152.62032868914</v>
      </c>
      <c r="Q68" s="111">
        <f t="shared" ref="Q68:Q131" si="32">P68*3</f>
        <v>6457.8609860674096</v>
      </c>
      <c r="R68" s="200">
        <v>0.23918003652101499</v>
      </c>
      <c r="S68" s="208">
        <v>21023.91</v>
      </c>
      <c r="T68" s="208">
        <v>4340.97</v>
      </c>
      <c r="U68" s="205">
        <f t="shared" ref="U68:U131" si="33">S68/J68</f>
        <v>1.0011385714285701</v>
      </c>
      <c r="V68" s="209">
        <f t="shared" ref="V68:V131" si="34">T68/L68</f>
        <v>0.79943709198465196</v>
      </c>
      <c r="W68" s="209">
        <f t="shared" ref="W68:W131" si="35">S68/O68</f>
        <v>0.77866333333333304</v>
      </c>
      <c r="X68" s="209">
        <f t="shared" ref="X68:X131" si="36">T68/Q68</f>
        <v>0.67219935662373098</v>
      </c>
      <c r="Y68" s="189">
        <f t="shared" si="25"/>
        <v>600</v>
      </c>
      <c r="Z68" s="219">
        <v>0</v>
      </c>
      <c r="AA68" s="218">
        <v>4550</v>
      </c>
      <c r="AB68" s="198">
        <f t="shared" ref="AB68:AB131" si="37">AA68*2</f>
        <v>9100</v>
      </c>
      <c r="AC68" s="199">
        <v>1519.6551419499599</v>
      </c>
      <c r="AD68" s="111">
        <f t="shared" ref="AD68:AD131" si="38">AC68*2</f>
        <v>3039.3102838999198</v>
      </c>
      <c r="AE68" s="200">
        <v>0.33399014108790398</v>
      </c>
      <c r="AF68" s="199">
        <v>5232.5</v>
      </c>
      <c r="AG68" s="111">
        <f t="shared" ref="AG68:AG131" si="39">AF68*2</f>
        <v>10465</v>
      </c>
      <c r="AH68" s="199">
        <v>1625.27117431549</v>
      </c>
      <c r="AI68" s="111">
        <f t="shared" ref="AI68:AI131" si="40">AH68*2</f>
        <v>3250.5423486309801</v>
      </c>
      <c r="AJ68" s="223">
        <v>0.31061083121175098</v>
      </c>
      <c r="AK68" s="224">
        <v>10838.93</v>
      </c>
      <c r="AL68" s="224">
        <v>2356.73</v>
      </c>
      <c r="AM68" s="225">
        <f t="shared" ref="AM68:AM131" si="41">AK68/AB68</f>
        <v>1.19109120879121</v>
      </c>
      <c r="AN68" s="79">
        <f t="shared" ref="AN68:AN131" si="42">AL68/AD68</f>
        <v>0.77541605820381698</v>
      </c>
      <c r="AO68" s="225">
        <f t="shared" ref="AO68:AO131" si="43">AK68/AG68</f>
        <v>1.0357314859054001</v>
      </c>
      <c r="AP68" s="79">
        <f t="shared" ref="AP68:AP131" si="44">AL68/AI68</f>
        <v>0.72502670238785705</v>
      </c>
      <c r="AQ68" s="228"/>
      <c r="AR68" s="228"/>
      <c r="AS68" s="229">
        <v>27</v>
      </c>
      <c r="AT68" s="229">
        <v>0</v>
      </c>
      <c r="AU68" s="229">
        <f t="shared" si="22"/>
        <v>-27</v>
      </c>
      <c r="AV68" s="230">
        <f>AU68*2</f>
        <v>-54</v>
      </c>
      <c r="AW68" s="229">
        <v>10</v>
      </c>
      <c r="AX68" s="229">
        <v>10</v>
      </c>
      <c r="AY68" s="229">
        <v>0</v>
      </c>
      <c r="AZ68" s="229">
        <f t="shared" si="23"/>
        <v>0</v>
      </c>
      <c r="BA68" s="229"/>
      <c r="BB68" s="233">
        <v>100</v>
      </c>
      <c r="BC68" s="229">
        <v>0</v>
      </c>
      <c r="BD68" s="229">
        <v>80</v>
      </c>
      <c r="BE68" s="235">
        <v>-20</v>
      </c>
      <c r="BF68" s="236">
        <v>3</v>
      </c>
      <c r="BG68" s="229">
        <v>0</v>
      </c>
      <c r="BH68" s="229">
        <f t="shared" si="24"/>
        <v>-3</v>
      </c>
    </row>
    <row r="69" spans="1:60">
      <c r="A69" s="32">
        <v>12</v>
      </c>
      <c r="B69" s="32">
        <v>707</v>
      </c>
      <c r="C69" s="33" t="s">
        <v>115</v>
      </c>
      <c r="D69" s="33" t="s">
        <v>51</v>
      </c>
      <c r="E69" s="187">
        <v>4</v>
      </c>
      <c r="F69" s="188">
        <v>200</v>
      </c>
      <c r="G69" s="186">
        <v>3</v>
      </c>
      <c r="H69" s="186">
        <v>3</v>
      </c>
      <c r="I69" s="199">
        <v>23000</v>
      </c>
      <c r="J69" s="111">
        <f t="shared" si="27"/>
        <v>69000</v>
      </c>
      <c r="K69" s="199">
        <f t="shared" si="28"/>
        <v>5687.3074542491204</v>
      </c>
      <c r="L69" s="111">
        <f t="shared" si="29"/>
        <v>17061.922362747398</v>
      </c>
      <c r="M69" s="200">
        <v>0.24727423714126601</v>
      </c>
      <c r="N69" s="201">
        <v>28750</v>
      </c>
      <c r="O69" s="198">
        <f t="shared" si="30"/>
        <v>86250</v>
      </c>
      <c r="P69" s="199">
        <f t="shared" si="31"/>
        <v>6575.9492439755404</v>
      </c>
      <c r="Q69" s="111">
        <f t="shared" si="32"/>
        <v>19727.847731926598</v>
      </c>
      <c r="R69" s="200">
        <v>0.22872866935567099</v>
      </c>
      <c r="S69" s="208">
        <v>69009.100000000006</v>
      </c>
      <c r="T69" s="208">
        <v>19237.72</v>
      </c>
      <c r="U69" s="205">
        <f t="shared" si="33"/>
        <v>1.00013188405797</v>
      </c>
      <c r="V69" s="205">
        <f t="shared" si="34"/>
        <v>1.1275235926523299</v>
      </c>
      <c r="W69" s="209">
        <f t="shared" si="35"/>
        <v>0.80010550724637697</v>
      </c>
      <c r="X69" s="209">
        <f t="shared" si="36"/>
        <v>0.97515553959120305</v>
      </c>
      <c r="Y69" s="189">
        <f t="shared" si="25"/>
        <v>900</v>
      </c>
      <c r="Z69" s="214">
        <f>(T69-L69)*0.2</f>
        <v>435.15952745052101</v>
      </c>
      <c r="AA69" s="218">
        <v>14950</v>
      </c>
      <c r="AB69" s="198">
        <f t="shared" si="37"/>
        <v>29900</v>
      </c>
      <c r="AC69" s="199">
        <v>4774.96855012998</v>
      </c>
      <c r="AD69" s="111">
        <f t="shared" si="38"/>
        <v>9549.9371002599601</v>
      </c>
      <c r="AE69" s="200">
        <v>0.31939588964080201</v>
      </c>
      <c r="AF69" s="199">
        <v>17192.5</v>
      </c>
      <c r="AG69" s="111">
        <f t="shared" si="39"/>
        <v>34385</v>
      </c>
      <c r="AH69" s="199">
        <v>5106.8288643640199</v>
      </c>
      <c r="AI69" s="111">
        <f t="shared" si="40"/>
        <v>10213.657728728</v>
      </c>
      <c r="AJ69" s="223">
        <v>0.29703817736594501</v>
      </c>
      <c r="AK69" s="224">
        <v>35884.9</v>
      </c>
      <c r="AL69" s="224">
        <v>7415.65</v>
      </c>
      <c r="AM69" s="225">
        <f t="shared" si="41"/>
        <v>1.20016387959866</v>
      </c>
      <c r="AN69" s="79">
        <f t="shared" si="42"/>
        <v>0.77651296779725798</v>
      </c>
      <c r="AO69" s="225">
        <f t="shared" si="43"/>
        <v>1.0436207648683999</v>
      </c>
      <c r="AP69" s="79">
        <f t="shared" si="44"/>
        <v>0.726052330806224</v>
      </c>
      <c r="AQ69" s="228"/>
      <c r="AR69" s="228"/>
      <c r="AS69" s="229">
        <v>56</v>
      </c>
      <c r="AT69" s="229">
        <v>67</v>
      </c>
      <c r="AU69" s="229">
        <f t="shared" ref="AU69:AU100" si="45">AT69-AS69</f>
        <v>11</v>
      </c>
      <c r="AV69" s="230"/>
      <c r="AW69" s="229">
        <v>36</v>
      </c>
      <c r="AX69" s="229">
        <v>13</v>
      </c>
      <c r="AY69" s="229">
        <v>8</v>
      </c>
      <c r="AZ69" s="229">
        <f t="shared" ref="AZ69:AZ100" si="46">(AX69+AY69)-AW69</f>
        <v>-15</v>
      </c>
      <c r="BA69" s="230">
        <f>AZ69*5</f>
        <v>-75</v>
      </c>
      <c r="BB69" s="233">
        <v>300</v>
      </c>
      <c r="BC69" s="229">
        <v>64</v>
      </c>
      <c r="BD69" s="229">
        <v>65</v>
      </c>
      <c r="BE69" s="235">
        <v>-171</v>
      </c>
      <c r="BF69" s="236">
        <v>12</v>
      </c>
      <c r="BG69" s="229">
        <v>7</v>
      </c>
      <c r="BH69" s="229">
        <f t="shared" ref="BH69:BH100" si="47">BG69-BF69</f>
        <v>-5</v>
      </c>
    </row>
    <row r="70" spans="1:60">
      <c r="A70" s="32">
        <v>73</v>
      </c>
      <c r="B70" s="32">
        <v>107728</v>
      </c>
      <c r="C70" s="33" t="s">
        <v>116</v>
      </c>
      <c r="D70" s="33" t="s">
        <v>49</v>
      </c>
      <c r="E70" s="60">
        <v>25</v>
      </c>
      <c r="F70" s="71">
        <v>150</v>
      </c>
      <c r="G70" s="186">
        <v>3</v>
      </c>
      <c r="H70" s="186">
        <v>1</v>
      </c>
      <c r="I70" s="199">
        <v>12000</v>
      </c>
      <c r="J70" s="111">
        <f t="shared" si="27"/>
        <v>36000</v>
      </c>
      <c r="K70" s="199">
        <f t="shared" si="28"/>
        <v>2440.87701884138</v>
      </c>
      <c r="L70" s="111">
        <f t="shared" si="29"/>
        <v>7322.6310565241502</v>
      </c>
      <c r="M70" s="200">
        <v>0.20340641823678199</v>
      </c>
      <c r="N70" s="201">
        <v>15500</v>
      </c>
      <c r="O70" s="198">
        <f t="shared" si="30"/>
        <v>46500</v>
      </c>
      <c r="P70" s="199">
        <f t="shared" si="31"/>
        <v>2916.3395214698699</v>
      </c>
      <c r="Q70" s="111">
        <f t="shared" si="32"/>
        <v>8749.01856440962</v>
      </c>
      <c r="R70" s="200">
        <v>0.18815093686902401</v>
      </c>
      <c r="S70" s="208">
        <v>35887.39</v>
      </c>
      <c r="T70" s="208">
        <v>6948.12</v>
      </c>
      <c r="U70" s="209">
        <f t="shared" si="33"/>
        <v>0.99687194444444405</v>
      </c>
      <c r="V70" s="209">
        <f t="shared" si="34"/>
        <v>0.94885567036857899</v>
      </c>
      <c r="W70" s="209">
        <f t="shared" si="35"/>
        <v>0.77177182795698895</v>
      </c>
      <c r="X70" s="209">
        <f t="shared" si="36"/>
        <v>0.79415993335120505</v>
      </c>
      <c r="Y70" s="189"/>
      <c r="Z70" s="214"/>
      <c r="AA70" s="218">
        <v>7150</v>
      </c>
      <c r="AB70" s="198">
        <f t="shared" si="37"/>
        <v>14300</v>
      </c>
      <c r="AC70" s="199">
        <v>1878.5430250909501</v>
      </c>
      <c r="AD70" s="111">
        <f t="shared" si="38"/>
        <v>3757.0860501819002</v>
      </c>
      <c r="AE70" s="200">
        <v>0.26273329022251102</v>
      </c>
      <c r="AF70" s="199">
        <v>8222.5</v>
      </c>
      <c r="AG70" s="111">
        <f t="shared" si="39"/>
        <v>16445</v>
      </c>
      <c r="AH70" s="199">
        <v>2009.1017653347701</v>
      </c>
      <c r="AI70" s="111">
        <f t="shared" si="40"/>
        <v>4018.2035306695402</v>
      </c>
      <c r="AJ70" s="223">
        <v>0.244341959906935</v>
      </c>
      <c r="AK70" s="224">
        <v>17189.25</v>
      </c>
      <c r="AL70" s="224">
        <v>3352.74</v>
      </c>
      <c r="AM70" s="225">
        <f t="shared" si="41"/>
        <v>1.20204545454545</v>
      </c>
      <c r="AN70" s="79">
        <f t="shared" si="42"/>
        <v>0.89237775105994099</v>
      </c>
      <c r="AO70" s="225">
        <f t="shared" si="43"/>
        <v>1.0452569169960499</v>
      </c>
      <c r="AP70" s="79">
        <f t="shared" si="44"/>
        <v>0.83438779902752802</v>
      </c>
      <c r="AQ70" s="228"/>
      <c r="AR70" s="228"/>
      <c r="AS70" s="229">
        <v>33</v>
      </c>
      <c r="AT70" s="229">
        <v>54</v>
      </c>
      <c r="AU70" s="229">
        <f t="shared" si="45"/>
        <v>21</v>
      </c>
      <c r="AV70" s="230"/>
      <c r="AW70" s="229">
        <v>14</v>
      </c>
      <c r="AX70" s="229">
        <v>2</v>
      </c>
      <c r="AY70" s="229">
        <v>0</v>
      </c>
      <c r="AZ70" s="229">
        <f t="shared" si="46"/>
        <v>-12</v>
      </c>
      <c r="BA70" s="230">
        <f>AZ70*5</f>
        <v>-60</v>
      </c>
      <c r="BB70" s="233">
        <v>100</v>
      </c>
      <c r="BC70" s="229">
        <v>0</v>
      </c>
      <c r="BD70" s="229">
        <v>10</v>
      </c>
      <c r="BE70" s="235">
        <v>-90</v>
      </c>
      <c r="BF70" s="236">
        <v>6</v>
      </c>
      <c r="BG70" s="229">
        <v>2</v>
      </c>
      <c r="BH70" s="229">
        <f t="shared" si="47"/>
        <v>-4</v>
      </c>
    </row>
    <row r="71" spans="1:60">
      <c r="A71" s="32">
        <v>40</v>
      </c>
      <c r="B71" s="32">
        <v>105751</v>
      </c>
      <c r="C71" s="33" t="s">
        <v>117</v>
      </c>
      <c r="D71" s="33" t="s">
        <v>51</v>
      </c>
      <c r="E71" s="187">
        <v>14</v>
      </c>
      <c r="F71" s="188">
        <v>150</v>
      </c>
      <c r="G71" s="186">
        <v>2</v>
      </c>
      <c r="H71" s="186">
        <v>2</v>
      </c>
      <c r="I71" s="199">
        <v>15000</v>
      </c>
      <c r="J71" s="111">
        <f t="shared" si="27"/>
        <v>45000</v>
      </c>
      <c r="K71" s="199">
        <f t="shared" si="28"/>
        <v>3787.3709358402998</v>
      </c>
      <c r="L71" s="111">
        <f t="shared" si="29"/>
        <v>11362.1128075209</v>
      </c>
      <c r="M71" s="200">
        <v>0.25249139572268697</v>
      </c>
      <c r="N71" s="201">
        <v>18800</v>
      </c>
      <c r="O71" s="198">
        <f t="shared" si="30"/>
        <v>56400</v>
      </c>
      <c r="P71" s="199">
        <f t="shared" si="31"/>
        <v>4390.8253716175404</v>
      </c>
      <c r="Q71" s="111">
        <f t="shared" si="32"/>
        <v>13172.476114852599</v>
      </c>
      <c r="R71" s="200">
        <v>0.233554541043486</v>
      </c>
      <c r="S71" s="208">
        <v>44230.7</v>
      </c>
      <c r="T71" s="208">
        <v>8903.56</v>
      </c>
      <c r="U71" s="209">
        <f t="shared" si="33"/>
        <v>0.98290444444444403</v>
      </c>
      <c r="V71" s="209">
        <f t="shared" si="34"/>
        <v>0.78361834201350899</v>
      </c>
      <c r="W71" s="209">
        <f t="shared" si="35"/>
        <v>0.78423226950354596</v>
      </c>
      <c r="X71" s="209">
        <f t="shared" si="36"/>
        <v>0.67592151410020795</v>
      </c>
      <c r="Y71" s="189"/>
      <c r="Z71" s="214"/>
      <c r="AA71" s="218">
        <v>9750</v>
      </c>
      <c r="AB71" s="198">
        <f t="shared" si="37"/>
        <v>19500</v>
      </c>
      <c r="AC71" s="199">
        <v>3179.81351488259</v>
      </c>
      <c r="AD71" s="111">
        <f t="shared" si="38"/>
        <v>6359.6270297651799</v>
      </c>
      <c r="AE71" s="200">
        <v>0.326134719475138</v>
      </c>
      <c r="AF71" s="199">
        <v>11212.5</v>
      </c>
      <c r="AG71" s="111">
        <f t="shared" si="39"/>
        <v>22425</v>
      </c>
      <c r="AH71" s="199">
        <v>3400.8105541669402</v>
      </c>
      <c r="AI71" s="111">
        <f t="shared" si="40"/>
        <v>6801.6211083338803</v>
      </c>
      <c r="AJ71" s="223">
        <v>0.30330528911187798</v>
      </c>
      <c r="AK71" s="224">
        <v>21042.17</v>
      </c>
      <c r="AL71" s="224">
        <v>4674.25</v>
      </c>
      <c r="AM71" s="225">
        <f t="shared" si="41"/>
        <v>1.07908564102564</v>
      </c>
      <c r="AN71" s="79">
        <f t="shared" si="42"/>
        <v>0.73498807054611004</v>
      </c>
      <c r="AO71" s="79">
        <f t="shared" si="43"/>
        <v>0.93833534002229602</v>
      </c>
      <c r="AP71" s="79">
        <f t="shared" si="44"/>
        <v>0.68722587241337796</v>
      </c>
      <c r="AQ71" s="228"/>
      <c r="AR71" s="228"/>
      <c r="AS71" s="229">
        <v>42</v>
      </c>
      <c r="AT71" s="229">
        <v>11</v>
      </c>
      <c r="AU71" s="229">
        <f t="shared" si="45"/>
        <v>-31</v>
      </c>
      <c r="AV71" s="230">
        <f>AU71*2</f>
        <v>-62</v>
      </c>
      <c r="AW71" s="229">
        <v>18</v>
      </c>
      <c r="AX71" s="229">
        <v>15</v>
      </c>
      <c r="AY71" s="229">
        <v>4</v>
      </c>
      <c r="AZ71" s="229">
        <f t="shared" si="46"/>
        <v>1</v>
      </c>
      <c r="BA71" s="229"/>
      <c r="BB71" s="233">
        <v>100</v>
      </c>
      <c r="BC71" s="229">
        <v>32</v>
      </c>
      <c r="BD71" s="229">
        <v>120</v>
      </c>
      <c r="BE71" s="235">
        <v>52</v>
      </c>
      <c r="BF71" s="236">
        <v>8</v>
      </c>
      <c r="BG71" s="229">
        <v>27</v>
      </c>
      <c r="BH71" s="229">
        <f t="shared" si="47"/>
        <v>19</v>
      </c>
    </row>
    <row r="72" spans="1:60">
      <c r="A72" s="32">
        <v>101</v>
      </c>
      <c r="B72" s="32">
        <v>549</v>
      </c>
      <c r="C72" s="33" t="s">
        <v>118</v>
      </c>
      <c r="D72" s="33" t="s">
        <v>49</v>
      </c>
      <c r="E72" s="187">
        <v>34</v>
      </c>
      <c r="F72" s="188">
        <v>150</v>
      </c>
      <c r="G72" s="186">
        <v>3</v>
      </c>
      <c r="H72" s="186">
        <v>1</v>
      </c>
      <c r="I72" s="199">
        <v>10500</v>
      </c>
      <c r="J72" s="111">
        <f t="shared" si="27"/>
        <v>31500</v>
      </c>
      <c r="K72" s="199">
        <f t="shared" si="28"/>
        <v>2100</v>
      </c>
      <c r="L72" s="111">
        <f t="shared" si="29"/>
        <v>6300</v>
      </c>
      <c r="M72" s="200">
        <v>0.2</v>
      </c>
      <c r="N72" s="201">
        <v>13500</v>
      </c>
      <c r="O72" s="198">
        <f t="shared" si="30"/>
        <v>40500</v>
      </c>
      <c r="P72" s="199">
        <f t="shared" si="31"/>
        <v>2497.5</v>
      </c>
      <c r="Q72" s="111">
        <f t="shared" si="32"/>
        <v>7492.5</v>
      </c>
      <c r="R72" s="200">
        <v>0.185</v>
      </c>
      <c r="S72" s="208">
        <v>30691.49</v>
      </c>
      <c r="T72" s="208">
        <v>6291.36</v>
      </c>
      <c r="U72" s="209">
        <f t="shared" si="33"/>
        <v>0.97433301587301602</v>
      </c>
      <c r="V72" s="209">
        <f t="shared" si="34"/>
        <v>0.99862857142857098</v>
      </c>
      <c r="W72" s="209">
        <f t="shared" si="35"/>
        <v>0.75781456790123503</v>
      </c>
      <c r="X72" s="209">
        <f t="shared" si="36"/>
        <v>0.83968768768768798</v>
      </c>
      <c r="Y72" s="189"/>
      <c r="Z72" s="214"/>
      <c r="AA72" s="218">
        <v>6825</v>
      </c>
      <c r="AB72" s="198">
        <f t="shared" si="37"/>
        <v>13650</v>
      </c>
      <c r="AC72" s="199">
        <v>1707.9090996188399</v>
      </c>
      <c r="AD72" s="111">
        <f t="shared" si="38"/>
        <v>3415.8181992376799</v>
      </c>
      <c r="AE72" s="200">
        <v>0.25024309151924401</v>
      </c>
      <c r="AF72" s="199">
        <v>7848.75</v>
      </c>
      <c r="AG72" s="111">
        <f t="shared" si="39"/>
        <v>15697.5</v>
      </c>
      <c r="AH72" s="199">
        <v>1826.60878204235</v>
      </c>
      <c r="AI72" s="111">
        <f t="shared" si="40"/>
        <v>3653.2175640846999</v>
      </c>
      <c r="AJ72" s="223">
        <v>0.232726075112897</v>
      </c>
      <c r="AK72" s="224">
        <v>16759.78</v>
      </c>
      <c r="AL72" s="224">
        <v>3165.44</v>
      </c>
      <c r="AM72" s="225">
        <f t="shared" si="41"/>
        <v>1.22782271062271</v>
      </c>
      <c r="AN72" s="79">
        <f t="shared" si="42"/>
        <v>0.92670037319504905</v>
      </c>
      <c r="AO72" s="225">
        <f t="shared" si="43"/>
        <v>1.0676719222806199</v>
      </c>
      <c r="AP72" s="79">
        <f t="shared" si="44"/>
        <v>0.86648001233758698</v>
      </c>
      <c r="AQ72" s="228"/>
      <c r="AR72" s="228"/>
      <c r="AS72" s="229">
        <v>36</v>
      </c>
      <c r="AT72" s="229">
        <v>10</v>
      </c>
      <c r="AU72" s="229">
        <f t="shared" si="45"/>
        <v>-26</v>
      </c>
      <c r="AV72" s="230">
        <f>AU72*2</f>
        <v>-52</v>
      </c>
      <c r="AW72" s="229">
        <v>10</v>
      </c>
      <c r="AX72" s="229">
        <v>2</v>
      </c>
      <c r="AY72" s="229">
        <v>0</v>
      </c>
      <c r="AZ72" s="229">
        <f t="shared" si="46"/>
        <v>-8</v>
      </c>
      <c r="BA72" s="230">
        <f>AZ72*5</f>
        <v>-40</v>
      </c>
      <c r="BB72" s="233">
        <v>100</v>
      </c>
      <c r="BC72" s="229">
        <v>0</v>
      </c>
      <c r="BD72" s="229">
        <v>10</v>
      </c>
      <c r="BE72" s="235">
        <v>-90</v>
      </c>
      <c r="BF72" s="236">
        <v>4</v>
      </c>
      <c r="BG72" s="229">
        <v>4</v>
      </c>
      <c r="BH72" s="229">
        <f t="shared" si="47"/>
        <v>0</v>
      </c>
    </row>
    <row r="73" spans="1:60">
      <c r="A73" s="32">
        <v>71</v>
      </c>
      <c r="B73" s="32">
        <v>721</v>
      </c>
      <c r="C73" s="33" t="s">
        <v>119</v>
      </c>
      <c r="D73" s="33" t="s">
        <v>59</v>
      </c>
      <c r="E73" s="187">
        <v>24</v>
      </c>
      <c r="F73" s="188">
        <v>150</v>
      </c>
      <c r="G73" s="186">
        <v>3</v>
      </c>
      <c r="H73" s="186">
        <v>1</v>
      </c>
      <c r="I73" s="199">
        <v>12000</v>
      </c>
      <c r="J73" s="111">
        <f t="shared" si="27"/>
        <v>36000</v>
      </c>
      <c r="K73" s="199">
        <f t="shared" si="28"/>
        <v>3002.8223923659598</v>
      </c>
      <c r="L73" s="111">
        <f t="shared" si="29"/>
        <v>9008.4671770978803</v>
      </c>
      <c r="M73" s="200">
        <v>0.25023519936382999</v>
      </c>
      <c r="N73" s="201">
        <v>15500</v>
      </c>
      <c r="O73" s="198">
        <f t="shared" si="30"/>
        <v>46500</v>
      </c>
      <c r="P73" s="199">
        <f t="shared" si="31"/>
        <v>3587.7471708789199</v>
      </c>
      <c r="Q73" s="111">
        <f t="shared" si="32"/>
        <v>10763.2415126368</v>
      </c>
      <c r="R73" s="200">
        <v>0.23146755941154301</v>
      </c>
      <c r="S73" s="208">
        <v>34382.71</v>
      </c>
      <c r="T73" s="208">
        <v>7907.84</v>
      </c>
      <c r="U73" s="209">
        <f t="shared" si="33"/>
        <v>0.95507527777777801</v>
      </c>
      <c r="V73" s="209">
        <f t="shared" si="34"/>
        <v>0.87782303521114102</v>
      </c>
      <c r="W73" s="209">
        <f t="shared" si="35"/>
        <v>0.73941311827957001</v>
      </c>
      <c r="X73" s="209">
        <f t="shared" si="36"/>
        <v>0.734708032957885</v>
      </c>
      <c r="Y73" s="189"/>
      <c r="Z73" s="214"/>
      <c r="AA73" s="218">
        <v>7800</v>
      </c>
      <c r="AB73" s="198">
        <f t="shared" si="37"/>
        <v>15600</v>
      </c>
      <c r="AC73" s="199">
        <v>2521.1196335905902</v>
      </c>
      <c r="AD73" s="111">
        <f t="shared" si="38"/>
        <v>5042.2392671811804</v>
      </c>
      <c r="AE73" s="200">
        <v>0.32322046584494701</v>
      </c>
      <c r="AF73" s="199">
        <v>8970</v>
      </c>
      <c r="AG73" s="111">
        <f t="shared" si="39"/>
        <v>17940</v>
      </c>
      <c r="AH73" s="199">
        <v>2696.3374481251299</v>
      </c>
      <c r="AI73" s="111">
        <f t="shared" si="40"/>
        <v>5392.6748962502597</v>
      </c>
      <c r="AJ73" s="223">
        <v>0.300595033235801</v>
      </c>
      <c r="AK73" s="224">
        <v>18183.45</v>
      </c>
      <c r="AL73" s="224">
        <v>4536.22</v>
      </c>
      <c r="AM73" s="225">
        <f t="shared" si="41"/>
        <v>1.16560576923077</v>
      </c>
      <c r="AN73" s="79">
        <f t="shared" si="42"/>
        <v>0.89964393985133795</v>
      </c>
      <c r="AO73" s="225">
        <f t="shared" si="43"/>
        <v>1.0135702341137101</v>
      </c>
      <c r="AP73" s="79">
        <f t="shared" si="44"/>
        <v>0.84118180444258095</v>
      </c>
      <c r="AQ73" s="228"/>
      <c r="AR73" s="228"/>
      <c r="AS73" s="229">
        <v>33</v>
      </c>
      <c r="AT73" s="229">
        <v>0</v>
      </c>
      <c r="AU73" s="229">
        <f t="shared" si="45"/>
        <v>-33</v>
      </c>
      <c r="AV73" s="230">
        <f>AU73*2</f>
        <v>-66</v>
      </c>
      <c r="AW73" s="229">
        <v>20</v>
      </c>
      <c r="AX73" s="229">
        <v>6</v>
      </c>
      <c r="AY73" s="229">
        <v>4</v>
      </c>
      <c r="AZ73" s="229">
        <f t="shared" si="46"/>
        <v>-10</v>
      </c>
      <c r="BA73" s="230">
        <f>AZ73*5</f>
        <v>-50</v>
      </c>
      <c r="BB73" s="233">
        <v>200</v>
      </c>
      <c r="BC73" s="229">
        <v>32</v>
      </c>
      <c r="BD73" s="229">
        <v>30</v>
      </c>
      <c r="BE73" s="235">
        <v>-138</v>
      </c>
      <c r="BF73" s="236">
        <v>6</v>
      </c>
      <c r="BG73" s="229">
        <v>3</v>
      </c>
      <c r="BH73" s="229">
        <f t="shared" si="47"/>
        <v>-3</v>
      </c>
    </row>
    <row r="74" spans="1:60">
      <c r="A74" s="32">
        <v>51</v>
      </c>
      <c r="B74" s="32">
        <v>108656</v>
      </c>
      <c r="C74" s="33" t="s">
        <v>120</v>
      </c>
      <c r="D74" s="33" t="s">
        <v>45</v>
      </c>
      <c r="E74" s="60">
        <v>17</v>
      </c>
      <c r="F74" s="71">
        <v>150</v>
      </c>
      <c r="G74" s="186">
        <v>2</v>
      </c>
      <c r="H74" s="186">
        <v>2</v>
      </c>
      <c r="I74" s="199">
        <v>13500</v>
      </c>
      <c r="J74" s="111">
        <f t="shared" si="27"/>
        <v>40500</v>
      </c>
      <c r="K74" s="199">
        <f t="shared" si="28"/>
        <v>2160</v>
      </c>
      <c r="L74" s="111">
        <f t="shared" si="29"/>
        <v>6480</v>
      </c>
      <c r="M74" s="200">
        <v>0.16</v>
      </c>
      <c r="N74" s="201">
        <v>16875</v>
      </c>
      <c r="O74" s="198">
        <f t="shared" si="30"/>
        <v>50625</v>
      </c>
      <c r="P74" s="199">
        <f t="shared" si="31"/>
        <v>2531.25</v>
      </c>
      <c r="Q74" s="111">
        <f t="shared" si="32"/>
        <v>7593.75</v>
      </c>
      <c r="R74" s="200">
        <v>0.15</v>
      </c>
      <c r="S74" s="208">
        <v>38550.480000000003</v>
      </c>
      <c r="T74" s="208">
        <v>6309.6</v>
      </c>
      <c r="U74" s="209">
        <f t="shared" si="33"/>
        <v>0.95186370370370399</v>
      </c>
      <c r="V74" s="209">
        <f t="shared" si="34"/>
        <v>0.97370370370370396</v>
      </c>
      <c r="W74" s="209">
        <f t="shared" si="35"/>
        <v>0.76149096296296304</v>
      </c>
      <c r="X74" s="209">
        <f t="shared" si="36"/>
        <v>0.83089382716049398</v>
      </c>
      <c r="Y74" s="189"/>
      <c r="Z74" s="214"/>
      <c r="AA74" s="218">
        <v>8775</v>
      </c>
      <c r="AB74" s="198">
        <f t="shared" si="37"/>
        <v>17550</v>
      </c>
      <c r="AC74" s="199">
        <v>1531.2394008984199</v>
      </c>
      <c r="AD74" s="111">
        <f t="shared" si="38"/>
        <v>3062.4788017968399</v>
      </c>
      <c r="AE74" s="200">
        <v>0.17450021662660101</v>
      </c>
      <c r="AF74" s="199">
        <v>10091.25</v>
      </c>
      <c r="AG74" s="111">
        <f t="shared" si="39"/>
        <v>20182.5</v>
      </c>
      <c r="AH74" s="199">
        <v>1637.6605392608701</v>
      </c>
      <c r="AI74" s="111">
        <f t="shared" si="40"/>
        <v>3275.3210785217402</v>
      </c>
      <c r="AJ74" s="223">
        <v>0.162285201462739</v>
      </c>
      <c r="AK74" s="224">
        <v>21221.31</v>
      </c>
      <c r="AL74" s="224">
        <v>3056.93</v>
      </c>
      <c r="AM74" s="225">
        <f t="shared" si="41"/>
        <v>1.20919145299145</v>
      </c>
      <c r="AN74" s="79">
        <f t="shared" si="42"/>
        <v>0.99818813381056404</v>
      </c>
      <c r="AO74" s="225">
        <f t="shared" si="43"/>
        <v>1.0514708286882199</v>
      </c>
      <c r="AP74" s="79">
        <f t="shared" si="44"/>
        <v>0.93332223825204097</v>
      </c>
      <c r="AQ74" s="228"/>
      <c r="AR74" s="228"/>
      <c r="AS74" s="229">
        <v>33</v>
      </c>
      <c r="AT74" s="229">
        <v>0</v>
      </c>
      <c r="AU74" s="229">
        <f t="shared" si="45"/>
        <v>-33</v>
      </c>
      <c r="AV74" s="230">
        <f>AU74*2</f>
        <v>-66</v>
      </c>
      <c r="AW74" s="229">
        <v>10</v>
      </c>
      <c r="AX74" s="229">
        <v>8</v>
      </c>
      <c r="AY74" s="229">
        <v>0</v>
      </c>
      <c r="AZ74" s="229">
        <f t="shared" si="46"/>
        <v>-2</v>
      </c>
      <c r="BA74" s="230">
        <f>AZ74*5</f>
        <v>-10</v>
      </c>
      <c r="BB74" s="233">
        <v>100</v>
      </c>
      <c r="BC74" s="229">
        <v>0</v>
      </c>
      <c r="BD74" s="229">
        <v>40</v>
      </c>
      <c r="BE74" s="235">
        <v>-60</v>
      </c>
      <c r="BF74" s="236">
        <v>6</v>
      </c>
      <c r="BG74" s="229">
        <v>1</v>
      </c>
      <c r="BH74" s="229">
        <f t="shared" si="47"/>
        <v>-5</v>
      </c>
    </row>
    <row r="75" spans="1:60">
      <c r="A75" s="32">
        <v>78</v>
      </c>
      <c r="B75" s="32">
        <v>570</v>
      </c>
      <c r="C75" s="33" t="s">
        <v>121</v>
      </c>
      <c r="D75" s="33" t="s">
        <v>53</v>
      </c>
      <c r="E75" s="187">
        <v>26</v>
      </c>
      <c r="F75" s="188">
        <v>150</v>
      </c>
      <c r="G75" s="186">
        <v>2</v>
      </c>
      <c r="H75" s="186">
        <v>2</v>
      </c>
      <c r="I75" s="199">
        <v>10000</v>
      </c>
      <c r="J75" s="111">
        <f t="shared" si="27"/>
        <v>30000</v>
      </c>
      <c r="K75" s="199">
        <f t="shared" si="28"/>
        <v>2045.59926977135</v>
      </c>
      <c r="L75" s="111">
        <f t="shared" si="29"/>
        <v>6136.79780931405</v>
      </c>
      <c r="M75" s="200">
        <v>0.20455992697713499</v>
      </c>
      <c r="N75" s="201">
        <v>12800</v>
      </c>
      <c r="O75" s="198">
        <f t="shared" si="30"/>
        <v>38400</v>
      </c>
      <c r="P75" s="199">
        <f t="shared" si="31"/>
        <v>2421.9895354092801</v>
      </c>
      <c r="Q75" s="111">
        <f t="shared" si="32"/>
        <v>7265.9686062278397</v>
      </c>
      <c r="R75" s="200">
        <v>0.18921793245384999</v>
      </c>
      <c r="S75" s="208">
        <v>28417.17</v>
      </c>
      <c r="T75" s="208">
        <v>7290.39</v>
      </c>
      <c r="U75" s="209">
        <f t="shared" si="33"/>
        <v>0.94723900000000005</v>
      </c>
      <c r="V75" s="209">
        <f t="shared" si="34"/>
        <v>1.1879795011227401</v>
      </c>
      <c r="W75" s="209">
        <f t="shared" si="35"/>
        <v>0.74003046875</v>
      </c>
      <c r="X75" s="209">
        <f t="shared" si="36"/>
        <v>1.0033610651374401</v>
      </c>
      <c r="Y75" s="189"/>
      <c r="Z75" s="214"/>
      <c r="AA75" s="218">
        <v>6500</v>
      </c>
      <c r="AB75" s="198">
        <f t="shared" si="37"/>
        <v>13000</v>
      </c>
      <c r="AC75" s="199">
        <v>1717.45105357886</v>
      </c>
      <c r="AD75" s="111">
        <f t="shared" si="38"/>
        <v>3434.9021071577199</v>
      </c>
      <c r="AE75" s="200">
        <v>0.26422323901213302</v>
      </c>
      <c r="AF75" s="199">
        <v>7475</v>
      </c>
      <c r="AG75" s="111">
        <f t="shared" si="39"/>
        <v>14950</v>
      </c>
      <c r="AH75" s="199">
        <v>1836.8139018026</v>
      </c>
      <c r="AI75" s="111">
        <f t="shared" si="40"/>
        <v>3673.6278036051999</v>
      </c>
      <c r="AJ75" s="223">
        <v>0.24572761228128401</v>
      </c>
      <c r="AK75" s="224">
        <v>9831.9500000000007</v>
      </c>
      <c r="AL75" s="224">
        <v>2272.1999999999998</v>
      </c>
      <c r="AM75" s="79">
        <f t="shared" si="41"/>
        <v>0.75630384615384605</v>
      </c>
      <c r="AN75" s="79">
        <f t="shared" si="42"/>
        <v>0.66150356811192501</v>
      </c>
      <c r="AO75" s="79">
        <f t="shared" si="43"/>
        <v>0.65765551839464897</v>
      </c>
      <c r="AP75" s="79">
        <f t="shared" si="44"/>
        <v>0.6185166602262</v>
      </c>
      <c r="AQ75" s="228"/>
      <c r="AR75" s="228"/>
      <c r="AS75" s="229">
        <v>27</v>
      </c>
      <c r="AT75" s="229">
        <v>44</v>
      </c>
      <c r="AU75" s="229">
        <f t="shared" si="45"/>
        <v>17</v>
      </c>
      <c r="AV75" s="230"/>
      <c r="AW75" s="229">
        <v>10</v>
      </c>
      <c r="AX75" s="229">
        <v>4</v>
      </c>
      <c r="AY75" s="229">
        <v>0</v>
      </c>
      <c r="AZ75" s="229">
        <f t="shared" si="46"/>
        <v>-6</v>
      </c>
      <c r="BA75" s="230">
        <f>AZ75*5</f>
        <v>-30</v>
      </c>
      <c r="BB75" s="233">
        <v>100</v>
      </c>
      <c r="BC75" s="229">
        <v>0</v>
      </c>
      <c r="BD75" s="229">
        <v>20</v>
      </c>
      <c r="BE75" s="235">
        <v>-80</v>
      </c>
      <c r="BF75" s="236">
        <v>6</v>
      </c>
      <c r="BG75" s="229">
        <v>10</v>
      </c>
      <c r="BH75" s="229">
        <f t="shared" si="47"/>
        <v>4</v>
      </c>
    </row>
    <row r="76" spans="1:60">
      <c r="A76" s="32">
        <v>10</v>
      </c>
      <c r="B76" s="32">
        <v>546</v>
      </c>
      <c r="C76" s="33" t="s">
        <v>122</v>
      </c>
      <c r="D76" s="33" t="s">
        <v>51</v>
      </c>
      <c r="E76" s="187">
        <v>4</v>
      </c>
      <c r="F76" s="188">
        <v>200</v>
      </c>
      <c r="G76" s="186">
        <v>3</v>
      </c>
      <c r="H76" s="186">
        <v>3</v>
      </c>
      <c r="I76" s="199">
        <v>25000</v>
      </c>
      <c r="J76" s="111">
        <f t="shared" si="27"/>
        <v>75000</v>
      </c>
      <c r="K76" s="199">
        <f t="shared" si="28"/>
        <v>6125</v>
      </c>
      <c r="L76" s="111">
        <f t="shared" si="29"/>
        <v>18375</v>
      </c>
      <c r="M76" s="200">
        <v>0.245</v>
      </c>
      <c r="N76" s="201">
        <v>30000</v>
      </c>
      <c r="O76" s="198">
        <f t="shared" si="30"/>
        <v>90000</v>
      </c>
      <c r="P76" s="199">
        <f t="shared" si="31"/>
        <v>6798.75</v>
      </c>
      <c r="Q76" s="111">
        <f t="shared" si="32"/>
        <v>20396.25</v>
      </c>
      <c r="R76" s="200">
        <v>0.22662499999999999</v>
      </c>
      <c r="S76" s="208">
        <v>69686.92</v>
      </c>
      <c r="T76" s="208">
        <v>16078.02</v>
      </c>
      <c r="U76" s="209">
        <f t="shared" si="33"/>
        <v>0.92915893333333299</v>
      </c>
      <c r="V76" s="209">
        <f t="shared" si="34"/>
        <v>0.87499428571428595</v>
      </c>
      <c r="W76" s="209">
        <f t="shared" si="35"/>
        <v>0.77429911111111105</v>
      </c>
      <c r="X76" s="209">
        <f t="shared" si="36"/>
        <v>0.78828314028313995</v>
      </c>
      <c r="Y76" s="189"/>
      <c r="Z76" s="214"/>
      <c r="AA76" s="218">
        <v>13000</v>
      </c>
      <c r="AB76" s="198">
        <f t="shared" si="37"/>
        <v>26000</v>
      </c>
      <c r="AC76" s="199">
        <v>3880.4058656894399</v>
      </c>
      <c r="AD76" s="111">
        <f t="shared" si="38"/>
        <v>7760.8117313788798</v>
      </c>
      <c r="AE76" s="200">
        <v>0.29849275889918703</v>
      </c>
      <c r="AF76" s="199">
        <v>14950</v>
      </c>
      <c r="AG76" s="111">
        <f t="shared" si="39"/>
        <v>29900</v>
      </c>
      <c r="AH76" s="199">
        <v>4150.0940733548496</v>
      </c>
      <c r="AI76" s="111">
        <f t="shared" si="40"/>
        <v>8300.1881467096991</v>
      </c>
      <c r="AJ76" s="223">
        <v>0.27759826577624402</v>
      </c>
      <c r="AK76" s="224">
        <v>25937.45</v>
      </c>
      <c r="AL76" s="224">
        <v>6276.9</v>
      </c>
      <c r="AM76" s="79">
        <f t="shared" si="41"/>
        <v>0.99759423076923104</v>
      </c>
      <c r="AN76" s="79">
        <f t="shared" si="42"/>
        <v>0.80879426241213204</v>
      </c>
      <c r="AO76" s="79">
        <f t="shared" si="43"/>
        <v>0.86747324414715699</v>
      </c>
      <c r="AP76" s="79">
        <f t="shared" si="44"/>
        <v>0.75623586948305999</v>
      </c>
      <c r="AQ76" s="228"/>
      <c r="AR76" s="228"/>
      <c r="AS76" s="229">
        <v>50</v>
      </c>
      <c r="AT76" s="229">
        <v>24</v>
      </c>
      <c r="AU76" s="229">
        <f t="shared" si="45"/>
        <v>-26</v>
      </c>
      <c r="AV76" s="230">
        <f>AU76*2</f>
        <v>-52</v>
      </c>
      <c r="AW76" s="229">
        <v>22</v>
      </c>
      <c r="AX76" s="229">
        <v>42</v>
      </c>
      <c r="AY76" s="229">
        <v>17</v>
      </c>
      <c r="AZ76" s="229">
        <f t="shared" si="46"/>
        <v>37</v>
      </c>
      <c r="BA76" s="229"/>
      <c r="BB76" s="233">
        <v>200</v>
      </c>
      <c r="BC76" s="229">
        <v>136</v>
      </c>
      <c r="BD76" s="229">
        <v>336</v>
      </c>
      <c r="BE76" s="235">
        <v>272</v>
      </c>
      <c r="BF76" s="236">
        <v>14</v>
      </c>
      <c r="BG76" s="229">
        <v>9</v>
      </c>
      <c r="BH76" s="229">
        <f t="shared" si="47"/>
        <v>-5</v>
      </c>
    </row>
    <row r="77" spans="1:60">
      <c r="A77" s="32">
        <v>112</v>
      </c>
      <c r="B77" s="32">
        <v>113023</v>
      </c>
      <c r="C77" s="33" t="s">
        <v>123</v>
      </c>
      <c r="D77" s="33" t="s">
        <v>47</v>
      </c>
      <c r="E77" s="187">
        <v>38</v>
      </c>
      <c r="F77" s="188">
        <v>100</v>
      </c>
      <c r="G77" s="186">
        <v>2</v>
      </c>
      <c r="H77" s="186">
        <v>1</v>
      </c>
      <c r="I77" s="199">
        <v>7500</v>
      </c>
      <c r="J77" s="111">
        <f t="shared" si="27"/>
        <v>22500</v>
      </c>
      <c r="K77" s="199">
        <f t="shared" si="28"/>
        <v>1200</v>
      </c>
      <c r="L77" s="111">
        <f t="shared" si="29"/>
        <v>3600</v>
      </c>
      <c r="M77" s="200">
        <v>0.16</v>
      </c>
      <c r="N77" s="201">
        <v>9500</v>
      </c>
      <c r="O77" s="198">
        <f t="shared" si="30"/>
        <v>28500</v>
      </c>
      <c r="P77" s="199">
        <f t="shared" si="31"/>
        <v>1425</v>
      </c>
      <c r="Q77" s="111">
        <f t="shared" si="32"/>
        <v>4275</v>
      </c>
      <c r="R77" s="200">
        <v>0.15</v>
      </c>
      <c r="S77" s="208">
        <v>20816.64</v>
      </c>
      <c r="T77" s="208">
        <v>680.05</v>
      </c>
      <c r="U77" s="209">
        <f t="shared" si="33"/>
        <v>0.92518400000000001</v>
      </c>
      <c r="V77" s="209">
        <f t="shared" si="34"/>
        <v>0.188902777777778</v>
      </c>
      <c r="W77" s="209">
        <f t="shared" si="35"/>
        <v>0.73040842105263204</v>
      </c>
      <c r="X77" s="209">
        <f t="shared" si="36"/>
        <v>0.15907602339181301</v>
      </c>
      <c r="Y77" s="189"/>
      <c r="Z77" s="214"/>
      <c r="AA77" s="218">
        <v>4875</v>
      </c>
      <c r="AB77" s="198">
        <f t="shared" si="37"/>
        <v>9750</v>
      </c>
      <c r="AC77" s="199">
        <v>827.85462748525197</v>
      </c>
      <c r="AD77" s="111">
        <f t="shared" si="38"/>
        <v>1655.7092549705001</v>
      </c>
      <c r="AE77" s="200">
        <v>0.169816333843129</v>
      </c>
      <c r="AF77" s="199">
        <v>5606.25</v>
      </c>
      <c r="AG77" s="111">
        <f t="shared" si="39"/>
        <v>11212.5</v>
      </c>
      <c r="AH77" s="199">
        <v>885.39052409547696</v>
      </c>
      <c r="AI77" s="111">
        <f t="shared" si="40"/>
        <v>1770.7810481909501</v>
      </c>
      <c r="AJ77" s="223">
        <v>0.15792919047411</v>
      </c>
      <c r="AK77" s="224">
        <v>7717.69</v>
      </c>
      <c r="AL77" s="224">
        <v>420.61</v>
      </c>
      <c r="AM77" s="79">
        <f t="shared" si="41"/>
        <v>0.79155794871794904</v>
      </c>
      <c r="AN77" s="79">
        <f t="shared" si="42"/>
        <v>0.254036147190283</v>
      </c>
      <c r="AO77" s="79">
        <f t="shared" si="43"/>
        <v>0.68831125975473795</v>
      </c>
      <c r="AP77" s="79">
        <f t="shared" si="44"/>
        <v>0.23752795436211599</v>
      </c>
      <c r="AQ77" s="228"/>
      <c r="AR77" s="228"/>
      <c r="AS77" s="229">
        <v>24</v>
      </c>
      <c r="AT77" s="229">
        <v>10</v>
      </c>
      <c r="AU77" s="229">
        <f t="shared" si="45"/>
        <v>-14</v>
      </c>
      <c r="AV77" s="230">
        <f>AU77*2</f>
        <v>-28</v>
      </c>
      <c r="AW77" s="229">
        <v>8</v>
      </c>
      <c r="AX77" s="229">
        <v>26</v>
      </c>
      <c r="AY77" s="229">
        <v>0</v>
      </c>
      <c r="AZ77" s="229">
        <f t="shared" si="46"/>
        <v>18</v>
      </c>
      <c r="BA77" s="229"/>
      <c r="BB77" s="233">
        <v>100</v>
      </c>
      <c r="BC77" s="229">
        <v>0</v>
      </c>
      <c r="BD77" s="229">
        <v>208</v>
      </c>
      <c r="BE77" s="235">
        <v>108</v>
      </c>
      <c r="BF77" s="236">
        <v>3</v>
      </c>
      <c r="BG77" s="229">
        <v>5</v>
      </c>
      <c r="BH77" s="229">
        <f t="shared" si="47"/>
        <v>2</v>
      </c>
    </row>
    <row r="78" spans="1:60">
      <c r="A78" s="32">
        <v>56</v>
      </c>
      <c r="B78" s="32">
        <v>103198</v>
      </c>
      <c r="C78" s="33" t="s">
        <v>124</v>
      </c>
      <c r="D78" s="33" t="s">
        <v>53</v>
      </c>
      <c r="E78" s="60">
        <v>19</v>
      </c>
      <c r="F78" s="71">
        <v>150</v>
      </c>
      <c r="G78" s="186">
        <v>2</v>
      </c>
      <c r="H78" s="186">
        <v>2</v>
      </c>
      <c r="I78" s="199">
        <v>15000</v>
      </c>
      <c r="J78" s="111">
        <f t="shared" si="27"/>
        <v>45000</v>
      </c>
      <c r="K78" s="199">
        <f t="shared" si="28"/>
        <v>3204.44400982875</v>
      </c>
      <c r="L78" s="111">
        <f t="shared" si="29"/>
        <v>9613.3320294862497</v>
      </c>
      <c r="M78" s="200">
        <v>0.21362960065525</v>
      </c>
      <c r="N78" s="201">
        <v>18800</v>
      </c>
      <c r="O78" s="198">
        <f t="shared" si="30"/>
        <v>56400</v>
      </c>
      <c r="P78" s="199">
        <f t="shared" si="31"/>
        <v>3715.0187553948099</v>
      </c>
      <c r="Q78" s="111">
        <f t="shared" si="32"/>
        <v>11145.0562661844</v>
      </c>
      <c r="R78" s="200">
        <v>0.197607380606107</v>
      </c>
      <c r="S78" s="208">
        <v>41391.47</v>
      </c>
      <c r="T78" s="208">
        <v>9571.18</v>
      </c>
      <c r="U78" s="209">
        <f t="shared" si="33"/>
        <v>0.91981044444444404</v>
      </c>
      <c r="V78" s="209">
        <f t="shared" si="34"/>
        <v>0.99561525292614905</v>
      </c>
      <c r="W78" s="209">
        <f t="shared" si="35"/>
        <v>0.73389131205673797</v>
      </c>
      <c r="X78" s="209">
        <f t="shared" si="36"/>
        <v>0.85878256434112599</v>
      </c>
      <c r="Y78" s="189"/>
      <c r="Z78" s="214"/>
      <c r="AA78" s="218">
        <v>9750</v>
      </c>
      <c r="AB78" s="198">
        <f t="shared" si="37"/>
        <v>19500</v>
      </c>
      <c r="AC78" s="199">
        <v>2690.39778325206</v>
      </c>
      <c r="AD78" s="111">
        <f t="shared" si="38"/>
        <v>5380.79556650412</v>
      </c>
      <c r="AE78" s="200">
        <v>0.27593823417969898</v>
      </c>
      <c r="AF78" s="199">
        <v>11212.5</v>
      </c>
      <c r="AG78" s="111">
        <f t="shared" si="39"/>
        <v>22425</v>
      </c>
      <c r="AH78" s="199">
        <v>2877.3804291880801</v>
      </c>
      <c r="AI78" s="111">
        <f t="shared" si="40"/>
        <v>5754.7608583761603</v>
      </c>
      <c r="AJ78" s="223">
        <v>0.25662255778712001</v>
      </c>
      <c r="AK78" s="224">
        <v>19586.810000000001</v>
      </c>
      <c r="AL78" s="224">
        <v>3841.56</v>
      </c>
      <c r="AM78" s="225">
        <f t="shared" si="41"/>
        <v>1.0044517948717999</v>
      </c>
      <c r="AN78" s="79">
        <f t="shared" si="42"/>
        <v>0.71393903606262499</v>
      </c>
      <c r="AO78" s="79">
        <f t="shared" si="43"/>
        <v>0.873436343366778</v>
      </c>
      <c r="AP78" s="79">
        <f t="shared" si="44"/>
        <v>0.66754468075046702</v>
      </c>
      <c r="AQ78" s="228"/>
      <c r="AR78" s="228"/>
      <c r="AS78" s="229">
        <v>42</v>
      </c>
      <c r="AT78" s="229">
        <v>1</v>
      </c>
      <c r="AU78" s="229">
        <f t="shared" si="45"/>
        <v>-41</v>
      </c>
      <c r="AV78" s="230">
        <f>AU78*2</f>
        <v>-82</v>
      </c>
      <c r="AW78" s="229">
        <v>16</v>
      </c>
      <c r="AX78" s="229">
        <v>8</v>
      </c>
      <c r="AY78" s="229">
        <v>2</v>
      </c>
      <c r="AZ78" s="229">
        <f t="shared" si="46"/>
        <v>-6</v>
      </c>
      <c r="BA78" s="230">
        <f>AZ78*5</f>
        <v>-30</v>
      </c>
      <c r="BB78" s="233">
        <v>100</v>
      </c>
      <c r="BC78" s="229">
        <v>16</v>
      </c>
      <c r="BD78" s="229">
        <v>40</v>
      </c>
      <c r="BE78" s="235">
        <v>-44</v>
      </c>
      <c r="BF78" s="236">
        <v>10</v>
      </c>
      <c r="BG78" s="229">
        <v>9</v>
      </c>
      <c r="BH78" s="229">
        <f t="shared" si="47"/>
        <v>-1</v>
      </c>
    </row>
    <row r="79" spans="1:60">
      <c r="A79" s="32">
        <v>28</v>
      </c>
      <c r="B79" s="32">
        <v>365</v>
      </c>
      <c r="C79" s="33" t="s">
        <v>125</v>
      </c>
      <c r="D79" s="33" t="s">
        <v>53</v>
      </c>
      <c r="E79" s="187">
        <v>10</v>
      </c>
      <c r="F79" s="188">
        <v>200</v>
      </c>
      <c r="G79" s="186">
        <v>3</v>
      </c>
      <c r="H79" s="186">
        <v>1</v>
      </c>
      <c r="I79" s="199">
        <v>24000</v>
      </c>
      <c r="J79" s="111">
        <f t="shared" si="27"/>
        <v>72000</v>
      </c>
      <c r="K79" s="199">
        <f t="shared" si="28"/>
        <v>5280</v>
      </c>
      <c r="L79" s="111">
        <f t="shared" si="29"/>
        <v>15840</v>
      </c>
      <c r="M79" s="200">
        <v>0.22</v>
      </c>
      <c r="N79" s="201">
        <v>28800</v>
      </c>
      <c r="O79" s="198">
        <f t="shared" si="30"/>
        <v>86400</v>
      </c>
      <c r="P79" s="199">
        <f t="shared" si="31"/>
        <v>5860.8</v>
      </c>
      <c r="Q79" s="111">
        <f t="shared" si="32"/>
        <v>17582.400000000001</v>
      </c>
      <c r="R79" s="200">
        <v>0.20349999999999999</v>
      </c>
      <c r="S79" s="208">
        <v>65356.19</v>
      </c>
      <c r="T79" s="208">
        <v>12501.9</v>
      </c>
      <c r="U79" s="209">
        <f t="shared" si="33"/>
        <v>0.90772486111111095</v>
      </c>
      <c r="V79" s="209">
        <f t="shared" si="34"/>
        <v>0.78926136363636401</v>
      </c>
      <c r="W79" s="209">
        <f t="shared" si="35"/>
        <v>0.75643738425925899</v>
      </c>
      <c r="X79" s="209">
        <f t="shared" si="36"/>
        <v>0.71104627354627403</v>
      </c>
      <c r="Y79" s="189"/>
      <c r="Z79" s="214"/>
      <c r="AA79" s="218">
        <v>15000</v>
      </c>
      <c r="AB79" s="198">
        <f t="shared" si="37"/>
        <v>30000</v>
      </c>
      <c r="AC79" s="199">
        <v>4096.3404080824002</v>
      </c>
      <c r="AD79" s="111">
        <f t="shared" si="38"/>
        <v>8192.6808161648005</v>
      </c>
      <c r="AE79" s="200">
        <v>0.27308936053882599</v>
      </c>
      <c r="AF79" s="199">
        <v>17250</v>
      </c>
      <c r="AG79" s="111">
        <f t="shared" si="39"/>
        <v>34500</v>
      </c>
      <c r="AH79" s="199">
        <v>4381.0360664441196</v>
      </c>
      <c r="AI79" s="111">
        <f t="shared" si="40"/>
        <v>8762.0721328882391</v>
      </c>
      <c r="AJ79" s="223">
        <v>0.253973105301109</v>
      </c>
      <c r="AK79" s="224">
        <v>38375.9</v>
      </c>
      <c r="AL79" s="224">
        <v>7860.9</v>
      </c>
      <c r="AM79" s="225">
        <f t="shared" si="41"/>
        <v>1.2791966666666701</v>
      </c>
      <c r="AN79" s="79">
        <f t="shared" si="42"/>
        <v>0.95950277770980996</v>
      </c>
      <c r="AO79" s="225">
        <f t="shared" si="43"/>
        <v>1.11234492753623</v>
      </c>
      <c r="AP79" s="79">
        <f t="shared" si="44"/>
        <v>0.89715079729762703</v>
      </c>
      <c r="AQ79" s="228"/>
      <c r="AR79" s="228"/>
      <c r="AS79" s="229">
        <v>59</v>
      </c>
      <c r="AT79" s="229">
        <v>10</v>
      </c>
      <c r="AU79" s="229">
        <f t="shared" si="45"/>
        <v>-49</v>
      </c>
      <c r="AV79" s="230">
        <f>AU79*2</f>
        <v>-98</v>
      </c>
      <c r="AW79" s="229">
        <v>30</v>
      </c>
      <c r="AX79" s="229">
        <v>56</v>
      </c>
      <c r="AY79" s="229">
        <v>10</v>
      </c>
      <c r="AZ79" s="229">
        <f t="shared" si="46"/>
        <v>36</v>
      </c>
      <c r="BA79" s="229"/>
      <c r="BB79" s="233">
        <v>200</v>
      </c>
      <c r="BC79" s="229">
        <v>80</v>
      </c>
      <c r="BD79" s="229">
        <v>448</v>
      </c>
      <c r="BE79" s="235">
        <v>328</v>
      </c>
      <c r="BF79" s="236">
        <v>12</v>
      </c>
      <c r="BG79" s="229">
        <v>13</v>
      </c>
      <c r="BH79" s="229">
        <f t="shared" si="47"/>
        <v>1</v>
      </c>
    </row>
    <row r="80" spans="1:60">
      <c r="A80" s="32">
        <v>110</v>
      </c>
      <c r="B80" s="32">
        <v>102478</v>
      </c>
      <c r="C80" s="33" t="s">
        <v>126</v>
      </c>
      <c r="D80" s="33" t="s">
        <v>47</v>
      </c>
      <c r="E80" s="60">
        <v>37</v>
      </c>
      <c r="F80" s="71">
        <v>100</v>
      </c>
      <c r="G80" s="186">
        <v>2</v>
      </c>
      <c r="H80" s="186">
        <v>0</v>
      </c>
      <c r="I80" s="199">
        <v>7500</v>
      </c>
      <c r="J80" s="111">
        <f t="shared" si="27"/>
        <v>22500</v>
      </c>
      <c r="K80" s="199">
        <f t="shared" si="28"/>
        <v>1350</v>
      </c>
      <c r="L80" s="111">
        <f t="shared" si="29"/>
        <v>4050</v>
      </c>
      <c r="M80" s="200">
        <v>0.18</v>
      </c>
      <c r="N80" s="201">
        <v>9500</v>
      </c>
      <c r="O80" s="198">
        <f t="shared" si="30"/>
        <v>28500</v>
      </c>
      <c r="P80" s="199">
        <f t="shared" si="31"/>
        <v>1581.75</v>
      </c>
      <c r="Q80" s="111">
        <f t="shared" si="32"/>
        <v>4745.25</v>
      </c>
      <c r="R80" s="200">
        <v>0.16650000000000001</v>
      </c>
      <c r="S80" s="208">
        <v>20376.990000000002</v>
      </c>
      <c r="T80" s="208">
        <v>3067.5</v>
      </c>
      <c r="U80" s="209">
        <f t="shared" si="33"/>
        <v>0.905644</v>
      </c>
      <c r="V80" s="209">
        <f t="shared" si="34"/>
        <v>0.75740740740740697</v>
      </c>
      <c r="W80" s="209">
        <f t="shared" si="35"/>
        <v>0.71498210526315797</v>
      </c>
      <c r="X80" s="209">
        <f t="shared" si="36"/>
        <v>0.64643590959380404</v>
      </c>
      <c r="Y80" s="189"/>
      <c r="Z80" s="214"/>
      <c r="AA80" s="218">
        <v>4875</v>
      </c>
      <c r="AB80" s="198">
        <f t="shared" si="37"/>
        <v>9750</v>
      </c>
      <c r="AC80" s="199">
        <v>1123.34279601099</v>
      </c>
      <c r="AD80" s="111">
        <f t="shared" si="38"/>
        <v>2246.68559202198</v>
      </c>
      <c r="AE80" s="200">
        <v>0.230429291489435</v>
      </c>
      <c r="AF80" s="199">
        <v>5606.25</v>
      </c>
      <c r="AG80" s="111">
        <f t="shared" si="39"/>
        <v>11212.5</v>
      </c>
      <c r="AH80" s="199">
        <v>1201.4151203337599</v>
      </c>
      <c r="AI80" s="111">
        <f t="shared" si="40"/>
        <v>2402.8302406675198</v>
      </c>
      <c r="AJ80" s="223">
        <v>0.21429924108517401</v>
      </c>
      <c r="AK80" s="224">
        <v>5758.19</v>
      </c>
      <c r="AL80" s="224">
        <v>1487.27</v>
      </c>
      <c r="AM80" s="79">
        <f t="shared" si="41"/>
        <v>0.59058358974359004</v>
      </c>
      <c r="AN80" s="79">
        <f t="shared" si="42"/>
        <v>0.66198403785617399</v>
      </c>
      <c r="AO80" s="79">
        <f t="shared" si="43"/>
        <v>0.51355094760312103</v>
      </c>
      <c r="AP80" s="79">
        <f t="shared" si="44"/>
        <v>0.618965907298898</v>
      </c>
      <c r="AQ80" s="228"/>
      <c r="AR80" s="228"/>
      <c r="AS80" s="229">
        <v>24</v>
      </c>
      <c r="AT80" s="229">
        <v>0</v>
      </c>
      <c r="AU80" s="229">
        <f t="shared" si="45"/>
        <v>-24</v>
      </c>
      <c r="AV80" s="230">
        <f>AU80*2</f>
        <v>-48</v>
      </c>
      <c r="AW80" s="229">
        <v>8</v>
      </c>
      <c r="AX80" s="229">
        <v>2</v>
      </c>
      <c r="AY80" s="229">
        <v>0</v>
      </c>
      <c r="AZ80" s="229">
        <f t="shared" si="46"/>
        <v>-6</v>
      </c>
      <c r="BA80" s="230">
        <f>AZ80*5</f>
        <v>-30</v>
      </c>
      <c r="BB80" s="233">
        <v>100</v>
      </c>
      <c r="BC80" s="229">
        <v>0</v>
      </c>
      <c r="BD80" s="229">
        <v>10</v>
      </c>
      <c r="BE80" s="235">
        <v>-90</v>
      </c>
      <c r="BF80" s="236">
        <v>3</v>
      </c>
      <c r="BG80" s="229">
        <v>8</v>
      </c>
      <c r="BH80" s="229">
        <f t="shared" si="47"/>
        <v>5</v>
      </c>
    </row>
    <row r="81" spans="1:60">
      <c r="A81" s="32">
        <v>98</v>
      </c>
      <c r="B81" s="32">
        <v>102567</v>
      </c>
      <c r="C81" s="33" t="s">
        <v>127</v>
      </c>
      <c r="D81" s="33" t="s">
        <v>45</v>
      </c>
      <c r="E81" s="60">
        <v>33</v>
      </c>
      <c r="F81" s="71">
        <v>150</v>
      </c>
      <c r="G81" s="186">
        <v>2</v>
      </c>
      <c r="H81" s="186">
        <v>1</v>
      </c>
      <c r="I81" s="199">
        <v>8500</v>
      </c>
      <c r="J81" s="111">
        <f t="shared" si="27"/>
        <v>25500</v>
      </c>
      <c r="K81" s="199">
        <f t="shared" si="28"/>
        <v>1572.5</v>
      </c>
      <c r="L81" s="111">
        <f t="shared" si="29"/>
        <v>4717.5</v>
      </c>
      <c r="M81" s="200">
        <v>0.185</v>
      </c>
      <c r="N81" s="201">
        <v>11000</v>
      </c>
      <c r="O81" s="198">
        <f t="shared" si="30"/>
        <v>33000</v>
      </c>
      <c r="P81" s="199">
        <f t="shared" si="31"/>
        <v>1882.375</v>
      </c>
      <c r="Q81" s="111">
        <f t="shared" si="32"/>
        <v>5647.125</v>
      </c>
      <c r="R81" s="200">
        <v>0.171125</v>
      </c>
      <c r="S81" s="208">
        <v>22976.16</v>
      </c>
      <c r="T81" s="208">
        <v>5257.92</v>
      </c>
      <c r="U81" s="209">
        <f t="shared" si="33"/>
        <v>0.90102588235294101</v>
      </c>
      <c r="V81" s="209">
        <f t="shared" si="34"/>
        <v>1.1145564387917299</v>
      </c>
      <c r="W81" s="209">
        <f t="shared" si="35"/>
        <v>0.69624727272727305</v>
      </c>
      <c r="X81" s="209">
        <f t="shared" si="36"/>
        <v>0.93107908891692703</v>
      </c>
      <c r="Y81" s="189"/>
      <c r="Z81" s="214"/>
      <c r="AA81" s="218">
        <v>5525</v>
      </c>
      <c r="AB81" s="198">
        <f t="shared" si="37"/>
        <v>11050</v>
      </c>
      <c r="AC81" s="199">
        <v>1260.2205077757801</v>
      </c>
      <c r="AD81" s="111">
        <f t="shared" si="38"/>
        <v>2520.4410155515602</v>
      </c>
      <c r="AE81" s="200">
        <v>0.22809420955217799</v>
      </c>
      <c r="AF81" s="199">
        <v>6353.75</v>
      </c>
      <c r="AG81" s="111">
        <f t="shared" si="39"/>
        <v>12707.5</v>
      </c>
      <c r="AH81" s="199">
        <v>1347.8058330662</v>
      </c>
      <c r="AI81" s="111">
        <f t="shared" si="40"/>
        <v>2695.6116661323999</v>
      </c>
      <c r="AJ81" s="223">
        <v>0.21212761488352599</v>
      </c>
      <c r="AK81" s="224">
        <v>10344.92</v>
      </c>
      <c r="AL81" s="224">
        <v>2137.79</v>
      </c>
      <c r="AM81" s="79">
        <f t="shared" si="41"/>
        <v>0.93619185520362003</v>
      </c>
      <c r="AN81" s="79">
        <f t="shared" si="42"/>
        <v>0.84818092818259305</v>
      </c>
      <c r="AO81" s="79">
        <f t="shared" si="43"/>
        <v>0.81407987409010396</v>
      </c>
      <c r="AP81" s="79">
        <f t="shared" si="44"/>
        <v>0.79306304645403602</v>
      </c>
      <c r="AQ81" s="228"/>
      <c r="AR81" s="228"/>
      <c r="AS81" s="229">
        <v>27</v>
      </c>
      <c r="AT81" s="229">
        <v>44</v>
      </c>
      <c r="AU81" s="229">
        <f t="shared" si="45"/>
        <v>17</v>
      </c>
      <c r="AV81" s="230"/>
      <c r="AW81" s="229">
        <v>8</v>
      </c>
      <c r="AX81" s="229">
        <v>10</v>
      </c>
      <c r="AY81" s="229">
        <v>0</v>
      </c>
      <c r="AZ81" s="229">
        <f t="shared" si="46"/>
        <v>2</v>
      </c>
      <c r="BA81" s="229"/>
      <c r="BB81" s="233">
        <v>100</v>
      </c>
      <c r="BC81" s="229">
        <v>0</v>
      </c>
      <c r="BD81" s="229">
        <v>80</v>
      </c>
      <c r="BE81" s="235">
        <v>-20</v>
      </c>
      <c r="BF81" s="236">
        <v>4</v>
      </c>
      <c r="BG81" s="229">
        <v>9</v>
      </c>
      <c r="BH81" s="229">
        <f t="shared" si="47"/>
        <v>5</v>
      </c>
    </row>
    <row r="82" spans="1:60">
      <c r="A82" s="32">
        <v>32</v>
      </c>
      <c r="B82" s="32">
        <v>724</v>
      </c>
      <c r="C82" s="33" t="s">
        <v>128</v>
      </c>
      <c r="D82" s="33" t="s">
        <v>51</v>
      </c>
      <c r="E82" s="60">
        <v>11</v>
      </c>
      <c r="F82" s="71">
        <v>150</v>
      </c>
      <c r="G82" s="186">
        <v>3</v>
      </c>
      <c r="H82" s="186">
        <v>2</v>
      </c>
      <c r="I82" s="199">
        <v>18000</v>
      </c>
      <c r="J82" s="111">
        <f t="shared" si="27"/>
        <v>54000</v>
      </c>
      <c r="K82" s="199">
        <f t="shared" si="28"/>
        <v>4346.4547742587001</v>
      </c>
      <c r="L82" s="111">
        <f t="shared" si="29"/>
        <v>13039.3643227761</v>
      </c>
      <c r="M82" s="200">
        <v>0.24146970968103901</v>
      </c>
      <c r="N82" s="201">
        <v>22500</v>
      </c>
      <c r="O82" s="198">
        <f t="shared" si="30"/>
        <v>67500</v>
      </c>
      <c r="P82" s="199">
        <f t="shared" si="31"/>
        <v>5025.58833273662</v>
      </c>
      <c r="Q82" s="111">
        <f t="shared" si="32"/>
        <v>15076.764998209899</v>
      </c>
      <c r="R82" s="200">
        <v>0.22335948145496101</v>
      </c>
      <c r="S82" s="208">
        <v>48456.71</v>
      </c>
      <c r="T82" s="208">
        <v>7878</v>
      </c>
      <c r="U82" s="209">
        <f t="shared" si="33"/>
        <v>0.897346481481481</v>
      </c>
      <c r="V82" s="209">
        <f t="shared" si="34"/>
        <v>0.60417055655384599</v>
      </c>
      <c r="W82" s="209">
        <f t="shared" si="35"/>
        <v>0.71787718518518495</v>
      </c>
      <c r="X82" s="209">
        <f t="shared" si="36"/>
        <v>0.52252588674927203</v>
      </c>
      <c r="Y82" s="189"/>
      <c r="Z82" s="214"/>
      <c r="AA82" s="218">
        <v>11700</v>
      </c>
      <c r="AB82" s="198">
        <f t="shared" si="37"/>
        <v>23400</v>
      </c>
      <c r="AC82" s="199">
        <v>3649.2109875546998</v>
      </c>
      <c r="AD82" s="111">
        <f t="shared" si="38"/>
        <v>7298.4219751093997</v>
      </c>
      <c r="AE82" s="200">
        <v>0.31189837500467499</v>
      </c>
      <c r="AF82" s="199">
        <v>13455</v>
      </c>
      <c r="AG82" s="111">
        <f t="shared" si="39"/>
        <v>26910</v>
      </c>
      <c r="AH82" s="199">
        <v>3902.83115118975</v>
      </c>
      <c r="AI82" s="111">
        <f t="shared" si="40"/>
        <v>7805.6623023795</v>
      </c>
      <c r="AJ82" s="223">
        <v>0.29006548875434801</v>
      </c>
      <c r="AK82" s="224">
        <v>36085.78</v>
      </c>
      <c r="AL82" s="224">
        <v>5768.68</v>
      </c>
      <c r="AM82" s="225">
        <f t="shared" si="41"/>
        <v>1.5421273504273501</v>
      </c>
      <c r="AN82" s="79">
        <f t="shared" si="42"/>
        <v>0.79040099622542503</v>
      </c>
      <c r="AO82" s="225">
        <f t="shared" si="43"/>
        <v>1.34098030471944</v>
      </c>
      <c r="AP82" s="79">
        <f t="shared" si="44"/>
        <v>0.73903786463340304</v>
      </c>
      <c r="AQ82" s="228"/>
      <c r="AR82" s="228"/>
      <c r="AS82" s="229">
        <v>50</v>
      </c>
      <c r="AT82" s="229">
        <v>62</v>
      </c>
      <c r="AU82" s="229">
        <f t="shared" si="45"/>
        <v>12</v>
      </c>
      <c r="AV82" s="230"/>
      <c r="AW82" s="229">
        <v>20</v>
      </c>
      <c r="AX82" s="229">
        <v>8</v>
      </c>
      <c r="AY82" s="229">
        <v>0</v>
      </c>
      <c r="AZ82" s="229">
        <f t="shared" si="46"/>
        <v>-12</v>
      </c>
      <c r="BA82" s="230">
        <f t="shared" ref="BA82:BA87" si="48">AZ82*5</f>
        <v>-60</v>
      </c>
      <c r="BB82" s="233">
        <v>200</v>
      </c>
      <c r="BC82" s="229">
        <v>0</v>
      </c>
      <c r="BD82" s="229">
        <v>40</v>
      </c>
      <c r="BE82" s="235">
        <v>-160</v>
      </c>
      <c r="BF82" s="236">
        <v>9</v>
      </c>
      <c r="BG82" s="229">
        <v>1</v>
      </c>
      <c r="BH82" s="229">
        <f t="shared" si="47"/>
        <v>-8</v>
      </c>
    </row>
    <row r="83" spans="1:60">
      <c r="A83" s="32">
        <v>122</v>
      </c>
      <c r="B83" s="32">
        <v>113833</v>
      </c>
      <c r="C83" s="33" t="s">
        <v>129</v>
      </c>
      <c r="D83" s="33" t="s">
        <v>53</v>
      </c>
      <c r="E83" s="60">
        <v>41</v>
      </c>
      <c r="F83" s="71">
        <v>100</v>
      </c>
      <c r="G83" s="186">
        <v>2</v>
      </c>
      <c r="H83" s="186">
        <v>1</v>
      </c>
      <c r="I83" s="199">
        <v>6500</v>
      </c>
      <c r="J83" s="111">
        <f t="shared" si="27"/>
        <v>19500</v>
      </c>
      <c r="K83" s="199">
        <f t="shared" si="28"/>
        <v>1339.12512930804</v>
      </c>
      <c r="L83" s="111">
        <f t="shared" si="29"/>
        <v>4017.3753879241299</v>
      </c>
      <c r="M83" s="200">
        <v>0.20601925066277599</v>
      </c>
      <c r="N83" s="201">
        <v>8500</v>
      </c>
      <c r="O83" s="198">
        <f t="shared" si="30"/>
        <v>25500</v>
      </c>
      <c r="P83" s="199">
        <f t="shared" si="31"/>
        <v>1700</v>
      </c>
      <c r="Q83" s="111">
        <f t="shared" si="32"/>
        <v>5100</v>
      </c>
      <c r="R83" s="200">
        <v>0.2</v>
      </c>
      <c r="S83" s="208">
        <v>17407.09</v>
      </c>
      <c r="T83" s="208">
        <v>3184.47</v>
      </c>
      <c r="U83" s="209">
        <f t="shared" si="33"/>
        <v>0.89267128205128199</v>
      </c>
      <c r="V83" s="209">
        <f t="shared" si="34"/>
        <v>0.79267424437662204</v>
      </c>
      <c r="W83" s="209">
        <f t="shared" si="35"/>
        <v>0.68263098039215697</v>
      </c>
      <c r="X83" s="209">
        <f t="shared" si="36"/>
        <v>0.62440588235294103</v>
      </c>
      <c r="Y83" s="189"/>
      <c r="Z83" s="214"/>
      <c r="AA83" s="218">
        <v>4225</v>
      </c>
      <c r="AB83" s="198">
        <f t="shared" si="37"/>
        <v>8450</v>
      </c>
      <c r="AC83" s="199">
        <v>1124.30713981488</v>
      </c>
      <c r="AD83" s="111">
        <f t="shared" si="38"/>
        <v>2248.6142796297599</v>
      </c>
      <c r="AE83" s="200">
        <v>0.26610819877275199</v>
      </c>
      <c r="AF83" s="199">
        <v>4858.75</v>
      </c>
      <c r="AG83" s="111">
        <f t="shared" si="39"/>
        <v>9717.5</v>
      </c>
      <c r="AH83" s="199">
        <v>1202.4464860320099</v>
      </c>
      <c r="AI83" s="111">
        <f t="shared" si="40"/>
        <v>2404.8929720640199</v>
      </c>
      <c r="AJ83" s="223">
        <v>0.24748062485865899</v>
      </c>
      <c r="AK83" s="224">
        <v>10170.43</v>
      </c>
      <c r="AL83" s="224">
        <v>2765.23</v>
      </c>
      <c r="AM83" s="225">
        <f t="shared" si="41"/>
        <v>1.20360118343195</v>
      </c>
      <c r="AN83" s="225">
        <f t="shared" si="42"/>
        <v>1.2297484833438399</v>
      </c>
      <c r="AO83" s="225">
        <f t="shared" si="43"/>
        <v>1.04660972472344</v>
      </c>
      <c r="AP83" s="225">
        <f t="shared" si="44"/>
        <v>1.14983495403819</v>
      </c>
      <c r="AQ83" s="189">
        <v>300</v>
      </c>
      <c r="AR83" s="214">
        <f>(AL83-AD83)*0.2</f>
        <v>103.323144074048</v>
      </c>
      <c r="AS83" s="229">
        <v>24</v>
      </c>
      <c r="AT83" s="229">
        <v>22</v>
      </c>
      <c r="AU83" s="229">
        <f t="shared" si="45"/>
        <v>-2</v>
      </c>
      <c r="AV83" s="230">
        <f t="shared" ref="AV83:AV89" si="49">AU83*2</f>
        <v>-4</v>
      </c>
      <c r="AW83" s="229">
        <v>8</v>
      </c>
      <c r="AX83" s="229">
        <v>4</v>
      </c>
      <c r="AY83" s="229">
        <v>2</v>
      </c>
      <c r="AZ83" s="229">
        <f t="shared" si="46"/>
        <v>-2</v>
      </c>
      <c r="BA83" s="230">
        <f t="shared" si="48"/>
        <v>-10</v>
      </c>
      <c r="BB83" s="233">
        <v>100</v>
      </c>
      <c r="BC83" s="229">
        <v>16</v>
      </c>
      <c r="BD83" s="229">
        <v>20</v>
      </c>
      <c r="BE83" s="235">
        <v>-64</v>
      </c>
      <c r="BF83" s="236">
        <v>4</v>
      </c>
      <c r="BG83" s="229">
        <v>8</v>
      </c>
      <c r="BH83" s="229">
        <f t="shared" si="47"/>
        <v>4</v>
      </c>
    </row>
    <row r="84" spans="1:60">
      <c r="A84" s="32">
        <v>13</v>
      </c>
      <c r="B84" s="32">
        <v>571</v>
      </c>
      <c r="C84" s="33" t="s">
        <v>130</v>
      </c>
      <c r="D84" s="33" t="s">
        <v>51</v>
      </c>
      <c r="E84" s="60">
        <v>5</v>
      </c>
      <c r="F84" s="71">
        <v>200</v>
      </c>
      <c r="G84" s="186">
        <v>4</v>
      </c>
      <c r="H84" s="186">
        <v>2</v>
      </c>
      <c r="I84" s="199">
        <v>35000</v>
      </c>
      <c r="J84" s="111">
        <f t="shared" si="27"/>
        <v>105000</v>
      </c>
      <c r="K84" s="199">
        <f t="shared" si="28"/>
        <v>7700</v>
      </c>
      <c r="L84" s="111">
        <f t="shared" si="29"/>
        <v>23100</v>
      </c>
      <c r="M84" s="200">
        <v>0.22</v>
      </c>
      <c r="N84" s="201">
        <v>42000</v>
      </c>
      <c r="O84" s="198">
        <f t="shared" si="30"/>
        <v>126000</v>
      </c>
      <c r="P84" s="199">
        <f t="shared" si="31"/>
        <v>8547</v>
      </c>
      <c r="Q84" s="111">
        <f t="shared" si="32"/>
        <v>25641</v>
      </c>
      <c r="R84" s="200">
        <v>0.20349999999999999</v>
      </c>
      <c r="S84" s="208">
        <v>93254.87</v>
      </c>
      <c r="T84" s="208">
        <v>18835.38</v>
      </c>
      <c r="U84" s="209">
        <f t="shared" si="33"/>
        <v>0.88814161904761901</v>
      </c>
      <c r="V84" s="209">
        <f t="shared" si="34"/>
        <v>0.81538441558441599</v>
      </c>
      <c r="W84" s="209">
        <f t="shared" si="35"/>
        <v>0.74011801587301596</v>
      </c>
      <c r="X84" s="209">
        <f t="shared" si="36"/>
        <v>0.73458055458055505</v>
      </c>
      <c r="Y84" s="189"/>
      <c r="Z84" s="214"/>
      <c r="AA84" s="218">
        <v>22000</v>
      </c>
      <c r="AB84" s="198">
        <f t="shared" si="37"/>
        <v>44000</v>
      </c>
      <c r="AC84" s="199">
        <v>5698.79863859532</v>
      </c>
      <c r="AD84" s="111">
        <f t="shared" si="38"/>
        <v>11397.5972771906</v>
      </c>
      <c r="AE84" s="200">
        <v>0.25903630175433301</v>
      </c>
      <c r="AF84" s="199">
        <v>25300</v>
      </c>
      <c r="AG84" s="111">
        <f t="shared" si="39"/>
        <v>50600</v>
      </c>
      <c r="AH84" s="199">
        <v>6094.8651439776904</v>
      </c>
      <c r="AI84" s="111">
        <f t="shared" si="40"/>
        <v>12189.730287955401</v>
      </c>
      <c r="AJ84" s="223">
        <v>0.24090376063152899</v>
      </c>
      <c r="AK84" s="224">
        <v>51314.47</v>
      </c>
      <c r="AL84" s="224">
        <v>10696.47</v>
      </c>
      <c r="AM84" s="225">
        <f t="shared" si="41"/>
        <v>1.16623795454545</v>
      </c>
      <c r="AN84" s="79">
        <f t="shared" si="42"/>
        <v>0.93848464196977999</v>
      </c>
      <c r="AO84" s="225">
        <f t="shared" si="43"/>
        <v>1.0141199604743101</v>
      </c>
      <c r="AP84" s="79">
        <f t="shared" si="44"/>
        <v>0.87749849646543299</v>
      </c>
      <c r="AQ84" s="228"/>
      <c r="AR84" s="228"/>
      <c r="AS84" s="229">
        <v>71</v>
      </c>
      <c r="AT84" s="229">
        <v>44</v>
      </c>
      <c r="AU84" s="229">
        <f t="shared" si="45"/>
        <v>-27</v>
      </c>
      <c r="AV84" s="230">
        <f t="shared" si="49"/>
        <v>-54</v>
      </c>
      <c r="AW84" s="229">
        <v>36</v>
      </c>
      <c r="AX84" s="229">
        <v>8</v>
      </c>
      <c r="AY84" s="229">
        <v>12</v>
      </c>
      <c r="AZ84" s="229">
        <f t="shared" si="46"/>
        <v>-16</v>
      </c>
      <c r="BA84" s="230">
        <f t="shared" si="48"/>
        <v>-80</v>
      </c>
      <c r="BB84" s="233">
        <v>300</v>
      </c>
      <c r="BC84" s="229">
        <v>96</v>
      </c>
      <c r="BD84" s="229">
        <v>40</v>
      </c>
      <c r="BE84" s="235">
        <v>-164</v>
      </c>
      <c r="BF84" s="236">
        <v>12</v>
      </c>
      <c r="BG84" s="229">
        <v>21</v>
      </c>
      <c r="BH84" s="229">
        <f t="shared" si="47"/>
        <v>9</v>
      </c>
    </row>
    <row r="85" spans="1:60">
      <c r="A85" s="32">
        <v>49</v>
      </c>
      <c r="B85" s="32">
        <v>107658</v>
      </c>
      <c r="C85" s="33" t="s">
        <v>131</v>
      </c>
      <c r="D85" s="33" t="s">
        <v>53</v>
      </c>
      <c r="E85" s="60">
        <v>17</v>
      </c>
      <c r="F85" s="71">
        <v>150</v>
      </c>
      <c r="G85" s="186">
        <v>3</v>
      </c>
      <c r="H85" s="186">
        <v>1</v>
      </c>
      <c r="I85" s="199">
        <v>15000</v>
      </c>
      <c r="J85" s="111">
        <f t="shared" si="27"/>
        <v>45000</v>
      </c>
      <c r="K85" s="199">
        <f t="shared" si="28"/>
        <v>3190.8227628751702</v>
      </c>
      <c r="L85" s="111">
        <f t="shared" si="29"/>
        <v>9572.4682886254996</v>
      </c>
      <c r="M85" s="200">
        <v>0.21272151752501101</v>
      </c>
      <c r="N85" s="201">
        <v>18800</v>
      </c>
      <c r="O85" s="198">
        <f t="shared" si="30"/>
        <v>56400</v>
      </c>
      <c r="P85" s="199">
        <f t="shared" si="31"/>
        <v>3699.2271897599398</v>
      </c>
      <c r="Q85" s="111">
        <f t="shared" si="32"/>
        <v>11097.681569279801</v>
      </c>
      <c r="R85" s="200">
        <v>0.196767403710635</v>
      </c>
      <c r="S85" s="208">
        <v>39315.370000000003</v>
      </c>
      <c r="T85" s="208">
        <v>7945.66</v>
      </c>
      <c r="U85" s="209">
        <f t="shared" si="33"/>
        <v>0.873674888888889</v>
      </c>
      <c r="V85" s="209">
        <f t="shared" si="34"/>
        <v>0.83005341573619495</v>
      </c>
      <c r="W85" s="209">
        <f t="shared" si="35"/>
        <v>0.69708102836879404</v>
      </c>
      <c r="X85" s="209">
        <f t="shared" si="36"/>
        <v>0.71597476918015701</v>
      </c>
      <c r="Y85" s="189"/>
      <c r="Z85" s="214"/>
      <c r="AA85" s="218">
        <v>9750</v>
      </c>
      <c r="AB85" s="198">
        <f t="shared" si="37"/>
        <v>19500</v>
      </c>
      <c r="AC85" s="199">
        <v>2678.9616113306001</v>
      </c>
      <c r="AD85" s="111">
        <f t="shared" si="38"/>
        <v>5357.9232226612003</v>
      </c>
      <c r="AE85" s="200">
        <v>0.27476529346980599</v>
      </c>
      <c r="AF85" s="199">
        <v>11212.5</v>
      </c>
      <c r="AG85" s="111">
        <f t="shared" si="39"/>
        <v>22425</v>
      </c>
      <c r="AH85" s="199">
        <v>2865.1494433180801</v>
      </c>
      <c r="AI85" s="111">
        <f t="shared" si="40"/>
        <v>5730.2988866361602</v>
      </c>
      <c r="AJ85" s="223">
        <v>0.255531722926919</v>
      </c>
      <c r="AK85" s="224">
        <v>19333.740000000002</v>
      </c>
      <c r="AL85" s="224">
        <v>3502.25</v>
      </c>
      <c r="AM85" s="79">
        <f t="shared" si="41"/>
        <v>0.99147384615384604</v>
      </c>
      <c r="AN85" s="79">
        <f t="shared" si="42"/>
        <v>0.65365811611247504</v>
      </c>
      <c r="AO85" s="79">
        <f t="shared" si="43"/>
        <v>0.86215117056856205</v>
      </c>
      <c r="AP85" s="79">
        <f t="shared" si="44"/>
        <v>0.61118103423326198</v>
      </c>
      <c r="AQ85" s="228"/>
      <c r="AR85" s="228"/>
      <c r="AS85" s="229">
        <v>42</v>
      </c>
      <c r="AT85" s="229">
        <v>20</v>
      </c>
      <c r="AU85" s="229">
        <f t="shared" si="45"/>
        <v>-22</v>
      </c>
      <c r="AV85" s="230">
        <f t="shared" si="49"/>
        <v>-44</v>
      </c>
      <c r="AW85" s="229">
        <v>16</v>
      </c>
      <c r="AX85" s="229">
        <v>6</v>
      </c>
      <c r="AY85" s="229">
        <v>0</v>
      </c>
      <c r="AZ85" s="229">
        <f t="shared" si="46"/>
        <v>-10</v>
      </c>
      <c r="BA85" s="230">
        <f t="shared" si="48"/>
        <v>-50</v>
      </c>
      <c r="BB85" s="233">
        <v>100</v>
      </c>
      <c r="BC85" s="229">
        <v>0</v>
      </c>
      <c r="BD85" s="229">
        <v>30</v>
      </c>
      <c r="BE85" s="235">
        <v>-70</v>
      </c>
      <c r="BF85" s="236">
        <v>8</v>
      </c>
      <c r="BG85" s="229">
        <v>3</v>
      </c>
      <c r="BH85" s="229">
        <f t="shared" si="47"/>
        <v>-5</v>
      </c>
    </row>
    <row r="86" spans="1:60">
      <c r="A86" s="32">
        <v>81</v>
      </c>
      <c r="B86" s="32">
        <v>106865</v>
      </c>
      <c r="C86" s="33" t="s">
        <v>132</v>
      </c>
      <c r="D86" s="33" t="s">
        <v>47</v>
      </c>
      <c r="E86" s="60">
        <v>27</v>
      </c>
      <c r="F86" s="71">
        <v>150</v>
      </c>
      <c r="G86" s="186">
        <v>2</v>
      </c>
      <c r="H86" s="186">
        <v>2</v>
      </c>
      <c r="I86" s="199">
        <v>10500</v>
      </c>
      <c r="J86" s="111">
        <f t="shared" si="27"/>
        <v>31500</v>
      </c>
      <c r="K86" s="199">
        <f t="shared" si="28"/>
        <v>1837.5</v>
      </c>
      <c r="L86" s="111">
        <f t="shared" si="29"/>
        <v>5512.5</v>
      </c>
      <c r="M86" s="200">
        <v>0.17499999999999999</v>
      </c>
      <c r="N86" s="201">
        <v>13500</v>
      </c>
      <c r="O86" s="198">
        <f t="shared" si="30"/>
        <v>40500</v>
      </c>
      <c r="P86" s="199">
        <f t="shared" si="31"/>
        <v>2185.3125</v>
      </c>
      <c r="Q86" s="111">
        <f t="shared" si="32"/>
        <v>6555.9375</v>
      </c>
      <c r="R86" s="200">
        <v>0.16187499999999999</v>
      </c>
      <c r="S86" s="208">
        <v>27319.63</v>
      </c>
      <c r="T86" s="208">
        <v>5157.6899999999996</v>
      </c>
      <c r="U86" s="209">
        <f t="shared" si="33"/>
        <v>0.86728984126984099</v>
      </c>
      <c r="V86" s="209">
        <f t="shared" si="34"/>
        <v>0.93563537414966003</v>
      </c>
      <c r="W86" s="209">
        <f t="shared" si="35"/>
        <v>0.67455876543209903</v>
      </c>
      <c r="X86" s="209">
        <f t="shared" si="36"/>
        <v>0.78672043472043496</v>
      </c>
      <c r="Y86" s="189"/>
      <c r="Z86" s="214"/>
      <c r="AA86" s="218">
        <v>6825</v>
      </c>
      <c r="AB86" s="198">
        <f t="shared" si="37"/>
        <v>13650</v>
      </c>
      <c r="AC86" s="199">
        <v>1520.0532921582601</v>
      </c>
      <c r="AD86" s="111">
        <f t="shared" si="38"/>
        <v>3040.1065843165202</v>
      </c>
      <c r="AE86" s="200">
        <v>0.22271843108545999</v>
      </c>
      <c r="AF86" s="199">
        <v>7848.75</v>
      </c>
      <c r="AG86" s="111">
        <f t="shared" si="39"/>
        <v>15697.5</v>
      </c>
      <c r="AH86" s="199">
        <v>1625.69699596326</v>
      </c>
      <c r="AI86" s="111">
        <f t="shared" si="40"/>
        <v>3251.3939919265199</v>
      </c>
      <c r="AJ86" s="223">
        <v>0.20712814090947801</v>
      </c>
      <c r="AK86" s="224">
        <v>14359.54</v>
      </c>
      <c r="AL86" s="224">
        <v>3498.7</v>
      </c>
      <c r="AM86" s="225">
        <f t="shared" si="41"/>
        <v>1.05198095238095</v>
      </c>
      <c r="AN86" s="225">
        <f t="shared" si="42"/>
        <v>1.15084780844504</v>
      </c>
      <c r="AO86" s="79">
        <f t="shared" si="43"/>
        <v>0.91476604554865404</v>
      </c>
      <c r="AP86" s="79">
        <f t="shared" si="44"/>
        <v>1.0760615319729201</v>
      </c>
      <c r="AQ86" s="189">
        <v>300</v>
      </c>
      <c r="AR86" s="186"/>
      <c r="AS86" s="229">
        <v>27</v>
      </c>
      <c r="AT86" s="229">
        <v>0</v>
      </c>
      <c r="AU86" s="229">
        <f t="shared" si="45"/>
        <v>-27</v>
      </c>
      <c r="AV86" s="230">
        <f t="shared" si="49"/>
        <v>-54</v>
      </c>
      <c r="AW86" s="229">
        <v>8</v>
      </c>
      <c r="AX86" s="229">
        <v>2</v>
      </c>
      <c r="AY86" s="229">
        <v>0</v>
      </c>
      <c r="AZ86" s="229">
        <f t="shared" si="46"/>
        <v>-6</v>
      </c>
      <c r="BA86" s="230">
        <f t="shared" si="48"/>
        <v>-30</v>
      </c>
      <c r="BB86" s="233">
        <v>100</v>
      </c>
      <c r="BC86" s="229">
        <v>0</v>
      </c>
      <c r="BD86" s="229">
        <v>10</v>
      </c>
      <c r="BE86" s="235">
        <v>-90</v>
      </c>
      <c r="BF86" s="236">
        <v>6</v>
      </c>
      <c r="BG86" s="229">
        <v>9</v>
      </c>
      <c r="BH86" s="229">
        <f t="shared" si="47"/>
        <v>3</v>
      </c>
    </row>
    <row r="87" spans="1:60">
      <c r="A87" s="29">
        <v>87</v>
      </c>
      <c r="B87" s="29">
        <v>114844</v>
      </c>
      <c r="C87" s="30" t="s">
        <v>133</v>
      </c>
      <c r="D87" s="30" t="s">
        <v>47</v>
      </c>
      <c r="E87" s="60">
        <v>29</v>
      </c>
      <c r="F87" s="61">
        <v>150</v>
      </c>
      <c r="G87" s="186">
        <v>2</v>
      </c>
      <c r="H87" s="186">
        <v>2</v>
      </c>
      <c r="I87" s="195">
        <v>11000</v>
      </c>
      <c r="J87" s="111">
        <f t="shared" si="27"/>
        <v>33000</v>
      </c>
      <c r="K87" s="195">
        <f t="shared" si="28"/>
        <v>1815</v>
      </c>
      <c r="L87" s="111">
        <f t="shared" si="29"/>
        <v>5445</v>
      </c>
      <c r="M87" s="196">
        <v>0.16500000000000001</v>
      </c>
      <c r="N87" s="197">
        <v>14000</v>
      </c>
      <c r="O87" s="198">
        <f t="shared" si="30"/>
        <v>42000</v>
      </c>
      <c r="P87" s="195">
        <f t="shared" si="31"/>
        <v>2100</v>
      </c>
      <c r="Q87" s="111">
        <f t="shared" si="32"/>
        <v>6300</v>
      </c>
      <c r="R87" s="196">
        <v>0.15</v>
      </c>
      <c r="S87" s="204">
        <v>28102.71</v>
      </c>
      <c r="T87" s="204">
        <v>3539.83</v>
      </c>
      <c r="U87" s="209">
        <f t="shared" si="33"/>
        <v>0.85159727272727304</v>
      </c>
      <c r="V87" s="209">
        <f t="shared" si="34"/>
        <v>0.65010651974288303</v>
      </c>
      <c r="W87" s="209">
        <f t="shared" si="35"/>
        <v>0.66911214285714304</v>
      </c>
      <c r="X87" s="209">
        <f t="shared" si="36"/>
        <v>0.56187777777777803</v>
      </c>
      <c r="Y87" s="189"/>
      <c r="Z87" s="214"/>
      <c r="AA87" s="215">
        <v>7150</v>
      </c>
      <c r="AB87" s="198">
        <f t="shared" si="37"/>
        <v>14300</v>
      </c>
      <c r="AC87" s="195">
        <v>1374.8732207999701</v>
      </c>
      <c r="AD87" s="111">
        <f t="shared" si="38"/>
        <v>2749.7464415999402</v>
      </c>
      <c r="AE87" s="196">
        <v>0.192289960951044</v>
      </c>
      <c r="AF87" s="195">
        <v>8222.5</v>
      </c>
      <c r="AG87" s="111">
        <f t="shared" si="39"/>
        <v>16445</v>
      </c>
      <c r="AH87" s="195">
        <v>1470.42690964557</v>
      </c>
      <c r="AI87" s="111">
        <f t="shared" si="40"/>
        <v>2940.8538192911401</v>
      </c>
      <c r="AJ87" s="222">
        <v>0.17882966368447101</v>
      </c>
      <c r="AK87" s="110">
        <v>8935.14</v>
      </c>
      <c r="AL87" s="110">
        <v>731.49</v>
      </c>
      <c r="AM87" s="79">
        <f t="shared" si="41"/>
        <v>0.62483496503496505</v>
      </c>
      <c r="AN87" s="79">
        <f t="shared" si="42"/>
        <v>0.26602089157514602</v>
      </c>
      <c r="AO87" s="79">
        <f t="shared" si="43"/>
        <v>0.54333475220431704</v>
      </c>
      <c r="AP87" s="79">
        <f t="shared" si="44"/>
        <v>0.24873388646577399</v>
      </c>
      <c r="AQ87" s="228"/>
      <c r="AR87" s="228"/>
      <c r="AS87" s="229">
        <v>42</v>
      </c>
      <c r="AT87" s="229">
        <v>32</v>
      </c>
      <c r="AU87" s="229">
        <f t="shared" si="45"/>
        <v>-10</v>
      </c>
      <c r="AV87" s="230">
        <f t="shared" si="49"/>
        <v>-20</v>
      </c>
      <c r="AW87" s="229">
        <v>8</v>
      </c>
      <c r="AX87" s="229">
        <v>0</v>
      </c>
      <c r="AY87" s="229">
        <v>0</v>
      </c>
      <c r="AZ87" s="229">
        <f t="shared" si="46"/>
        <v>-8</v>
      </c>
      <c r="BA87" s="230">
        <f t="shared" si="48"/>
        <v>-40</v>
      </c>
      <c r="BB87" s="233">
        <v>100</v>
      </c>
      <c r="BC87" s="229">
        <v>0</v>
      </c>
      <c r="BD87" s="229">
        <v>0</v>
      </c>
      <c r="BE87" s="235">
        <v>-100</v>
      </c>
      <c r="BF87" s="236">
        <v>4</v>
      </c>
      <c r="BG87" s="229">
        <v>0</v>
      </c>
      <c r="BH87" s="229">
        <f t="shared" si="47"/>
        <v>-4</v>
      </c>
    </row>
    <row r="88" spans="1:60">
      <c r="A88" s="32">
        <v>102</v>
      </c>
      <c r="B88" s="32">
        <v>732</v>
      </c>
      <c r="C88" s="33" t="s">
        <v>134</v>
      </c>
      <c r="D88" s="33" t="s">
        <v>59</v>
      </c>
      <c r="E88" s="187">
        <v>34</v>
      </c>
      <c r="F88" s="188">
        <v>150</v>
      </c>
      <c r="G88" s="186">
        <v>1</v>
      </c>
      <c r="H88" s="186">
        <v>1</v>
      </c>
      <c r="I88" s="199">
        <v>10000</v>
      </c>
      <c r="J88" s="111">
        <f t="shared" si="27"/>
        <v>30000</v>
      </c>
      <c r="K88" s="199">
        <f t="shared" si="28"/>
        <v>2319.6314025407601</v>
      </c>
      <c r="L88" s="111">
        <f t="shared" si="29"/>
        <v>6958.8942076222802</v>
      </c>
      <c r="M88" s="200">
        <v>0.23196314025407599</v>
      </c>
      <c r="N88" s="201">
        <v>12800</v>
      </c>
      <c r="O88" s="198">
        <f t="shared" si="30"/>
        <v>38400</v>
      </c>
      <c r="P88" s="199">
        <f t="shared" si="31"/>
        <v>2746.4435806082602</v>
      </c>
      <c r="Q88" s="111">
        <f t="shared" si="32"/>
        <v>8239.3307418247696</v>
      </c>
      <c r="R88" s="200">
        <v>0.21456590473501999</v>
      </c>
      <c r="S88" s="208">
        <v>25394.23</v>
      </c>
      <c r="T88" s="208">
        <v>4380.78</v>
      </c>
      <c r="U88" s="209">
        <f t="shared" si="33"/>
        <v>0.846474333333333</v>
      </c>
      <c r="V88" s="209">
        <f t="shared" si="34"/>
        <v>0.62952243119339302</v>
      </c>
      <c r="W88" s="209">
        <f t="shared" si="35"/>
        <v>0.66130807291666704</v>
      </c>
      <c r="X88" s="209">
        <f t="shared" si="36"/>
        <v>0.53169124256198796</v>
      </c>
      <c r="Y88" s="189"/>
      <c r="Z88" s="214"/>
      <c r="AA88" s="218">
        <v>6500</v>
      </c>
      <c r="AB88" s="198">
        <f t="shared" si="37"/>
        <v>13000</v>
      </c>
      <c r="AC88" s="199">
        <v>1947.52386504985</v>
      </c>
      <c r="AD88" s="111">
        <f t="shared" si="38"/>
        <v>3895.0477300996999</v>
      </c>
      <c r="AE88" s="200">
        <v>0.29961905616151502</v>
      </c>
      <c r="AF88" s="199">
        <v>7475</v>
      </c>
      <c r="AG88" s="111">
        <f t="shared" si="39"/>
        <v>14950</v>
      </c>
      <c r="AH88" s="199">
        <v>2082.8767736708101</v>
      </c>
      <c r="AI88" s="111">
        <f t="shared" si="40"/>
        <v>4165.7535473416201</v>
      </c>
      <c r="AJ88" s="223">
        <v>0.278645722230209</v>
      </c>
      <c r="AK88" s="224">
        <v>15613.1</v>
      </c>
      <c r="AL88" s="224">
        <v>2055.44</v>
      </c>
      <c r="AM88" s="225">
        <f t="shared" si="41"/>
        <v>1.20100769230769</v>
      </c>
      <c r="AN88" s="79">
        <f t="shared" si="42"/>
        <v>0.52770598524793599</v>
      </c>
      <c r="AO88" s="225">
        <f t="shared" si="43"/>
        <v>1.0443545150501701</v>
      </c>
      <c r="AP88" s="79">
        <f t="shared" si="44"/>
        <v>0.49341373094711299</v>
      </c>
      <c r="AQ88" s="228"/>
      <c r="AR88" s="228"/>
      <c r="AS88" s="229">
        <v>27</v>
      </c>
      <c r="AT88" s="229">
        <v>10</v>
      </c>
      <c r="AU88" s="229">
        <f t="shared" si="45"/>
        <v>-17</v>
      </c>
      <c r="AV88" s="230">
        <f t="shared" si="49"/>
        <v>-34</v>
      </c>
      <c r="AW88" s="229">
        <v>12</v>
      </c>
      <c r="AX88" s="229">
        <v>12</v>
      </c>
      <c r="AY88" s="229">
        <v>0</v>
      </c>
      <c r="AZ88" s="229">
        <f t="shared" si="46"/>
        <v>0</v>
      </c>
      <c r="BA88" s="229"/>
      <c r="BB88" s="233">
        <v>100</v>
      </c>
      <c r="BC88" s="229">
        <v>0</v>
      </c>
      <c r="BD88" s="229">
        <v>96</v>
      </c>
      <c r="BE88" s="235">
        <v>-4</v>
      </c>
      <c r="BF88" s="236">
        <v>6</v>
      </c>
      <c r="BG88" s="229">
        <v>1</v>
      </c>
      <c r="BH88" s="229">
        <f t="shared" si="47"/>
        <v>-5</v>
      </c>
    </row>
    <row r="89" spans="1:60" s="165" customFormat="1">
      <c r="A89" s="32">
        <v>84</v>
      </c>
      <c r="B89" s="32">
        <v>727</v>
      </c>
      <c r="C89" s="33" t="s">
        <v>135</v>
      </c>
      <c r="D89" s="33" t="s">
        <v>53</v>
      </c>
      <c r="E89" s="187">
        <v>28</v>
      </c>
      <c r="F89" s="188">
        <v>150</v>
      </c>
      <c r="G89" s="186">
        <v>3</v>
      </c>
      <c r="H89" s="186">
        <v>1</v>
      </c>
      <c r="I89" s="199">
        <v>10000</v>
      </c>
      <c r="J89" s="111">
        <f t="shared" si="27"/>
        <v>30000</v>
      </c>
      <c r="K89" s="199">
        <f t="shared" si="28"/>
        <v>2307.3637252154399</v>
      </c>
      <c r="L89" s="111">
        <f t="shared" si="29"/>
        <v>6922.0911756463202</v>
      </c>
      <c r="M89" s="200">
        <v>0.230736372521544</v>
      </c>
      <c r="N89" s="201">
        <v>12800</v>
      </c>
      <c r="O89" s="198">
        <f t="shared" si="30"/>
        <v>38400</v>
      </c>
      <c r="P89" s="199">
        <f t="shared" si="31"/>
        <v>2731.91865065509</v>
      </c>
      <c r="Q89" s="111">
        <f t="shared" si="32"/>
        <v>8195.7559519652696</v>
      </c>
      <c r="R89" s="200">
        <v>0.21343114458242901</v>
      </c>
      <c r="S89" s="208">
        <v>25075.119999999999</v>
      </c>
      <c r="T89" s="208">
        <v>5335.53</v>
      </c>
      <c r="U89" s="209">
        <f t="shared" si="33"/>
        <v>0.83583733333333299</v>
      </c>
      <c r="V89" s="209">
        <f t="shared" si="34"/>
        <v>0.77079741722729</v>
      </c>
      <c r="W89" s="209">
        <f t="shared" si="35"/>
        <v>0.65299791666666696</v>
      </c>
      <c r="X89" s="209">
        <f t="shared" si="36"/>
        <v>0.65101133211764095</v>
      </c>
      <c r="Y89" s="189"/>
      <c r="Z89" s="214"/>
      <c r="AA89" s="218">
        <v>6500</v>
      </c>
      <c r="AB89" s="198">
        <f t="shared" si="37"/>
        <v>13000</v>
      </c>
      <c r="AC89" s="199">
        <v>1937.2241276288</v>
      </c>
      <c r="AD89" s="111">
        <f t="shared" si="38"/>
        <v>3874.4482552576001</v>
      </c>
      <c r="AE89" s="200">
        <v>0.29803448117366199</v>
      </c>
      <c r="AF89" s="199">
        <v>7475</v>
      </c>
      <c r="AG89" s="111">
        <f t="shared" si="39"/>
        <v>14950</v>
      </c>
      <c r="AH89" s="199">
        <v>2071.861204499</v>
      </c>
      <c r="AI89" s="111">
        <f t="shared" si="40"/>
        <v>4143.722408998</v>
      </c>
      <c r="AJ89" s="223">
        <v>0.27717206749150503</v>
      </c>
      <c r="AK89" s="224">
        <v>14431.58</v>
      </c>
      <c r="AL89" s="224">
        <v>4066.64</v>
      </c>
      <c r="AM89" s="225">
        <f t="shared" si="41"/>
        <v>1.1101215384615399</v>
      </c>
      <c r="AN89" s="225">
        <f t="shared" si="42"/>
        <v>1.04960493264598</v>
      </c>
      <c r="AO89" s="79">
        <f t="shared" si="43"/>
        <v>0.96532307692307695</v>
      </c>
      <c r="AP89" s="79">
        <f t="shared" si="44"/>
        <v>0.98139778648525799</v>
      </c>
      <c r="AQ89" s="189">
        <v>300</v>
      </c>
      <c r="AR89" s="186"/>
      <c r="AS89" s="229">
        <v>27</v>
      </c>
      <c r="AT89" s="229">
        <v>1</v>
      </c>
      <c r="AU89" s="229">
        <f t="shared" si="45"/>
        <v>-26</v>
      </c>
      <c r="AV89" s="230">
        <f t="shared" si="49"/>
        <v>-52</v>
      </c>
      <c r="AW89" s="229">
        <v>12</v>
      </c>
      <c r="AX89" s="229">
        <v>2</v>
      </c>
      <c r="AY89" s="229">
        <v>0</v>
      </c>
      <c r="AZ89" s="229">
        <f t="shared" si="46"/>
        <v>-10</v>
      </c>
      <c r="BA89" s="230">
        <f>AZ89*5</f>
        <v>-50</v>
      </c>
      <c r="BB89" s="233">
        <v>100</v>
      </c>
      <c r="BC89" s="229">
        <v>0</v>
      </c>
      <c r="BD89" s="229">
        <v>10</v>
      </c>
      <c r="BE89" s="235">
        <v>-90</v>
      </c>
      <c r="BF89" s="236">
        <v>6</v>
      </c>
      <c r="BG89" s="229">
        <v>12</v>
      </c>
      <c r="BH89" s="229">
        <f t="shared" si="47"/>
        <v>6</v>
      </c>
    </row>
    <row r="90" spans="1:60">
      <c r="A90" s="32">
        <v>91</v>
      </c>
      <c r="B90" s="32">
        <v>594</v>
      </c>
      <c r="C90" s="33" t="s">
        <v>136</v>
      </c>
      <c r="D90" s="33" t="s">
        <v>49</v>
      </c>
      <c r="E90" s="60">
        <v>31</v>
      </c>
      <c r="F90" s="71">
        <v>150</v>
      </c>
      <c r="G90" s="186">
        <v>2</v>
      </c>
      <c r="H90" s="186">
        <v>0</v>
      </c>
      <c r="I90" s="199">
        <v>9500</v>
      </c>
      <c r="J90" s="111">
        <f t="shared" si="27"/>
        <v>28500</v>
      </c>
      <c r="K90" s="199">
        <f t="shared" si="28"/>
        <v>2201.4863067749998</v>
      </c>
      <c r="L90" s="111">
        <f t="shared" si="29"/>
        <v>6604.4589203249998</v>
      </c>
      <c r="M90" s="200">
        <v>0.23173540071315801</v>
      </c>
      <c r="N90" s="201">
        <v>12000</v>
      </c>
      <c r="O90" s="198">
        <f t="shared" si="30"/>
        <v>36000</v>
      </c>
      <c r="P90" s="199">
        <f t="shared" si="31"/>
        <v>2572.2629479160501</v>
      </c>
      <c r="Q90" s="111">
        <f t="shared" si="32"/>
        <v>7716.7888437481597</v>
      </c>
      <c r="R90" s="200">
        <v>0.21435524565967101</v>
      </c>
      <c r="S90" s="208">
        <v>23687.41</v>
      </c>
      <c r="T90" s="208">
        <v>5621.68</v>
      </c>
      <c r="U90" s="209">
        <f t="shared" si="33"/>
        <v>0.83113719298245603</v>
      </c>
      <c r="V90" s="209">
        <f t="shared" si="34"/>
        <v>0.85119463499113701</v>
      </c>
      <c r="W90" s="209">
        <f t="shared" si="35"/>
        <v>0.65798361111111103</v>
      </c>
      <c r="X90" s="209">
        <f t="shared" si="36"/>
        <v>0.72849991283025295</v>
      </c>
      <c r="Y90" s="189"/>
      <c r="Z90" s="214"/>
      <c r="AA90" s="218">
        <v>6825</v>
      </c>
      <c r="AB90" s="198">
        <f t="shared" si="37"/>
        <v>13650</v>
      </c>
      <c r="AC90" s="199">
        <v>2042.89239191193</v>
      </c>
      <c r="AD90" s="111">
        <f t="shared" si="38"/>
        <v>4085.7847838238599</v>
      </c>
      <c r="AE90" s="200">
        <v>0.29932489258782902</v>
      </c>
      <c r="AF90" s="199">
        <v>7848.75</v>
      </c>
      <c r="AG90" s="111">
        <f t="shared" si="39"/>
        <v>15697.5</v>
      </c>
      <c r="AH90" s="199">
        <v>2184.8734131498099</v>
      </c>
      <c r="AI90" s="111">
        <f t="shared" si="40"/>
        <v>4369.7468262996199</v>
      </c>
      <c r="AJ90" s="223">
        <v>0.27837215010668098</v>
      </c>
      <c r="AK90" s="224">
        <v>17425.939999999999</v>
      </c>
      <c r="AL90" s="224">
        <v>4695.78</v>
      </c>
      <c r="AM90" s="225">
        <f t="shared" si="41"/>
        <v>1.27662564102564</v>
      </c>
      <c r="AN90" s="225">
        <f t="shared" si="42"/>
        <v>1.1492969523483401</v>
      </c>
      <c r="AO90" s="225">
        <f t="shared" si="43"/>
        <v>1.1101092530657699</v>
      </c>
      <c r="AP90" s="225">
        <f t="shared" si="44"/>
        <v>1.0746114561461799</v>
      </c>
      <c r="AQ90" s="189">
        <v>300</v>
      </c>
      <c r="AR90" s="214">
        <f>(AL90-AD90)*0.2</f>
        <v>121.999043235228</v>
      </c>
      <c r="AS90" s="229">
        <v>36</v>
      </c>
      <c r="AT90" s="229">
        <v>98</v>
      </c>
      <c r="AU90" s="229">
        <f t="shared" si="45"/>
        <v>62</v>
      </c>
      <c r="AV90" s="230"/>
      <c r="AW90" s="229">
        <v>12</v>
      </c>
      <c r="AX90" s="229">
        <v>6</v>
      </c>
      <c r="AY90" s="229">
        <v>2</v>
      </c>
      <c r="AZ90" s="229">
        <f t="shared" si="46"/>
        <v>-4</v>
      </c>
      <c r="BA90" s="230">
        <f>AZ90*5</f>
        <v>-20</v>
      </c>
      <c r="BB90" s="233">
        <v>100</v>
      </c>
      <c r="BC90" s="229">
        <v>16</v>
      </c>
      <c r="BD90" s="229">
        <v>30</v>
      </c>
      <c r="BE90" s="235">
        <v>-54</v>
      </c>
      <c r="BF90" s="236">
        <v>6</v>
      </c>
      <c r="BG90" s="229">
        <v>1</v>
      </c>
      <c r="BH90" s="229">
        <f t="shared" si="47"/>
        <v>-5</v>
      </c>
    </row>
    <row r="91" spans="1:60" s="165" customFormat="1">
      <c r="A91" s="32">
        <v>17</v>
      </c>
      <c r="B91" s="32">
        <v>373</v>
      </c>
      <c r="C91" s="33" t="s">
        <v>137</v>
      </c>
      <c r="D91" s="33" t="s">
        <v>47</v>
      </c>
      <c r="E91" s="187">
        <v>6</v>
      </c>
      <c r="F91" s="188">
        <v>200</v>
      </c>
      <c r="G91" s="186">
        <v>2</v>
      </c>
      <c r="H91" s="186">
        <v>2</v>
      </c>
      <c r="I91" s="199">
        <v>20000</v>
      </c>
      <c r="J91" s="111">
        <f t="shared" si="27"/>
        <v>60000</v>
      </c>
      <c r="K91" s="199">
        <f t="shared" si="28"/>
        <v>4388.9342240568803</v>
      </c>
      <c r="L91" s="111">
        <f t="shared" si="29"/>
        <v>13166.802672170599</v>
      </c>
      <c r="M91" s="200">
        <v>0.21944671120284401</v>
      </c>
      <c r="N91" s="201">
        <v>25000</v>
      </c>
      <c r="O91" s="198">
        <f t="shared" si="30"/>
        <v>75000</v>
      </c>
      <c r="P91" s="199">
        <f t="shared" si="31"/>
        <v>5074.7051965657502</v>
      </c>
      <c r="Q91" s="111">
        <f t="shared" si="32"/>
        <v>15224.1155896973</v>
      </c>
      <c r="R91" s="200">
        <v>0.20298820786263</v>
      </c>
      <c r="S91" s="208">
        <v>49631.88</v>
      </c>
      <c r="T91" s="208">
        <v>10470.85</v>
      </c>
      <c r="U91" s="209">
        <f t="shared" si="33"/>
        <v>0.82719799999999999</v>
      </c>
      <c r="V91" s="209">
        <f t="shared" si="34"/>
        <v>0.79524621585855404</v>
      </c>
      <c r="W91" s="209">
        <f t="shared" si="35"/>
        <v>0.66175839999999997</v>
      </c>
      <c r="X91" s="209">
        <f t="shared" si="36"/>
        <v>0.68778051101280602</v>
      </c>
      <c r="Y91" s="189"/>
      <c r="Z91" s="214"/>
      <c r="AA91" s="218">
        <v>13000</v>
      </c>
      <c r="AB91" s="198">
        <f t="shared" si="37"/>
        <v>26000</v>
      </c>
      <c r="AC91" s="199">
        <v>3684.8760256144201</v>
      </c>
      <c r="AD91" s="111">
        <f t="shared" si="38"/>
        <v>7369.7520512288402</v>
      </c>
      <c r="AE91" s="200">
        <v>0.28345200197033998</v>
      </c>
      <c r="AF91" s="199">
        <v>14950</v>
      </c>
      <c r="AG91" s="111">
        <f t="shared" si="39"/>
        <v>29900</v>
      </c>
      <c r="AH91" s="199">
        <v>3940.9749093946202</v>
      </c>
      <c r="AI91" s="111">
        <f t="shared" si="40"/>
        <v>7881.9498187892405</v>
      </c>
      <c r="AJ91" s="223">
        <v>0.26361036183241598</v>
      </c>
      <c r="AK91" s="224">
        <v>21996.65</v>
      </c>
      <c r="AL91" s="224">
        <v>4045.63</v>
      </c>
      <c r="AM91" s="79">
        <f t="shared" si="41"/>
        <v>0.84602500000000003</v>
      </c>
      <c r="AN91" s="79">
        <f t="shared" si="42"/>
        <v>0.54895062573040398</v>
      </c>
      <c r="AO91" s="79">
        <f t="shared" si="43"/>
        <v>0.73567391304347796</v>
      </c>
      <c r="AP91" s="79">
        <f t="shared" si="44"/>
        <v>0.513277817419733</v>
      </c>
      <c r="AQ91" s="228"/>
      <c r="AR91" s="228"/>
      <c r="AS91" s="229">
        <v>56</v>
      </c>
      <c r="AT91" s="229">
        <v>22</v>
      </c>
      <c r="AU91" s="229">
        <f t="shared" si="45"/>
        <v>-34</v>
      </c>
      <c r="AV91" s="230">
        <f>AU91*2</f>
        <v>-68</v>
      </c>
      <c r="AW91" s="229">
        <v>26</v>
      </c>
      <c r="AX91" s="229">
        <v>4</v>
      </c>
      <c r="AY91" s="229">
        <v>0</v>
      </c>
      <c r="AZ91" s="229">
        <f t="shared" si="46"/>
        <v>-22</v>
      </c>
      <c r="BA91" s="230">
        <f>AZ91*5</f>
        <v>-110</v>
      </c>
      <c r="BB91" s="233">
        <v>200</v>
      </c>
      <c r="BC91" s="229">
        <v>0</v>
      </c>
      <c r="BD91" s="229">
        <v>20</v>
      </c>
      <c r="BE91" s="235">
        <v>-180</v>
      </c>
      <c r="BF91" s="236">
        <v>10</v>
      </c>
      <c r="BG91" s="229">
        <v>12</v>
      </c>
      <c r="BH91" s="229">
        <f t="shared" si="47"/>
        <v>2</v>
      </c>
    </row>
    <row r="92" spans="1:60">
      <c r="A92" s="32">
        <v>94</v>
      </c>
      <c r="B92" s="32">
        <v>339</v>
      </c>
      <c r="C92" s="33" t="s">
        <v>138</v>
      </c>
      <c r="D92" s="33" t="s">
        <v>53</v>
      </c>
      <c r="E92" s="187">
        <v>32</v>
      </c>
      <c r="F92" s="188">
        <v>150</v>
      </c>
      <c r="G92" s="186">
        <v>4</v>
      </c>
      <c r="H92" s="186">
        <v>1</v>
      </c>
      <c r="I92" s="199">
        <v>10000</v>
      </c>
      <c r="J92" s="111">
        <f t="shared" si="27"/>
        <v>30000</v>
      </c>
      <c r="K92" s="199">
        <f t="shared" si="28"/>
        <v>2229.0013795283498</v>
      </c>
      <c r="L92" s="111">
        <f t="shared" si="29"/>
        <v>6687.00413858505</v>
      </c>
      <c r="M92" s="200">
        <v>0.222900137952835</v>
      </c>
      <c r="N92" s="201">
        <v>12800</v>
      </c>
      <c r="O92" s="198">
        <f t="shared" si="30"/>
        <v>38400</v>
      </c>
      <c r="P92" s="199">
        <f t="shared" si="31"/>
        <v>2639.1376333615599</v>
      </c>
      <c r="Q92" s="111">
        <f t="shared" si="32"/>
        <v>7917.4129000846797</v>
      </c>
      <c r="R92" s="200">
        <v>0.20618262760637199</v>
      </c>
      <c r="S92" s="208">
        <v>24706.54</v>
      </c>
      <c r="T92" s="208">
        <v>4340.43</v>
      </c>
      <c r="U92" s="209">
        <f t="shared" si="33"/>
        <v>0.82355133333333297</v>
      </c>
      <c r="V92" s="209">
        <f t="shared" si="34"/>
        <v>0.64908438966786997</v>
      </c>
      <c r="W92" s="209">
        <f t="shared" si="35"/>
        <v>0.64339947916666695</v>
      </c>
      <c r="X92" s="209">
        <f t="shared" si="36"/>
        <v>0.54821316694921596</v>
      </c>
      <c r="Y92" s="189"/>
      <c r="Z92" s="214"/>
      <c r="AA92" s="218">
        <v>6500</v>
      </c>
      <c r="AB92" s="198">
        <f t="shared" si="37"/>
        <v>13000</v>
      </c>
      <c r="AC92" s="199">
        <v>1871.43240822901</v>
      </c>
      <c r="AD92" s="111">
        <f t="shared" si="38"/>
        <v>3742.86481645802</v>
      </c>
      <c r="AE92" s="200">
        <v>0.28791267818907801</v>
      </c>
      <c r="AF92" s="199">
        <v>7475</v>
      </c>
      <c r="AG92" s="111">
        <f t="shared" si="39"/>
        <v>14950</v>
      </c>
      <c r="AH92" s="199">
        <v>2001.4969606009199</v>
      </c>
      <c r="AI92" s="111">
        <f t="shared" si="40"/>
        <v>4002.9939212018398</v>
      </c>
      <c r="AJ92" s="223">
        <v>0.26775879071584302</v>
      </c>
      <c r="AK92" s="224">
        <v>12025.84</v>
      </c>
      <c r="AL92" s="224">
        <v>2844</v>
      </c>
      <c r="AM92" s="79">
        <f t="shared" si="41"/>
        <v>0.92506461538461504</v>
      </c>
      <c r="AN92" s="79">
        <f t="shared" si="42"/>
        <v>0.759845770409458</v>
      </c>
      <c r="AO92" s="79">
        <f t="shared" si="43"/>
        <v>0.804404013377926</v>
      </c>
      <c r="AP92" s="79">
        <f t="shared" si="44"/>
        <v>0.71046822852684499</v>
      </c>
      <c r="AQ92" s="228"/>
      <c r="AR92" s="228"/>
      <c r="AS92" s="229">
        <v>27</v>
      </c>
      <c r="AT92" s="229">
        <v>0</v>
      </c>
      <c r="AU92" s="229">
        <f t="shared" si="45"/>
        <v>-27</v>
      </c>
      <c r="AV92" s="230">
        <f>AU92*2</f>
        <v>-54</v>
      </c>
      <c r="AW92" s="229">
        <v>10</v>
      </c>
      <c r="AX92" s="229">
        <v>4</v>
      </c>
      <c r="AY92" s="229">
        <v>0</v>
      </c>
      <c r="AZ92" s="229">
        <f t="shared" si="46"/>
        <v>-6</v>
      </c>
      <c r="BA92" s="230">
        <f>AZ92*5</f>
        <v>-30</v>
      </c>
      <c r="BB92" s="233">
        <v>100</v>
      </c>
      <c r="BC92" s="229">
        <v>0</v>
      </c>
      <c r="BD92" s="229">
        <v>20</v>
      </c>
      <c r="BE92" s="235">
        <v>-80</v>
      </c>
      <c r="BF92" s="236">
        <v>6</v>
      </c>
      <c r="BG92" s="229">
        <v>6</v>
      </c>
      <c r="BH92" s="229">
        <f t="shared" si="47"/>
        <v>0</v>
      </c>
    </row>
    <row r="93" spans="1:60">
      <c r="A93" s="32">
        <v>117</v>
      </c>
      <c r="B93" s="32">
        <v>351</v>
      </c>
      <c r="C93" s="33" t="s">
        <v>139</v>
      </c>
      <c r="D93" s="33" t="s">
        <v>55</v>
      </c>
      <c r="E93" s="60">
        <v>39</v>
      </c>
      <c r="F93" s="71">
        <v>100</v>
      </c>
      <c r="G93" s="186">
        <v>3</v>
      </c>
      <c r="H93" s="186">
        <v>1</v>
      </c>
      <c r="I93" s="199">
        <v>14000</v>
      </c>
      <c r="J93" s="111">
        <f t="shared" si="27"/>
        <v>42000</v>
      </c>
      <c r="K93" s="199">
        <f t="shared" si="28"/>
        <v>3007.9413576188099</v>
      </c>
      <c r="L93" s="111">
        <f t="shared" si="29"/>
        <v>9023.8240728564197</v>
      </c>
      <c r="M93" s="200">
        <v>0.21485295411562899</v>
      </c>
      <c r="N93" s="201">
        <v>17500</v>
      </c>
      <c r="O93" s="198">
        <f t="shared" si="30"/>
        <v>52500</v>
      </c>
      <c r="P93" s="199">
        <f t="shared" si="31"/>
        <v>3477.9321947467502</v>
      </c>
      <c r="Q93" s="111">
        <f t="shared" si="32"/>
        <v>10433.796584240201</v>
      </c>
      <c r="R93" s="200">
        <v>0.19873898255695699</v>
      </c>
      <c r="S93" s="208">
        <v>34309.769999999997</v>
      </c>
      <c r="T93" s="208">
        <v>7201.61</v>
      </c>
      <c r="U93" s="209">
        <f t="shared" si="33"/>
        <v>0.81689928571428605</v>
      </c>
      <c r="V93" s="209">
        <f t="shared" si="34"/>
        <v>0.79806631222591995</v>
      </c>
      <c r="W93" s="209">
        <f t="shared" si="35"/>
        <v>0.65351942857142897</v>
      </c>
      <c r="X93" s="209">
        <f t="shared" si="36"/>
        <v>0.69021951327647002</v>
      </c>
      <c r="Y93" s="189"/>
      <c r="Z93" s="214"/>
      <c r="AA93" s="218">
        <v>6825</v>
      </c>
      <c r="AB93" s="198">
        <f t="shared" si="37"/>
        <v>13650</v>
      </c>
      <c r="AC93" s="199">
        <v>1894.0630736255901</v>
      </c>
      <c r="AD93" s="111">
        <f t="shared" si="38"/>
        <v>3788.1261472511801</v>
      </c>
      <c r="AE93" s="200">
        <v>0.27751839906602099</v>
      </c>
      <c r="AF93" s="199">
        <v>7848.75</v>
      </c>
      <c r="AG93" s="111">
        <f t="shared" si="39"/>
        <v>15697.5</v>
      </c>
      <c r="AH93" s="199">
        <v>2025.7004572425701</v>
      </c>
      <c r="AI93" s="111">
        <f t="shared" si="40"/>
        <v>4051.4009144851402</v>
      </c>
      <c r="AJ93" s="223">
        <v>0.25809211113139902</v>
      </c>
      <c r="AK93" s="224">
        <v>17508.919999999998</v>
      </c>
      <c r="AL93" s="224">
        <v>3812.05</v>
      </c>
      <c r="AM93" s="225">
        <f t="shared" si="41"/>
        <v>1.28270476190476</v>
      </c>
      <c r="AN93" s="225">
        <f t="shared" si="42"/>
        <v>1.00631548470638</v>
      </c>
      <c r="AO93" s="225">
        <f t="shared" si="43"/>
        <v>1.11539544513458</v>
      </c>
      <c r="AP93" s="79">
        <f t="shared" si="44"/>
        <v>0.94092144432574498</v>
      </c>
      <c r="AQ93" s="189">
        <v>500</v>
      </c>
      <c r="AR93" s="228"/>
      <c r="AS93" s="229">
        <v>27</v>
      </c>
      <c r="AT93" s="229">
        <v>32</v>
      </c>
      <c r="AU93" s="229">
        <f t="shared" si="45"/>
        <v>5</v>
      </c>
      <c r="AV93" s="230"/>
      <c r="AW93" s="229">
        <v>10</v>
      </c>
      <c r="AX93" s="229">
        <v>5</v>
      </c>
      <c r="AY93" s="229">
        <v>9</v>
      </c>
      <c r="AZ93" s="229">
        <f t="shared" si="46"/>
        <v>4</v>
      </c>
      <c r="BA93" s="229"/>
      <c r="BB93" s="233">
        <v>100</v>
      </c>
      <c r="BC93" s="229">
        <v>72</v>
      </c>
      <c r="BD93" s="229">
        <v>40</v>
      </c>
      <c r="BE93" s="235">
        <v>12</v>
      </c>
      <c r="BF93" s="236">
        <v>8</v>
      </c>
      <c r="BG93" s="229">
        <v>8</v>
      </c>
      <c r="BH93" s="229">
        <f t="shared" si="47"/>
        <v>0</v>
      </c>
    </row>
    <row r="94" spans="1:60">
      <c r="A94" s="32">
        <v>80</v>
      </c>
      <c r="B94" s="32">
        <v>104838</v>
      </c>
      <c r="C94" s="33" t="s">
        <v>140</v>
      </c>
      <c r="D94" s="33" t="s">
        <v>55</v>
      </c>
      <c r="E94" s="60">
        <v>27</v>
      </c>
      <c r="F94" s="71">
        <v>150</v>
      </c>
      <c r="G94" s="186">
        <v>2</v>
      </c>
      <c r="H94" s="186">
        <v>0</v>
      </c>
      <c r="I94" s="199">
        <v>10500</v>
      </c>
      <c r="J94" s="111">
        <f t="shared" si="27"/>
        <v>31500</v>
      </c>
      <c r="K94" s="199">
        <f t="shared" si="28"/>
        <v>2122.95546272515</v>
      </c>
      <c r="L94" s="111">
        <f t="shared" si="29"/>
        <v>6368.8663881754401</v>
      </c>
      <c r="M94" s="200">
        <v>0.202186234545252</v>
      </c>
      <c r="N94" s="201">
        <v>13500</v>
      </c>
      <c r="O94" s="198">
        <f t="shared" si="30"/>
        <v>40500</v>
      </c>
      <c r="P94" s="199">
        <f t="shared" si="31"/>
        <v>2524.8006038838298</v>
      </c>
      <c r="Q94" s="111">
        <f t="shared" si="32"/>
        <v>7574.4018116514999</v>
      </c>
      <c r="R94" s="200">
        <v>0.187022266954358</v>
      </c>
      <c r="S94" s="208">
        <v>25691.84</v>
      </c>
      <c r="T94" s="208">
        <v>4088.88</v>
      </c>
      <c r="U94" s="209">
        <f t="shared" si="33"/>
        <v>0.81561396825396804</v>
      </c>
      <c r="V94" s="209">
        <f t="shared" si="34"/>
        <v>0.64201064220651505</v>
      </c>
      <c r="W94" s="209">
        <f t="shared" si="35"/>
        <v>0.63436641975308605</v>
      </c>
      <c r="X94" s="209">
        <f t="shared" si="36"/>
        <v>0.53982876822169501</v>
      </c>
      <c r="Y94" s="189"/>
      <c r="Z94" s="214"/>
      <c r="AA94" s="218">
        <v>6825</v>
      </c>
      <c r="AB94" s="198">
        <f t="shared" si="37"/>
        <v>13650</v>
      </c>
      <c r="AC94" s="199">
        <v>1782.3980239129901</v>
      </c>
      <c r="AD94" s="111">
        <f t="shared" si="38"/>
        <v>3564.7960478259802</v>
      </c>
      <c r="AE94" s="200">
        <v>0.26115721962095001</v>
      </c>
      <c r="AF94" s="199">
        <v>7848.75</v>
      </c>
      <c r="AG94" s="111">
        <f t="shared" si="39"/>
        <v>15697.5</v>
      </c>
      <c r="AH94" s="199">
        <v>1906.27468657494</v>
      </c>
      <c r="AI94" s="111">
        <f t="shared" si="40"/>
        <v>3812.54937314988</v>
      </c>
      <c r="AJ94" s="223">
        <v>0.24287621424748401</v>
      </c>
      <c r="AK94" s="224">
        <v>11192.83</v>
      </c>
      <c r="AL94" s="224">
        <v>2107.48</v>
      </c>
      <c r="AM94" s="79">
        <f t="shared" si="41"/>
        <v>0.81998754578754596</v>
      </c>
      <c r="AN94" s="79">
        <f t="shared" si="42"/>
        <v>0.59119230714061899</v>
      </c>
      <c r="AO94" s="79">
        <f t="shared" si="43"/>
        <v>0.71303264851090897</v>
      </c>
      <c r="AP94" s="79">
        <f t="shared" si="44"/>
        <v>0.55277448072989199</v>
      </c>
      <c r="AQ94" s="228"/>
      <c r="AR94" s="228"/>
      <c r="AS94" s="229">
        <v>27</v>
      </c>
      <c r="AT94" s="229">
        <v>22</v>
      </c>
      <c r="AU94" s="229">
        <f t="shared" si="45"/>
        <v>-5</v>
      </c>
      <c r="AV94" s="230">
        <f>AU94*2</f>
        <v>-10</v>
      </c>
      <c r="AW94" s="229">
        <v>10</v>
      </c>
      <c r="AX94" s="229">
        <v>4</v>
      </c>
      <c r="AY94" s="229">
        <v>0</v>
      </c>
      <c r="AZ94" s="229">
        <f t="shared" si="46"/>
        <v>-6</v>
      </c>
      <c r="BA94" s="230">
        <f t="shared" ref="BA94:BA99" si="50">AZ94*5</f>
        <v>-30</v>
      </c>
      <c r="BB94" s="233">
        <v>100</v>
      </c>
      <c r="BC94" s="229">
        <v>0</v>
      </c>
      <c r="BD94" s="229">
        <v>20</v>
      </c>
      <c r="BE94" s="235">
        <v>-80</v>
      </c>
      <c r="BF94" s="236">
        <v>6</v>
      </c>
      <c r="BG94" s="229">
        <v>1</v>
      </c>
      <c r="BH94" s="229">
        <f t="shared" si="47"/>
        <v>-5</v>
      </c>
    </row>
    <row r="95" spans="1:60">
      <c r="A95" s="32">
        <v>57</v>
      </c>
      <c r="B95" s="32">
        <v>754</v>
      </c>
      <c r="C95" s="33" t="s">
        <v>141</v>
      </c>
      <c r="D95" s="33" t="s">
        <v>55</v>
      </c>
      <c r="E95" s="60">
        <v>19</v>
      </c>
      <c r="F95" s="71">
        <v>150</v>
      </c>
      <c r="G95" s="186">
        <v>4</v>
      </c>
      <c r="H95" s="186">
        <v>0</v>
      </c>
      <c r="I95" s="199">
        <v>13500</v>
      </c>
      <c r="J95" s="111">
        <f t="shared" si="27"/>
        <v>40500</v>
      </c>
      <c r="K95" s="199">
        <f t="shared" si="28"/>
        <v>3147.9473750143002</v>
      </c>
      <c r="L95" s="111">
        <f t="shared" si="29"/>
        <v>9443.8421250428892</v>
      </c>
      <c r="M95" s="200">
        <v>0.23318128703809601</v>
      </c>
      <c r="N95" s="201">
        <v>16875</v>
      </c>
      <c r="O95" s="198">
        <f t="shared" si="30"/>
        <v>50625</v>
      </c>
      <c r="P95" s="199">
        <f t="shared" si="31"/>
        <v>3639.8141523602799</v>
      </c>
      <c r="Q95" s="111">
        <f t="shared" si="32"/>
        <v>10919.442457080901</v>
      </c>
      <c r="R95" s="200">
        <v>0.21569269051023901</v>
      </c>
      <c r="S95" s="208">
        <v>32378.75</v>
      </c>
      <c r="T95" s="208">
        <v>7088.54</v>
      </c>
      <c r="U95" s="209">
        <f t="shared" si="33"/>
        <v>0.79947530864197502</v>
      </c>
      <c r="V95" s="209">
        <f t="shared" si="34"/>
        <v>0.75059916357589596</v>
      </c>
      <c r="W95" s="209">
        <f t="shared" si="35"/>
        <v>0.63958024691357995</v>
      </c>
      <c r="X95" s="209">
        <f t="shared" si="36"/>
        <v>0.64916684417374704</v>
      </c>
      <c r="Y95" s="189"/>
      <c r="Z95" s="214"/>
      <c r="AA95" s="218">
        <v>8970</v>
      </c>
      <c r="AB95" s="198">
        <f t="shared" si="37"/>
        <v>17940</v>
      </c>
      <c r="AC95" s="199">
        <v>2701.6966869451398</v>
      </c>
      <c r="AD95" s="111">
        <f t="shared" si="38"/>
        <v>5403.3933738902797</v>
      </c>
      <c r="AE95" s="200">
        <v>0.30119249575754098</v>
      </c>
      <c r="AF95" s="199">
        <v>10315.5</v>
      </c>
      <c r="AG95" s="111">
        <f t="shared" si="39"/>
        <v>20631</v>
      </c>
      <c r="AH95" s="199">
        <v>2889.4646066878299</v>
      </c>
      <c r="AI95" s="111">
        <f t="shared" si="40"/>
        <v>5778.9292133756599</v>
      </c>
      <c r="AJ95" s="223">
        <v>0.28010902105451302</v>
      </c>
      <c r="AK95" s="224">
        <v>19434.41</v>
      </c>
      <c r="AL95" s="224">
        <v>5373.71</v>
      </c>
      <c r="AM95" s="225">
        <f t="shared" si="41"/>
        <v>1.0833004459308799</v>
      </c>
      <c r="AN95" s="79">
        <f t="shared" si="42"/>
        <v>0.99450653101924602</v>
      </c>
      <c r="AO95" s="79">
        <f t="shared" si="43"/>
        <v>0.94200038776598305</v>
      </c>
      <c r="AP95" s="79">
        <f t="shared" si="44"/>
        <v>0.92987987940088301</v>
      </c>
      <c r="AQ95" s="228"/>
      <c r="AR95" s="228"/>
      <c r="AS95" s="229">
        <v>50</v>
      </c>
      <c r="AT95" s="229">
        <v>42</v>
      </c>
      <c r="AU95" s="229">
        <f t="shared" si="45"/>
        <v>-8</v>
      </c>
      <c r="AV95" s="230">
        <f>AU95*2</f>
        <v>-16</v>
      </c>
      <c r="AW95" s="229">
        <v>16</v>
      </c>
      <c r="AX95" s="229">
        <v>0</v>
      </c>
      <c r="AY95" s="229">
        <v>0</v>
      </c>
      <c r="AZ95" s="229">
        <f t="shared" si="46"/>
        <v>-16</v>
      </c>
      <c r="BA95" s="230">
        <f t="shared" si="50"/>
        <v>-80</v>
      </c>
      <c r="BB95" s="233">
        <v>100</v>
      </c>
      <c r="BC95" s="229">
        <v>0</v>
      </c>
      <c r="BD95" s="229">
        <v>0</v>
      </c>
      <c r="BE95" s="235">
        <v>-100</v>
      </c>
      <c r="BF95" s="236">
        <v>8</v>
      </c>
      <c r="BG95" s="229">
        <v>3</v>
      </c>
      <c r="BH95" s="229">
        <f t="shared" si="47"/>
        <v>-5</v>
      </c>
    </row>
    <row r="96" spans="1:60">
      <c r="A96" s="32">
        <v>42</v>
      </c>
      <c r="B96" s="32">
        <v>114622</v>
      </c>
      <c r="C96" s="33" t="s">
        <v>142</v>
      </c>
      <c r="D96" s="33" t="s">
        <v>47</v>
      </c>
      <c r="E96" s="187">
        <v>14</v>
      </c>
      <c r="F96" s="188">
        <v>150</v>
      </c>
      <c r="G96" s="186">
        <v>3</v>
      </c>
      <c r="H96" s="186">
        <v>2</v>
      </c>
      <c r="I96" s="199">
        <v>15000</v>
      </c>
      <c r="J96" s="111">
        <f t="shared" si="27"/>
        <v>45000</v>
      </c>
      <c r="K96" s="199">
        <f t="shared" si="28"/>
        <v>3005.2581528114501</v>
      </c>
      <c r="L96" s="111">
        <f t="shared" si="29"/>
        <v>9015.7744584343309</v>
      </c>
      <c r="M96" s="200">
        <v>0.20035054352076301</v>
      </c>
      <c r="N96" s="201">
        <v>18800</v>
      </c>
      <c r="O96" s="198">
        <f t="shared" si="30"/>
        <v>56400</v>
      </c>
      <c r="P96" s="199">
        <f t="shared" si="31"/>
        <v>3484.0959518260702</v>
      </c>
      <c r="Q96" s="111">
        <f t="shared" si="32"/>
        <v>10452.2878554782</v>
      </c>
      <c r="R96" s="200">
        <v>0.185324252756706</v>
      </c>
      <c r="S96" s="208">
        <v>35868.53</v>
      </c>
      <c r="T96" s="208">
        <v>7222.14</v>
      </c>
      <c r="U96" s="209">
        <f t="shared" si="33"/>
        <v>0.79707844444444398</v>
      </c>
      <c r="V96" s="209">
        <f t="shared" si="34"/>
        <v>0.80105597509081705</v>
      </c>
      <c r="W96" s="209">
        <f t="shared" si="35"/>
        <v>0.63596684397163095</v>
      </c>
      <c r="X96" s="209">
        <f t="shared" si="36"/>
        <v>0.690962600710882</v>
      </c>
      <c r="Y96" s="189"/>
      <c r="Z96" s="214"/>
      <c r="AA96" s="218">
        <v>9750</v>
      </c>
      <c r="AB96" s="198">
        <f t="shared" si="37"/>
        <v>19500</v>
      </c>
      <c r="AC96" s="199">
        <v>2523.1646574646102</v>
      </c>
      <c r="AD96" s="111">
        <f t="shared" si="38"/>
        <v>5046.3293149292203</v>
      </c>
      <c r="AE96" s="200">
        <v>0.258786118714319</v>
      </c>
      <c r="AF96" s="199">
        <v>11212.5</v>
      </c>
      <c r="AG96" s="111">
        <f t="shared" si="39"/>
        <v>22425</v>
      </c>
      <c r="AH96" s="199">
        <v>2698.5246011583999</v>
      </c>
      <c r="AI96" s="111">
        <f t="shared" si="40"/>
        <v>5397.0492023167999</v>
      </c>
      <c r="AJ96" s="223">
        <v>0.240671090404317</v>
      </c>
      <c r="AK96" s="224">
        <v>23007.49</v>
      </c>
      <c r="AL96" s="224">
        <v>5132.68</v>
      </c>
      <c r="AM96" s="225">
        <f t="shared" si="41"/>
        <v>1.17987128205128</v>
      </c>
      <c r="AN96" s="225">
        <f t="shared" si="42"/>
        <v>1.01711158342665</v>
      </c>
      <c r="AO96" s="225">
        <f t="shared" si="43"/>
        <v>1.0259750278706801</v>
      </c>
      <c r="AP96" s="79">
        <f t="shared" si="44"/>
        <v>0.951015973283454</v>
      </c>
      <c r="AQ96" s="189">
        <v>300</v>
      </c>
      <c r="AR96" s="228"/>
      <c r="AS96" s="229">
        <v>71</v>
      </c>
      <c r="AT96" s="229">
        <v>133</v>
      </c>
      <c r="AU96" s="229">
        <f t="shared" si="45"/>
        <v>62</v>
      </c>
      <c r="AV96" s="230"/>
      <c r="AW96" s="229">
        <v>16</v>
      </c>
      <c r="AX96" s="229">
        <v>6</v>
      </c>
      <c r="AY96" s="229">
        <v>0</v>
      </c>
      <c r="AZ96" s="229">
        <f t="shared" si="46"/>
        <v>-10</v>
      </c>
      <c r="BA96" s="230">
        <f t="shared" si="50"/>
        <v>-50</v>
      </c>
      <c r="BB96" s="233">
        <v>100</v>
      </c>
      <c r="BC96" s="229">
        <v>0</v>
      </c>
      <c r="BD96" s="229">
        <v>30</v>
      </c>
      <c r="BE96" s="235">
        <v>-70</v>
      </c>
      <c r="BF96" s="236">
        <v>8</v>
      </c>
      <c r="BG96" s="229">
        <v>6</v>
      </c>
      <c r="BH96" s="229">
        <f t="shared" si="47"/>
        <v>-2</v>
      </c>
    </row>
    <row r="97" spans="1:60">
      <c r="A97" s="32">
        <v>128</v>
      </c>
      <c r="B97" s="32">
        <v>545</v>
      </c>
      <c r="C97" s="33" t="s">
        <v>143</v>
      </c>
      <c r="D97" s="33" t="s">
        <v>51</v>
      </c>
      <c r="E97" s="187">
        <v>44</v>
      </c>
      <c r="F97" s="188">
        <v>100</v>
      </c>
      <c r="G97" s="186">
        <v>0</v>
      </c>
      <c r="H97" s="186">
        <v>0</v>
      </c>
      <c r="I97" s="199">
        <v>7000</v>
      </c>
      <c r="J97" s="111">
        <f t="shared" si="27"/>
        <v>21000</v>
      </c>
      <c r="K97" s="199">
        <f t="shared" si="28"/>
        <v>1770.6132131797499</v>
      </c>
      <c r="L97" s="111">
        <f t="shared" si="29"/>
        <v>5311.8396395392401</v>
      </c>
      <c r="M97" s="200">
        <v>0.25294474473996398</v>
      </c>
      <c r="N97" s="201">
        <v>9000</v>
      </c>
      <c r="O97" s="198">
        <f t="shared" si="30"/>
        <v>27000</v>
      </c>
      <c r="P97" s="199">
        <f t="shared" si="31"/>
        <v>2105.7649999601999</v>
      </c>
      <c r="Q97" s="111">
        <f t="shared" si="32"/>
        <v>6317.2949998806098</v>
      </c>
      <c r="R97" s="200">
        <v>0.23397388888446699</v>
      </c>
      <c r="S97" s="208">
        <v>16717.52</v>
      </c>
      <c r="T97" s="208">
        <v>2235.8000000000002</v>
      </c>
      <c r="U97" s="209">
        <f t="shared" si="33"/>
        <v>0.79607238095238098</v>
      </c>
      <c r="V97" s="209">
        <f t="shared" si="34"/>
        <v>0.42090879087493199</v>
      </c>
      <c r="W97" s="209">
        <f t="shared" si="35"/>
        <v>0.61916740740740706</v>
      </c>
      <c r="X97" s="209">
        <f t="shared" si="36"/>
        <v>0.35391730163657897</v>
      </c>
      <c r="Y97" s="189"/>
      <c r="Z97" s="214"/>
      <c r="AA97" s="218">
        <v>4225</v>
      </c>
      <c r="AB97" s="198">
        <f t="shared" si="37"/>
        <v>8450</v>
      </c>
      <c r="AC97" s="199">
        <v>1380.39324759653</v>
      </c>
      <c r="AD97" s="111">
        <f t="shared" si="38"/>
        <v>2760.7864951930601</v>
      </c>
      <c r="AE97" s="200">
        <v>0.32672029528912</v>
      </c>
      <c r="AF97" s="199">
        <v>4858.75</v>
      </c>
      <c r="AG97" s="111">
        <f t="shared" si="39"/>
        <v>9717.5</v>
      </c>
      <c r="AH97" s="199">
        <v>1476.33057830449</v>
      </c>
      <c r="AI97" s="111">
        <f t="shared" si="40"/>
        <v>2952.66115660898</v>
      </c>
      <c r="AJ97" s="223">
        <v>0.30384987461888202</v>
      </c>
      <c r="AK97" s="224">
        <v>6353.02</v>
      </c>
      <c r="AL97" s="224">
        <v>521.67999999999995</v>
      </c>
      <c r="AM97" s="79">
        <f t="shared" si="41"/>
        <v>0.75183668639053303</v>
      </c>
      <c r="AN97" s="79">
        <f t="shared" si="42"/>
        <v>0.18896064614497399</v>
      </c>
      <c r="AO97" s="79">
        <f t="shared" si="43"/>
        <v>0.65377103164394101</v>
      </c>
      <c r="AP97" s="79">
        <f t="shared" si="44"/>
        <v>0.17668129606823199</v>
      </c>
      <c r="AQ97" s="228"/>
      <c r="AR97" s="228"/>
      <c r="AS97" s="229">
        <v>24</v>
      </c>
      <c r="AT97" s="229">
        <v>22</v>
      </c>
      <c r="AU97" s="229">
        <f t="shared" si="45"/>
        <v>-2</v>
      </c>
      <c r="AV97" s="230">
        <f>AU97*2</f>
        <v>-4</v>
      </c>
      <c r="AW97" s="229">
        <v>8</v>
      </c>
      <c r="AX97" s="229">
        <v>4</v>
      </c>
      <c r="AY97" s="229">
        <v>0</v>
      </c>
      <c r="AZ97" s="229">
        <f t="shared" si="46"/>
        <v>-4</v>
      </c>
      <c r="BA97" s="230">
        <f t="shared" si="50"/>
        <v>-20</v>
      </c>
      <c r="BB97" s="233">
        <v>100</v>
      </c>
      <c r="BC97" s="229">
        <v>0</v>
      </c>
      <c r="BD97" s="229">
        <v>20</v>
      </c>
      <c r="BE97" s="235">
        <v>-80</v>
      </c>
      <c r="BF97" s="236">
        <v>3</v>
      </c>
      <c r="BG97" s="229">
        <v>5</v>
      </c>
      <c r="BH97" s="229">
        <f t="shared" si="47"/>
        <v>2</v>
      </c>
    </row>
    <row r="98" spans="1:60">
      <c r="A98" s="32">
        <v>68</v>
      </c>
      <c r="B98" s="32">
        <v>572</v>
      </c>
      <c r="C98" s="33" t="s">
        <v>144</v>
      </c>
      <c r="D98" s="33" t="s">
        <v>47</v>
      </c>
      <c r="E98" s="60">
        <v>23</v>
      </c>
      <c r="F98" s="71">
        <v>150</v>
      </c>
      <c r="G98" s="186">
        <v>3</v>
      </c>
      <c r="H98" s="186">
        <v>1</v>
      </c>
      <c r="I98" s="199">
        <v>13000</v>
      </c>
      <c r="J98" s="111">
        <f t="shared" si="27"/>
        <v>39000</v>
      </c>
      <c r="K98" s="199">
        <f t="shared" si="28"/>
        <v>3232.0780436884902</v>
      </c>
      <c r="L98" s="111">
        <f t="shared" si="29"/>
        <v>9696.2341310654792</v>
      </c>
      <c r="M98" s="200">
        <v>0.248621387976038</v>
      </c>
      <c r="N98" s="201">
        <v>16250</v>
      </c>
      <c r="O98" s="198">
        <f t="shared" si="30"/>
        <v>48750</v>
      </c>
      <c r="P98" s="199">
        <f t="shared" si="31"/>
        <v>3737.09023801482</v>
      </c>
      <c r="Q98" s="111">
        <f t="shared" si="32"/>
        <v>11211.2707140445</v>
      </c>
      <c r="R98" s="200">
        <v>0.22997478387783499</v>
      </c>
      <c r="S98" s="208">
        <v>31036.41</v>
      </c>
      <c r="T98" s="208">
        <v>8539.49</v>
      </c>
      <c r="U98" s="209">
        <f t="shared" si="33"/>
        <v>0.79580538461538497</v>
      </c>
      <c r="V98" s="209">
        <f t="shared" si="34"/>
        <v>0.880701712084342</v>
      </c>
      <c r="W98" s="209">
        <f t="shared" si="35"/>
        <v>0.63664430769230795</v>
      </c>
      <c r="X98" s="209">
        <f t="shared" si="36"/>
        <v>0.76168796720807996</v>
      </c>
      <c r="Y98" s="189"/>
      <c r="Z98" s="214"/>
      <c r="AA98" s="218">
        <v>8450</v>
      </c>
      <c r="AB98" s="198">
        <f t="shared" si="37"/>
        <v>16900</v>
      </c>
      <c r="AC98" s="199">
        <v>2713.5988575134702</v>
      </c>
      <c r="AD98" s="111">
        <f t="shared" si="38"/>
        <v>5427.1977150269404</v>
      </c>
      <c r="AE98" s="200">
        <v>0.32113595946904899</v>
      </c>
      <c r="AF98" s="199">
        <v>9717.5</v>
      </c>
      <c r="AG98" s="111">
        <f t="shared" si="39"/>
        <v>19435</v>
      </c>
      <c r="AH98" s="199">
        <v>2902.1939781106498</v>
      </c>
      <c r="AI98" s="111">
        <f t="shared" si="40"/>
        <v>5804.3879562212996</v>
      </c>
      <c r="AJ98" s="223">
        <v>0.29865644230621602</v>
      </c>
      <c r="AK98" s="224">
        <v>17043.669999999998</v>
      </c>
      <c r="AL98" s="224">
        <v>4162.26</v>
      </c>
      <c r="AM98" s="225">
        <f t="shared" si="41"/>
        <v>1.0085011834319499</v>
      </c>
      <c r="AN98" s="79">
        <f t="shared" si="42"/>
        <v>0.76692617784597095</v>
      </c>
      <c r="AO98" s="79">
        <f t="shared" si="43"/>
        <v>0.87695755081039395</v>
      </c>
      <c r="AP98" s="79">
        <f t="shared" si="44"/>
        <v>0.71708852533517797</v>
      </c>
      <c r="AQ98" s="228"/>
      <c r="AR98" s="228"/>
      <c r="AS98" s="229">
        <v>33</v>
      </c>
      <c r="AT98" s="229">
        <v>0</v>
      </c>
      <c r="AU98" s="229">
        <f t="shared" si="45"/>
        <v>-33</v>
      </c>
      <c r="AV98" s="230">
        <f>AU98*2</f>
        <v>-66</v>
      </c>
      <c r="AW98" s="229">
        <v>16</v>
      </c>
      <c r="AX98" s="229">
        <v>6</v>
      </c>
      <c r="AY98" s="229">
        <v>2</v>
      </c>
      <c r="AZ98" s="229">
        <f t="shared" si="46"/>
        <v>-8</v>
      </c>
      <c r="BA98" s="230">
        <f t="shared" si="50"/>
        <v>-40</v>
      </c>
      <c r="BB98" s="233">
        <v>100</v>
      </c>
      <c r="BC98" s="229">
        <v>16</v>
      </c>
      <c r="BD98" s="229">
        <v>30</v>
      </c>
      <c r="BE98" s="235">
        <v>-54</v>
      </c>
      <c r="BF98" s="236">
        <v>6</v>
      </c>
      <c r="BG98" s="229">
        <v>8</v>
      </c>
      <c r="BH98" s="229">
        <f t="shared" si="47"/>
        <v>2</v>
      </c>
    </row>
    <row r="99" spans="1:60">
      <c r="A99" s="32">
        <v>74</v>
      </c>
      <c r="B99" s="32">
        <v>743</v>
      </c>
      <c r="C99" s="33" t="s">
        <v>145</v>
      </c>
      <c r="D99" s="33" t="s">
        <v>51</v>
      </c>
      <c r="E99" s="60">
        <v>25</v>
      </c>
      <c r="F99" s="71">
        <v>150</v>
      </c>
      <c r="G99" s="186">
        <v>2</v>
      </c>
      <c r="H99" s="186">
        <v>2</v>
      </c>
      <c r="I99" s="199">
        <v>14000</v>
      </c>
      <c r="J99" s="111">
        <f t="shared" si="27"/>
        <v>42000</v>
      </c>
      <c r="K99" s="199">
        <f t="shared" si="28"/>
        <v>3680.9343956358098</v>
      </c>
      <c r="L99" s="111">
        <f t="shared" si="29"/>
        <v>11042.8031869074</v>
      </c>
      <c r="M99" s="200">
        <v>0.26292388540255801</v>
      </c>
      <c r="N99" s="201">
        <v>17500</v>
      </c>
      <c r="O99" s="198">
        <f t="shared" si="30"/>
        <v>52500</v>
      </c>
      <c r="P99" s="199">
        <f t="shared" si="31"/>
        <v>4256.0803949539004</v>
      </c>
      <c r="Q99" s="111">
        <f t="shared" si="32"/>
        <v>12768.241184861699</v>
      </c>
      <c r="R99" s="200">
        <v>0.24320459399736599</v>
      </c>
      <c r="S99" s="208">
        <v>33199.22</v>
      </c>
      <c r="T99" s="208">
        <v>8759.02</v>
      </c>
      <c r="U99" s="209">
        <f t="shared" si="33"/>
        <v>0.79045761904761902</v>
      </c>
      <c r="V99" s="209">
        <f t="shared" si="34"/>
        <v>0.793188092891565</v>
      </c>
      <c r="W99" s="209">
        <f t="shared" si="35"/>
        <v>0.63236609523809495</v>
      </c>
      <c r="X99" s="209">
        <f t="shared" si="36"/>
        <v>0.68600051277108298</v>
      </c>
      <c r="Y99" s="189"/>
      <c r="Z99" s="214"/>
      <c r="AA99" s="218">
        <v>8125</v>
      </c>
      <c r="AB99" s="198">
        <f t="shared" si="37"/>
        <v>16250</v>
      </c>
      <c r="AC99" s="199">
        <v>2759.3314014903899</v>
      </c>
      <c r="AD99" s="111">
        <f t="shared" si="38"/>
        <v>5518.6628029807798</v>
      </c>
      <c r="AE99" s="200">
        <v>0.33961001864497098</v>
      </c>
      <c r="AF99" s="199">
        <v>9343.75</v>
      </c>
      <c r="AG99" s="111">
        <f t="shared" si="39"/>
        <v>18687.5</v>
      </c>
      <c r="AH99" s="199">
        <v>2951.1049338939702</v>
      </c>
      <c r="AI99" s="111">
        <f t="shared" si="40"/>
        <v>5902.2098677879403</v>
      </c>
      <c r="AJ99" s="223">
        <v>0.31583731733982301</v>
      </c>
      <c r="AK99" s="224">
        <v>14926.76</v>
      </c>
      <c r="AL99" s="224">
        <v>3983.17</v>
      </c>
      <c r="AM99" s="79">
        <f t="shared" si="41"/>
        <v>0.91856984615384596</v>
      </c>
      <c r="AN99" s="79">
        <f t="shared" si="42"/>
        <v>0.72176361234619801</v>
      </c>
      <c r="AO99" s="79">
        <f t="shared" si="43"/>
        <v>0.79875638795986603</v>
      </c>
      <c r="AP99" s="79">
        <f t="shared" si="44"/>
        <v>0.67486078760747803</v>
      </c>
      <c r="AQ99" s="228"/>
      <c r="AR99" s="228"/>
      <c r="AS99" s="229">
        <v>33</v>
      </c>
      <c r="AT99" s="229">
        <v>20</v>
      </c>
      <c r="AU99" s="229">
        <f t="shared" si="45"/>
        <v>-13</v>
      </c>
      <c r="AV99" s="230">
        <f>AU99*2</f>
        <v>-26</v>
      </c>
      <c r="AW99" s="229">
        <v>16</v>
      </c>
      <c r="AX99" s="229">
        <v>10</v>
      </c>
      <c r="AY99" s="229">
        <v>0</v>
      </c>
      <c r="AZ99" s="229">
        <f t="shared" si="46"/>
        <v>-6</v>
      </c>
      <c r="BA99" s="230">
        <f t="shared" si="50"/>
        <v>-30</v>
      </c>
      <c r="BB99" s="233">
        <v>100</v>
      </c>
      <c r="BC99" s="229">
        <v>0</v>
      </c>
      <c r="BD99" s="229">
        <v>50</v>
      </c>
      <c r="BE99" s="235">
        <v>-50</v>
      </c>
      <c r="BF99" s="236">
        <v>6</v>
      </c>
      <c r="BG99" s="229">
        <v>2</v>
      </c>
      <c r="BH99" s="229">
        <f t="shared" si="47"/>
        <v>-4</v>
      </c>
    </row>
    <row r="100" spans="1:60">
      <c r="A100" s="29">
        <v>50</v>
      </c>
      <c r="B100" s="29">
        <v>391</v>
      </c>
      <c r="C100" s="30" t="s">
        <v>146</v>
      </c>
      <c r="D100" s="30" t="s">
        <v>47</v>
      </c>
      <c r="E100" s="60">
        <v>17</v>
      </c>
      <c r="F100" s="61">
        <v>150</v>
      </c>
      <c r="G100" s="186">
        <v>2</v>
      </c>
      <c r="H100" s="186">
        <v>2</v>
      </c>
      <c r="I100" s="195">
        <v>13500</v>
      </c>
      <c r="J100" s="111">
        <f t="shared" si="27"/>
        <v>40500</v>
      </c>
      <c r="K100" s="195">
        <f t="shared" si="28"/>
        <v>3320.5557086545</v>
      </c>
      <c r="L100" s="111">
        <f t="shared" si="29"/>
        <v>9961.6671259635004</v>
      </c>
      <c r="M100" s="196">
        <v>0.24596708952996299</v>
      </c>
      <c r="N100" s="197">
        <v>16875</v>
      </c>
      <c r="O100" s="198">
        <f t="shared" si="30"/>
        <v>50625</v>
      </c>
      <c r="P100" s="195">
        <f t="shared" si="31"/>
        <v>3839.3925381317699</v>
      </c>
      <c r="Q100" s="111">
        <f t="shared" si="32"/>
        <v>11518.177614395299</v>
      </c>
      <c r="R100" s="196">
        <v>0.22751955781521599</v>
      </c>
      <c r="S100" s="204">
        <v>31877.72</v>
      </c>
      <c r="T100" s="204">
        <v>8887.48</v>
      </c>
      <c r="U100" s="209">
        <f t="shared" si="33"/>
        <v>0.78710419753086402</v>
      </c>
      <c r="V100" s="209">
        <f t="shared" si="34"/>
        <v>0.89216793611143597</v>
      </c>
      <c r="W100" s="209">
        <f t="shared" si="35"/>
        <v>0.629683358024691</v>
      </c>
      <c r="X100" s="209">
        <f t="shared" si="36"/>
        <v>0.77160470150178195</v>
      </c>
      <c r="Y100" s="189"/>
      <c r="Z100" s="214"/>
      <c r="AA100" s="215">
        <v>8775</v>
      </c>
      <c r="AB100" s="198">
        <f t="shared" si="37"/>
        <v>17550</v>
      </c>
      <c r="AC100" s="195">
        <v>2787.8832303911799</v>
      </c>
      <c r="AD100" s="111">
        <f t="shared" si="38"/>
        <v>5575.7664607823599</v>
      </c>
      <c r="AE100" s="196">
        <v>0.31770749064286902</v>
      </c>
      <c r="AF100" s="195">
        <v>10091.25</v>
      </c>
      <c r="AG100" s="111">
        <f t="shared" si="39"/>
        <v>20182.5</v>
      </c>
      <c r="AH100" s="195">
        <v>2981.6411149033702</v>
      </c>
      <c r="AI100" s="111">
        <f t="shared" si="40"/>
        <v>5963.2822298067404</v>
      </c>
      <c r="AJ100" s="222">
        <v>0.29546796629786798</v>
      </c>
      <c r="AK100" s="110">
        <v>12963.67</v>
      </c>
      <c r="AL100" s="110">
        <v>3919.14</v>
      </c>
      <c r="AM100" s="79">
        <f t="shared" si="41"/>
        <v>0.73867065527065501</v>
      </c>
      <c r="AN100" s="79">
        <f t="shared" si="42"/>
        <v>0.70288811907127302</v>
      </c>
      <c r="AO100" s="79">
        <f t="shared" si="43"/>
        <v>0.64232230893100495</v>
      </c>
      <c r="AP100" s="79">
        <f t="shared" si="44"/>
        <v>0.65721189253975898</v>
      </c>
      <c r="AQ100" s="228"/>
      <c r="AR100" s="228"/>
      <c r="AS100" s="229">
        <v>42</v>
      </c>
      <c r="AT100" s="229">
        <v>0</v>
      </c>
      <c r="AU100" s="229">
        <f t="shared" si="45"/>
        <v>-42</v>
      </c>
      <c r="AV100" s="230">
        <f>AU100*2</f>
        <v>-84</v>
      </c>
      <c r="AW100" s="229">
        <v>14</v>
      </c>
      <c r="AX100" s="229">
        <v>12</v>
      </c>
      <c r="AY100" s="229">
        <v>4</v>
      </c>
      <c r="AZ100" s="229">
        <f t="shared" si="46"/>
        <v>2</v>
      </c>
      <c r="BA100" s="229"/>
      <c r="BB100" s="233">
        <v>100</v>
      </c>
      <c r="BC100" s="229">
        <v>32</v>
      </c>
      <c r="BD100" s="229">
        <v>96</v>
      </c>
      <c r="BE100" s="235">
        <v>28</v>
      </c>
      <c r="BF100" s="236">
        <v>8</v>
      </c>
      <c r="BG100" s="229">
        <v>1</v>
      </c>
      <c r="BH100" s="229">
        <f t="shared" si="47"/>
        <v>-7</v>
      </c>
    </row>
    <row r="101" spans="1:60">
      <c r="A101" s="32">
        <v>67</v>
      </c>
      <c r="B101" s="32">
        <v>102564</v>
      </c>
      <c r="C101" s="33" t="s">
        <v>147</v>
      </c>
      <c r="D101" s="33" t="s">
        <v>59</v>
      </c>
      <c r="E101" s="60">
        <v>23</v>
      </c>
      <c r="F101" s="71">
        <v>150</v>
      </c>
      <c r="G101" s="186">
        <v>3</v>
      </c>
      <c r="H101" s="186">
        <v>0</v>
      </c>
      <c r="I101" s="199">
        <v>10000</v>
      </c>
      <c r="J101" s="111">
        <f t="shared" si="27"/>
        <v>30000</v>
      </c>
      <c r="K101" s="199">
        <f t="shared" si="28"/>
        <v>2553.9848341911002</v>
      </c>
      <c r="L101" s="111">
        <f t="shared" si="29"/>
        <v>7661.9545025732996</v>
      </c>
      <c r="M101" s="200">
        <v>0.25539848341910998</v>
      </c>
      <c r="N101" s="201">
        <v>12800</v>
      </c>
      <c r="O101" s="198">
        <f t="shared" si="30"/>
        <v>38400</v>
      </c>
      <c r="P101" s="199">
        <f t="shared" si="31"/>
        <v>3023.9180436822498</v>
      </c>
      <c r="Q101" s="111">
        <f t="shared" si="32"/>
        <v>9071.7541310467604</v>
      </c>
      <c r="R101" s="200">
        <v>0.23624359716267601</v>
      </c>
      <c r="S101" s="208">
        <v>23491.81</v>
      </c>
      <c r="T101" s="208">
        <v>6006.03</v>
      </c>
      <c r="U101" s="209">
        <f t="shared" si="33"/>
        <v>0.78306033333333303</v>
      </c>
      <c r="V101" s="209">
        <f t="shared" si="34"/>
        <v>0.78387701179677505</v>
      </c>
      <c r="W101" s="209">
        <f t="shared" si="35"/>
        <v>0.61176588541666699</v>
      </c>
      <c r="X101" s="209">
        <f t="shared" si="36"/>
        <v>0.66205828699052105</v>
      </c>
      <c r="Y101" s="189"/>
      <c r="Z101" s="214"/>
      <c r="AA101" s="218">
        <v>6500</v>
      </c>
      <c r="AB101" s="198">
        <f t="shared" si="37"/>
        <v>13000</v>
      </c>
      <c r="AC101" s="199">
        <v>2144.2831003729402</v>
      </c>
      <c r="AD101" s="111">
        <f t="shared" si="38"/>
        <v>4288.5662007458805</v>
      </c>
      <c r="AE101" s="200">
        <v>0.32988970774968301</v>
      </c>
      <c r="AF101" s="199">
        <v>7475</v>
      </c>
      <c r="AG101" s="111">
        <f t="shared" si="39"/>
        <v>14950</v>
      </c>
      <c r="AH101" s="199">
        <v>2293.31077584886</v>
      </c>
      <c r="AI101" s="111">
        <f t="shared" si="40"/>
        <v>4586.62155169772</v>
      </c>
      <c r="AJ101" s="223">
        <v>0.30679742820720601</v>
      </c>
      <c r="AK101" s="224">
        <v>14794.52</v>
      </c>
      <c r="AL101" s="224">
        <v>3002.41</v>
      </c>
      <c r="AM101" s="225">
        <f t="shared" si="41"/>
        <v>1.1380399999999999</v>
      </c>
      <c r="AN101" s="79">
        <f t="shared" si="42"/>
        <v>0.70009645635826101</v>
      </c>
      <c r="AO101" s="79">
        <f t="shared" si="43"/>
        <v>0.98960000000000004</v>
      </c>
      <c r="AP101" s="79">
        <f t="shared" si="44"/>
        <v>0.65460164222371298</v>
      </c>
      <c r="AQ101" s="228"/>
      <c r="AR101" s="228"/>
      <c r="AS101" s="229">
        <v>27</v>
      </c>
      <c r="AT101" s="229">
        <v>30</v>
      </c>
      <c r="AU101" s="229">
        <f t="shared" ref="AU101:AU132" si="51">AT101-AS101</f>
        <v>3</v>
      </c>
      <c r="AV101" s="230"/>
      <c r="AW101" s="229">
        <v>10</v>
      </c>
      <c r="AX101" s="229">
        <v>10</v>
      </c>
      <c r="AY101" s="229">
        <v>0</v>
      </c>
      <c r="AZ101" s="229">
        <f t="shared" ref="AZ101:AZ131" si="52">(AX101+AY101)-AW101</f>
        <v>0</v>
      </c>
      <c r="BA101" s="229"/>
      <c r="BB101" s="233">
        <v>100</v>
      </c>
      <c r="BC101" s="229">
        <v>0</v>
      </c>
      <c r="BD101" s="229">
        <v>80</v>
      </c>
      <c r="BE101" s="235">
        <v>-20</v>
      </c>
      <c r="BF101" s="236">
        <v>6</v>
      </c>
      <c r="BG101" s="229">
        <v>2</v>
      </c>
      <c r="BH101" s="229">
        <f t="shared" ref="BH101:BH132" si="53">BG101-BF101</f>
        <v>-4</v>
      </c>
    </row>
    <row r="102" spans="1:60">
      <c r="A102" s="32">
        <v>60</v>
      </c>
      <c r="B102" s="32">
        <v>103199</v>
      </c>
      <c r="C102" s="33" t="s">
        <v>148</v>
      </c>
      <c r="D102" s="33" t="s">
        <v>47</v>
      </c>
      <c r="E102" s="187">
        <v>20</v>
      </c>
      <c r="F102" s="188">
        <v>150</v>
      </c>
      <c r="G102" s="186">
        <v>3</v>
      </c>
      <c r="H102" s="186">
        <v>1</v>
      </c>
      <c r="I102" s="199">
        <v>12000</v>
      </c>
      <c r="J102" s="111">
        <f t="shared" si="27"/>
        <v>36000</v>
      </c>
      <c r="K102" s="199">
        <f t="shared" si="28"/>
        <v>3004.28093533322</v>
      </c>
      <c r="L102" s="111">
        <f t="shared" si="29"/>
        <v>9012.8428059996695</v>
      </c>
      <c r="M102" s="200">
        <v>0.25035674461110202</v>
      </c>
      <c r="N102" s="201">
        <v>15500</v>
      </c>
      <c r="O102" s="198">
        <f t="shared" si="30"/>
        <v>46500</v>
      </c>
      <c r="P102" s="199">
        <f t="shared" si="31"/>
        <v>3589.4898258616799</v>
      </c>
      <c r="Q102" s="111">
        <f t="shared" si="32"/>
        <v>10768.4694775851</v>
      </c>
      <c r="R102" s="200">
        <v>0.23157998876527</v>
      </c>
      <c r="S102" s="208">
        <v>28005.5</v>
      </c>
      <c r="T102" s="208">
        <v>8174.6</v>
      </c>
      <c r="U102" s="209">
        <f t="shared" si="33"/>
        <v>0.77793055555555601</v>
      </c>
      <c r="V102" s="209">
        <f t="shared" si="34"/>
        <v>0.906994627106814</v>
      </c>
      <c r="W102" s="209">
        <f t="shared" si="35"/>
        <v>0.60226881720430103</v>
      </c>
      <c r="X102" s="209">
        <f t="shared" si="36"/>
        <v>0.75912366348957205</v>
      </c>
      <c r="Y102" s="189"/>
      <c r="Z102" s="214"/>
      <c r="AA102" s="218">
        <v>7800</v>
      </c>
      <c r="AB102" s="198">
        <f t="shared" si="37"/>
        <v>15600</v>
      </c>
      <c r="AC102" s="199">
        <v>2522.3442019568602</v>
      </c>
      <c r="AD102" s="111">
        <f t="shared" si="38"/>
        <v>5044.6884039137203</v>
      </c>
      <c r="AE102" s="200">
        <v>0.32337746178934101</v>
      </c>
      <c r="AF102" s="199">
        <v>8970</v>
      </c>
      <c r="AG102" s="111">
        <f t="shared" si="39"/>
        <v>17940</v>
      </c>
      <c r="AH102" s="199">
        <v>2697.6471239928601</v>
      </c>
      <c r="AI102" s="111">
        <f t="shared" si="40"/>
        <v>5395.2942479857202</v>
      </c>
      <c r="AJ102" s="223">
        <v>0.30074103946408698</v>
      </c>
      <c r="AK102" s="224">
        <v>12768.06</v>
      </c>
      <c r="AL102" s="224">
        <v>3116.61</v>
      </c>
      <c r="AM102" s="79">
        <f t="shared" si="41"/>
        <v>0.81846538461538498</v>
      </c>
      <c r="AN102" s="79">
        <f t="shared" si="42"/>
        <v>0.61780029814767201</v>
      </c>
      <c r="AO102" s="79">
        <f t="shared" si="43"/>
        <v>0.71170903010033404</v>
      </c>
      <c r="AP102" s="79">
        <f t="shared" si="44"/>
        <v>0.57765338770235897</v>
      </c>
      <c r="AQ102" s="228"/>
      <c r="AR102" s="228"/>
      <c r="AS102" s="229">
        <v>33</v>
      </c>
      <c r="AT102" s="229">
        <v>0</v>
      </c>
      <c r="AU102" s="229">
        <f t="shared" si="51"/>
        <v>-33</v>
      </c>
      <c r="AV102" s="230">
        <f>AU102*2</f>
        <v>-66</v>
      </c>
      <c r="AW102" s="229">
        <v>14</v>
      </c>
      <c r="AX102" s="229">
        <v>4</v>
      </c>
      <c r="AY102" s="229">
        <v>0</v>
      </c>
      <c r="AZ102" s="229">
        <f t="shared" si="52"/>
        <v>-10</v>
      </c>
      <c r="BA102" s="230">
        <f>AZ102*5</f>
        <v>-50</v>
      </c>
      <c r="BB102" s="233">
        <v>100</v>
      </c>
      <c r="BC102" s="229">
        <v>0</v>
      </c>
      <c r="BD102" s="229">
        <v>20</v>
      </c>
      <c r="BE102" s="235">
        <v>-80</v>
      </c>
      <c r="BF102" s="236">
        <v>6</v>
      </c>
      <c r="BG102" s="229">
        <v>7</v>
      </c>
      <c r="BH102" s="229">
        <f t="shared" si="53"/>
        <v>1</v>
      </c>
    </row>
    <row r="103" spans="1:60">
      <c r="A103" s="32">
        <v>9</v>
      </c>
      <c r="B103" s="32">
        <v>341</v>
      </c>
      <c r="C103" s="33" t="s">
        <v>149</v>
      </c>
      <c r="D103" s="33" t="s">
        <v>59</v>
      </c>
      <c r="E103" s="60">
        <v>3</v>
      </c>
      <c r="F103" s="71">
        <v>200</v>
      </c>
      <c r="G103" s="186">
        <v>5</v>
      </c>
      <c r="H103" s="186">
        <v>1</v>
      </c>
      <c r="I103" s="199">
        <v>40000</v>
      </c>
      <c r="J103" s="111">
        <f t="shared" si="27"/>
        <v>120000</v>
      </c>
      <c r="K103" s="199">
        <f t="shared" si="28"/>
        <v>8000</v>
      </c>
      <c r="L103" s="111">
        <f t="shared" si="29"/>
        <v>24000</v>
      </c>
      <c r="M103" s="200">
        <v>0.2</v>
      </c>
      <c r="N103" s="201">
        <v>48000</v>
      </c>
      <c r="O103" s="198">
        <f t="shared" si="30"/>
        <v>144000</v>
      </c>
      <c r="P103" s="199">
        <f t="shared" si="31"/>
        <v>8880</v>
      </c>
      <c r="Q103" s="111">
        <f t="shared" si="32"/>
        <v>26640</v>
      </c>
      <c r="R103" s="200">
        <v>0.185</v>
      </c>
      <c r="S103" s="208">
        <v>93347.8</v>
      </c>
      <c r="T103" s="208">
        <v>19673.86</v>
      </c>
      <c r="U103" s="209">
        <f t="shared" si="33"/>
        <v>0.77789833333333303</v>
      </c>
      <c r="V103" s="209">
        <f t="shared" si="34"/>
        <v>0.81974416666666705</v>
      </c>
      <c r="W103" s="209">
        <f t="shared" si="35"/>
        <v>0.64824861111111098</v>
      </c>
      <c r="X103" s="209">
        <f t="shared" si="36"/>
        <v>0.73850825825825805</v>
      </c>
      <c r="Y103" s="189"/>
      <c r="Z103" s="214"/>
      <c r="AA103" s="218">
        <v>25000</v>
      </c>
      <c r="AB103" s="198">
        <f t="shared" si="37"/>
        <v>50000</v>
      </c>
      <c r="AC103" s="199">
        <v>6142.1254261612203</v>
      </c>
      <c r="AD103" s="111">
        <f t="shared" si="38"/>
        <v>12284.250852322401</v>
      </c>
      <c r="AE103" s="200">
        <v>0.24568501704644899</v>
      </c>
      <c r="AF103" s="199">
        <v>28750</v>
      </c>
      <c r="AG103" s="111">
        <f t="shared" si="39"/>
        <v>57500</v>
      </c>
      <c r="AH103" s="199">
        <v>6569.0031432794303</v>
      </c>
      <c r="AI103" s="111">
        <f t="shared" si="40"/>
        <v>13138.006286558901</v>
      </c>
      <c r="AJ103" s="223">
        <v>0.228487065853197</v>
      </c>
      <c r="AK103" s="224">
        <v>44551.93</v>
      </c>
      <c r="AL103" s="224">
        <v>11057.88</v>
      </c>
      <c r="AM103" s="79">
        <f t="shared" si="41"/>
        <v>0.89103860000000001</v>
      </c>
      <c r="AN103" s="79">
        <f t="shared" si="42"/>
        <v>0.90016722492356205</v>
      </c>
      <c r="AO103" s="79">
        <f t="shared" si="43"/>
        <v>0.77481617391304303</v>
      </c>
      <c r="AP103" s="79">
        <f t="shared" si="44"/>
        <v>0.84167108454751005</v>
      </c>
      <c r="AQ103" s="228"/>
      <c r="AR103" s="228"/>
      <c r="AS103" s="229">
        <v>56</v>
      </c>
      <c r="AT103" s="229">
        <v>312</v>
      </c>
      <c r="AU103" s="229">
        <f t="shared" si="51"/>
        <v>256</v>
      </c>
      <c r="AV103" s="230"/>
      <c r="AW103" s="229">
        <v>36</v>
      </c>
      <c r="AX103" s="229">
        <v>18</v>
      </c>
      <c r="AY103" s="229">
        <v>14</v>
      </c>
      <c r="AZ103" s="229">
        <f t="shared" si="52"/>
        <v>-4</v>
      </c>
      <c r="BA103" s="230">
        <f>AZ103*5</f>
        <v>-20</v>
      </c>
      <c r="BB103" s="233">
        <v>300</v>
      </c>
      <c r="BC103" s="229">
        <v>112</v>
      </c>
      <c r="BD103" s="229">
        <v>90</v>
      </c>
      <c r="BE103" s="235">
        <v>-98</v>
      </c>
      <c r="BF103" s="236">
        <v>12</v>
      </c>
      <c r="BG103" s="229">
        <v>14</v>
      </c>
      <c r="BH103" s="229">
        <f t="shared" si="53"/>
        <v>2</v>
      </c>
    </row>
    <row r="104" spans="1:60">
      <c r="A104" s="32">
        <v>95</v>
      </c>
      <c r="B104" s="32">
        <v>573</v>
      </c>
      <c r="C104" s="33" t="s">
        <v>150</v>
      </c>
      <c r="D104" s="33" t="s">
        <v>51</v>
      </c>
      <c r="E104" s="187">
        <v>32</v>
      </c>
      <c r="F104" s="188">
        <v>150</v>
      </c>
      <c r="G104" s="186">
        <v>2</v>
      </c>
      <c r="H104" s="186">
        <v>2</v>
      </c>
      <c r="I104" s="199">
        <v>10000</v>
      </c>
      <c r="J104" s="111">
        <f t="shared" si="27"/>
        <v>30000</v>
      </c>
      <c r="K104" s="199">
        <f t="shared" si="28"/>
        <v>2103.3447804715302</v>
      </c>
      <c r="L104" s="111">
        <f t="shared" si="29"/>
        <v>6310.03434141459</v>
      </c>
      <c r="M104" s="200">
        <v>0.210334478047153</v>
      </c>
      <c r="N104" s="201">
        <v>12800</v>
      </c>
      <c r="O104" s="198">
        <f t="shared" si="30"/>
        <v>38400</v>
      </c>
      <c r="P104" s="199">
        <f t="shared" si="31"/>
        <v>2490.3602200782798</v>
      </c>
      <c r="Q104" s="111">
        <f t="shared" si="32"/>
        <v>7471.0806602348503</v>
      </c>
      <c r="R104" s="200">
        <v>0.19455939219361601</v>
      </c>
      <c r="S104" s="208">
        <v>23326.73</v>
      </c>
      <c r="T104" s="208">
        <v>3844.2</v>
      </c>
      <c r="U104" s="209">
        <f t="shared" si="33"/>
        <v>0.77755766666666704</v>
      </c>
      <c r="V104" s="209">
        <f t="shared" si="34"/>
        <v>0.60922013922640605</v>
      </c>
      <c r="W104" s="209">
        <f t="shared" si="35"/>
        <v>0.60746692708333305</v>
      </c>
      <c r="X104" s="209">
        <f t="shared" si="36"/>
        <v>0.51454403650878999</v>
      </c>
      <c r="Y104" s="189"/>
      <c r="Z104" s="214"/>
      <c r="AA104" s="218">
        <v>6500</v>
      </c>
      <c r="AB104" s="198">
        <f t="shared" si="37"/>
        <v>13000</v>
      </c>
      <c r="AC104" s="199">
        <v>1765.9332219375499</v>
      </c>
      <c r="AD104" s="111">
        <f t="shared" si="38"/>
        <v>3531.8664438750998</v>
      </c>
      <c r="AE104" s="200">
        <v>0.27168203414423903</v>
      </c>
      <c r="AF104" s="199">
        <v>7475</v>
      </c>
      <c r="AG104" s="111">
        <f t="shared" si="39"/>
        <v>14950</v>
      </c>
      <c r="AH104" s="199">
        <v>1888.6655808622099</v>
      </c>
      <c r="AI104" s="111">
        <f t="shared" si="40"/>
        <v>3777.3311617244199</v>
      </c>
      <c r="AJ104" s="223">
        <v>0.25266429175414201</v>
      </c>
      <c r="AK104" s="224">
        <v>14941.36</v>
      </c>
      <c r="AL104" s="224">
        <v>1963.74</v>
      </c>
      <c r="AM104" s="225">
        <f t="shared" si="41"/>
        <v>1.14933538461538</v>
      </c>
      <c r="AN104" s="79">
        <f t="shared" si="42"/>
        <v>0.55600630182533795</v>
      </c>
      <c r="AO104" s="79">
        <f t="shared" si="43"/>
        <v>0.99942207357859503</v>
      </c>
      <c r="AP104" s="79">
        <f t="shared" si="44"/>
        <v>0.51987499001901605</v>
      </c>
      <c r="AQ104" s="228"/>
      <c r="AR104" s="228"/>
      <c r="AS104" s="229">
        <v>36</v>
      </c>
      <c r="AT104" s="229">
        <v>10</v>
      </c>
      <c r="AU104" s="229">
        <f t="shared" si="51"/>
        <v>-26</v>
      </c>
      <c r="AV104" s="230">
        <f>AU104*2</f>
        <v>-52</v>
      </c>
      <c r="AW104" s="229">
        <v>12</v>
      </c>
      <c r="AX104" s="229">
        <v>6</v>
      </c>
      <c r="AY104" s="229">
        <v>0</v>
      </c>
      <c r="AZ104" s="229">
        <f t="shared" si="52"/>
        <v>-6</v>
      </c>
      <c r="BA104" s="230">
        <f>AZ104*5</f>
        <v>-30</v>
      </c>
      <c r="BB104" s="233">
        <v>100</v>
      </c>
      <c r="BC104" s="229">
        <v>0</v>
      </c>
      <c r="BD104" s="229">
        <v>30</v>
      </c>
      <c r="BE104" s="235">
        <v>-70</v>
      </c>
      <c r="BF104" s="236">
        <v>6</v>
      </c>
      <c r="BG104" s="229">
        <v>6</v>
      </c>
      <c r="BH104" s="229">
        <f t="shared" si="53"/>
        <v>0</v>
      </c>
    </row>
    <row r="105" spans="1:60">
      <c r="A105" s="32">
        <v>106</v>
      </c>
      <c r="B105" s="32">
        <v>104429</v>
      </c>
      <c r="C105" s="33" t="s">
        <v>151</v>
      </c>
      <c r="D105" s="33" t="s">
        <v>53</v>
      </c>
      <c r="E105" s="187">
        <v>36</v>
      </c>
      <c r="F105" s="188">
        <v>100</v>
      </c>
      <c r="G105" s="186">
        <v>3</v>
      </c>
      <c r="H105" s="186">
        <v>0</v>
      </c>
      <c r="I105" s="199">
        <v>8000</v>
      </c>
      <c r="J105" s="111">
        <f t="shared" si="27"/>
        <v>24000</v>
      </c>
      <c r="K105" s="199">
        <f t="shared" si="28"/>
        <v>1280</v>
      </c>
      <c r="L105" s="111">
        <f t="shared" si="29"/>
        <v>3840</v>
      </c>
      <c r="M105" s="200">
        <v>0.16</v>
      </c>
      <c r="N105" s="201">
        <v>11500</v>
      </c>
      <c r="O105" s="198">
        <f t="shared" si="30"/>
        <v>34500</v>
      </c>
      <c r="P105" s="199">
        <f t="shared" si="31"/>
        <v>1725</v>
      </c>
      <c r="Q105" s="111">
        <f t="shared" si="32"/>
        <v>5175</v>
      </c>
      <c r="R105" s="200">
        <v>0.15</v>
      </c>
      <c r="S105" s="208">
        <v>18431.47</v>
      </c>
      <c r="T105" s="208">
        <v>3875.84</v>
      </c>
      <c r="U105" s="209">
        <f t="shared" si="33"/>
        <v>0.76797791666666704</v>
      </c>
      <c r="V105" s="209">
        <f t="shared" si="34"/>
        <v>1.0093333333333301</v>
      </c>
      <c r="W105" s="209">
        <f t="shared" si="35"/>
        <v>0.53424550724637698</v>
      </c>
      <c r="X105" s="209">
        <f t="shared" si="36"/>
        <v>0.74895458937198101</v>
      </c>
      <c r="Y105" s="189"/>
      <c r="Z105" s="214"/>
      <c r="AA105" s="218">
        <v>5200</v>
      </c>
      <c r="AB105" s="198">
        <f t="shared" si="37"/>
        <v>10400</v>
      </c>
      <c r="AC105" s="199">
        <v>943.24041437326503</v>
      </c>
      <c r="AD105" s="111">
        <f t="shared" si="38"/>
        <v>1886.4808287465301</v>
      </c>
      <c r="AE105" s="200">
        <v>0.181392387379474</v>
      </c>
      <c r="AF105" s="199">
        <v>5980</v>
      </c>
      <c r="AG105" s="111">
        <f t="shared" si="39"/>
        <v>11960</v>
      </c>
      <c r="AH105" s="199">
        <v>1008.79562317221</v>
      </c>
      <c r="AI105" s="111">
        <f t="shared" si="40"/>
        <v>2017.5912463444199</v>
      </c>
      <c r="AJ105" s="223">
        <v>0.168694920262911</v>
      </c>
      <c r="AK105" s="224">
        <v>9521.68</v>
      </c>
      <c r="AL105" s="224">
        <v>1450.15</v>
      </c>
      <c r="AM105" s="79">
        <f t="shared" si="41"/>
        <v>0.91554615384615401</v>
      </c>
      <c r="AN105" s="79">
        <f t="shared" si="42"/>
        <v>0.76870646014651001</v>
      </c>
      <c r="AO105" s="79">
        <f t="shared" si="43"/>
        <v>0.79612709030100304</v>
      </c>
      <c r="AP105" s="79">
        <f t="shared" si="44"/>
        <v>0.71875311841655698</v>
      </c>
      <c r="AQ105" s="228"/>
      <c r="AR105" s="228"/>
      <c r="AS105" s="229">
        <v>27</v>
      </c>
      <c r="AT105" s="229">
        <v>0</v>
      </c>
      <c r="AU105" s="229">
        <f t="shared" si="51"/>
        <v>-27</v>
      </c>
      <c r="AV105" s="230">
        <f>AU105*2</f>
        <v>-54</v>
      </c>
      <c r="AW105" s="229">
        <v>10</v>
      </c>
      <c r="AX105" s="229">
        <v>0</v>
      </c>
      <c r="AY105" s="229">
        <v>0</v>
      </c>
      <c r="AZ105" s="229">
        <f t="shared" si="52"/>
        <v>-10</v>
      </c>
      <c r="BA105" s="230">
        <f>AZ105*5</f>
        <v>-50</v>
      </c>
      <c r="BB105" s="233">
        <v>100</v>
      </c>
      <c r="BC105" s="229">
        <v>0</v>
      </c>
      <c r="BD105" s="229">
        <v>0</v>
      </c>
      <c r="BE105" s="235">
        <v>-100</v>
      </c>
      <c r="BF105" s="236">
        <v>4</v>
      </c>
      <c r="BG105" s="229">
        <v>2</v>
      </c>
      <c r="BH105" s="229">
        <f t="shared" si="53"/>
        <v>-2</v>
      </c>
    </row>
    <row r="106" spans="1:60">
      <c r="A106" s="32">
        <v>77</v>
      </c>
      <c r="B106" s="32">
        <v>108277</v>
      </c>
      <c r="C106" s="33" t="s">
        <v>152</v>
      </c>
      <c r="D106" s="33" t="s">
        <v>53</v>
      </c>
      <c r="E106" s="187">
        <v>26</v>
      </c>
      <c r="F106" s="188">
        <v>150</v>
      </c>
      <c r="G106" s="186">
        <v>2</v>
      </c>
      <c r="H106" s="186">
        <v>2</v>
      </c>
      <c r="I106" s="199">
        <v>10500</v>
      </c>
      <c r="J106" s="111">
        <f t="shared" si="27"/>
        <v>31500</v>
      </c>
      <c r="K106" s="199">
        <f t="shared" si="28"/>
        <v>2100</v>
      </c>
      <c r="L106" s="111">
        <f t="shared" si="29"/>
        <v>6300</v>
      </c>
      <c r="M106" s="200">
        <v>0.2</v>
      </c>
      <c r="N106" s="201">
        <v>13500</v>
      </c>
      <c r="O106" s="198">
        <f t="shared" si="30"/>
        <v>40500</v>
      </c>
      <c r="P106" s="199">
        <f t="shared" si="31"/>
        <v>2497.5</v>
      </c>
      <c r="Q106" s="111">
        <f t="shared" si="32"/>
        <v>7492.5</v>
      </c>
      <c r="R106" s="200">
        <v>0.185</v>
      </c>
      <c r="S106" s="208">
        <v>23649.46</v>
      </c>
      <c r="T106" s="208">
        <v>1820.86</v>
      </c>
      <c r="U106" s="209">
        <f t="shared" si="33"/>
        <v>0.75077650793650796</v>
      </c>
      <c r="V106" s="209">
        <f t="shared" si="34"/>
        <v>0.28902539682539702</v>
      </c>
      <c r="W106" s="209">
        <f t="shared" si="35"/>
        <v>0.58393728395061695</v>
      </c>
      <c r="X106" s="209">
        <f t="shared" si="36"/>
        <v>0.24302435769102401</v>
      </c>
      <c r="Y106" s="189"/>
      <c r="Z106" s="214"/>
      <c r="AA106" s="218">
        <v>6825</v>
      </c>
      <c r="AB106" s="198">
        <f t="shared" si="37"/>
        <v>13650</v>
      </c>
      <c r="AC106" s="199">
        <v>1694.3270525391499</v>
      </c>
      <c r="AD106" s="111">
        <f t="shared" si="38"/>
        <v>3388.6541050782998</v>
      </c>
      <c r="AE106" s="200">
        <v>0.248253047991084</v>
      </c>
      <c r="AF106" s="199">
        <v>7848.75</v>
      </c>
      <c r="AG106" s="111">
        <f t="shared" si="39"/>
        <v>15697.5</v>
      </c>
      <c r="AH106" s="199">
        <v>1812.08278269062</v>
      </c>
      <c r="AI106" s="111">
        <f t="shared" si="40"/>
        <v>3624.16556538124</v>
      </c>
      <c r="AJ106" s="223">
        <v>0.23087533463170801</v>
      </c>
      <c r="AK106" s="224">
        <v>14989.55</v>
      </c>
      <c r="AL106" s="224">
        <v>2446.73</v>
      </c>
      <c r="AM106" s="225">
        <f t="shared" si="41"/>
        <v>1.0981355311355301</v>
      </c>
      <c r="AN106" s="79">
        <f t="shared" si="42"/>
        <v>0.72203592462661903</v>
      </c>
      <c r="AO106" s="79">
        <f t="shared" si="43"/>
        <v>0.95490046185698396</v>
      </c>
      <c r="AP106" s="79">
        <f t="shared" si="44"/>
        <v>0.67511540404546</v>
      </c>
      <c r="AQ106" s="228"/>
      <c r="AR106" s="228"/>
      <c r="AS106" s="229">
        <v>27</v>
      </c>
      <c r="AT106" s="229">
        <v>0</v>
      </c>
      <c r="AU106" s="229">
        <f t="shared" si="51"/>
        <v>-27</v>
      </c>
      <c r="AV106" s="230">
        <f>AU106*2</f>
        <v>-54</v>
      </c>
      <c r="AW106" s="229">
        <v>12</v>
      </c>
      <c r="AX106" s="229">
        <v>6</v>
      </c>
      <c r="AY106" s="229">
        <v>4</v>
      </c>
      <c r="AZ106" s="229">
        <f t="shared" si="52"/>
        <v>-2</v>
      </c>
      <c r="BA106" s="230">
        <f>AZ106*5</f>
        <v>-10</v>
      </c>
      <c r="BB106" s="233">
        <v>100</v>
      </c>
      <c r="BC106" s="229">
        <v>32</v>
      </c>
      <c r="BD106" s="229">
        <v>30</v>
      </c>
      <c r="BE106" s="235">
        <v>-38</v>
      </c>
      <c r="BF106" s="236">
        <v>6</v>
      </c>
      <c r="BG106" s="229">
        <v>4</v>
      </c>
      <c r="BH106" s="229">
        <f t="shared" si="53"/>
        <v>-2</v>
      </c>
    </row>
    <row r="107" spans="1:60">
      <c r="A107" s="32">
        <v>119</v>
      </c>
      <c r="B107" s="32">
        <v>591</v>
      </c>
      <c r="C107" s="33" t="s">
        <v>153</v>
      </c>
      <c r="D107" s="33" t="s">
        <v>59</v>
      </c>
      <c r="E107" s="187">
        <v>40</v>
      </c>
      <c r="F107" s="188">
        <v>100</v>
      </c>
      <c r="G107" s="186">
        <v>1</v>
      </c>
      <c r="H107" s="186">
        <v>1</v>
      </c>
      <c r="I107" s="199">
        <v>8500</v>
      </c>
      <c r="J107" s="111">
        <f t="shared" si="27"/>
        <v>25500</v>
      </c>
      <c r="K107" s="199">
        <f t="shared" si="28"/>
        <v>2209.47080860302</v>
      </c>
      <c r="L107" s="111">
        <f t="shared" si="29"/>
        <v>6628.4124258090696</v>
      </c>
      <c r="M107" s="200">
        <v>0.259937742188591</v>
      </c>
      <c r="N107" s="201">
        <v>11000</v>
      </c>
      <c r="O107" s="198">
        <f t="shared" si="30"/>
        <v>33000</v>
      </c>
      <c r="P107" s="199">
        <f t="shared" si="31"/>
        <v>2644.8665267689198</v>
      </c>
      <c r="Q107" s="111">
        <f t="shared" si="32"/>
        <v>7934.5995803067499</v>
      </c>
      <c r="R107" s="200">
        <v>0.24044241152444701</v>
      </c>
      <c r="S107" s="208">
        <v>19018.97</v>
      </c>
      <c r="T107" s="208">
        <v>3708.88</v>
      </c>
      <c r="U107" s="209">
        <f t="shared" si="33"/>
        <v>0.74584196078431397</v>
      </c>
      <c r="V107" s="209">
        <f t="shared" si="34"/>
        <v>0.55954273236811902</v>
      </c>
      <c r="W107" s="209">
        <f t="shared" si="35"/>
        <v>0.57633242424242404</v>
      </c>
      <c r="X107" s="209">
        <f t="shared" si="36"/>
        <v>0.46743127519695399</v>
      </c>
      <c r="Y107" s="189"/>
      <c r="Z107" s="214"/>
      <c r="AA107" s="218">
        <v>5525</v>
      </c>
      <c r="AB107" s="198">
        <f t="shared" si="37"/>
        <v>11050</v>
      </c>
      <c r="AC107" s="199">
        <v>1855.03486638963</v>
      </c>
      <c r="AD107" s="111">
        <f t="shared" si="38"/>
        <v>3710.06973277926</v>
      </c>
      <c r="AE107" s="200">
        <v>0.33575291699359699</v>
      </c>
      <c r="AF107" s="199">
        <v>6353.75</v>
      </c>
      <c r="AG107" s="111">
        <f t="shared" si="39"/>
        <v>12707.5</v>
      </c>
      <c r="AH107" s="199">
        <v>1983.9597896037001</v>
      </c>
      <c r="AI107" s="111">
        <f t="shared" si="40"/>
        <v>3967.9195792074001</v>
      </c>
      <c r="AJ107" s="223">
        <v>0.31225021280404602</v>
      </c>
      <c r="AK107" s="224">
        <v>11221.09</v>
      </c>
      <c r="AL107" s="224">
        <v>2858.72</v>
      </c>
      <c r="AM107" s="225">
        <f t="shared" si="41"/>
        <v>1.01548325791855</v>
      </c>
      <c r="AN107" s="79">
        <f t="shared" si="42"/>
        <v>0.77052999159088498</v>
      </c>
      <c r="AO107" s="79">
        <f t="shared" si="43"/>
        <v>0.88302891992917598</v>
      </c>
      <c r="AP107" s="79">
        <f t="shared" si="44"/>
        <v>0.72045815015510795</v>
      </c>
      <c r="AQ107" s="228"/>
      <c r="AR107" s="228"/>
      <c r="AS107" s="229">
        <v>27</v>
      </c>
      <c r="AT107" s="229">
        <v>22</v>
      </c>
      <c r="AU107" s="229">
        <f t="shared" si="51"/>
        <v>-5</v>
      </c>
      <c r="AV107" s="230">
        <f>AU107*2</f>
        <v>-10</v>
      </c>
      <c r="AW107" s="229">
        <v>8</v>
      </c>
      <c r="AX107" s="229">
        <v>4</v>
      </c>
      <c r="AY107" s="229">
        <v>4</v>
      </c>
      <c r="AZ107" s="229">
        <f t="shared" si="52"/>
        <v>0</v>
      </c>
      <c r="BA107" s="229"/>
      <c r="BB107" s="233">
        <v>100</v>
      </c>
      <c r="BC107" s="229">
        <v>32</v>
      </c>
      <c r="BD107" s="229">
        <v>32</v>
      </c>
      <c r="BE107" s="235">
        <v>-36</v>
      </c>
      <c r="BF107" s="236">
        <v>4</v>
      </c>
      <c r="BG107" s="229">
        <v>2</v>
      </c>
      <c r="BH107" s="229">
        <f t="shared" si="53"/>
        <v>-2</v>
      </c>
    </row>
    <row r="108" spans="1:60">
      <c r="A108" s="32">
        <v>111</v>
      </c>
      <c r="B108" s="32">
        <v>113298</v>
      </c>
      <c r="C108" s="33" t="s">
        <v>154</v>
      </c>
      <c r="D108" s="33" t="s">
        <v>53</v>
      </c>
      <c r="E108" s="60">
        <v>37</v>
      </c>
      <c r="F108" s="71">
        <v>100</v>
      </c>
      <c r="G108" s="186">
        <v>3</v>
      </c>
      <c r="H108" s="186">
        <v>1</v>
      </c>
      <c r="I108" s="199">
        <v>8500</v>
      </c>
      <c r="J108" s="111">
        <f t="shared" si="27"/>
        <v>25500</v>
      </c>
      <c r="K108" s="199">
        <f t="shared" si="28"/>
        <v>2013.8871571647301</v>
      </c>
      <c r="L108" s="111">
        <f t="shared" si="29"/>
        <v>6041.6614714941798</v>
      </c>
      <c r="M108" s="200">
        <v>0.23692790084290899</v>
      </c>
      <c r="N108" s="201">
        <v>11000</v>
      </c>
      <c r="O108" s="198">
        <f t="shared" si="30"/>
        <v>33000</v>
      </c>
      <c r="P108" s="199">
        <f t="shared" si="31"/>
        <v>2410.7413910765999</v>
      </c>
      <c r="Q108" s="111">
        <f t="shared" si="32"/>
        <v>7232.2241732297998</v>
      </c>
      <c r="R108" s="200">
        <v>0.21915830827969099</v>
      </c>
      <c r="S108" s="208">
        <v>18669.509999999998</v>
      </c>
      <c r="T108" s="208">
        <v>4532.2299999999996</v>
      </c>
      <c r="U108" s="209">
        <f t="shared" si="33"/>
        <v>0.732137647058823</v>
      </c>
      <c r="V108" s="209">
        <f t="shared" si="34"/>
        <v>0.75016285195455101</v>
      </c>
      <c r="W108" s="209">
        <f t="shared" si="35"/>
        <v>0.56574272727272701</v>
      </c>
      <c r="X108" s="209">
        <f t="shared" si="36"/>
        <v>0.62667166993746204</v>
      </c>
      <c r="Y108" s="189"/>
      <c r="Z108" s="214"/>
      <c r="AA108" s="218">
        <v>5525</v>
      </c>
      <c r="AB108" s="198">
        <f t="shared" si="37"/>
        <v>11050</v>
      </c>
      <c r="AC108" s="199">
        <v>1690.82609236955</v>
      </c>
      <c r="AD108" s="111">
        <f t="shared" si="38"/>
        <v>3381.6521847391</v>
      </c>
      <c r="AE108" s="200">
        <v>0.30603187192209103</v>
      </c>
      <c r="AF108" s="199">
        <v>6353.75</v>
      </c>
      <c r="AG108" s="111">
        <f t="shared" si="39"/>
        <v>12707.5</v>
      </c>
      <c r="AH108" s="199">
        <v>1808.3385057892301</v>
      </c>
      <c r="AI108" s="111">
        <f t="shared" si="40"/>
        <v>3616.6770115784602</v>
      </c>
      <c r="AJ108" s="223">
        <v>0.28460964088754398</v>
      </c>
      <c r="AK108" s="224">
        <v>10138.950000000001</v>
      </c>
      <c r="AL108" s="224">
        <v>2598.92</v>
      </c>
      <c r="AM108" s="79">
        <f t="shared" si="41"/>
        <v>0.91755203619909498</v>
      </c>
      <c r="AN108" s="79">
        <f t="shared" si="42"/>
        <v>0.76853557315224297</v>
      </c>
      <c r="AO108" s="79">
        <f t="shared" si="43"/>
        <v>0.79787133582530001</v>
      </c>
      <c r="AP108" s="79">
        <f t="shared" si="44"/>
        <v>0.71859333628073396</v>
      </c>
      <c r="AQ108" s="228"/>
      <c r="AR108" s="228"/>
      <c r="AS108" s="229">
        <v>24</v>
      </c>
      <c r="AT108" s="229">
        <v>44</v>
      </c>
      <c r="AU108" s="229">
        <f t="shared" si="51"/>
        <v>20</v>
      </c>
      <c r="AV108" s="230"/>
      <c r="AW108" s="229">
        <v>8</v>
      </c>
      <c r="AX108" s="229">
        <v>0</v>
      </c>
      <c r="AY108" s="229">
        <v>0</v>
      </c>
      <c r="AZ108" s="229">
        <f t="shared" si="52"/>
        <v>-8</v>
      </c>
      <c r="BA108" s="230">
        <f>AZ108*5</f>
        <v>-40</v>
      </c>
      <c r="BB108" s="233">
        <v>100</v>
      </c>
      <c r="BC108" s="229">
        <v>0</v>
      </c>
      <c r="BD108" s="229">
        <v>0</v>
      </c>
      <c r="BE108" s="235">
        <v>-100</v>
      </c>
      <c r="BF108" s="236">
        <v>4</v>
      </c>
      <c r="BG108" s="229">
        <v>4</v>
      </c>
      <c r="BH108" s="229">
        <f t="shared" si="53"/>
        <v>0</v>
      </c>
    </row>
    <row r="109" spans="1:60">
      <c r="A109" s="32">
        <v>90</v>
      </c>
      <c r="B109" s="32">
        <v>733</v>
      </c>
      <c r="C109" s="33" t="s">
        <v>155</v>
      </c>
      <c r="D109" s="33" t="s">
        <v>51</v>
      </c>
      <c r="E109" s="187">
        <v>30</v>
      </c>
      <c r="F109" s="188">
        <v>150</v>
      </c>
      <c r="G109" s="186">
        <v>2</v>
      </c>
      <c r="H109" s="186">
        <v>3</v>
      </c>
      <c r="I109" s="199">
        <v>9500</v>
      </c>
      <c r="J109" s="111">
        <f t="shared" si="27"/>
        <v>28500</v>
      </c>
      <c r="K109" s="199">
        <f t="shared" si="28"/>
        <v>2311.8285409656901</v>
      </c>
      <c r="L109" s="111">
        <f t="shared" si="29"/>
        <v>6935.4856228970802</v>
      </c>
      <c r="M109" s="200">
        <v>0.24335037273323101</v>
      </c>
      <c r="N109" s="201">
        <v>12000</v>
      </c>
      <c r="O109" s="198">
        <f t="shared" si="30"/>
        <v>36000</v>
      </c>
      <c r="P109" s="199">
        <f t="shared" si="31"/>
        <v>2701.1891373388698</v>
      </c>
      <c r="Q109" s="111">
        <f t="shared" si="32"/>
        <v>8103.5674120166004</v>
      </c>
      <c r="R109" s="200">
        <v>0.225099094778239</v>
      </c>
      <c r="S109" s="208">
        <v>20828.560000000001</v>
      </c>
      <c r="T109" s="208">
        <v>5080.99</v>
      </c>
      <c r="U109" s="209">
        <f t="shared" si="33"/>
        <v>0.73082666666666696</v>
      </c>
      <c r="V109" s="209">
        <f t="shared" si="34"/>
        <v>0.73260767540565896</v>
      </c>
      <c r="W109" s="209">
        <f t="shared" si="35"/>
        <v>0.57857111111111104</v>
      </c>
      <c r="X109" s="209">
        <f t="shared" si="36"/>
        <v>0.62700656904087804</v>
      </c>
      <c r="Y109" s="189"/>
      <c r="Z109" s="214"/>
      <c r="AA109" s="218">
        <v>6175</v>
      </c>
      <c r="AB109" s="198">
        <f t="shared" si="37"/>
        <v>12350</v>
      </c>
      <c r="AC109" s="199">
        <v>1940.97271251912</v>
      </c>
      <c r="AD109" s="111">
        <f t="shared" si="38"/>
        <v>3881.94542503824</v>
      </c>
      <c r="AE109" s="200">
        <v>0.31432756478042401</v>
      </c>
      <c r="AF109" s="199">
        <v>7101.25</v>
      </c>
      <c r="AG109" s="111">
        <f t="shared" si="39"/>
        <v>14202.5</v>
      </c>
      <c r="AH109" s="199">
        <v>2075.8703160392001</v>
      </c>
      <c r="AI109" s="111">
        <f t="shared" si="40"/>
        <v>4151.7406320784003</v>
      </c>
      <c r="AJ109" s="223">
        <v>0.292324635245794</v>
      </c>
      <c r="AK109" s="224">
        <v>12084.13</v>
      </c>
      <c r="AL109" s="224">
        <v>2930.57</v>
      </c>
      <c r="AM109" s="79">
        <f t="shared" si="41"/>
        <v>0.97847206477732795</v>
      </c>
      <c r="AN109" s="79">
        <f t="shared" si="42"/>
        <v>0.75492302933937605</v>
      </c>
      <c r="AO109" s="79">
        <f t="shared" si="43"/>
        <v>0.85084527371941598</v>
      </c>
      <c r="AP109" s="79">
        <f t="shared" si="44"/>
        <v>0.70586538507655505</v>
      </c>
      <c r="AQ109" s="228"/>
      <c r="AR109" s="228"/>
      <c r="AS109" s="229">
        <v>27</v>
      </c>
      <c r="AT109" s="229">
        <v>87</v>
      </c>
      <c r="AU109" s="229">
        <f t="shared" si="51"/>
        <v>60</v>
      </c>
      <c r="AV109" s="230"/>
      <c r="AW109" s="229">
        <v>12</v>
      </c>
      <c r="AX109" s="229">
        <v>6</v>
      </c>
      <c r="AY109" s="229">
        <v>0</v>
      </c>
      <c r="AZ109" s="229">
        <f t="shared" si="52"/>
        <v>-6</v>
      </c>
      <c r="BA109" s="230">
        <f>AZ109*5</f>
        <v>-30</v>
      </c>
      <c r="BB109" s="233">
        <v>100</v>
      </c>
      <c r="BC109" s="229">
        <v>0</v>
      </c>
      <c r="BD109" s="229">
        <v>30</v>
      </c>
      <c r="BE109" s="235">
        <v>-70</v>
      </c>
      <c r="BF109" s="236">
        <v>6</v>
      </c>
      <c r="BG109" s="229">
        <v>3</v>
      </c>
      <c r="BH109" s="229">
        <f t="shared" si="53"/>
        <v>-3</v>
      </c>
    </row>
    <row r="110" spans="1:60">
      <c r="A110" s="29">
        <v>89</v>
      </c>
      <c r="B110" s="29">
        <v>349</v>
      </c>
      <c r="C110" s="30" t="s">
        <v>156</v>
      </c>
      <c r="D110" s="30" t="s">
        <v>47</v>
      </c>
      <c r="E110" s="187">
        <v>30</v>
      </c>
      <c r="F110" s="190">
        <v>150</v>
      </c>
      <c r="G110" s="186">
        <v>2</v>
      </c>
      <c r="H110" s="186">
        <v>2</v>
      </c>
      <c r="I110" s="195">
        <v>11000</v>
      </c>
      <c r="J110" s="111">
        <f t="shared" si="27"/>
        <v>33000</v>
      </c>
      <c r="K110" s="195">
        <f t="shared" si="28"/>
        <v>2951.4921765291001</v>
      </c>
      <c r="L110" s="111">
        <f t="shared" si="29"/>
        <v>8854.4765295873094</v>
      </c>
      <c r="M110" s="196">
        <v>0.26831747059355499</v>
      </c>
      <c r="N110" s="197">
        <v>14000</v>
      </c>
      <c r="O110" s="198">
        <f t="shared" si="30"/>
        <v>42000</v>
      </c>
      <c r="P110" s="195">
        <f t="shared" si="31"/>
        <v>3474.7112441865302</v>
      </c>
      <c r="Q110" s="111">
        <f t="shared" si="32"/>
        <v>10424.1337325596</v>
      </c>
      <c r="R110" s="196">
        <v>0.248193660299038</v>
      </c>
      <c r="S110" s="204">
        <v>24027.72</v>
      </c>
      <c r="T110" s="204">
        <v>5691.35</v>
      </c>
      <c r="U110" s="209">
        <f t="shared" si="33"/>
        <v>0.72811272727272702</v>
      </c>
      <c r="V110" s="209">
        <f t="shared" si="34"/>
        <v>0.64276527031070696</v>
      </c>
      <c r="W110" s="209">
        <f t="shared" si="35"/>
        <v>0.57208857142857195</v>
      </c>
      <c r="X110" s="209">
        <f t="shared" si="36"/>
        <v>0.54597822188554301</v>
      </c>
      <c r="Y110" s="189"/>
      <c r="Z110" s="214"/>
      <c r="AA110" s="215">
        <v>7150</v>
      </c>
      <c r="AB110" s="198">
        <f t="shared" si="37"/>
        <v>14300</v>
      </c>
      <c r="AC110" s="195">
        <v>2478.0236398775601</v>
      </c>
      <c r="AD110" s="111">
        <f t="shared" si="38"/>
        <v>4956.0472797551201</v>
      </c>
      <c r="AE110" s="196">
        <v>0.34657673285000801</v>
      </c>
      <c r="AF110" s="195">
        <v>8222.5</v>
      </c>
      <c r="AG110" s="111">
        <f t="shared" si="39"/>
        <v>16445</v>
      </c>
      <c r="AH110" s="195">
        <v>2650.2462828490502</v>
      </c>
      <c r="AI110" s="111">
        <f t="shared" si="40"/>
        <v>5300.4925656981004</v>
      </c>
      <c r="AJ110" s="222">
        <v>0.32231636155050802</v>
      </c>
      <c r="AK110" s="110">
        <v>8235.1</v>
      </c>
      <c r="AL110" s="110">
        <v>2607.42</v>
      </c>
      <c r="AM110" s="79">
        <f t="shared" si="41"/>
        <v>0.57588111888111904</v>
      </c>
      <c r="AN110" s="79">
        <f t="shared" si="42"/>
        <v>0.52610878242647297</v>
      </c>
      <c r="AO110" s="79">
        <f t="shared" si="43"/>
        <v>0.50076619033140801</v>
      </c>
      <c r="AP110" s="79">
        <f t="shared" si="44"/>
        <v>0.491920320174355</v>
      </c>
      <c r="AQ110" s="228"/>
      <c r="AR110" s="228"/>
      <c r="AS110" s="229">
        <v>27</v>
      </c>
      <c r="AT110" s="229">
        <v>55</v>
      </c>
      <c r="AU110" s="229">
        <f t="shared" si="51"/>
        <v>28</v>
      </c>
      <c r="AV110" s="230"/>
      <c r="AW110" s="229">
        <v>10</v>
      </c>
      <c r="AX110" s="229">
        <v>0</v>
      </c>
      <c r="AY110" s="229">
        <v>0</v>
      </c>
      <c r="AZ110" s="229">
        <f t="shared" si="52"/>
        <v>-10</v>
      </c>
      <c r="BA110" s="230">
        <f>AZ110*5</f>
        <v>-50</v>
      </c>
      <c r="BB110" s="233">
        <v>100</v>
      </c>
      <c r="BC110" s="229">
        <v>0</v>
      </c>
      <c r="BD110" s="229">
        <v>0</v>
      </c>
      <c r="BE110" s="235">
        <v>-100</v>
      </c>
      <c r="BF110" s="236">
        <v>8</v>
      </c>
      <c r="BG110" s="229">
        <v>0</v>
      </c>
      <c r="BH110" s="229">
        <f t="shared" si="53"/>
        <v>-8</v>
      </c>
    </row>
    <row r="111" spans="1:60">
      <c r="A111" s="32">
        <v>86</v>
      </c>
      <c r="B111" s="32">
        <v>723</v>
      </c>
      <c r="C111" s="33" t="s">
        <v>157</v>
      </c>
      <c r="D111" s="33" t="s">
        <v>47</v>
      </c>
      <c r="E111" s="60">
        <v>29</v>
      </c>
      <c r="F111" s="71">
        <v>150</v>
      </c>
      <c r="G111" s="186">
        <v>3</v>
      </c>
      <c r="H111" s="186">
        <v>1</v>
      </c>
      <c r="I111" s="199">
        <v>10000</v>
      </c>
      <c r="J111" s="111">
        <f t="shared" si="27"/>
        <v>30000</v>
      </c>
      <c r="K111" s="199">
        <f t="shared" si="28"/>
        <v>1900</v>
      </c>
      <c r="L111" s="111">
        <f t="shared" si="29"/>
        <v>5700</v>
      </c>
      <c r="M111" s="200">
        <v>0.19</v>
      </c>
      <c r="N111" s="201">
        <v>12800</v>
      </c>
      <c r="O111" s="198">
        <f t="shared" si="30"/>
        <v>38400</v>
      </c>
      <c r="P111" s="199">
        <f t="shared" si="31"/>
        <v>2249.6</v>
      </c>
      <c r="Q111" s="111">
        <f t="shared" si="32"/>
        <v>6748.8</v>
      </c>
      <c r="R111" s="200">
        <v>0.17574999999999999</v>
      </c>
      <c r="S111" s="208">
        <v>21835.9</v>
      </c>
      <c r="T111" s="208">
        <v>3825.26</v>
      </c>
      <c r="U111" s="209">
        <f t="shared" si="33"/>
        <v>0.72786333333333297</v>
      </c>
      <c r="V111" s="209">
        <f t="shared" si="34"/>
        <v>0.67109824561403497</v>
      </c>
      <c r="W111" s="209">
        <f t="shared" si="35"/>
        <v>0.56864322916666699</v>
      </c>
      <c r="X111" s="209">
        <f t="shared" si="36"/>
        <v>0.56680595068753004</v>
      </c>
      <c r="Y111" s="189"/>
      <c r="Z111" s="214"/>
      <c r="AA111" s="218">
        <v>6500</v>
      </c>
      <c r="AB111" s="198">
        <f t="shared" si="37"/>
        <v>13000</v>
      </c>
      <c r="AC111" s="199">
        <v>1471.8437009141601</v>
      </c>
      <c r="AD111" s="111">
        <f t="shared" si="38"/>
        <v>2943.6874018283202</v>
      </c>
      <c r="AE111" s="200">
        <v>0.226437492448332</v>
      </c>
      <c r="AF111" s="199">
        <v>7475</v>
      </c>
      <c r="AG111" s="111">
        <f t="shared" si="39"/>
        <v>14950</v>
      </c>
      <c r="AH111" s="199">
        <v>1574.13683812769</v>
      </c>
      <c r="AI111" s="111">
        <f t="shared" si="40"/>
        <v>3148.27367625538</v>
      </c>
      <c r="AJ111" s="223">
        <v>0.210586867976949</v>
      </c>
      <c r="AK111" s="224">
        <v>11766</v>
      </c>
      <c r="AL111" s="224">
        <v>2037.9</v>
      </c>
      <c r="AM111" s="79">
        <f t="shared" si="41"/>
        <v>0.905076923076923</v>
      </c>
      <c r="AN111" s="79">
        <f t="shared" si="42"/>
        <v>0.69229497627168701</v>
      </c>
      <c r="AO111" s="79">
        <f t="shared" si="43"/>
        <v>0.78702341137123699</v>
      </c>
      <c r="AP111" s="79">
        <f t="shared" si="44"/>
        <v>0.64730713068881596</v>
      </c>
      <c r="AQ111" s="228"/>
      <c r="AR111" s="228"/>
      <c r="AS111" s="229">
        <v>27</v>
      </c>
      <c r="AT111" s="229">
        <v>0</v>
      </c>
      <c r="AU111" s="229">
        <f t="shared" si="51"/>
        <v>-27</v>
      </c>
      <c r="AV111" s="230">
        <f>AU111*2</f>
        <v>-54</v>
      </c>
      <c r="AW111" s="229">
        <v>10</v>
      </c>
      <c r="AX111" s="229">
        <v>10</v>
      </c>
      <c r="AY111" s="229">
        <v>0</v>
      </c>
      <c r="AZ111" s="229">
        <f t="shared" si="52"/>
        <v>0</v>
      </c>
      <c r="BA111" s="229"/>
      <c r="BB111" s="233">
        <v>100</v>
      </c>
      <c r="BC111" s="229">
        <v>0</v>
      </c>
      <c r="BD111" s="229">
        <v>80</v>
      </c>
      <c r="BE111" s="235">
        <v>-20</v>
      </c>
      <c r="BF111" s="236">
        <v>6</v>
      </c>
      <c r="BG111" s="229">
        <v>1</v>
      </c>
      <c r="BH111" s="229">
        <f t="shared" si="53"/>
        <v>-5</v>
      </c>
    </row>
    <row r="112" spans="1:60">
      <c r="A112" s="32">
        <v>54</v>
      </c>
      <c r="B112" s="32">
        <v>377</v>
      </c>
      <c r="C112" s="33" t="s">
        <v>158</v>
      </c>
      <c r="D112" s="33" t="s">
        <v>51</v>
      </c>
      <c r="E112" s="187">
        <v>18</v>
      </c>
      <c r="F112" s="188">
        <v>150</v>
      </c>
      <c r="G112" s="186">
        <v>2</v>
      </c>
      <c r="H112" s="186">
        <v>2</v>
      </c>
      <c r="I112" s="199">
        <v>16000</v>
      </c>
      <c r="J112" s="111">
        <f t="shared" si="27"/>
        <v>48000</v>
      </c>
      <c r="K112" s="199">
        <f t="shared" si="28"/>
        <v>3877.1601386827701</v>
      </c>
      <c r="L112" s="111">
        <f t="shared" si="29"/>
        <v>11631.4804160483</v>
      </c>
      <c r="M112" s="200">
        <v>0.24232250866767299</v>
      </c>
      <c r="N112" s="201">
        <v>20000</v>
      </c>
      <c r="O112" s="198">
        <f t="shared" si="30"/>
        <v>60000</v>
      </c>
      <c r="P112" s="199">
        <f t="shared" si="31"/>
        <v>4482.9664103519399</v>
      </c>
      <c r="Q112" s="111">
        <f t="shared" si="32"/>
        <v>13448.899231055801</v>
      </c>
      <c r="R112" s="200">
        <v>0.22414832051759701</v>
      </c>
      <c r="S112" s="208">
        <v>34743.81</v>
      </c>
      <c r="T112" s="208">
        <v>9299.23</v>
      </c>
      <c r="U112" s="209">
        <f t="shared" si="33"/>
        <v>0.723829375</v>
      </c>
      <c r="V112" s="209">
        <f t="shared" si="34"/>
        <v>0.79948808469552801</v>
      </c>
      <c r="W112" s="209">
        <f t="shared" si="35"/>
        <v>0.57906349999999995</v>
      </c>
      <c r="X112" s="209">
        <f t="shared" si="36"/>
        <v>0.69144915433126897</v>
      </c>
      <c r="Y112" s="189"/>
      <c r="Z112" s="214"/>
      <c r="AA112" s="218">
        <v>10400</v>
      </c>
      <c r="AB112" s="198">
        <f t="shared" si="37"/>
        <v>20800</v>
      </c>
      <c r="AC112" s="199">
        <v>3255.1990331024099</v>
      </c>
      <c r="AD112" s="111">
        <f t="shared" si="38"/>
        <v>6510.3980662048198</v>
      </c>
      <c r="AE112" s="200">
        <v>0.31299990702907798</v>
      </c>
      <c r="AF112" s="199">
        <v>11960</v>
      </c>
      <c r="AG112" s="111">
        <f t="shared" si="39"/>
        <v>23920</v>
      </c>
      <c r="AH112" s="199">
        <v>3481.4353659030198</v>
      </c>
      <c r="AI112" s="111">
        <f t="shared" si="40"/>
        <v>6962.8707318060397</v>
      </c>
      <c r="AJ112" s="223">
        <v>0.291089913537042</v>
      </c>
      <c r="AK112" s="224">
        <v>21918.79</v>
      </c>
      <c r="AL112" s="224">
        <v>5182.4399999999996</v>
      </c>
      <c r="AM112" s="225">
        <f t="shared" si="41"/>
        <v>1.0537879807692301</v>
      </c>
      <c r="AN112" s="79">
        <f t="shared" si="42"/>
        <v>0.79602505826822001</v>
      </c>
      <c r="AO112" s="79">
        <f t="shared" si="43"/>
        <v>0.91633737458193998</v>
      </c>
      <c r="AP112" s="79">
        <f t="shared" si="44"/>
        <v>0.74429645466874395</v>
      </c>
      <c r="AQ112" s="228"/>
      <c r="AR112" s="228"/>
      <c r="AS112" s="229">
        <v>42</v>
      </c>
      <c r="AT112" s="229">
        <v>0</v>
      </c>
      <c r="AU112" s="229">
        <f t="shared" si="51"/>
        <v>-42</v>
      </c>
      <c r="AV112" s="230">
        <f>AU112*2</f>
        <v>-84</v>
      </c>
      <c r="AW112" s="229">
        <v>20</v>
      </c>
      <c r="AX112" s="229">
        <v>0</v>
      </c>
      <c r="AY112" s="229">
        <v>0</v>
      </c>
      <c r="AZ112" s="229">
        <f t="shared" si="52"/>
        <v>-20</v>
      </c>
      <c r="BA112" s="230">
        <f>AZ112*5</f>
        <v>-100</v>
      </c>
      <c r="BB112" s="233">
        <v>200</v>
      </c>
      <c r="BC112" s="229">
        <v>0</v>
      </c>
      <c r="BD112" s="229">
        <v>0</v>
      </c>
      <c r="BE112" s="235">
        <v>-200</v>
      </c>
      <c r="BF112" s="236">
        <v>8</v>
      </c>
      <c r="BG112" s="229">
        <v>5</v>
      </c>
      <c r="BH112" s="229">
        <f t="shared" si="53"/>
        <v>-3</v>
      </c>
    </row>
    <row r="113" spans="1:60">
      <c r="A113" s="32">
        <v>104</v>
      </c>
      <c r="B113" s="32">
        <v>347</v>
      </c>
      <c r="C113" s="33" t="s">
        <v>159</v>
      </c>
      <c r="D113" s="33" t="s">
        <v>53</v>
      </c>
      <c r="E113" s="60">
        <v>35</v>
      </c>
      <c r="F113" s="71">
        <v>150</v>
      </c>
      <c r="G113" s="186">
        <v>3</v>
      </c>
      <c r="H113" s="186">
        <v>1</v>
      </c>
      <c r="I113" s="199">
        <v>10000</v>
      </c>
      <c r="J113" s="111">
        <f t="shared" si="27"/>
        <v>30000</v>
      </c>
      <c r="K113" s="199">
        <f t="shared" si="28"/>
        <v>2245.0427241723801</v>
      </c>
      <c r="L113" s="111">
        <f t="shared" si="29"/>
        <v>6735.1281725171402</v>
      </c>
      <c r="M113" s="200">
        <v>0.224504272417238</v>
      </c>
      <c r="N113" s="201">
        <v>12800</v>
      </c>
      <c r="O113" s="198">
        <f t="shared" si="30"/>
        <v>38400</v>
      </c>
      <c r="P113" s="199">
        <f t="shared" si="31"/>
        <v>2658.1305854201</v>
      </c>
      <c r="Q113" s="111">
        <f t="shared" si="32"/>
        <v>7974.3917562602901</v>
      </c>
      <c r="R113" s="200">
        <v>0.20766645198594499</v>
      </c>
      <c r="S113" s="208">
        <v>21291.35</v>
      </c>
      <c r="T113" s="208">
        <v>3507.41</v>
      </c>
      <c r="U113" s="209">
        <f t="shared" si="33"/>
        <v>0.70971166666666696</v>
      </c>
      <c r="V113" s="209">
        <f t="shared" si="34"/>
        <v>0.52076366034310595</v>
      </c>
      <c r="W113" s="209">
        <f t="shared" si="35"/>
        <v>0.55446223958333296</v>
      </c>
      <c r="X113" s="209">
        <f t="shared" si="36"/>
        <v>0.43983417258708302</v>
      </c>
      <c r="Y113" s="189"/>
      <c r="Z113" s="214"/>
      <c r="AA113" s="218">
        <v>6500</v>
      </c>
      <c r="AB113" s="198">
        <f t="shared" si="37"/>
        <v>13000</v>
      </c>
      <c r="AC113" s="199">
        <v>1884.9004538363999</v>
      </c>
      <c r="AD113" s="111">
        <f t="shared" si="38"/>
        <v>3769.8009076727999</v>
      </c>
      <c r="AE113" s="200">
        <v>0.289984685205599</v>
      </c>
      <c r="AF113" s="199">
        <v>7475</v>
      </c>
      <c r="AG113" s="111">
        <f t="shared" si="39"/>
        <v>14950</v>
      </c>
      <c r="AH113" s="199">
        <v>2015.90103537802</v>
      </c>
      <c r="AI113" s="111">
        <f t="shared" si="40"/>
        <v>4031.8020707560399</v>
      </c>
      <c r="AJ113" s="223">
        <v>0.26968575724120702</v>
      </c>
      <c r="AK113" s="224">
        <v>14479.49</v>
      </c>
      <c r="AL113" s="224">
        <v>2916.15</v>
      </c>
      <c r="AM113" s="225">
        <f t="shared" si="41"/>
        <v>1.1138069230769201</v>
      </c>
      <c r="AN113" s="79">
        <f t="shared" si="42"/>
        <v>0.77355544004052401</v>
      </c>
      <c r="AO113" s="79">
        <f t="shared" si="43"/>
        <v>0.96852775919732403</v>
      </c>
      <c r="AP113" s="79">
        <f t="shared" si="44"/>
        <v>0.72328699396028795</v>
      </c>
      <c r="AQ113" s="228"/>
      <c r="AR113" s="228"/>
      <c r="AS113" s="229">
        <v>27</v>
      </c>
      <c r="AT113" s="229">
        <v>32</v>
      </c>
      <c r="AU113" s="229">
        <f t="shared" si="51"/>
        <v>5</v>
      </c>
      <c r="AV113" s="230"/>
      <c r="AW113" s="229">
        <v>10</v>
      </c>
      <c r="AX113" s="229">
        <v>2</v>
      </c>
      <c r="AY113" s="229">
        <v>0</v>
      </c>
      <c r="AZ113" s="229">
        <f t="shared" si="52"/>
        <v>-8</v>
      </c>
      <c r="BA113" s="230">
        <f>AZ113*5</f>
        <v>-40</v>
      </c>
      <c r="BB113" s="233">
        <v>100</v>
      </c>
      <c r="BC113" s="229">
        <v>0</v>
      </c>
      <c r="BD113" s="229">
        <v>10</v>
      </c>
      <c r="BE113" s="235">
        <v>-90</v>
      </c>
      <c r="BF113" s="236">
        <v>6</v>
      </c>
      <c r="BG113" s="229">
        <v>1</v>
      </c>
      <c r="BH113" s="229">
        <f t="shared" si="53"/>
        <v>-5</v>
      </c>
    </row>
    <row r="114" spans="1:60">
      <c r="A114" s="32">
        <v>82</v>
      </c>
      <c r="B114" s="32">
        <v>752</v>
      </c>
      <c r="C114" s="33" t="s">
        <v>160</v>
      </c>
      <c r="D114" s="33" t="s">
        <v>53</v>
      </c>
      <c r="E114" s="187">
        <v>28</v>
      </c>
      <c r="F114" s="188">
        <v>150</v>
      </c>
      <c r="G114" s="186">
        <v>2</v>
      </c>
      <c r="H114" s="186">
        <v>2</v>
      </c>
      <c r="I114" s="199">
        <v>10000</v>
      </c>
      <c r="J114" s="111">
        <f t="shared" si="27"/>
        <v>30000</v>
      </c>
      <c r="K114" s="199">
        <f t="shared" si="28"/>
        <v>2000</v>
      </c>
      <c r="L114" s="111">
        <f t="shared" si="29"/>
        <v>6000</v>
      </c>
      <c r="M114" s="200">
        <v>0.2</v>
      </c>
      <c r="N114" s="201">
        <v>12800</v>
      </c>
      <c r="O114" s="198">
        <f t="shared" si="30"/>
        <v>38400</v>
      </c>
      <c r="P114" s="199">
        <f t="shared" si="31"/>
        <v>2368</v>
      </c>
      <c r="Q114" s="111">
        <f t="shared" si="32"/>
        <v>7104</v>
      </c>
      <c r="R114" s="200">
        <v>0.185</v>
      </c>
      <c r="S114" s="208">
        <v>20747.12</v>
      </c>
      <c r="T114" s="208">
        <v>3756.51</v>
      </c>
      <c r="U114" s="209">
        <f t="shared" si="33"/>
        <v>0.691570666666667</v>
      </c>
      <c r="V114" s="209">
        <f t="shared" si="34"/>
        <v>0.626085</v>
      </c>
      <c r="W114" s="209">
        <f t="shared" si="35"/>
        <v>0.54028958333333299</v>
      </c>
      <c r="X114" s="209">
        <f t="shared" si="36"/>
        <v>0.52878800675675697</v>
      </c>
      <c r="Y114" s="189"/>
      <c r="Z114" s="214"/>
      <c r="AA114" s="218">
        <v>6500</v>
      </c>
      <c r="AB114" s="198">
        <f t="shared" si="37"/>
        <v>13000</v>
      </c>
      <c r="AC114" s="199">
        <v>1606.64015822174</v>
      </c>
      <c r="AD114" s="111">
        <f t="shared" si="38"/>
        <v>3213.2803164434799</v>
      </c>
      <c r="AE114" s="200">
        <v>0.24717540895719001</v>
      </c>
      <c r="AF114" s="199">
        <v>7475</v>
      </c>
      <c r="AG114" s="111">
        <f t="shared" si="39"/>
        <v>14950</v>
      </c>
      <c r="AH114" s="199">
        <v>1718.30164921815</v>
      </c>
      <c r="AI114" s="111">
        <f t="shared" si="40"/>
        <v>3436.6032984363001</v>
      </c>
      <c r="AJ114" s="223">
        <v>0.229873130330187</v>
      </c>
      <c r="AK114" s="224">
        <v>14045.6</v>
      </c>
      <c r="AL114" s="224">
        <v>2579.4299999999998</v>
      </c>
      <c r="AM114" s="225">
        <f t="shared" si="41"/>
        <v>1.08043076923077</v>
      </c>
      <c r="AN114" s="79">
        <f t="shared" si="42"/>
        <v>0.80274042286325098</v>
      </c>
      <c r="AO114" s="79">
        <f t="shared" si="43"/>
        <v>0.93950501672240805</v>
      </c>
      <c r="AP114" s="79">
        <f t="shared" si="44"/>
        <v>0.75057543044717301</v>
      </c>
      <c r="AQ114" s="228"/>
      <c r="AR114" s="228"/>
      <c r="AS114" s="229">
        <v>27</v>
      </c>
      <c r="AT114" s="229">
        <v>0</v>
      </c>
      <c r="AU114" s="229">
        <f t="shared" si="51"/>
        <v>-27</v>
      </c>
      <c r="AV114" s="230">
        <f>AU114*2</f>
        <v>-54</v>
      </c>
      <c r="AW114" s="229">
        <v>12</v>
      </c>
      <c r="AX114" s="229">
        <v>6</v>
      </c>
      <c r="AY114" s="229">
        <v>0</v>
      </c>
      <c r="AZ114" s="229">
        <f t="shared" si="52"/>
        <v>-6</v>
      </c>
      <c r="BA114" s="230">
        <f>AZ114*5</f>
        <v>-30</v>
      </c>
      <c r="BB114" s="233">
        <v>100</v>
      </c>
      <c r="BC114" s="229">
        <v>0</v>
      </c>
      <c r="BD114" s="229">
        <v>30</v>
      </c>
      <c r="BE114" s="235">
        <v>-70</v>
      </c>
      <c r="BF114" s="236">
        <v>6</v>
      </c>
      <c r="BG114" s="229">
        <v>0</v>
      </c>
      <c r="BH114" s="229">
        <f t="shared" si="53"/>
        <v>-6</v>
      </c>
    </row>
    <row r="115" spans="1:60" ht="15" customHeight="1">
      <c r="A115" s="32">
        <v>85</v>
      </c>
      <c r="B115" s="32">
        <v>740</v>
      </c>
      <c r="C115" s="33" t="s">
        <v>161</v>
      </c>
      <c r="D115" s="33" t="s">
        <v>51</v>
      </c>
      <c r="E115" s="60">
        <v>29</v>
      </c>
      <c r="F115" s="71">
        <v>150</v>
      </c>
      <c r="G115" s="186">
        <v>2</v>
      </c>
      <c r="H115" s="186">
        <v>0</v>
      </c>
      <c r="I115" s="199">
        <v>10500</v>
      </c>
      <c r="J115" s="111">
        <f t="shared" si="27"/>
        <v>31500</v>
      </c>
      <c r="K115" s="199">
        <f t="shared" si="28"/>
        <v>2726.8756796129101</v>
      </c>
      <c r="L115" s="111">
        <f t="shared" si="29"/>
        <v>8180.6270388387302</v>
      </c>
      <c r="M115" s="200">
        <v>0.25970244567742001</v>
      </c>
      <c r="N115" s="201">
        <v>13500</v>
      </c>
      <c r="O115" s="198">
        <f t="shared" si="30"/>
        <v>40500</v>
      </c>
      <c r="P115" s="199">
        <f t="shared" si="31"/>
        <v>3243.0342903967899</v>
      </c>
      <c r="Q115" s="111">
        <f t="shared" si="32"/>
        <v>9729.1028711903691</v>
      </c>
      <c r="R115" s="200">
        <v>0.24022476225161399</v>
      </c>
      <c r="S115" s="208">
        <v>21437.119999999999</v>
      </c>
      <c r="T115" s="208">
        <v>5239</v>
      </c>
      <c r="U115" s="209">
        <f t="shared" si="33"/>
        <v>0.68054349206349196</v>
      </c>
      <c r="V115" s="209">
        <f t="shared" si="34"/>
        <v>0.64041545655694598</v>
      </c>
      <c r="W115" s="209">
        <f t="shared" si="35"/>
        <v>0.52931160493827201</v>
      </c>
      <c r="X115" s="209">
        <f t="shared" si="36"/>
        <v>0.538487470978812</v>
      </c>
      <c r="Y115" s="189"/>
      <c r="Z115" s="214"/>
      <c r="AA115" s="218">
        <v>6825</v>
      </c>
      <c r="AB115" s="198">
        <f t="shared" si="37"/>
        <v>13650</v>
      </c>
      <c r="AC115" s="199">
        <v>2289.43937267501</v>
      </c>
      <c r="AD115" s="111">
        <f t="shared" si="38"/>
        <v>4578.8787453500199</v>
      </c>
      <c r="AE115" s="200">
        <v>0.33544899233333397</v>
      </c>
      <c r="AF115" s="199">
        <v>7848.75</v>
      </c>
      <c r="AG115" s="111">
        <f t="shared" si="39"/>
        <v>15697.5</v>
      </c>
      <c r="AH115" s="199">
        <v>2448.5554090759201</v>
      </c>
      <c r="AI115" s="111">
        <f t="shared" si="40"/>
        <v>4897.1108181518402</v>
      </c>
      <c r="AJ115" s="223">
        <v>0.31196756287000099</v>
      </c>
      <c r="AK115" s="224">
        <v>9395.82</v>
      </c>
      <c r="AL115" s="224">
        <v>2474.5700000000002</v>
      </c>
      <c r="AM115" s="79">
        <f t="shared" si="41"/>
        <v>0.68833846153846201</v>
      </c>
      <c r="AN115" s="79">
        <f t="shared" si="42"/>
        <v>0.54043143258881798</v>
      </c>
      <c r="AO115" s="79">
        <f t="shared" si="43"/>
        <v>0.59855518394648799</v>
      </c>
      <c r="AP115" s="79">
        <f t="shared" si="44"/>
        <v>0.50531223243461298</v>
      </c>
      <c r="AQ115" s="228"/>
      <c r="AR115" s="228"/>
      <c r="AS115" s="229">
        <v>27</v>
      </c>
      <c r="AT115" s="229">
        <v>22</v>
      </c>
      <c r="AU115" s="229">
        <f t="shared" si="51"/>
        <v>-5</v>
      </c>
      <c r="AV115" s="230">
        <f>AU115*2</f>
        <v>-10</v>
      </c>
      <c r="AW115" s="229">
        <v>10</v>
      </c>
      <c r="AX115" s="229">
        <v>2</v>
      </c>
      <c r="AY115" s="229">
        <v>2</v>
      </c>
      <c r="AZ115" s="229">
        <f t="shared" si="52"/>
        <v>-6</v>
      </c>
      <c r="BA115" s="230">
        <f>AZ115*5</f>
        <v>-30</v>
      </c>
      <c r="BB115" s="233">
        <v>100</v>
      </c>
      <c r="BC115" s="229">
        <v>16</v>
      </c>
      <c r="BD115" s="229">
        <v>10</v>
      </c>
      <c r="BE115" s="235">
        <v>-74</v>
      </c>
      <c r="BF115" s="236">
        <v>6</v>
      </c>
      <c r="BG115" s="229">
        <v>3</v>
      </c>
      <c r="BH115" s="229">
        <f t="shared" si="53"/>
        <v>-3</v>
      </c>
    </row>
    <row r="116" spans="1:60">
      <c r="A116" s="32">
        <v>120</v>
      </c>
      <c r="B116" s="32">
        <v>753</v>
      </c>
      <c r="C116" s="33" t="s">
        <v>162</v>
      </c>
      <c r="D116" s="33" t="s">
        <v>51</v>
      </c>
      <c r="E116" s="187">
        <v>40</v>
      </c>
      <c r="F116" s="188">
        <v>100</v>
      </c>
      <c r="G116" s="186">
        <v>2</v>
      </c>
      <c r="H116" s="186">
        <v>1</v>
      </c>
      <c r="I116" s="199">
        <v>8000</v>
      </c>
      <c r="J116" s="111">
        <f t="shared" si="27"/>
        <v>24000</v>
      </c>
      <c r="K116" s="199">
        <f t="shared" si="28"/>
        <v>1872.3590270407899</v>
      </c>
      <c r="L116" s="111">
        <f t="shared" si="29"/>
        <v>5617.0770811223802</v>
      </c>
      <c r="M116" s="200">
        <v>0.23404487838009899</v>
      </c>
      <c r="N116" s="201">
        <v>11500</v>
      </c>
      <c r="O116" s="198">
        <f t="shared" si="30"/>
        <v>34500</v>
      </c>
      <c r="P116" s="199">
        <f t="shared" si="31"/>
        <v>2489.6523937683</v>
      </c>
      <c r="Q116" s="111">
        <f t="shared" si="32"/>
        <v>7468.9571813048897</v>
      </c>
      <c r="R116" s="200">
        <v>0.21649151250159099</v>
      </c>
      <c r="S116" s="208">
        <v>16273.41</v>
      </c>
      <c r="T116" s="208">
        <v>2718.79</v>
      </c>
      <c r="U116" s="209">
        <f t="shared" si="33"/>
        <v>0.67805875000000004</v>
      </c>
      <c r="V116" s="209">
        <f t="shared" si="34"/>
        <v>0.48402219886516901</v>
      </c>
      <c r="W116" s="209">
        <f t="shared" si="35"/>
        <v>0.47169304347826102</v>
      </c>
      <c r="X116" s="209">
        <f t="shared" si="36"/>
        <v>0.36401199444619198</v>
      </c>
      <c r="Y116" s="189"/>
      <c r="Z116" s="214"/>
      <c r="AA116" s="218">
        <v>5200</v>
      </c>
      <c r="AB116" s="198">
        <f t="shared" si="37"/>
        <v>10400</v>
      </c>
      <c r="AC116" s="199">
        <v>1572.0014331196601</v>
      </c>
      <c r="AD116" s="111">
        <f t="shared" si="38"/>
        <v>3144.0028662393202</v>
      </c>
      <c r="AE116" s="200">
        <v>0.30230796790762798</v>
      </c>
      <c r="AF116" s="199">
        <v>5980</v>
      </c>
      <c r="AG116" s="111">
        <f t="shared" si="39"/>
        <v>11960</v>
      </c>
      <c r="AH116" s="199">
        <v>1681.25553272148</v>
      </c>
      <c r="AI116" s="111">
        <f t="shared" si="40"/>
        <v>3362.51106544296</v>
      </c>
      <c r="AJ116" s="223">
        <v>0.28114641015409397</v>
      </c>
      <c r="AK116" s="224">
        <v>9217.51</v>
      </c>
      <c r="AL116" s="224">
        <v>2035.1</v>
      </c>
      <c r="AM116" s="79">
        <f t="shared" si="41"/>
        <v>0.88629903846153801</v>
      </c>
      <c r="AN116" s="79">
        <f t="shared" si="42"/>
        <v>0.64729584754936098</v>
      </c>
      <c r="AO116" s="79">
        <f t="shared" si="43"/>
        <v>0.77069481605351198</v>
      </c>
      <c r="AP116" s="79">
        <f t="shared" si="44"/>
        <v>0.60523220902230901</v>
      </c>
      <c r="AQ116" s="228"/>
      <c r="AR116" s="228"/>
      <c r="AS116" s="229">
        <v>24</v>
      </c>
      <c r="AT116" s="229">
        <v>22</v>
      </c>
      <c r="AU116" s="229">
        <f t="shared" si="51"/>
        <v>-2</v>
      </c>
      <c r="AV116" s="230">
        <f>AU116*2</f>
        <v>-4</v>
      </c>
      <c r="AW116" s="229">
        <v>8</v>
      </c>
      <c r="AX116" s="229">
        <v>6</v>
      </c>
      <c r="AY116" s="229">
        <v>0</v>
      </c>
      <c r="AZ116" s="229">
        <f t="shared" si="52"/>
        <v>-2</v>
      </c>
      <c r="BA116" s="230">
        <f>AZ116*5</f>
        <v>-10</v>
      </c>
      <c r="BB116" s="233">
        <v>100</v>
      </c>
      <c r="BC116" s="229">
        <v>0</v>
      </c>
      <c r="BD116" s="229">
        <v>30</v>
      </c>
      <c r="BE116" s="235">
        <v>-70</v>
      </c>
      <c r="BF116" s="236">
        <v>3</v>
      </c>
      <c r="BG116" s="229">
        <v>3</v>
      </c>
      <c r="BH116" s="229">
        <f t="shared" si="53"/>
        <v>0</v>
      </c>
    </row>
    <row r="117" spans="1:60">
      <c r="A117" s="32">
        <v>116</v>
      </c>
      <c r="B117" s="32">
        <v>110378</v>
      </c>
      <c r="C117" s="33" t="s">
        <v>163</v>
      </c>
      <c r="D117" s="33" t="s">
        <v>55</v>
      </c>
      <c r="E117" s="60">
        <v>39</v>
      </c>
      <c r="F117" s="71">
        <v>100</v>
      </c>
      <c r="G117" s="186">
        <v>2</v>
      </c>
      <c r="H117" s="186">
        <v>2</v>
      </c>
      <c r="I117" s="199">
        <v>8000</v>
      </c>
      <c r="J117" s="111">
        <f t="shared" si="27"/>
        <v>24000</v>
      </c>
      <c r="K117" s="199">
        <f t="shared" si="28"/>
        <v>1600</v>
      </c>
      <c r="L117" s="111">
        <f t="shared" si="29"/>
        <v>4800</v>
      </c>
      <c r="M117" s="200">
        <v>0.2</v>
      </c>
      <c r="N117" s="201">
        <v>11500</v>
      </c>
      <c r="O117" s="198">
        <f t="shared" si="30"/>
        <v>34500</v>
      </c>
      <c r="P117" s="199">
        <f t="shared" si="31"/>
        <v>2127.5</v>
      </c>
      <c r="Q117" s="111">
        <f t="shared" si="32"/>
        <v>6382.5</v>
      </c>
      <c r="R117" s="200">
        <v>0.185</v>
      </c>
      <c r="S117" s="208">
        <v>16228.33</v>
      </c>
      <c r="T117" s="208">
        <v>2613.3000000000002</v>
      </c>
      <c r="U117" s="209">
        <f t="shared" si="33"/>
        <v>0.67618041666666695</v>
      </c>
      <c r="V117" s="209">
        <f t="shared" si="34"/>
        <v>0.54443750000000002</v>
      </c>
      <c r="W117" s="209">
        <f t="shared" si="35"/>
        <v>0.47038637681159401</v>
      </c>
      <c r="X117" s="209">
        <f t="shared" si="36"/>
        <v>0.409447708578143</v>
      </c>
      <c r="Y117" s="189"/>
      <c r="Z117" s="214"/>
      <c r="AA117" s="218">
        <v>5200</v>
      </c>
      <c r="AB117" s="198">
        <f t="shared" si="37"/>
        <v>10400</v>
      </c>
      <c r="AC117" s="199">
        <v>1329.1089351892899</v>
      </c>
      <c r="AD117" s="111">
        <f t="shared" si="38"/>
        <v>2658.2178703785798</v>
      </c>
      <c r="AE117" s="200">
        <v>0.25559787215178698</v>
      </c>
      <c r="AF117" s="199">
        <v>5980</v>
      </c>
      <c r="AG117" s="111">
        <f t="shared" si="39"/>
        <v>11960</v>
      </c>
      <c r="AH117" s="199">
        <v>1421.48200618495</v>
      </c>
      <c r="AI117" s="111">
        <f t="shared" si="40"/>
        <v>2842.9640123699</v>
      </c>
      <c r="AJ117" s="223">
        <v>0.23770602110116201</v>
      </c>
      <c r="AK117" s="224">
        <v>10500.17</v>
      </c>
      <c r="AL117" s="224">
        <v>2147.48</v>
      </c>
      <c r="AM117" s="225">
        <f t="shared" si="41"/>
        <v>1.00963173076923</v>
      </c>
      <c r="AN117" s="79">
        <f t="shared" si="42"/>
        <v>0.80786455614872499</v>
      </c>
      <c r="AO117" s="79">
        <f t="shared" si="43"/>
        <v>0.87794063545150502</v>
      </c>
      <c r="AP117" s="79">
        <f t="shared" si="44"/>
        <v>0.75536657891418602</v>
      </c>
      <c r="AQ117" s="228"/>
      <c r="AR117" s="228"/>
      <c r="AS117" s="229">
        <v>24</v>
      </c>
      <c r="AT117" s="229">
        <v>32</v>
      </c>
      <c r="AU117" s="229">
        <f t="shared" si="51"/>
        <v>8</v>
      </c>
      <c r="AV117" s="230"/>
      <c r="AW117" s="229">
        <v>8</v>
      </c>
      <c r="AX117" s="229">
        <v>8</v>
      </c>
      <c r="AY117" s="229">
        <v>2</v>
      </c>
      <c r="AZ117" s="229">
        <f t="shared" si="52"/>
        <v>2</v>
      </c>
      <c r="BA117" s="229"/>
      <c r="BB117" s="233">
        <v>100</v>
      </c>
      <c r="BC117" s="229">
        <v>16</v>
      </c>
      <c r="BD117" s="229">
        <v>64</v>
      </c>
      <c r="BE117" s="235">
        <v>-20</v>
      </c>
      <c r="BF117" s="236">
        <v>2</v>
      </c>
      <c r="BG117" s="229">
        <v>2</v>
      </c>
      <c r="BH117" s="229">
        <f t="shared" si="53"/>
        <v>0</v>
      </c>
    </row>
    <row r="118" spans="1:60">
      <c r="A118" s="32">
        <v>58</v>
      </c>
      <c r="B118" s="32">
        <v>716</v>
      </c>
      <c r="C118" s="33" t="s">
        <v>164</v>
      </c>
      <c r="D118" s="33" t="s">
        <v>49</v>
      </c>
      <c r="E118" s="187">
        <v>20</v>
      </c>
      <c r="F118" s="188">
        <v>150</v>
      </c>
      <c r="G118" s="186">
        <v>2</v>
      </c>
      <c r="H118" s="186">
        <v>0</v>
      </c>
      <c r="I118" s="199">
        <v>14000</v>
      </c>
      <c r="J118" s="111">
        <f t="shared" si="27"/>
        <v>42000</v>
      </c>
      <c r="K118" s="199">
        <f t="shared" si="28"/>
        <v>3544.1578412640802</v>
      </c>
      <c r="L118" s="111">
        <f t="shared" si="29"/>
        <v>10632.4735237922</v>
      </c>
      <c r="M118" s="200">
        <v>0.25315413151886301</v>
      </c>
      <c r="N118" s="201">
        <v>17500</v>
      </c>
      <c r="O118" s="198">
        <f t="shared" si="30"/>
        <v>52500</v>
      </c>
      <c r="P118" s="199">
        <f t="shared" si="31"/>
        <v>4097.9325039615896</v>
      </c>
      <c r="Q118" s="111">
        <f t="shared" si="32"/>
        <v>12293.797511884801</v>
      </c>
      <c r="R118" s="200">
        <v>0.234167571654948</v>
      </c>
      <c r="S118" s="208">
        <v>28384.09</v>
      </c>
      <c r="T118" s="208">
        <v>7379.95</v>
      </c>
      <c r="U118" s="209">
        <f t="shared" si="33"/>
        <v>0.67581166666666703</v>
      </c>
      <c r="V118" s="209">
        <f t="shared" si="34"/>
        <v>0.69409530938270503</v>
      </c>
      <c r="W118" s="209">
        <f t="shared" si="35"/>
        <v>0.54064933333333298</v>
      </c>
      <c r="X118" s="209">
        <f t="shared" si="36"/>
        <v>0.60029864595261095</v>
      </c>
      <c r="Y118" s="189"/>
      <c r="Z118" s="214"/>
      <c r="AA118" s="218">
        <v>9100</v>
      </c>
      <c r="AB118" s="198">
        <f t="shared" si="37"/>
        <v>18200</v>
      </c>
      <c r="AC118" s="199">
        <v>2975.61585422797</v>
      </c>
      <c r="AD118" s="111">
        <f t="shared" si="38"/>
        <v>5951.23170845594</v>
      </c>
      <c r="AE118" s="200">
        <v>0.32699075321186499</v>
      </c>
      <c r="AF118" s="199">
        <v>10465</v>
      </c>
      <c r="AG118" s="111">
        <f t="shared" si="39"/>
        <v>20930</v>
      </c>
      <c r="AH118" s="199">
        <v>3182.4211560968101</v>
      </c>
      <c r="AI118" s="111">
        <f t="shared" si="40"/>
        <v>6364.8423121936203</v>
      </c>
      <c r="AJ118" s="223">
        <v>0.30410140048703399</v>
      </c>
      <c r="AK118" s="224">
        <v>16412.490000000002</v>
      </c>
      <c r="AL118" s="224">
        <v>4552.6899999999996</v>
      </c>
      <c r="AM118" s="79">
        <f t="shared" si="41"/>
        <v>0.90178516483516502</v>
      </c>
      <c r="AN118" s="79">
        <f t="shared" si="42"/>
        <v>0.76499962075602101</v>
      </c>
      <c r="AO118" s="79">
        <f t="shared" si="43"/>
        <v>0.78416101290014295</v>
      </c>
      <c r="AP118" s="79">
        <f t="shared" si="44"/>
        <v>0.71528716293223205</v>
      </c>
      <c r="AQ118" s="228"/>
      <c r="AR118" s="228"/>
      <c r="AS118" s="229">
        <v>42</v>
      </c>
      <c r="AT118" s="229">
        <v>20</v>
      </c>
      <c r="AU118" s="229">
        <f t="shared" si="51"/>
        <v>-22</v>
      </c>
      <c r="AV118" s="230">
        <f>AU118*2</f>
        <v>-44</v>
      </c>
      <c r="AW118" s="229">
        <v>22</v>
      </c>
      <c r="AX118" s="229">
        <v>8</v>
      </c>
      <c r="AY118" s="229">
        <v>0</v>
      </c>
      <c r="AZ118" s="229">
        <f t="shared" si="52"/>
        <v>-14</v>
      </c>
      <c r="BA118" s="230">
        <f>AZ118*5</f>
        <v>-70</v>
      </c>
      <c r="BB118" s="233">
        <v>200</v>
      </c>
      <c r="BC118" s="229">
        <v>0</v>
      </c>
      <c r="BD118" s="229">
        <v>40</v>
      </c>
      <c r="BE118" s="235">
        <v>-160</v>
      </c>
      <c r="BF118" s="236">
        <v>8</v>
      </c>
      <c r="BG118" s="229">
        <v>0</v>
      </c>
      <c r="BH118" s="229">
        <f t="shared" si="53"/>
        <v>-8</v>
      </c>
    </row>
    <row r="119" spans="1:60">
      <c r="A119" s="32">
        <v>124</v>
      </c>
      <c r="B119" s="32">
        <v>114069</v>
      </c>
      <c r="C119" s="33" t="s">
        <v>165</v>
      </c>
      <c r="D119" s="33" t="s">
        <v>51</v>
      </c>
      <c r="E119" s="187">
        <v>42</v>
      </c>
      <c r="F119" s="188">
        <v>100</v>
      </c>
      <c r="G119" s="186">
        <v>2</v>
      </c>
      <c r="H119" s="186">
        <v>2</v>
      </c>
      <c r="I119" s="199">
        <v>6000</v>
      </c>
      <c r="J119" s="111">
        <f t="shared" si="27"/>
        <v>18000</v>
      </c>
      <c r="K119" s="199">
        <f t="shared" si="28"/>
        <v>1607.86733471036</v>
      </c>
      <c r="L119" s="111">
        <f t="shared" si="29"/>
        <v>4823.6020041310703</v>
      </c>
      <c r="M119" s="200">
        <v>0.26797788911839299</v>
      </c>
      <c r="N119" s="201">
        <v>8000</v>
      </c>
      <c r="O119" s="198">
        <f t="shared" si="30"/>
        <v>24000</v>
      </c>
      <c r="P119" s="199">
        <f t="shared" si="31"/>
        <v>1983.0363794760999</v>
      </c>
      <c r="Q119" s="111">
        <f t="shared" si="32"/>
        <v>5949.10913842831</v>
      </c>
      <c r="R119" s="200">
        <v>0.24787954743451299</v>
      </c>
      <c r="S119" s="208">
        <v>12111.72</v>
      </c>
      <c r="T119" s="208">
        <v>3624.25</v>
      </c>
      <c r="U119" s="209">
        <f t="shared" si="33"/>
        <v>0.67287333333333299</v>
      </c>
      <c r="V119" s="209">
        <f t="shared" si="34"/>
        <v>0.75135759478001796</v>
      </c>
      <c r="W119" s="209">
        <f t="shared" si="35"/>
        <v>0.50465499999999996</v>
      </c>
      <c r="X119" s="209">
        <f t="shared" si="36"/>
        <v>0.60920886063244895</v>
      </c>
      <c r="Y119" s="189"/>
      <c r="Z119" s="214"/>
      <c r="AA119" s="218">
        <v>3900</v>
      </c>
      <c r="AB119" s="198">
        <f t="shared" si="37"/>
        <v>7800</v>
      </c>
      <c r="AC119" s="199">
        <v>1349.9386164339001</v>
      </c>
      <c r="AD119" s="111">
        <f t="shared" si="38"/>
        <v>2699.8772328678001</v>
      </c>
      <c r="AE119" s="200">
        <v>0.346138106777924</v>
      </c>
      <c r="AF119" s="199">
        <v>4485</v>
      </c>
      <c r="AG119" s="111">
        <f t="shared" si="39"/>
        <v>8970</v>
      </c>
      <c r="AH119" s="199">
        <v>1443.7593502760601</v>
      </c>
      <c r="AI119" s="111">
        <f t="shared" si="40"/>
        <v>2887.5187005521202</v>
      </c>
      <c r="AJ119" s="223">
        <v>0.32190843930346902</v>
      </c>
      <c r="AK119" s="224">
        <v>5818.88</v>
      </c>
      <c r="AL119" s="224">
        <v>1371.58</v>
      </c>
      <c r="AM119" s="79">
        <f t="shared" si="41"/>
        <v>0.74601025641025598</v>
      </c>
      <c r="AN119" s="79">
        <f t="shared" si="42"/>
        <v>0.50801569171466099</v>
      </c>
      <c r="AO119" s="79">
        <f t="shared" si="43"/>
        <v>0.64870457079152699</v>
      </c>
      <c r="AP119" s="79">
        <f t="shared" si="44"/>
        <v>0.47500298430543197</v>
      </c>
      <c r="AQ119" s="228"/>
      <c r="AR119" s="228"/>
      <c r="AS119" s="229">
        <v>24</v>
      </c>
      <c r="AT119" s="229">
        <v>58</v>
      </c>
      <c r="AU119" s="229">
        <f t="shared" si="51"/>
        <v>34</v>
      </c>
      <c r="AV119" s="230"/>
      <c r="AW119" s="229">
        <v>8</v>
      </c>
      <c r="AX119" s="229">
        <v>2</v>
      </c>
      <c r="AY119" s="229">
        <v>2</v>
      </c>
      <c r="AZ119" s="229">
        <f t="shared" si="52"/>
        <v>-4</v>
      </c>
      <c r="BA119" s="230">
        <f>AZ119*5</f>
        <v>-20</v>
      </c>
      <c r="BB119" s="233">
        <v>100</v>
      </c>
      <c r="BC119" s="229">
        <v>16</v>
      </c>
      <c r="BD119" s="229">
        <v>10</v>
      </c>
      <c r="BE119" s="235">
        <v>-74</v>
      </c>
      <c r="BF119" s="236">
        <v>3</v>
      </c>
      <c r="BG119" s="229">
        <v>0</v>
      </c>
      <c r="BH119" s="229">
        <f t="shared" si="53"/>
        <v>-3</v>
      </c>
    </row>
    <row r="120" spans="1:60">
      <c r="A120" s="32">
        <v>115</v>
      </c>
      <c r="B120" s="32">
        <v>113025</v>
      </c>
      <c r="C120" s="33" t="s">
        <v>166</v>
      </c>
      <c r="D120" s="33" t="s">
        <v>53</v>
      </c>
      <c r="E120" s="60">
        <v>39</v>
      </c>
      <c r="F120" s="71">
        <v>100</v>
      </c>
      <c r="G120" s="186">
        <v>2</v>
      </c>
      <c r="H120" s="186">
        <v>2</v>
      </c>
      <c r="I120" s="199">
        <v>8000</v>
      </c>
      <c r="J120" s="111">
        <f t="shared" si="27"/>
        <v>24000</v>
      </c>
      <c r="K120" s="199">
        <f t="shared" si="28"/>
        <v>1847.4724651813799</v>
      </c>
      <c r="L120" s="111">
        <f t="shared" si="29"/>
        <v>5542.4173955441302</v>
      </c>
      <c r="M120" s="200">
        <v>0.23093405814767201</v>
      </c>
      <c r="N120" s="201">
        <v>11500</v>
      </c>
      <c r="O120" s="198">
        <f t="shared" si="30"/>
        <v>34500</v>
      </c>
      <c r="P120" s="199">
        <f t="shared" si="31"/>
        <v>2456.5610435458698</v>
      </c>
      <c r="Q120" s="111">
        <f t="shared" si="32"/>
        <v>7369.6831306375998</v>
      </c>
      <c r="R120" s="200">
        <v>0.21361400378659701</v>
      </c>
      <c r="S120" s="208">
        <v>16033.4</v>
      </c>
      <c r="T120" s="208">
        <v>3813.53</v>
      </c>
      <c r="U120" s="209">
        <f t="shared" si="33"/>
        <v>0.66805833333333298</v>
      </c>
      <c r="V120" s="209">
        <f t="shared" si="34"/>
        <v>0.68806257772392199</v>
      </c>
      <c r="W120" s="209">
        <f t="shared" si="35"/>
        <v>0.46473623188405799</v>
      </c>
      <c r="X120" s="209">
        <f t="shared" si="36"/>
        <v>0.51746186808849504</v>
      </c>
      <c r="Y120" s="189"/>
      <c r="Z120" s="214"/>
      <c r="AA120" s="218">
        <v>5200</v>
      </c>
      <c r="AB120" s="198">
        <f t="shared" si="37"/>
        <v>10400</v>
      </c>
      <c r="AC120" s="199">
        <v>1551.10709055853</v>
      </c>
      <c r="AD120" s="111">
        <f t="shared" si="38"/>
        <v>3102.21418111706</v>
      </c>
      <c r="AE120" s="200">
        <v>0.29828982510740998</v>
      </c>
      <c r="AF120" s="199">
        <v>5980</v>
      </c>
      <c r="AG120" s="111">
        <f t="shared" si="39"/>
        <v>11960</v>
      </c>
      <c r="AH120" s="199">
        <v>1658.90903335235</v>
      </c>
      <c r="AI120" s="111">
        <f t="shared" si="40"/>
        <v>3317.8180667047</v>
      </c>
      <c r="AJ120" s="223">
        <v>0.27740953734989199</v>
      </c>
      <c r="AK120" s="224">
        <v>8596.06</v>
      </c>
      <c r="AL120" s="224">
        <v>2392.4499999999998</v>
      </c>
      <c r="AM120" s="79">
        <f t="shared" si="41"/>
        <v>0.826544230769231</v>
      </c>
      <c r="AN120" s="79">
        <f t="shared" si="42"/>
        <v>0.77120722823158405</v>
      </c>
      <c r="AO120" s="79">
        <f t="shared" si="43"/>
        <v>0.71873411371237494</v>
      </c>
      <c r="AP120" s="79">
        <f t="shared" si="44"/>
        <v>0.72109137749563601</v>
      </c>
      <c r="AQ120" s="228"/>
      <c r="AR120" s="228"/>
      <c r="AS120" s="229">
        <v>24</v>
      </c>
      <c r="AT120" s="229">
        <v>0</v>
      </c>
      <c r="AU120" s="229">
        <f t="shared" si="51"/>
        <v>-24</v>
      </c>
      <c r="AV120" s="230">
        <f>AU120*2</f>
        <v>-48</v>
      </c>
      <c r="AW120" s="229">
        <v>8</v>
      </c>
      <c r="AX120" s="229">
        <v>0</v>
      </c>
      <c r="AY120" s="229">
        <v>0</v>
      </c>
      <c r="AZ120" s="229">
        <f t="shared" si="52"/>
        <v>-8</v>
      </c>
      <c r="BA120" s="230">
        <f>AZ120*5</f>
        <v>-40</v>
      </c>
      <c r="BB120" s="233">
        <v>100</v>
      </c>
      <c r="BC120" s="229">
        <v>0</v>
      </c>
      <c r="BD120" s="229">
        <v>0</v>
      </c>
      <c r="BE120" s="235">
        <v>-100</v>
      </c>
      <c r="BF120" s="236">
        <v>4</v>
      </c>
      <c r="BG120" s="229">
        <v>3</v>
      </c>
      <c r="BH120" s="229">
        <f t="shared" si="53"/>
        <v>-1</v>
      </c>
    </row>
    <row r="121" spans="1:60">
      <c r="A121" s="32">
        <v>47</v>
      </c>
      <c r="B121" s="32">
        <v>357</v>
      </c>
      <c r="C121" s="33" t="s">
        <v>167</v>
      </c>
      <c r="D121" s="33" t="s">
        <v>53</v>
      </c>
      <c r="E121" s="187">
        <v>16</v>
      </c>
      <c r="F121" s="188">
        <v>150</v>
      </c>
      <c r="G121" s="186">
        <v>3</v>
      </c>
      <c r="H121" s="186">
        <v>1</v>
      </c>
      <c r="I121" s="199">
        <v>14000</v>
      </c>
      <c r="J121" s="111">
        <f t="shared" si="27"/>
        <v>42000</v>
      </c>
      <c r="K121" s="199">
        <f t="shared" si="28"/>
        <v>2940</v>
      </c>
      <c r="L121" s="111">
        <f t="shared" si="29"/>
        <v>8820</v>
      </c>
      <c r="M121" s="200">
        <v>0.21</v>
      </c>
      <c r="N121" s="201">
        <v>17500</v>
      </c>
      <c r="O121" s="198">
        <f t="shared" si="30"/>
        <v>52500</v>
      </c>
      <c r="P121" s="199">
        <f t="shared" si="31"/>
        <v>3399.375</v>
      </c>
      <c r="Q121" s="111">
        <f t="shared" si="32"/>
        <v>10198.125</v>
      </c>
      <c r="R121" s="200">
        <v>0.19425000000000001</v>
      </c>
      <c r="S121" s="208">
        <v>27602.35</v>
      </c>
      <c r="T121" s="208">
        <v>6092.94</v>
      </c>
      <c r="U121" s="209">
        <f t="shared" si="33"/>
        <v>0.65719880952380905</v>
      </c>
      <c r="V121" s="209">
        <f t="shared" si="34"/>
        <v>0.69080952380952398</v>
      </c>
      <c r="W121" s="209">
        <f t="shared" si="35"/>
        <v>0.52575904761904801</v>
      </c>
      <c r="X121" s="209">
        <f t="shared" si="36"/>
        <v>0.59745688545688502</v>
      </c>
      <c r="Y121" s="189"/>
      <c r="Z121" s="214"/>
      <c r="AA121" s="218">
        <v>9100</v>
      </c>
      <c r="AB121" s="198">
        <f t="shared" si="37"/>
        <v>18200</v>
      </c>
      <c r="AC121" s="199">
        <v>2362.1296165275298</v>
      </c>
      <c r="AD121" s="111">
        <f t="shared" si="38"/>
        <v>4724.2592330550597</v>
      </c>
      <c r="AE121" s="200">
        <v>0.25957468313489301</v>
      </c>
      <c r="AF121" s="199">
        <v>10465</v>
      </c>
      <c r="AG121" s="111">
        <f t="shared" si="39"/>
        <v>20930</v>
      </c>
      <c r="AH121" s="199">
        <v>2526.2976248761902</v>
      </c>
      <c r="AI121" s="111">
        <f t="shared" si="40"/>
        <v>5052.5952497523804</v>
      </c>
      <c r="AJ121" s="223">
        <v>0.24140445531545099</v>
      </c>
      <c r="AK121" s="224">
        <v>38303.78</v>
      </c>
      <c r="AL121" s="224">
        <v>7676.77</v>
      </c>
      <c r="AM121" s="225">
        <f t="shared" si="41"/>
        <v>2.1046032967033002</v>
      </c>
      <c r="AN121" s="225">
        <f t="shared" si="42"/>
        <v>1.62496798361245</v>
      </c>
      <c r="AO121" s="225">
        <f t="shared" si="43"/>
        <v>1.83008982322026</v>
      </c>
      <c r="AP121" s="225">
        <f t="shared" si="44"/>
        <v>1.51937165368159</v>
      </c>
      <c r="AQ121" s="189">
        <v>800</v>
      </c>
      <c r="AR121" s="214">
        <f>(AL121-AD121)*0.2</f>
        <v>590.50215338898795</v>
      </c>
      <c r="AS121" s="229">
        <v>59</v>
      </c>
      <c r="AT121" s="229">
        <v>65</v>
      </c>
      <c r="AU121" s="229">
        <f t="shared" si="51"/>
        <v>6</v>
      </c>
      <c r="AV121" s="230"/>
      <c r="AW121" s="229">
        <v>14</v>
      </c>
      <c r="AX121" s="229">
        <v>14</v>
      </c>
      <c r="AY121" s="229">
        <v>8</v>
      </c>
      <c r="AZ121" s="229">
        <f t="shared" si="52"/>
        <v>8</v>
      </c>
      <c r="BA121" s="229"/>
      <c r="BB121" s="233">
        <v>100</v>
      </c>
      <c r="BC121" s="229">
        <v>64</v>
      </c>
      <c r="BD121" s="229">
        <v>112</v>
      </c>
      <c r="BE121" s="235">
        <v>76</v>
      </c>
      <c r="BF121" s="236">
        <v>10</v>
      </c>
      <c r="BG121" s="229">
        <v>3</v>
      </c>
      <c r="BH121" s="229">
        <f t="shared" si="53"/>
        <v>-7</v>
      </c>
    </row>
    <row r="122" spans="1:60">
      <c r="A122" s="32">
        <v>125</v>
      </c>
      <c r="B122" s="32">
        <v>104430</v>
      </c>
      <c r="C122" s="33" t="s">
        <v>168</v>
      </c>
      <c r="D122" s="33" t="s">
        <v>51</v>
      </c>
      <c r="E122" s="60">
        <v>43</v>
      </c>
      <c r="F122" s="71">
        <v>100</v>
      </c>
      <c r="G122" s="186">
        <v>3</v>
      </c>
      <c r="H122" s="186">
        <v>1</v>
      </c>
      <c r="I122" s="199">
        <v>8500</v>
      </c>
      <c r="J122" s="111">
        <f t="shared" si="27"/>
        <v>25500</v>
      </c>
      <c r="K122" s="199">
        <f t="shared" si="28"/>
        <v>1959.2938183782801</v>
      </c>
      <c r="L122" s="111">
        <f t="shared" si="29"/>
        <v>5877.8814551348396</v>
      </c>
      <c r="M122" s="200">
        <v>0.230505155103327</v>
      </c>
      <c r="N122" s="201">
        <v>11000</v>
      </c>
      <c r="O122" s="198">
        <f t="shared" si="30"/>
        <v>33000</v>
      </c>
      <c r="P122" s="199">
        <f t="shared" si="31"/>
        <v>2345.38995317636</v>
      </c>
      <c r="Q122" s="111">
        <f t="shared" si="32"/>
        <v>7036.16985952907</v>
      </c>
      <c r="R122" s="200">
        <v>0.21321726847057801</v>
      </c>
      <c r="S122" s="208">
        <v>16569.46</v>
      </c>
      <c r="T122" s="208">
        <v>4157.5600000000004</v>
      </c>
      <c r="U122" s="209">
        <f t="shared" si="33"/>
        <v>0.64978274509803902</v>
      </c>
      <c r="V122" s="209">
        <f t="shared" si="34"/>
        <v>0.70732287334036203</v>
      </c>
      <c r="W122" s="209">
        <f t="shared" si="35"/>
        <v>0.50210484848484804</v>
      </c>
      <c r="X122" s="209">
        <f t="shared" si="36"/>
        <v>0.59088397281504301</v>
      </c>
      <c r="Y122" s="189"/>
      <c r="Z122" s="214"/>
      <c r="AA122" s="218">
        <v>5525</v>
      </c>
      <c r="AB122" s="198">
        <f t="shared" si="37"/>
        <v>11050</v>
      </c>
      <c r="AC122" s="199">
        <v>1644.99043501343</v>
      </c>
      <c r="AD122" s="111">
        <f t="shared" si="38"/>
        <v>3289.98087002686</v>
      </c>
      <c r="AE122" s="200">
        <v>0.29773582534179799</v>
      </c>
      <c r="AF122" s="199">
        <v>6353.75</v>
      </c>
      <c r="AG122" s="111">
        <f t="shared" si="39"/>
        <v>12707.5</v>
      </c>
      <c r="AH122" s="199">
        <v>1759.3172702468701</v>
      </c>
      <c r="AI122" s="111">
        <f t="shared" si="40"/>
        <v>3518.6345404937401</v>
      </c>
      <c r="AJ122" s="223">
        <v>0.27689431756787197</v>
      </c>
      <c r="AK122" s="224">
        <v>11588.69</v>
      </c>
      <c r="AL122" s="224">
        <v>2676.58</v>
      </c>
      <c r="AM122" s="225">
        <f t="shared" si="41"/>
        <v>1.04875022624434</v>
      </c>
      <c r="AN122" s="79">
        <f t="shared" si="42"/>
        <v>0.81355488245685403</v>
      </c>
      <c r="AO122" s="79">
        <f t="shared" si="43"/>
        <v>0.91195671847334303</v>
      </c>
      <c r="AP122" s="79">
        <f t="shared" si="44"/>
        <v>0.76068712712188002</v>
      </c>
      <c r="AQ122" s="228"/>
      <c r="AR122" s="228"/>
      <c r="AS122" s="229">
        <v>24</v>
      </c>
      <c r="AT122" s="229">
        <v>0</v>
      </c>
      <c r="AU122" s="229">
        <f t="shared" si="51"/>
        <v>-24</v>
      </c>
      <c r="AV122" s="230">
        <f t="shared" ref="AV122:AV131" si="54">AU122*2</f>
        <v>-48</v>
      </c>
      <c r="AW122" s="229">
        <v>10</v>
      </c>
      <c r="AX122" s="229">
        <v>10</v>
      </c>
      <c r="AY122" s="229">
        <v>0</v>
      </c>
      <c r="AZ122" s="229">
        <f t="shared" si="52"/>
        <v>0</v>
      </c>
      <c r="BA122" s="229"/>
      <c r="BB122" s="233">
        <v>100</v>
      </c>
      <c r="BC122" s="229">
        <v>0</v>
      </c>
      <c r="BD122" s="229">
        <v>80</v>
      </c>
      <c r="BE122" s="235">
        <v>-20</v>
      </c>
      <c r="BF122" s="236">
        <v>4</v>
      </c>
      <c r="BG122" s="229">
        <v>4</v>
      </c>
      <c r="BH122" s="229">
        <f t="shared" si="53"/>
        <v>0</v>
      </c>
    </row>
    <row r="123" spans="1:60">
      <c r="A123" s="32">
        <v>123</v>
      </c>
      <c r="B123" s="32">
        <v>111064</v>
      </c>
      <c r="C123" s="33" t="s">
        <v>169</v>
      </c>
      <c r="D123" s="33" t="s">
        <v>59</v>
      </c>
      <c r="E123" s="187">
        <v>42</v>
      </c>
      <c r="F123" s="188">
        <v>100</v>
      </c>
      <c r="G123" s="186">
        <v>1</v>
      </c>
      <c r="H123" s="186">
        <v>1</v>
      </c>
      <c r="I123" s="199">
        <v>6000</v>
      </c>
      <c r="J123" s="111">
        <f t="shared" si="27"/>
        <v>18000</v>
      </c>
      <c r="K123" s="199">
        <f t="shared" si="28"/>
        <v>1734.02389881257</v>
      </c>
      <c r="L123" s="111">
        <f t="shared" si="29"/>
        <v>5202.0716964376998</v>
      </c>
      <c r="M123" s="200">
        <v>0.28900398313542802</v>
      </c>
      <c r="N123" s="201">
        <v>8000</v>
      </c>
      <c r="O123" s="198">
        <f t="shared" si="30"/>
        <v>24000</v>
      </c>
      <c r="P123" s="199">
        <f t="shared" si="31"/>
        <v>2138.6294752021699</v>
      </c>
      <c r="Q123" s="111">
        <f t="shared" si="32"/>
        <v>6415.8884256065003</v>
      </c>
      <c r="R123" s="200">
        <v>0.26732868440027102</v>
      </c>
      <c r="S123" s="208">
        <v>11587.74</v>
      </c>
      <c r="T123" s="208">
        <v>1628.74</v>
      </c>
      <c r="U123" s="209">
        <f t="shared" si="33"/>
        <v>0.64376333333333302</v>
      </c>
      <c r="V123" s="209">
        <f t="shared" si="34"/>
        <v>0.31309449293352398</v>
      </c>
      <c r="W123" s="209">
        <f t="shared" si="35"/>
        <v>0.48282249999999999</v>
      </c>
      <c r="X123" s="209">
        <f t="shared" si="36"/>
        <v>0.25386039967583002</v>
      </c>
      <c r="Y123" s="189"/>
      <c r="Z123" s="214"/>
      <c r="AA123" s="218">
        <v>3900</v>
      </c>
      <c r="AB123" s="198">
        <f t="shared" si="37"/>
        <v>7800</v>
      </c>
      <c r="AC123" s="199">
        <v>1455.8575650447201</v>
      </c>
      <c r="AD123" s="111">
        <f t="shared" si="38"/>
        <v>2911.7151300894402</v>
      </c>
      <c r="AE123" s="200">
        <v>0.373296811549928</v>
      </c>
      <c r="AF123" s="199">
        <v>4485</v>
      </c>
      <c r="AG123" s="111">
        <f t="shared" si="39"/>
        <v>8970</v>
      </c>
      <c r="AH123" s="199">
        <v>1557.03966581533</v>
      </c>
      <c r="AI123" s="111">
        <f t="shared" si="40"/>
        <v>3114.0793316306599</v>
      </c>
      <c r="AJ123" s="223">
        <v>0.34716603474143298</v>
      </c>
      <c r="AK123" s="224">
        <v>3022.16</v>
      </c>
      <c r="AL123" s="224">
        <v>466.87</v>
      </c>
      <c r="AM123" s="79">
        <f t="shared" si="41"/>
        <v>0.38745641025640998</v>
      </c>
      <c r="AN123" s="79">
        <f t="shared" si="42"/>
        <v>0.160341921905547</v>
      </c>
      <c r="AO123" s="79">
        <f t="shared" si="43"/>
        <v>0.33691861761427</v>
      </c>
      <c r="AP123" s="79">
        <f t="shared" si="44"/>
        <v>0.14992232062229699</v>
      </c>
      <c r="AQ123" s="228"/>
      <c r="AR123" s="228"/>
      <c r="AS123" s="229">
        <v>24</v>
      </c>
      <c r="AT123" s="229">
        <v>0</v>
      </c>
      <c r="AU123" s="229">
        <f t="shared" si="51"/>
        <v>-24</v>
      </c>
      <c r="AV123" s="230">
        <f t="shared" si="54"/>
        <v>-48</v>
      </c>
      <c r="AW123" s="229">
        <v>8</v>
      </c>
      <c r="AX123" s="229">
        <v>6</v>
      </c>
      <c r="AY123" s="229">
        <v>3</v>
      </c>
      <c r="AZ123" s="229">
        <f t="shared" si="52"/>
        <v>1</v>
      </c>
      <c r="BA123" s="229"/>
      <c r="BB123" s="233">
        <v>100</v>
      </c>
      <c r="BC123" s="229">
        <v>24</v>
      </c>
      <c r="BD123" s="229">
        <v>48</v>
      </c>
      <c r="BE123" s="235">
        <v>-28</v>
      </c>
      <c r="BF123" s="236">
        <v>2</v>
      </c>
      <c r="BG123" s="229">
        <v>1</v>
      </c>
      <c r="BH123" s="229">
        <f t="shared" si="53"/>
        <v>-1</v>
      </c>
    </row>
    <row r="124" spans="1:60">
      <c r="A124" s="32">
        <v>83</v>
      </c>
      <c r="B124" s="32">
        <v>704</v>
      </c>
      <c r="C124" s="33" t="s">
        <v>170</v>
      </c>
      <c r="D124" s="33" t="s">
        <v>55</v>
      </c>
      <c r="E124" s="187">
        <v>28</v>
      </c>
      <c r="F124" s="188">
        <v>150</v>
      </c>
      <c r="G124" s="186">
        <v>3</v>
      </c>
      <c r="H124" s="186">
        <v>1</v>
      </c>
      <c r="I124" s="199">
        <v>12500</v>
      </c>
      <c r="J124" s="111">
        <f t="shared" si="27"/>
        <v>37500</v>
      </c>
      <c r="K124" s="199">
        <f t="shared" si="28"/>
        <v>2663.3418052362399</v>
      </c>
      <c r="L124" s="111">
        <f t="shared" si="29"/>
        <v>7990.0254157087102</v>
      </c>
      <c r="M124" s="200">
        <v>0.21306734441889899</v>
      </c>
      <c r="N124" s="201">
        <v>15625</v>
      </c>
      <c r="O124" s="198">
        <f t="shared" si="30"/>
        <v>46875</v>
      </c>
      <c r="P124" s="199">
        <f t="shared" si="31"/>
        <v>3079.48896230439</v>
      </c>
      <c r="Q124" s="111">
        <f t="shared" si="32"/>
        <v>9238.4668869131692</v>
      </c>
      <c r="R124" s="200">
        <v>0.19708729358748101</v>
      </c>
      <c r="S124" s="208">
        <v>23969.17</v>
      </c>
      <c r="T124" s="208">
        <v>5044.6000000000004</v>
      </c>
      <c r="U124" s="209">
        <f t="shared" si="33"/>
        <v>0.63917786666666698</v>
      </c>
      <c r="V124" s="209">
        <f t="shared" si="34"/>
        <v>0.63136219693145301</v>
      </c>
      <c r="W124" s="209">
        <f t="shared" si="35"/>
        <v>0.51134229333333303</v>
      </c>
      <c r="X124" s="209">
        <f t="shared" si="36"/>
        <v>0.54604298112990701</v>
      </c>
      <c r="Y124" s="189"/>
      <c r="Z124" s="214"/>
      <c r="AA124" s="218">
        <v>8125</v>
      </c>
      <c r="AB124" s="198">
        <f t="shared" si="37"/>
        <v>16250</v>
      </c>
      <c r="AC124" s="199">
        <v>2236.09739064625</v>
      </c>
      <c r="AD124" s="111">
        <f t="shared" si="38"/>
        <v>4472.1947812925</v>
      </c>
      <c r="AE124" s="200">
        <v>0.27521198654107698</v>
      </c>
      <c r="AF124" s="199">
        <v>9343.75</v>
      </c>
      <c r="AG124" s="111">
        <f t="shared" si="39"/>
        <v>18687.5</v>
      </c>
      <c r="AH124" s="199">
        <v>2391.5061592961702</v>
      </c>
      <c r="AI124" s="111">
        <f t="shared" si="40"/>
        <v>4783.0123185923403</v>
      </c>
      <c r="AJ124" s="223">
        <v>0.25594714748320202</v>
      </c>
      <c r="AK124" s="224">
        <v>17852.87</v>
      </c>
      <c r="AL124" s="224">
        <v>3750.58</v>
      </c>
      <c r="AM124" s="225">
        <f t="shared" si="41"/>
        <v>1.09863815384615</v>
      </c>
      <c r="AN124" s="79">
        <f t="shared" si="42"/>
        <v>0.83864415201433895</v>
      </c>
      <c r="AO124" s="79">
        <f t="shared" si="43"/>
        <v>0.95533752508361203</v>
      </c>
      <c r="AP124" s="79">
        <f t="shared" si="44"/>
        <v>0.78414600468848705</v>
      </c>
      <c r="AQ124" s="228"/>
      <c r="AR124" s="228"/>
      <c r="AS124" s="229">
        <v>27</v>
      </c>
      <c r="AT124" s="229">
        <v>22</v>
      </c>
      <c r="AU124" s="229">
        <f t="shared" si="51"/>
        <v>-5</v>
      </c>
      <c r="AV124" s="230">
        <f t="shared" si="54"/>
        <v>-10</v>
      </c>
      <c r="AW124" s="229">
        <v>10</v>
      </c>
      <c r="AX124" s="229">
        <v>16</v>
      </c>
      <c r="AY124" s="229">
        <v>2</v>
      </c>
      <c r="AZ124" s="229">
        <f t="shared" si="52"/>
        <v>8</v>
      </c>
      <c r="BA124" s="229"/>
      <c r="BB124" s="233">
        <v>100</v>
      </c>
      <c r="BC124" s="229">
        <v>16</v>
      </c>
      <c r="BD124" s="229">
        <v>128</v>
      </c>
      <c r="BE124" s="235">
        <v>44</v>
      </c>
      <c r="BF124" s="236">
        <v>6</v>
      </c>
      <c r="BG124" s="229">
        <v>9</v>
      </c>
      <c r="BH124" s="229">
        <f t="shared" si="53"/>
        <v>3</v>
      </c>
    </row>
    <row r="125" spans="1:60">
      <c r="A125" s="32">
        <v>96</v>
      </c>
      <c r="B125" s="32">
        <v>106485</v>
      </c>
      <c r="C125" s="33" t="s">
        <v>171</v>
      </c>
      <c r="D125" s="33" t="s">
        <v>51</v>
      </c>
      <c r="E125" s="187">
        <v>32</v>
      </c>
      <c r="F125" s="188">
        <v>150</v>
      </c>
      <c r="G125" s="186">
        <v>2</v>
      </c>
      <c r="H125" s="186">
        <v>3</v>
      </c>
      <c r="I125" s="199">
        <v>10000</v>
      </c>
      <c r="J125" s="111">
        <f t="shared" si="27"/>
        <v>30000</v>
      </c>
      <c r="K125" s="199">
        <f t="shared" si="28"/>
        <v>1650</v>
      </c>
      <c r="L125" s="111">
        <f t="shared" si="29"/>
        <v>4950</v>
      </c>
      <c r="M125" s="200">
        <v>0.16500000000000001</v>
      </c>
      <c r="N125" s="201">
        <v>12800</v>
      </c>
      <c r="O125" s="198">
        <f t="shared" si="30"/>
        <v>38400</v>
      </c>
      <c r="P125" s="199">
        <f t="shared" si="31"/>
        <v>1920</v>
      </c>
      <c r="Q125" s="111">
        <f t="shared" si="32"/>
        <v>5760</v>
      </c>
      <c r="R125" s="200">
        <v>0.15</v>
      </c>
      <c r="S125" s="208">
        <v>18783.810000000001</v>
      </c>
      <c r="T125" s="208">
        <v>4713.41</v>
      </c>
      <c r="U125" s="209">
        <f t="shared" si="33"/>
        <v>0.62612699999999999</v>
      </c>
      <c r="V125" s="209">
        <f t="shared" si="34"/>
        <v>0.95220404040404005</v>
      </c>
      <c r="W125" s="209">
        <f t="shared" si="35"/>
        <v>0.48916171874999997</v>
      </c>
      <c r="X125" s="209">
        <f t="shared" si="36"/>
        <v>0.818300347222222</v>
      </c>
      <c r="Y125" s="189"/>
      <c r="Z125" s="214"/>
      <c r="AA125" s="218">
        <v>6500</v>
      </c>
      <c r="AB125" s="198">
        <f t="shared" si="37"/>
        <v>13000</v>
      </c>
      <c r="AC125" s="199">
        <v>1262.7951906338801</v>
      </c>
      <c r="AD125" s="111">
        <f t="shared" si="38"/>
        <v>2525.5903812677602</v>
      </c>
      <c r="AE125" s="200">
        <v>0.19427618317444301</v>
      </c>
      <c r="AF125" s="199">
        <v>7475</v>
      </c>
      <c r="AG125" s="111">
        <f t="shared" si="39"/>
        <v>14950</v>
      </c>
      <c r="AH125" s="199">
        <v>1350.55945638293</v>
      </c>
      <c r="AI125" s="111">
        <f t="shared" si="40"/>
        <v>2701.1189127658599</v>
      </c>
      <c r="AJ125" s="223">
        <v>0.18067685035223199</v>
      </c>
      <c r="AK125" s="224">
        <v>15161.98</v>
      </c>
      <c r="AL125" s="224">
        <v>3593.82</v>
      </c>
      <c r="AM125" s="225">
        <f t="shared" si="41"/>
        <v>1.1663061538461501</v>
      </c>
      <c r="AN125" s="225">
        <f t="shared" si="42"/>
        <v>1.4229623404710701</v>
      </c>
      <c r="AO125" s="225">
        <f t="shared" si="43"/>
        <v>1.0141792642140499</v>
      </c>
      <c r="AP125" s="225">
        <f t="shared" si="44"/>
        <v>1.3304930719692201</v>
      </c>
      <c r="AQ125" s="189">
        <v>300</v>
      </c>
      <c r="AR125" s="214">
        <f>(AL125-AD125)*0.2</f>
        <v>213.64592374644801</v>
      </c>
      <c r="AS125" s="229">
        <v>36</v>
      </c>
      <c r="AT125" s="229">
        <v>32</v>
      </c>
      <c r="AU125" s="229">
        <f t="shared" si="51"/>
        <v>-4</v>
      </c>
      <c r="AV125" s="230">
        <f t="shared" si="54"/>
        <v>-8</v>
      </c>
      <c r="AW125" s="229">
        <v>12</v>
      </c>
      <c r="AX125" s="229">
        <v>16</v>
      </c>
      <c r="AY125" s="229">
        <v>2</v>
      </c>
      <c r="AZ125" s="229">
        <f t="shared" si="52"/>
        <v>6</v>
      </c>
      <c r="BA125" s="229"/>
      <c r="BB125" s="233">
        <v>100</v>
      </c>
      <c r="BC125" s="229">
        <v>16</v>
      </c>
      <c r="BD125" s="229">
        <v>128</v>
      </c>
      <c r="BE125" s="235">
        <v>44</v>
      </c>
      <c r="BF125" s="236">
        <v>6</v>
      </c>
      <c r="BG125" s="229">
        <v>5</v>
      </c>
      <c r="BH125" s="229">
        <f t="shared" si="53"/>
        <v>-1</v>
      </c>
    </row>
    <row r="126" spans="1:60">
      <c r="A126" s="32">
        <v>97</v>
      </c>
      <c r="B126" s="32">
        <v>112415</v>
      </c>
      <c r="C126" s="33" t="s">
        <v>172</v>
      </c>
      <c r="D126" s="33" t="s">
        <v>53</v>
      </c>
      <c r="E126" s="60">
        <v>33</v>
      </c>
      <c r="F126" s="71">
        <v>150</v>
      </c>
      <c r="G126" s="186">
        <v>3</v>
      </c>
      <c r="H126" s="186">
        <v>1</v>
      </c>
      <c r="I126" s="199">
        <v>9500</v>
      </c>
      <c r="J126" s="111">
        <f t="shared" si="27"/>
        <v>28500</v>
      </c>
      <c r="K126" s="199">
        <f t="shared" si="28"/>
        <v>1900</v>
      </c>
      <c r="L126" s="111">
        <f t="shared" si="29"/>
        <v>5700</v>
      </c>
      <c r="M126" s="200">
        <v>0.2</v>
      </c>
      <c r="N126" s="201">
        <v>12000</v>
      </c>
      <c r="O126" s="198">
        <f t="shared" si="30"/>
        <v>36000</v>
      </c>
      <c r="P126" s="199">
        <f t="shared" si="31"/>
        <v>2220</v>
      </c>
      <c r="Q126" s="111">
        <f t="shared" si="32"/>
        <v>6660</v>
      </c>
      <c r="R126" s="200">
        <v>0.185</v>
      </c>
      <c r="S126" s="208">
        <v>17735.810000000001</v>
      </c>
      <c r="T126" s="208">
        <v>3503.15</v>
      </c>
      <c r="U126" s="209">
        <f t="shared" si="33"/>
        <v>0.622309122807018</v>
      </c>
      <c r="V126" s="209">
        <f t="shared" si="34"/>
        <v>0.61458771929824596</v>
      </c>
      <c r="W126" s="209">
        <f t="shared" si="35"/>
        <v>0.492661388888889</v>
      </c>
      <c r="X126" s="209">
        <f t="shared" si="36"/>
        <v>0.525998498498499</v>
      </c>
      <c r="Y126" s="189"/>
      <c r="Z126" s="214"/>
      <c r="AA126" s="218">
        <v>6175</v>
      </c>
      <c r="AB126" s="198">
        <f t="shared" si="37"/>
        <v>12350</v>
      </c>
      <c r="AC126" s="199">
        <v>1447.1874329054799</v>
      </c>
      <c r="AD126" s="111">
        <f t="shared" si="38"/>
        <v>2894.3748658109598</v>
      </c>
      <c r="AE126" s="200">
        <v>0.23436233731262901</v>
      </c>
      <c r="AF126" s="199">
        <v>7101.25</v>
      </c>
      <c r="AG126" s="111">
        <f t="shared" si="39"/>
        <v>14202.5</v>
      </c>
      <c r="AH126" s="199">
        <v>1547.76695949241</v>
      </c>
      <c r="AI126" s="111">
        <f t="shared" si="40"/>
        <v>3095.53391898482</v>
      </c>
      <c r="AJ126" s="223">
        <v>0.21795697370074499</v>
      </c>
      <c r="AK126" s="224">
        <v>14019.67</v>
      </c>
      <c r="AL126" s="224">
        <v>2937.71</v>
      </c>
      <c r="AM126" s="225">
        <f t="shared" si="41"/>
        <v>1.135195951417</v>
      </c>
      <c r="AN126" s="225">
        <f t="shared" si="42"/>
        <v>1.01497219130145</v>
      </c>
      <c r="AO126" s="79">
        <f t="shared" si="43"/>
        <v>0.98712691427565602</v>
      </c>
      <c r="AP126" s="79">
        <f t="shared" si="44"/>
        <v>0.94901560663997597</v>
      </c>
      <c r="AQ126" s="189">
        <v>300</v>
      </c>
      <c r="AR126" s="186"/>
      <c r="AS126" s="229">
        <v>24</v>
      </c>
      <c r="AT126" s="229">
        <v>0</v>
      </c>
      <c r="AU126" s="229">
        <f t="shared" si="51"/>
        <v>-24</v>
      </c>
      <c r="AV126" s="230">
        <f t="shared" si="54"/>
        <v>-48</v>
      </c>
      <c r="AW126" s="229">
        <v>8</v>
      </c>
      <c r="AX126" s="229">
        <v>6</v>
      </c>
      <c r="AY126" s="229">
        <v>2</v>
      </c>
      <c r="AZ126" s="229">
        <f t="shared" si="52"/>
        <v>0</v>
      </c>
      <c r="BA126" s="229"/>
      <c r="BB126" s="233">
        <v>100</v>
      </c>
      <c r="BC126" s="229">
        <v>16</v>
      </c>
      <c r="BD126" s="229">
        <v>48</v>
      </c>
      <c r="BE126" s="235">
        <v>-36</v>
      </c>
      <c r="BF126" s="236">
        <v>4</v>
      </c>
      <c r="BG126" s="229">
        <v>2</v>
      </c>
      <c r="BH126" s="229">
        <f t="shared" si="53"/>
        <v>-2</v>
      </c>
    </row>
    <row r="127" spans="1:60">
      <c r="A127" s="32">
        <v>108</v>
      </c>
      <c r="B127" s="32">
        <v>112888</v>
      </c>
      <c r="C127" s="33" t="s">
        <v>173</v>
      </c>
      <c r="D127" s="33" t="s">
        <v>53</v>
      </c>
      <c r="E127" s="187">
        <v>36</v>
      </c>
      <c r="F127" s="188">
        <v>100</v>
      </c>
      <c r="G127" s="186">
        <v>2</v>
      </c>
      <c r="H127" s="186">
        <v>2</v>
      </c>
      <c r="I127" s="199">
        <v>9500</v>
      </c>
      <c r="J127" s="111">
        <f t="shared" si="27"/>
        <v>28500</v>
      </c>
      <c r="K127" s="199">
        <f t="shared" si="28"/>
        <v>1900</v>
      </c>
      <c r="L127" s="111">
        <f t="shared" si="29"/>
        <v>5700</v>
      </c>
      <c r="M127" s="200">
        <v>0.2</v>
      </c>
      <c r="N127" s="201">
        <v>12000</v>
      </c>
      <c r="O127" s="198">
        <f t="shared" si="30"/>
        <v>36000</v>
      </c>
      <c r="P127" s="199">
        <f t="shared" si="31"/>
        <v>2220</v>
      </c>
      <c r="Q127" s="111">
        <f t="shared" si="32"/>
        <v>6660</v>
      </c>
      <c r="R127" s="200">
        <v>0.185</v>
      </c>
      <c r="S127" s="208">
        <v>16662.54</v>
      </c>
      <c r="T127" s="208">
        <v>4620.6000000000004</v>
      </c>
      <c r="U127" s="209">
        <f t="shared" si="33"/>
        <v>0.58465052631578995</v>
      </c>
      <c r="V127" s="209">
        <f t="shared" si="34"/>
        <v>0.81063157894736804</v>
      </c>
      <c r="W127" s="209">
        <f t="shared" si="35"/>
        <v>0.46284833333333297</v>
      </c>
      <c r="X127" s="209">
        <f t="shared" si="36"/>
        <v>0.69378378378378402</v>
      </c>
      <c r="Y127" s="189"/>
      <c r="Z127" s="214"/>
      <c r="AA127" s="218">
        <v>6175</v>
      </c>
      <c r="AB127" s="198">
        <f t="shared" si="37"/>
        <v>12350</v>
      </c>
      <c r="AC127" s="199">
        <v>1579.1188522032201</v>
      </c>
      <c r="AD127" s="111">
        <f t="shared" si="38"/>
        <v>3158.2377044064401</v>
      </c>
      <c r="AE127" s="200">
        <v>0.25572774934465098</v>
      </c>
      <c r="AF127" s="199">
        <v>7101.25</v>
      </c>
      <c r="AG127" s="111">
        <f t="shared" si="39"/>
        <v>14202.5</v>
      </c>
      <c r="AH127" s="199">
        <v>1688.8676124313399</v>
      </c>
      <c r="AI127" s="111">
        <f t="shared" si="40"/>
        <v>3377.7352248626798</v>
      </c>
      <c r="AJ127" s="223">
        <v>0.23782680689052499</v>
      </c>
      <c r="AK127" s="224">
        <v>12454.39</v>
      </c>
      <c r="AL127" s="224">
        <v>2441.4</v>
      </c>
      <c r="AM127" s="225">
        <f t="shared" si="41"/>
        <v>1.0084526315789499</v>
      </c>
      <c r="AN127" s="79">
        <f t="shared" si="42"/>
        <v>0.773026044427786</v>
      </c>
      <c r="AO127" s="79">
        <f t="shared" si="43"/>
        <v>0.87691533180778003</v>
      </c>
      <c r="AP127" s="79">
        <f t="shared" si="44"/>
        <v>0.72279200039998803</v>
      </c>
      <c r="AQ127" s="228"/>
      <c r="AR127" s="228"/>
      <c r="AS127" s="229">
        <v>24</v>
      </c>
      <c r="AT127" s="229">
        <v>2</v>
      </c>
      <c r="AU127" s="229">
        <f t="shared" si="51"/>
        <v>-22</v>
      </c>
      <c r="AV127" s="230">
        <f t="shared" si="54"/>
        <v>-44</v>
      </c>
      <c r="AW127" s="229">
        <v>8</v>
      </c>
      <c r="AX127" s="229">
        <v>1</v>
      </c>
      <c r="AY127" s="229">
        <v>4</v>
      </c>
      <c r="AZ127" s="229">
        <f t="shared" si="52"/>
        <v>-3</v>
      </c>
      <c r="BA127" s="230">
        <f>AZ127*5</f>
        <v>-15</v>
      </c>
      <c r="BB127" s="233">
        <v>100</v>
      </c>
      <c r="BC127" s="229">
        <v>32</v>
      </c>
      <c r="BD127" s="229">
        <v>5</v>
      </c>
      <c r="BE127" s="235">
        <v>-63</v>
      </c>
      <c r="BF127" s="236">
        <v>4</v>
      </c>
      <c r="BG127" s="229">
        <v>0</v>
      </c>
      <c r="BH127" s="229">
        <f t="shared" si="53"/>
        <v>-4</v>
      </c>
    </row>
    <row r="128" spans="1:60">
      <c r="A128" s="32">
        <v>92</v>
      </c>
      <c r="B128" s="32">
        <v>113299</v>
      </c>
      <c r="C128" s="33" t="s">
        <v>174</v>
      </c>
      <c r="D128" s="33" t="s">
        <v>47</v>
      </c>
      <c r="E128" s="60">
        <v>31</v>
      </c>
      <c r="F128" s="71">
        <v>150</v>
      </c>
      <c r="G128" s="186">
        <v>2</v>
      </c>
      <c r="H128" s="186">
        <v>2</v>
      </c>
      <c r="I128" s="199">
        <v>9500</v>
      </c>
      <c r="J128" s="111">
        <f t="shared" si="27"/>
        <v>28500</v>
      </c>
      <c r="K128" s="199">
        <f t="shared" si="28"/>
        <v>1900</v>
      </c>
      <c r="L128" s="111">
        <f t="shared" si="29"/>
        <v>5700</v>
      </c>
      <c r="M128" s="200">
        <v>0.2</v>
      </c>
      <c r="N128" s="201">
        <v>12000</v>
      </c>
      <c r="O128" s="198">
        <f t="shared" si="30"/>
        <v>36000</v>
      </c>
      <c r="P128" s="199">
        <f t="shared" si="31"/>
        <v>2220</v>
      </c>
      <c r="Q128" s="111">
        <f t="shared" si="32"/>
        <v>6660</v>
      </c>
      <c r="R128" s="200">
        <v>0.185</v>
      </c>
      <c r="S128" s="208">
        <v>14599.27</v>
      </c>
      <c r="T128" s="208">
        <v>2817.95</v>
      </c>
      <c r="U128" s="209">
        <f t="shared" si="33"/>
        <v>0.51225508771929795</v>
      </c>
      <c r="V128" s="209">
        <f t="shared" si="34"/>
        <v>0.49437719298245603</v>
      </c>
      <c r="W128" s="209">
        <f t="shared" si="35"/>
        <v>0.40553527777777798</v>
      </c>
      <c r="X128" s="209">
        <f t="shared" si="36"/>
        <v>0.423115615615616</v>
      </c>
      <c r="Y128" s="189"/>
      <c r="Z128" s="214"/>
      <c r="AA128" s="218">
        <v>6175</v>
      </c>
      <c r="AB128" s="198">
        <f t="shared" si="37"/>
        <v>12350</v>
      </c>
      <c r="AC128" s="199">
        <v>1511.7183633722</v>
      </c>
      <c r="AD128" s="111">
        <f t="shared" si="38"/>
        <v>3023.4367267443999</v>
      </c>
      <c r="AE128" s="200">
        <v>0.24481269042464901</v>
      </c>
      <c r="AF128" s="199">
        <v>7101.25</v>
      </c>
      <c r="AG128" s="111">
        <f t="shared" si="39"/>
        <v>14202.5</v>
      </c>
      <c r="AH128" s="199">
        <v>1616.7827896265701</v>
      </c>
      <c r="AI128" s="111">
        <f t="shared" si="40"/>
        <v>3233.5655792531402</v>
      </c>
      <c r="AJ128" s="223">
        <v>0.227675802094923</v>
      </c>
      <c r="AK128" s="224">
        <v>11275.53</v>
      </c>
      <c r="AL128" s="224">
        <v>1853.49</v>
      </c>
      <c r="AM128" s="79">
        <f t="shared" si="41"/>
        <v>0.91299838056680205</v>
      </c>
      <c r="AN128" s="79">
        <f t="shared" si="42"/>
        <v>0.613040776942541</v>
      </c>
      <c r="AO128" s="79">
        <f t="shared" si="43"/>
        <v>0.79391163527548003</v>
      </c>
      <c r="AP128" s="79">
        <f t="shared" si="44"/>
        <v>0.57320315749653095</v>
      </c>
      <c r="AQ128" s="228"/>
      <c r="AR128" s="228"/>
      <c r="AS128" s="229">
        <v>24</v>
      </c>
      <c r="AT128" s="229">
        <v>0</v>
      </c>
      <c r="AU128" s="229">
        <f t="shared" si="51"/>
        <v>-24</v>
      </c>
      <c r="AV128" s="230">
        <f t="shared" si="54"/>
        <v>-48</v>
      </c>
      <c r="AW128" s="229">
        <v>8</v>
      </c>
      <c r="AX128" s="229">
        <v>4</v>
      </c>
      <c r="AY128" s="229">
        <v>0</v>
      </c>
      <c r="AZ128" s="229">
        <f t="shared" si="52"/>
        <v>-4</v>
      </c>
      <c r="BA128" s="230">
        <f>AZ128*5</f>
        <v>-20</v>
      </c>
      <c r="BB128" s="233">
        <v>100</v>
      </c>
      <c r="BC128" s="229">
        <v>0</v>
      </c>
      <c r="BD128" s="229">
        <v>20</v>
      </c>
      <c r="BE128" s="235">
        <v>-80</v>
      </c>
      <c r="BF128" s="236">
        <v>4</v>
      </c>
      <c r="BG128" s="229">
        <v>4</v>
      </c>
      <c r="BH128" s="229">
        <f t="shared" si="53"/>
        <v>0</v>
      </c>
    </row>
    <row r="129" spans="1:60">
      <c r="A129" s="32">
        <v>121</v>
      </c>
      <c r="B129" s="32">
        <v>113008</v>
      </c>
      <c r="C129" s="33" t="s">
        <v>175</v>
      </c>
      <c r="D129" s="33" t="s">
        <v>51</v>
      </c>
      <c r="E129" s="60">
        <v>41</v>
      </c>
      <c r="F129" s="71">
        <v>100</v>
      </c>
      <c r="G129" s="186">
        <v>2</v>
      </c>
      <c r="H129" s="186">
        <v>1</v>
      </c>
      <c r="I129" s="199">
        <v>6000</v>
      </c>
      <c r="J129" s="111">
        <f t="shared" si="27"/>
        <v>18000</v>
      </c>
      <c r="K129" s="199">
        <f t="shared" si="28"/>
        <v>1353.5134559225901</v>
      </c>
      <c r="L129" s="111">
        <f t="shared" si="29"/>
        <v>4060.54036776778</v>
      </c>
      <c r="M129" s="200">
        <v>0.225585575987099</v>
      </c>
      <c r="N129" s="201">
        <v>8500</v>
      </c>
      <c r="O129" s="198">
        <f t="shared" si="30"/>
        <v>25500</v>
      </c>
      <c r="P129" s="199">
        <f t="shared" si="31"/>
        <v>1773.6665911985699</v>
      </c>
      <c r="Q129" s="111">
        <f t="shared" si="32"/>
        <v>5320.9997735957104</v>
      </c>
      <c r="R129" s="200">
        <v>0.20866665778806701</v>
      </c>
      <c r="S129" s="208">
        <v>8926.1200000000008</v>
      </c>
      <c r="T129" s="208">
        <v>2074.87</v>
      </c>
      <c r="U129" s="209">
        <f t="shared" si="33"/>
        <v>0.49589555555555598</v>
      </c>
      <c r="V129" s="209">
        <f t="shared" si="34"/>
        <v>0.51098371450020297</v>
      </c>
      <c r="W129" s="209">
        <f t="shared" si="35"/>
        <v>0.35004392156862701</v>
      </c>
      <c r="X129" s="209">
        <f t="shared" si="36"/>
        <v>0.38993987752002701</v>
      </c>
      <c r="Y129" s="189"/>
      <c r="Z129" s="214"/>
      <c r="AA129" s="218">
        <v>3900</v>
      </c>
      <c r="AB129" s="198">
        <f t="shared" si="37"/>
        <v>7800</v>
      </c>
      <c r="AC129" s="199">
        <v>1136.38733903501</v>
      </c>
      <c r="AD129" s="111">
        <f t="shared" si="38"/>
        <v>2272.7746780700199</v>
      </c>
      <c r="AE129" s="200">
        <v>0.291381368983336</v>
      </c>
      <c r="AF129" s="199">
        <v>4485</v>
      </c>
      <c r="AG129" s="111">
        <f t="shared" si="39"/>
        <v>8970</v>
      </c>
      <c r="AH129" s="199">
        <v>1215.36625909795</v>
      </c>
      <c r="AI129" s="111">
        <f t="shared" si="40"/>
        <v>2430.7325181959</v>
      </c>
      <c r="AJ129" s="223">
        <v>0.27098467315450298</v>
      </c>
      <c r="AK129" s="224">
        <v>4418.6000000000004</v>
      </c>
      <c r="AL129" s="224">
        <v>1144.32</v>
      </c>
      <c r="AM129" s="79">
        <f t="shared" si="41"/>
        <v>0.56648717948717997</v>
      </c>
      <c r="AN129" s="79">
        <f t="shared" si="42"/>
        <v>0.50349029802273504</v>
      </c>
      <c r="AO129" s="79">
        <f t="shared" si="43"/>
        <v>0.49259754738015599</v>
      </c>
      <c r="AP129" s="79">
        <f t="shared" si="44"/>
        <v>0.47077166715543001</v>
      </c>
      <c r="AQ129" s="228"/>
      <c r="AR129" s="228"/>
      <c r="AS129" s="229">
        <v>24</v>
      </c>
      <c r="AT129" s="229">
        <v>22</v>
      </c>
      <c r="AU129" s="229">
        <f t="shared" si="51"/>
        <v>-2</v>
      </c>
      <c r="AV129" s="230">
        <f t="shared" si="54"/>
        <v>-4</v>
      </c>
      <c r="AW129" s="229">
        <v>8</v>
      </c>
      <c r="AX129" s="229">
        <v>2</v>
      </c>
      <c r="AY129" s="229">
        <v>2</v>
      </c>
      <c r="AZ129" s="229">
        <f t="shared" si="52"/>
        <v>-4</v>
      </c>
      <c r="BA129" s="230">
        <f>AZ129*5</f>
        <v>-20</v>
      </c>
      <c r="BB129" s="233">
        <v>100</v>
      </c>
      <c r="BC129" s="229">
        <v>16</v>
      </c>
      <c r="BD129" s="229">
        <v>10</v>
      </c>
      <c r="BE129" s="235">
        <v>-74</v>
      </c>
      <c r="BF129" s="236">
        <v>3</v>
      </c>
      <c r="BG129" s="229">
        <v>2</v>
      </c>
      <c r="BH129" s="229">
        <f t="shared" si="53"/>
        <v>-1</v>
      </c>
    </row>
    <row r="130" spans="1:60">
      <c r="A130" s="32">
        <v>127</v>
      </c>
      <c r="B130" s="29">
        <v>107829</v>
      </c>
      <c r="C130" s="30" t="s">
        <v>176</v>
      </c>
      <c r="D130" s="33" t="s">
        <v>47</v>
      </c>
      <c r="E130" s="187">
        <v>44</v>
      </c>
      <c r="F130" s="188">
        <v>100</v>
      </c>
      <c r="G130" s="186">
        <v>1</v>
      </c>
      <c r="H130" s="186">
        <v>1</v>
      </c>
      <c r="I130" s="199">
        <v>8000</v>
      </c>
      <c r="J130" s="111">
        <f t="shared" si="27"/>
        <v>24000</v>
      </c>
      <c r="K130" s="199">
        <f t="shared" si="28"/>
        <v>2116.1076097997802</v>
      </c>
      <c r="L130" s="111">
        <f t="shared" si="29"/>
        <v>6348.3228293993498</v>
      </c>
      <c r="M130" s="200">
        <v>0.264513451224973</v>
      </c>
      <c r="N130" s="201">
        <v>11500</v>
      </c>
      <c r="O130" s="198">
        <f t="shared" si="30"/>
        <v>34500</v>
      </c>
      <c r="P130" s="199">
        <f t="shared" si="31"/>
        <v>2813.7618374056601</v>
      </c>
      <c r="Q130" s="111">
        <f t="shared" si="32"/>
        <v>8441.2855122169804</v>
      </c>
      <c r="R130" s="200">
        <v>0.244674942383101</v>
      </c>
      <c r="S130" s="204">
        <v>11675.84</v>
      </c>
      <c r="T130" s="204">
        <v>3278.8</v>
      </c>
      <c r="U130" s="209">
        <f t="shared" si="33"/>
        <v>0.486493333333333</v>
      </c>
      <c r="V130" s="209">
        <f t="shared" si="34"/>
        <v>0.51648287084830302</v>
      </c>
      <c r="W130" s="209">
        <f t="shared" si="35"/>
        <v>0.33843014492753598</v>
      </c>
      <c r="X130" s="209">
        <f t="shared" si="36"/>
        <v>0.38842425069672498</v>
      </c>
      <c r="Y130" s="189"/>
      <c r="Z130" s="214"/>
      <c r="AA130" s="218">
        <v>4875</v>
      </c>
      <c r="AB130" s="198">
        <f t="shared" si="37"/>
        <v>9750</v>
      </c>
      <c r="AC130" s="199">
        <v>1665.6081381822601</v>
      </c>
      <c r="AD130" s="111">
        <f t="shared" si="38"/>
        <v>3331.2162763645201</v>
      </c>
      <c r="AE130" s="200">
        <v>0.34166320783225701</v>
      </c>
      <c r="AF130" s="199">
        <v>5606.25</v>
      </c>
      <c r="AG130" s="111">
        <f t="shared" si="39"/>
        <v>11212.5</v>
      </c>
      <c r="AH130" s="199">
        <v>1781.3679037859199</v>
      </c>
      <c r="AI130" s="111">
        <f t="shared" si="40"/>
        <v>3562.7358075718398</v>
      </c>
      <c r="AJ130" s="223">
        <v>0.31774678328399902</v>
      </c>
      <c r="AK130" s="110">
        <v>3828.9</v>
      </c>
      <c r="AL130" s="110">
        <v>511.72</v>
      </c>
      <c r="AM130" s="79">
        <f t="shared" si="41"/>
        <v>0.39270769230769198</v>
      </c>
      <c r="AN130" s="79">
        <f t="shared" si="42"/>
        <v>0.153613562598961</v>
      </c>
      <c r="AO130" s="79">
        <f t="shared" si="43"/>
        <v>0.341484949832776</v>
      </c>
      <c r="AP130" s="79">
        <f t="shared" si="44"/>
        <v>0.14363119457593401</v>
      </c>
      <c r="AQ130" s="228"/>
      <c r="AR130" s="228"/>
      <c r="AS130" s="229">
        <v>24</v>
      </c>
      <c r="AT130" s="229">
        <v>10</v>
      </c>
      <c r="AU130" s="229">
        <f t="shared" si="51"/>
        <v>-14</v>
      </c>
      <c r="AV130" s="230">
        <f t="shared" si="54"/>
        <v>-28</v>
      </c>
      <c r="AW130" s="229">
        <v>8</v>
      </c>
      <c r="AX130" s="229">
        <v>2</v>
      </c>
      <c r="AY130" s="229">
        <v>0</v>
      </c>
      <c r="AZ130" s="229">
        <f t="shared" si="52"/>
        <v>-6</v>
      </c>
      <c r="BA130" s="230">
        <f>AZ130*5</f>
        <v>-30</v>
      </c>
      <c r="BB130" s="233">
        <v>100</v>
      </c>
      <c r="BC130" s="229">
        <v>0</v>
      </c>
      <c r="BD130" s="229">
        <v>10</v>
      </c>
      <c r="BE130" s="235">
        <v>-90</v>
      </c>
      <c r="BF130" s="236">
        <v>4</v>
      </c>
      <c r="BG130" s="229">
        <v>0</v>
      </c>
      <c r="BH130" s="229">
        <f t="shared" si="53"/>
        <v>-4</v>
      </c>
    </row>
    <row r="131" spans="1:60">
      <c r="A131" s="237">
        <v>109</v>
      </c>
      <c r="B131" s="32">
        <v>52</v>
      </c>
      <c r="C131" s="33" t="s">
        <v>177</v>
      </c>
      <c r="D131" s="238" t="s">
        <v>55</v>
      </c>
      <c r="E131" s="239">
        <v>37</v>
      </c>
      <c r="F131" s="71">
        <v>100</v>
      </c>
      <c r="G131" s="186">
        <v>2</v>
      </c>
      <c r="H131" s="186">
        <v>0</v>
      </c>
      <c r="I131" s="199">
        <v>10000</v>
      </c>
      <c r="J131" s="111">
        <f t="shared" si="27"/>
        <v>30000</v>
      </c>
      <c r="K131" s="199">
        <f t="shared" si="28"/>
        <v>2275.6967760723601</v>
      </c>
      <c r="L131" s="111">
        <f t="shared" si="29"/>
        <v>6827.0903282170802</v>
      </c>
      <c r="M131" s="200">
        <v>0.22756967760723601</v>
      </c>
      <c r="N131" s="201">
        <v>12800</v>
      </c>
      <c r="O131" s="198">
        <f t="shared" si="30"/>
        <v>38400</v>
      </c>
      <c r="P131" s="199">
        <f t="shared" si="31"/>
        <v>2694.4249828696702</v>
      </c>
      <c r="Q131" s="111">
        <f t="shared" si="32"/>
        <v>8083.2749486090097</v>
      </c>
      <c r="R131" s="200">
        <v>0.21050195178669301</v>
      </c>
      <c r="S131" s="208">
        <v>11691.79</v>
      </c>
      <c r="T131" s="208">
        <v>3057.15</v>
      </c>
      <c r="U131" s="209">
        <f t="shared" si="33"/>
        <v>0.38972633333333301</v>
      </c>
      <c r="V131" s="209">
        <f t="shared" si="34"/>
        <v>0.44779691684530398</v>
      </c>
      <c r="W131" s="209">
        <f t="shared" si="35"/>
        <v>0.30447369791666701</v>
      </c>
      <c r="X131" s="209">
        <f t="shared" si="36"/>
        <v>0.378206855443669</v>
      </c>
      <c r="Y131" s="189"/>
      <c r="Z131" s="214"/>
      <c r="AA131" s="218">
        <v>6500</v>
      </c>
      <c r="AB131" s="198">
        <f t="shared" si="37"/>
        <v>13000</v>
      </c>
      <c r="AC131" s="199">
        <v>1910.63708491075</v>
      </c>
      <c r="AD131" s="111">
        <f t="shared" si="38"/>
        <v>3821.2741698215</v>
      </c>
      <c r="AE131" s="200">
        <v>0.29394416690934699</v>
      </c>
      <c r="AF131" s="199">
        <v>7475</v>
      </c>
      <c r="AG131" s="111">
        <f t="shared" si="39"/>
        <v>14950</v>
      </c>
      <c r="AH131" s="199">
        <v>2043.4263623120501</v>
      </c>
      <c r="AI131" s="111">
        <f t="shared" si="40"/>
        <v>4086.8527246241001</v>
      </c>
      <c r="AJ131" s="223">
        <v>0.27336807522569201</v>
      </c>
      <c r="AK131" s="224">
        <v>10375.11</v>
      </c>
      <c r="AL131" s="224">
        <v>2230.77</v>
      </c>
      <c r="AM131" s="79">
        <f t="shared" si="41"/>
        <v>0.79808538461538503</v>
      </c>
      <c r="AN131" s="79">
        <f t="shared" si="42"/>
        <v>0.58377648419406802</v>
      </c>
      <c r="AO131" s="79">
        <f t="shared" si="43"/>
        <v>0.69398729096989997</v>
      </c>
      <c r="AP131" s="79">
        <f t="shared" si="44"/>
        <v>0.54584056493133903</v>
      </c>
      <c r="AQ131" s="228"/>
      <c r="AR131" s="228"/>
      <c r="AS131" s="229">
        <v>27</v>
      </c>
      <c r="AT131" s="229">
        <v>0</v>
      </c>
      <c r="AU131" s="229">
        <f t="shared" si="51"/>
        <v>-27</v>
      </c>
      <c r="AV131" s="230">
        <f t="shared" si="54"/>
        <v>-54</v>
      </c>
      <c r="AW131" s="229">
        <v>16</v>
      </c>
      <c r="AX131" s="229">
        <v>8</v>
      </c>
      <c r="AY131" s="229">
        <v>2</v>
      </c>
      <c r="AZ131" s="229">
        <f t="shared" si="52"/>
        <v>-6</v>
      </c>
      <c r="BA131" s="230">
        <f>AZ131*5</f>
        <v>-30</v>
      </c>
      <c r="BB131" s="233">
        <v>100</v>
      </c>
      <c r="BC131" s="229">
        <v>16</v>
      </c>
      <c r="BD131" s="229">
        <v>40</v>
      </c>
      <c r="BE131" s="235">
        <v>-44</v>
      </c>
      <c r="BF131" s="236">
        <v>6</v>
      </c>
      <c r="BG131" s="229">
        <v>1</v>
      </c>
      <c r="BH131" s="229">
        <f t="shared" si="53"/>
        <v>-5</v>
      </c>
    </row>
    <row r="132" spans="1:60">
      <c r="A132" s="240" t="s">
        <v>178</v>
      </c>
      <c r="B132" s="240"/>
      <c r="C132" s="240"/>
      <c r="D132" s="240"/>
      <c r="E132" s="240"/>
      <c r="F132" s="110">
        <f t="shared" ref="F132:L132" si="55">SUM(F4:F131)</f>
        <v>19550</v>
      </c>
      <c r="G132" s="186">
        <f t="shared" si="55"/>
        <v>349</v>
      </c>
      <c r="H132" s="186">
        <f t="shared" si="55"/>
        <v>184</v>
      </c>
      <c r="I132" s="199">
        <f t="shared" si="55"/>
        <v>2018500</v>
      </c>
      <c r="J132" s="111">
        <f t="shared" si="55"/>
        <v>6055500</v>
      </c>
      <c r="K132" s="199">
        <f t="shared" si="55"/>
        <v>441042.63641602302</v>
      </c>
      <c r="L132" s="111">
        <f t="shared" si="55"/>
        <v>1323127.9092480701</v>
      </c>
      <c r="M132" s="200">
        <v>0.21770271785481199</v>
      </c>
      <c r="N132" s="201">
        <f>SUM(N4:N131)</f>
        <v>2514625</v>
      </c>
      <c r="O132" s="198">
        <f>SUM(O4:O131)</f>
        <v>7543875</v>
      </c>
      <c r="P132" s="199">
        <f>SUM(P4:P131)</f>
        <v>508599.111329459</v>
      </c>
      <c r="Q132" s="111">
        <f>SUM(Q4:Q131)</f>
        <v>1525797.3339883799</v>
      </c>
      <c r="R132" s="200">
        <v>0.193812956746964</v>
      </c>
      <c r="S132" s="208">
        <f>SUM(S4:S131)</f>
        <v>6061874.1100000003</v>
      </c>
      <c r="T132" s="208">
        <f>SUM(T4:T131)</f>
        <v>1231290.68</v>
      </c>
      <c r="U132" s="209">
        <f>S132/J132</f>
        <v>1.00105261497812</v>
      </c>
      <c r="V132" s="209">
        <f>T132/L132</f>
        <v>0.93059081544107203</v>
      </c>
      <c r="W132" s="209">
        <f>S132/O132</f>
        <v>0.803549118987258</v>
      </c>
      <c r="X132" s="209">
        <f>T132/Q132</f>
        <v>0.80698180064415903</v>
      </c>
      <c r="Y132" s="189"/>
      <c r="Z132" s="214"/>
      <c r="AA132" s="218">
        <f>SUM(AA1:AA57)</f>
        <v>717595</v>
      </c>
      <c r="AB132" s="198">
        <f>SUM(AB4:AB131)</f>
        <v>2629430</v>
      </c>
      <c r="AC132" s="199">
        <f>SUM(AC1:AC57)</f>
        <v>188807.040535248</v>
      </c>
      <c r="AD132" s="111">
        <f>SUM(AD4:AD131)</f>
        <v>718581.00441937998</v>
      </c>
      <c r="AE132" s="200">
        <f>AC132/AA132</f>
        <v>0.26311086411589801</v>
      </c>
      <c r="AF132" s="199">
        <f>SUM(AF1:AF57)</f>
        <v>825234.25</v>
      </c>
      <c r="AG132" s="111">
        <f>SUM(AG4:AG131)</f>
        <v>3023844.5</v>
      </c>
      <c r="AH132" s="199">
        <f>SUM(AH1:AH57)</f>
        <v>201929.12985244699</v>
      </c>
      <c r="AI132" s="111">
        <f>SUM(AI4:AI131)</f>
        <v>768522.38422652695</v>
      </c>
      <c r="AJ132" s="223">
        <f>AH132/AF132</f>
        <v>0.24469310362778501</v>
      </c>
      <c r="AK132" s="224">
        <f>SUM(AK4:AK131)</f>
        <v>2840144.55</v>
      </c>
      <c r="AL132" s="224">
        <f>SUM(AL4:AL131)</f>
        <v>602187.54</v>
      </c>
      <c r="AM132" s="225">
        <f>AK132/AB132</f>
        <v>1.0801369688487601</v>
      </c>
      <c r="AN132" s="79">
        <f>AL132/AD132</f>
        <v>0.83802318221113103</v>
      </c>
      <c r="AO132" s="79">
        <f>AK132/AG132</f>
        <v>0.93924953812935796</v>
      </c>
      <c r="AP132" s="79">
        <f>AL132/AI132</f>
        <v>0.78356538776169404</v>
      </c>
      <c r="AQ132" s="228"/>
      <c r="AR132" s="228"/>
      <c r="AS132" s="229">
        <f>SUM(AS4:AS131)</f>
        <v>5216</v>
      </c>
      <c r="AT132" s="229">
        <v>0</v>
      </c>
      <c r="AU132" s="229">
        <f t="shared" si="51"/>
        <v>-5216</v>
      </c>
      <c r="AV132" s="230"/>
      <c r="AW132" s="229">
        <f>SUM(AW4:AW131)</f>
        <v>2055</v>
      </c>
      <c r="AX132" s="229">
        <f>SUM(AX4:AX131)</f>
        <v>1211</v>
      </c>
      <c r="AY132" s="229">
        <f>SUM(AY4:AY131)</f>
        <v>326</v>
      </c>
      <c r="AZ132" s="229"/>
      <c r="BA132" s="229"/>
      <c r="BB132" s="233">
        <f>SUM(BB4:BB131)</f>
        <v>17800</v>
      </c>
      <c r="BC132" s="229">
        <f>SUM(BC4:BC131)</f>
        <v>2608</v>
      </c>
      <c r="BD132" s="229">
        <f>SUM(BD4:BD131)</f>
        <v>7864</v>
      </c>
      <c r="BE132" s="235">
        <f>SUM(BE4:BE131)</f>
        <v>-7328</v>
      </c>
      <c r="BF132" s="236">
        <f>SUM(BF4:BF131)</f>
        <v>987</v>
      </c>
      <c r="BG132" s="229">
        <v>0</v>
      </c>
      <c r="BH132" s="229">
        <f t="shared" si="53"/>
        <v>-987</v>
      </c>
    </row>
  </sheetData>
  <sortState ref="A4:BF132">
    <sortCondition descending="1" ref="U4"/>
  </sortState>
  <mergeCells count="20">
    <mergeCell ref="J1:Q1"/>
    <mergeCell ref="S1:X1"/>
    <mergeCell ref="AB1:AI1"/>
    <mergeCell ref="AK1:AP1"/>
    <mergeCell ref="AS1:BH1"/>
    <mergeCell ref="J2:L2"/>
    <mergeCell ref="O2:Q2"/>
    <mergeCell ref="S2:T2"/>
    <mergeCell ref="U2:V2"/>
    <mergeCell ref="W2:X2"/>
    <mergeCell ref="AS2:AV2"/>
    <mergeCell ref="AW2:BE2"/>
    <mergeCell ref="BF2:BH2"/>
    <mergeCell ref="Y1:Z2"/>
    <mergeCell ref="AQ1:AR2"/>
    <mergeCell ref="AB2:AD2"/>
    <mergeCell ref="AG2:AI2"/>
    <mergeCell ref="AK2:AL2"/>
    <mergeCell ref="AM2:AN2"/>
    <mergeCell ref="AO2:AP2"/>
  </mergeCells>
  <phoneticPr fontId="31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I574"/>
  <sheetViews>
    <sheetView workbookViewId="0">
      <selection activeCell="K65" sqref="K65"/>
    </sheetView>
  </sheetViews>
  <sheetFormatPr defaultColWidth="8" defaultRowHeight="15.95" customHeight="1"/>
  <cols>
    <col min="1" max="1" width="4.875" style="142" customWidth="1"/>
    <col min="2" max="2" width="7" style="142" customWidth="1"/>
    <col min="3" max="3" width="42.25" style="143" customWidth="1"/>
    <col min="4" max="4" width="9.25" style="142"/>
    <col min="5" max="5" width="13.5" style="144" customWidth="1"/>
    <col min="6" max="6" width="8.5" style="142" customWidth="1"/>
    <col min="7" max="7" width="12.875" style="142" customWidth="1"/>
    <col min="8" max="8" width="11.375" style="145" customWidth="1"/>
    <col min="9" max="9" width="9.5" style="116" customWidth="1"/>
    <col min="10" max="16384" width="8" style="22"/>
  </cols>
  <sheetData>
    <row r="1" spans="1:9" ht="15.95" customHeight="1">
      <c r="A1" s="269" t="s">
        <v>179</v>
      </c>
      <c r="B1" s="270"/>
      <c r="C1" s="270"/>
      <c r="D1" s="270"/>
      <c r="E1" s="270"/>
      <c r="F1" s="270"/>
      <c r="G1" s="270"/>
      <c r="H1" s="271"/>
      <c r="I1" s="270"/>
    </row>
    <row r="2" spans="1:9" ht="15.95" customHeight="1">
      <c r="A2" s="146" t="s">
        <v>14</v>
      </c>
      <c r="B2" s="146" t="s">
        <v>180</v>
      </c>
      <c r="C2" s="147" t="s">
        <v>181</v>
      </c>
      <c r="D2" s="146" t="s">
        <v>182</v>
      </c>
      <c r="E2" s="148" t="s">
        <v>183</v>
      </c>
      <c r="F2" s="146" t="s">
        <v>184</v>
      </c>
      <c r="G2" s="146" t="s">
        <v>185</v>
      </c>
      <c r="H2" s="149" t="s">
        <v>24</v>
      </c>
      <c r="I2" s="26" t="s">
        <v>186</v>
      </c>
    </row>
    <row r="3" spans="1:9" s="141" customFormat="1" ht="15.95" customHeight="1">
      <c r="A3" s="150">
        <v>1</v>
      </c>
      <c r="B3" s="150">
        <v>385</v>
      </c>
      <c r="C3" s="151" t="s">
        <v>187</v>
      </c>
      <c r="D3" s="150">
        <v>7749</v>
      </c>
      <c r="E3" s="152" t="s">
        <v>188</v>
      </c>
      <c r="F3" s="150">
        <v>193</v>
      </c>
      <c r="G3" s="150">
        <v>121370.02</v>
      </c>
      <c r="H3" s="153">
        <v>50850.048256498099</v>
      </c>
      <c r="I3" s="158">
        <v>400</v>
      </c>
    </row>
    <row r="4" spans="1:9" s="141" customFormat="1" ht="15.95" customHeight="1">
      <c r="A4" s="150">
        <v>2</v>
      </c>
      <c r="B4" s="150">
        <v>343</v>
      </c>
      <c r="C4" s="151" t="s">
        <v>189</v>
      </c>
      <c r="D4" s="150">
        <v>7583</v>
      </c>
      <c r="E4" s="152" t="s">
        <v>190</v>
      </c>
      <c r="F4" s="150">
        <v>586</v>
      </c>
      <c r="G4" s="150">
        <v>101330.91</v>
      </c>
      <c r="H4" s="153">
        <v>16379.1760351148</v>
      </c>
      <c r="I4" s="158">
        <v>400</v>
      </c>
    </row>
    <row r="5" spans="1:9" s="141" customFormat="1" ht="15.95" customHeight="1">
      <c r="A5" s="150">
        <v>3</v>
      </c>
      <c r="B5" s="150">
        <v>307</v>
      </c>
      <c r="C5" s="151" t="s">
        <v>191</v>
      </c>
      <c r="D5" s="150">
        <v>7107</v>
      </c>
      <c r="E5" s="152" t="s">
        <v>192</v>
      </c>
      <c r="F5" s="150">
        <v>461</v>
      </c>
      <c r="G5" s="150">
        <v>98285.2</v>
      </c>
      <c r="H5" s="153">
        <v>17552.282401486202</v>
      </c>
      <c r="I5" s="158">
        <v>400</v>
      </c>
    </row>
    <row r="6" spans="1:9" s="141" customFormat="1" ht="15.95" customHeight="1">
      <c r="A6" s="150">
        <v>4</v>
      </c>
      <c r="B6" s="150">
        <v>307</v>
      </c>
      <c r="C6" s="151" t="s">
        <v>191</v>
      </c>
      <c r="D6" s="150">
        <v>10613</v>
      </c>
      <c r="E6" s="152" t="s">
        <v>193</v>
      </c>
      <c r="F6" s="150">
        <v>340</v>
      </c>
      <c r="G6" s="150">
        <v>88284.19</v>
      </c>
      <c r="H6" s="153">
        <v>21821.192133994198</v>
      </c>
      <c r="I6" s="158">
        <v>400</v>
      </c>
    </row>
    <row r="7" spans="1:9" s="141" customFormat="1" ht="15.95" customHeight="1">
      <c r="A7" s="150">
        <v>5</v>
      </c>
      <c r="B7" s="150">
        <v>337</v>
      </c>
      <c r="C7" s="151" t="s">
        <v>194</v>
      </c>
      <c r="D7" s="150">
        <v>4264</v>
      </c>
      <c r="E7" s="152" t="s">
        <v>195</v>
      </c>
      <c r="F7" s="150">
        <v>338</v>
      </c>
      <c r="G7" s="150">
        <v>83115.34</v>
      </c>
      <c r="H7" s="153">
        <v>13266.825640643099</v>
      </c>
      <c r="I7" s="158">
        <v>400</v>
      </c>
    </row>
    <row r="8" spans="1:9" s="141" customFormat="1" ht="15.95" customHeight="1">
      <c r="A8" s="150">
        <v>6</v>
      </c>
      <c r="B8" s="150">
        <v>582</v>
      </c>
      <c r="C8" s="151" t="s">
        <v>196</v>
      </c>
      <c r="D8" s="150">
        <v>4044</v>
      </c>
      <c r="E8" s="152" t="s">
        <v>197</v>
      </c>
      <c r="F8" s="150">
        <v>375</v>
      </c>
      <c r="G8" s="150">
        <v>81391.33</v>
      </c>
      <c r="H8" s="153">
        <v>14508.3460813358</v>
      </c>
      <c r="I8" s="158">
        <v>400</v>
      </c>
    </row>
    <row r="9" spans="1:9" s="141" customFormat="1" ht="15.95" customHeight="1">
      <c r="A9" s="150">
        <v>7</v>
      </c>
      <c r="B9" s="150">
        <v>517</v>
      </c>
      <c r="C9" s="151" t="s">
        <v>198</v>
      </c>
      <c r="D9" s="150">
        <v>4024</v>
      </c>
      <c r="E9" s="152" t="s">
        <v>199</v>
      </c>
      <c r="F9" s="150">
        <v>407</v>
      </c>
      <c r="G9" s="150">
        <v>80131.31</v>
      </c>
      <c r="H9" s="153">
        <v>14363.2125666751</v>
      </c>
      <c r="I9" s="158">
        <v>400</v>
      </c>
    </row>
    <row r="10" spans="1:9" s="141" customFormat="1" ht="15.95" customHeight="1">
      <c r="A10" s="150">
        <v>8</v>
      </c>
      <c r="B10" s="150">
        <v>750</v>
      </c>
      <c r="C10" s="151" t="s">
        <v>62</v>
      </c>
      <c r="D10" s="150">
        <v>4033</v>
      </c>
      <c r="E10" s="152" t="s">
        <v>200</v>
      </c>
      <c r="F10" s="150">
        <v>326</v>
      </c>
      <c r="G10" s="150">
        <v>75961.27</v>
      </c>
      <c r="H10" s="153">
        <v>15894.0926953118</v>
      </c>
      <c r="I10" s="158">
        <v>400</v>
      </c>
    </row>
    <row r="11" spans="1:9" s="141" customFormat="1" ht="15.95" customHeight="1">
      <c r="A11" s="150">
        <v>9</v>
      </c>
      <c r="B11" s="150">
        <v>517</v>
      </c>
      <c r="C11" s="151" t="s">
        <v>198</v>
      </c>
      <c r="D11" s="150">
        <v>11872</v>
      </c>
      <c r="E11" s="152" t="s">
        <v>201</v>
      </c>
      <c r="F11" s="150">
        <v>405</v>
      </c>
      <c r="G11" s="150">
        <v>70037.39</v>
      </c>
      <c r="H11" s="153">
        <v>12531.1377358396</v>
      </c>
      <c r="I11" s="158">
        <v>400</v>
      </c>
    </row>
    <row r="12" spans="1:9" s="141" customFormat="1" ht="15.95" customHeight="1">
      <c r="A12" s="150">
        <v>10</v>
      </c>
      <c r="B12" s="150">
        <v>582</v>
      </c>
      <c r="C12" s="151" t="s">
        <v>196</v>
      </c>
      <c r="D12" s="150">
        <v>8798</v>
      </c>
      <c r="E12" s="152" t="s">
        <v>202</v>
      </c>
      <c r="F12" s="150">
        <v>340</v>
      </c>
      <c r="G12" s="150">
        <v>69348.05</v>
      </c>
      <c r="H12" s="153">
        <v>10146.2134442756</v>
      </c>
      <c r="I12" s="158">
        <v>400</v>
      </c>
    </row>
    <row r="13" spans="1:9" s="141" customFormat="1" ht="15.95" customHeight="1">
      <c r="A13" s="150">
        <v>11</v>
      </c>
      <c r="B13" s="150">
        <v>337</v>
      </c>
      <c r="C13" s="151" t="s">
        <v>194</v>
      </c>
      <c r="D13" s="150">
        <v>11883</v>
      </c>
      <c r="E13" s="152" t="s">
        <v>203</v>
      </c>
      <c r="F13" s="150">
        <v>301</v>
      </c>
      <c r="G13" s="150">
        <v>68510.899999999994</v>
      </c>
      <c r="H13" s="153">
        <v>11339.826277268199</v>
      </c>
      <c r="I13" s="158">
        <v>400</v>
      </c>
    </row>
    <row r="14" spans="1:9" s="141" customFormat="1" ht="15.95" customHeight="1">
      <c r="A14" s="150">
        <v>12</v>
      </c>
      <c r="B14" s="150">
        <v>513</v>
      </c>
      <c r="C14" s="151" t="s">
        <v>204</v>
      </c>
      <c r="D14" s="150">
        <v>9760</v>
      </c>
      <c r="E14" s="152" t="s">
        <v>205</v>
      </c>
      <c r="F14" s="150">
        <v>575</v>
      </c>
      <c r="G14" s="150">
        <v>68394.509999999995</v>
      </c>
      <c r="H14" s="153">
        <v>14062.3244753892</v>
      </c>
      <c r="I14" s="158">
        <v>400</v>
      </c>
    </row>
    <row r="15" spans="1:9" s="141" customFormat="1" ht="15.95" customHeight="1">
      <c r="A15" s="150">
        <v>13</v>
      </c>
      <c r="B15" s="150">
        <v>307</v>
      </c>
      <c r="C15" s="151" t="s">
        <v>191</v>
      </c>
      <c r="D15" s="150">
        <v>10886</v>
      </c>
      <c r="E15" s="152" t="s">
        <v>206</v>
      </c>
      <c r="F15" s="150">
        <v>214</v>
      </c>
      <c r="G15" s="150">
        <v>64434.96</v>
      </c>
      <c r="H15" s="153">
        <v>8075.3864723249799</v>
      </c>
      <c r="I15" s="158">
        <v>400</v>
      </c>
    </row>
    <row r="16" spans="1:9" s="141" customFormat="1" ht="15.95" customHeight="1">
      <c r="A16" s="150">
        <v>14</v>
      </c>
      <c r="B16" s="150">
        <v>307</v>
      </c>
      <c r="C16" s="151" t="s">
        <v>191</v>
      </c>
      <c r="D16" s="150">
        <v>991137</v>
      </c>
      <c r="E16" s="152" t="s">
        <v>207</v>
      </c>
      <c r="F16" s="150">
        <v>384</v>
      </c>
      <c r="G16" s="150">
        <v>63791.98</v>
      </c>
      <c r="H16" s="153">
        <v>13892.286552604101</v>
      </c>
      <c r="I16" s="158">
        <v>400</v>
      </c>
    </row>
    <row r="17" spans="1:9" s="141" customFormat="1" ht="15.95" customHeight="1">
      <c r="A17" s="150">
        <v>15</v>
      </c>
      <c r="B17" s="150">
        <v>365</v>
      </c>
      <c r="C17" s="151" t="s">
        <v>208</v>
      </c>
      <c r="D17" s="150">
        <v>4301</v>
      </c>
      <c r="E17" s="152" t="s">
        <v>209</v>
      </c>
      <c r="F17" s="150">
        <v>383</v>
      </c>
      <c r="G17" s="150">
        <v>61607.62</v>
      </c>
      <c r="H17" s="153">
        <v>12140.0679584878</v>
      </c>
      <c r="I17" s="158">
        <v>400</v>
      </c>
    </row>
    <row r="18" spans="1:9" s="141" customFormat="1" ht="15.95" customHeight="1">
      <c r="A18" s="150">
        <v>16</v>
      </c>
      <c r="B18" s="150">
        <v>307</v>
      </c>
      <c r="C18" s="151" t="s">
        <v>191</v>
      </c>
      <c r="D18" s="150">
        <v>9563</v>
      </c>
      <c r="E18" s="152" t="s">
        <v>210</v>
      </c>
      <c r="F18" s="150">
        <v>382</v>
      </c>
      <c r="G18" s="150">
        <v>60254.15</v>
      </c>
      <c r="H18" s="153">
        <v>11511.675083939101</v>
      </c>
      <c r="I18" s="158">
        <v>400</v>
      </c>
    </row>
    <row r="19" spans="1:9" ht="15.95" customHeight="1">
      <c r="A19" s="154">
        <v>1</v>
      </c>
      <c r="B19" s="154">
        <v>343</v>
      </c>
      <c r="C19" s="155" t="s">
        <v>189</v>
      </c>
      <c r="D19" s="154">
        <v>10932</v>
      </c>
      <c r="E19" s="156" t="s">
        <v>211</v>
      </c>
      <c r="F19" s="154">
        <v>324</v>
      </c>
      <c r="G19" s="154">
        <v>53725.31</v>
      </c>
      <c r="H19" s="157">
        <v>13360.160663496899</v>
      </c>
      <c r="I19" s="159">
        <v>180</v>
      </c>
    </row>
    <row r="20" spans="1:9" ht="15.95" customHeight="1">
      <c r="A20" s="154">
        <v>2</v>
      </c>
      <c r="B20" s="154">
        <v>307</v>
      </c>
      <c r="C20" s="155" t="s">
        <v>191</v>
      </c>
      <c r="D20" s="154">
        <v>10989</v>
      </c>
      <c r="E20" s="156" t="s">
        <v>212</v>
      </c>
      <c r="F20" s="154">
        <v>347</v>
      </c>
      <c r="G20" s="154">
        <v>53325.8</v>
      </c>
      <c r="H20" s="157">
        <v>14035.470084726399</v>
      </c>
      <c r="I20" s="159">
        <v>180</v>
      </c>
    </row>
    <row r="21" spans="1:9" ht="15.95" customHeight="1">
      <c r="A21" s="154">
        <v>3</v>
      </c>
      <c r="B21" s="154">
        <v>582</v>
      </c>
      <c r="C21" s="155" t="s">
        <v>196</v>
      </c>
      <c r="D21" s="154">
        <v>4444</v>
      </c>
      <c r="E21" s="156" t="s">
        <v>213</v>
      </c>
      <c r="F21" s="154">
        <v>311</v>
      </c>
      <c r="G21" s="154">
        <v>52015.1</v>
      </c>
      <c r="H21" s="157">
        <v>8249.3251542401995</v>
      </c>
      <c r="I21" s="159">
        <v>180</v>
      </c>
    </row>
    <row r="22" spans="1:9" ht="15.95" customHeight="1">
      <c r="A22" s="154">
        <v>4</v>
      </c>
      <c r="B22" s="154">
        <v>582</v>
      </c>
      <c r="C22" s="155" t="s">
        <v>196</v>
      </c>
      <c r="D22" s="154">
        <v>10816</v>
      </c>
      <c r="E22" s="156" t="s">
        <v>214</v>
      </c>
      <c r="F22" s="154">
        <v>316</v>
      </c>
      <c r="G22" s="154">
        <v>51410.57</v>
      </c>
      <c r="H22" s="157">
        <v>9020.8693774461699</v>
      </c>
      <c r="I22" s="159">
        <v>180</v>
      </c>
    </row>
    <row r="23" spans="1:9" ht="15.95" customHeight="1">
      <c r="A23" s="154">
        <v>5</v>
      </c>
      <c r="B23" s="154">
        <v>329</v>
      </c>
      <c r="C23" s="155" t="s">
        <v>215</v>
      </c>
      <c r="D23" s="154">
        <v>9988</v>
      </c>
      <c r="E23" s="156" t="s">
        <v>216</v>
      </c>
      <c r="F23" s="154">
        <v>151</v>
      </c>
      <c r="G23" s="154">
        <v>50357.89</v>
      </c>
      <c r="H23" s="157">
        <v>-2933.0992851287001</v>
      </c>
      <c r="I23" s="159">
        <v>180</v>
      </c>
    </row>
    <row r="24" spans="1:9" ht="15.95" customHeight="1">
      <c r="A24" s="154">
        <v>6</v>
      </c>
      <c r="B24" s="154">
        <v>517</v>
      </c>
      <c r="C24" s="155" t="s">
        <v>198</v>
      </c>
      <c r="D24" s="154">
        <v>13001</v>
      </c>
      <c r="E24" s="156" t="s">
        <v>217</v>
      </c>
      <c r="F24" s="154">
        <v>379</v>
      </c>
      <c r="G24" s="154">
        <v>50244.19</v>
      </c>
      <c r="H24" s="157">
        <v>10418.8671363752</v>
      </c>
      <c r="I24" s="159">
        <v>180</v>
      </c>
    </row>
    <row r="25" spans="1:9" ht="15.95" customHeight="1">
      <c r="A25" s="154">
        <v>7</v>
      </c>
      <c r="B25" s="154">
        <v>111400</v>
      </c>
      <c r="C25" s="155" t="s">
        <v>218</v>
      </c>
      <c r="D25" s="154">
        <v>7645</v>
      </c>
      <c r="E25" s="156" t="s">
        <v>219</v>
      </c>
      <c r="F25" s="154">
        <v>209</v>
      </c>
      <c r="G25" s="154">
        <v>46374.41</v>
      </c>
      <c r="H25" s="157">
        <v>6892.8507658246999</v>
      </c>
      <c r="I25" s="159">
        <v>180</v>
      </c>
    </row>
    <row r="26" spans="1:9" ht="15.95" customHeight="1">
      <c r="A26" s="154">
        <v>8</v>
      </c>
      <c r="B26" s="154">
        <v>571</v>
      </c>
      <c r="C26" s="155" t="s">
        <v>220</v>
      </c>
      <c r="D26" s="154">
        <v>6454</v>
      </c>
      <c r="E26" s="156" t="s">
        <v>221</v>
      </c>
      <c r="F26" s="154">
        <v>333</v>
      </c>
      <c r="G26" s="154">
        <v>46170.46</v>
      </c>
      <c r="H26" s="157">
        <v>11208.4521624515</v>
      </c>
      <c r="I26" s="159">
        <v>180</v>
      </c>
    </row>
    <row r="27" spans="1:9" ht="15.95" customHeight="1">
      <c r="A27" s="154">
        <v>9</v>
      </c>
      <c r="B27" s="154">
        <v>546</v>
      </c>
      <c r="C27" s="155" t="s">
        <v>222</v>
      </c>
      <c r="D27" s="154">
        <v>6123</v>
      </c>
      <c r="E27" s="156" t="s">
        <v>223</v>
      </c>
      <c r="F27" s="154">
        <v>550</v>
      </c>
      <c r="G27" s="154">
        <v>45769.04</v>
      </c>
      <c r="H27" s="157">
        <v>9833.3678801426595</v>
      </c>
      <c r="I27" s="159">
        <v>180</v>
      </c>
    </row>
    <row r="28" spans="1:9" ht="15.95" customHeight="1">
      <c r="A28" s="154">
        <v>10</v>
      </c>
      <c r="B28" s="154">
        <v>307</v>
      </c>
      <c r="C28" s="155" t="s">
        <v>191</v>
      </c>
      <c r="D28" s="154">
        <v>9669</v>
      </c>
      <c r="E28" s="156" t="s">
        <v>224</v>
      </c>
      <c r="F28" s="154">
        <v>341</v>
      </c>
      <c r="G28" s="154">
        <v>45761.15</v>
      </c>
      <c r="H28" s="157">
        <v>10538.2434173809</v>
      </c>
      <c r="I28" s="159">
        <v>180</v>
      </c>
    </row>
    <row r="29" spans="1:9" ht="15.95" customHeight="1">
      <c r="A29" s="154">
        <v>11</v>
      </c>
      <c r="B29" s="154">
        <v>737</v>
      </c>
      <c r="C29" s="155" t="s">
        <v>225</v>
      </c>
      <c r="D29" s="154">
        <v>11642</v>
      </c>
      <c r="E29" s="156" t="s">
        <v>226</v>
      </c>
      <c r="F29" s="154">
        <v>407</v>
      </c>
      <c r="G29" s="154">
        <v>45085.9</v>
      </c>
      <c r="H29" s="157">
        <v>10749.5033961482</v>
      </c>
      <c r="I29" s="159">
        <v>180</v>
      </c>
    </row>
    <row r="30" spans="1:9" ht="15.95" customHeight="1">
      <c r="A30" s="154">
        <v>12</v>
      </c>
      <c r="B30" s="154">
        <v>581</v>
      </c>
      <c r="C30" s="155" t="s">
        <v>227</v>
      </c>
      <c r="D30" s="154">
        <v>13581</v>
      </c>
      <c r="E30" s="156" t="s">
        <v>228</v>
      </c>
      <c r="F30" s="154">
        <v>501</v>
      </c>
      <c r="G30" s="154">
        <v>44789.21</v>
      </c>
      <c r="H30" s="157">
        <v>8790.7836057762997</v>
      </c>
      <c r="I30" s="159">
        <v>180</v>
      </c>
    </row>
    <row r="31" spans="1:9" ht="15.95" customHeight="1">
      <c r="A31" s="154">
        <v>13</v>
      </c>
      <c r="B31" s="154">
        <v>106399</v>
      </c>
      <c r="C31" s="155" t="s">
        <v>229</v>
      </c>
      <c r="D31" s="154">
        <v>10860</v>
      </c>
      <c r="E31" s="156" t="s">
        <v>230</v>
      </c>
      <c r="F31" s="154">
        <v>447</v>
      </c>
      <c r="G31" s="154">
        <v>43737.120000000003</v>
      </c>
      <c r="H31" s="157">
        <v>9668.0896480234005</v>
      </c>
      <c r="I31" s="159">
        <v>180</v>
      </c>
    </row>
    <row r="32" spans="1:9" ht="15.95" customHeight="1">
      <c r="A32" s="154">
        <v>14</v>
      </c>
      <c r="B32" s="154">
        <v>707</v>
      </c>
      <c r="C32" s="155" t="s">
        <v>231</v>
      </c>
      <c r="D32" s="154">
        <v>10951</v>
      </c>
      <c r="E32" s="156" t="s">
        <v>232</v>
      </c>
      <c r="F32" s="154">
        <v>335</v>
      </c>
      <c r="G32" s="154">
        <v>43487.360000000001</v>
      </c>
      <c r="H32" s="157">
        <v>13425.729215535999</v>
      </c>
      <c r="I32" s="159">
        <v>180</v>
      </c>
    </row>
    <row r="33" spans="1:9" ht="15.95" customHeight="1">
      <c r="A33" s="154">
        <v>15</v>
      </c>
      <c r="B33" s="154">
        <v>581</v>
      </c>
      <c r="C33" s="155" t="s">
        <v>227</v>
      </c>
      <c r="D33" s="154">
        <v>13052</v>
      </c>
      <c r="E33" s="156" t="s">
        <v>233</v>
      </c>
      <c r="F33" s="154">
        <v>447</v>
      </c>
      <c r="G33" s="154">
        <v>43444.26</v>
      </c>
      <c r="H33" s="157">
        <v>7487.1462528617003</v>
      </c>
      <c r="I33" s="159">
        <v>180</v>
      </c>
    </row>
    <row r="34" spans="1:9" ht="15.95" customHeight="1">
      <c r="A34" s="154">
        <v>16</v>
      </c>
      <c r="B34" s="154">
        <v>737</v>
      </c>
      <c r="C34" s="155" t="s">
        <v>225</v>
      </c>
      <c r="D34" s="154">
        <v>11109</v>
      </c>
      <c r="E34" s="156" t="s">
        <v>234</v>
      </c>
      <c r="F34" s="154">
        <v>471</v>
      </c>
      <c r="G34" s="154">
        <v>42849.97</v>
      </c>
      <c r="H34" s="157">
        <v>11021.663776867799</v>
      </c>
      <c r="I34" s="159">
        <v>180</v>
      </c>
    </row>
    <row r="35" spans="1:9" ht="15.95" customHeight="1">
      <c r="A35" s="154">
        <v>17</v>
      </c>
      <c r="B35" s="154">
        <v>337</v>
      </c>
      <c r="C35" s="155" t="s">
        <v>194</v>
      </c>
      <c r="D35" s="154">
        <v>6965</v>
      </c>
      <c r="E35" s="156" t="s">
        <v>235</v>
      </c>
      <c r="F35" s="154">
        <v>290</v>
      </c>
      <c r="G35" s="154">
        <v>41969.83</v>
      </c>
      <c r="H35" s="157">
        <v>9090.0125565354701</v>
      </c>
      <c r="I35" s="159">
        <v>180</v>
      </c>
    </row>
    <row r="36" spans="1:9" ht="15.95" customHeight="1">
      <c r="A36" s="154">
        <v>18</v>
      </c>
      <c r="B36" s="154">
        <v>514</v>
      </c>
      <c r="C36" s="155" t="s">
        <v>236</v>
      </c>
      <c r="D36" s="154">
        <v>5406</v>
      </c>
      <c r="E36" s="156" t="s">
        <v>237</v>
      </c>
      <c r="F36" s="154">
        <v>345</v>
      </c>
      <c r="G36" s="154">
        <v>41812.53</v>
      </c>
      <c r="H36" s="157">
        <v>6855.8273093961998</v>
      </c>
      <c r="I36" s="159">
        <v>180</v>
      </c>
    </row>
    <row r="37" spans="1:9" ht="15.95" customHeight="1">
      <c r="A37" s="154">
        <v>19</v>
      </c>
      <c r="B37" s="154">
        <v>511</v>
      </c>
      <c r="C37" s="155" t="s">
        <v>238</v>
      </c>
      <c r="D37" s="154">
        <v>5527</v>
      </c>
      <c r="E37" s="156" t="s">
        <v>239</v>
      </c>
      <c r="F37" s="154">
        <v>469</v>
      </c>
      <c r="G37" s="154">
        <v>41409.64</v>
      </c>
      <c r="H37" s="157">
        <v>5421.3282153045002</v>
      </c>
      <c r="I37" s="159">
        <v>180</v>
      </c>
    </row>
    <row r="38" spans="1:9" ht="15.95" customHeight="1">
      <c r="A38" s="154">
        <v>20</v>
      </c>
      <c r="B38" s="154">
        <v>54</v>
      </c>
      <c r="C38" s="155" t="s">
        <v>240</v>
      </c>
      <c r="D38" s="154">
        <v>6301</v>
      </c>
      <c r="E38" s="156" t="s">
        <v>241</v>
      </c>
      <c r="F38" s="154">
        <v>324</v>
      </c>
      <c r="G38" s="154">
        <v>40876.36</v>
      </c>
      <c r="H38" s="157">
        <v>8401.5205833973996</v>
      </c>
      <c r="I38" s="159">
        <v>180</v>
      </c>
    </row>
    <row r="39" spans="1:9" ht="15.95" customHeight="1">
      <c r="A39" s="154">
        <v>21</v>
      </c>
      <c r="B39" s="154">
        <v>379</v>
      </c>
      <c r="C39" s="155" t="s">
        <v>242</v>
      </c>
      <c r="D39" s="154">
        <v>6830</v>
      </c>
      <c r="E39" s="156" t="s">
        <v>243</v>
      </c>
      <c r="F39" s="154">
        <v>384</v>
      </c>
      <c r="G39" s="154">
        <v>40556.239999999998</v>
      </c>
      <c r="H39" s="157">
        <v>7470.1126127860998</v>
      </c>
      <c r="I39" s="159">
        <v>180</v>
      </c>
    </row>
    <row r="40" spans="1:9" ht="15.95" customHeight="1">
      <c r="A40" s="154">
        <v>22</v>
      </c>
      <c r="B40" s="154">
        <v>102934</v>
      </c>
      <c r="C40" s="155" t="s">
        <v>244</v>
      </c>
      <c r="D40" s="154">
        <v>4147</v>
      </c>
      <c r="E40" s="156" t="s">
        <v>245</v>
      </c>
      <c r="F40" s="154">
        <v>283</v>
      </c>
      <c r="G40" s="154">
        <v>40264</v>
      </c>
      <c r="H40" s="157">
        <v>9841.0424937782991</v>
      </c>
      <c r="I40" s="159">
        <v>180</v>
      </c>
    </row>
    <row r="41" spans="1:9" ht="15.95" customHeight="1">
      <c r="A41" s="154">
        <v>23</v>
      </c>
      <c r="B41" s="154">
        <v>102565</v>
      </c>
      <c r="C41" s="155" t="s">
        <v>246</v>
      </c>
      <c r="D41" s="154">
        <v>12135</v>
      </c>
      <c r="E41" s="156" t="s">
        <v>247</v>
      </c>
      <c r="F41" s="154">
        <v>326</v>
      </c>
      <c r="G41" s="154">
        <v>39618.699999999997</v>
      </c>
      <c r="H41" s="157">
        <v>8865.9461362218008</v>
      </c>
      <c r="I41" s="159">
        <v>180</v>
      </c>
    </row>
    <row r="42" spans="1:9" ht="15.95" customHeight="1">
      <c r="A42" s="154">
        <v>24</v>
      </c>
      <c r="B42" s="154">
        <v>712</v>
      </c>
      <c r="C42" s="155" t="s">
        <v>248</v>
      </c>
      <c r="D42" s="154">
        <v>7050</v>
      </c>
      <c r="E42" s="156" t="s">
        <v>249</v>
      </c>
      <c r="F42" s="154">
        <v>408</v>
      </c>
      <c r="G42" s="154">
        <v>39564.1</v>
      </c>
      <c r="H42" s="157">
        <v>10529.5475471604</v>
      </c>
      <c r="I42" s="159">
        <v>180</v>
      </c>
    </row>
    <row r="43" spans="1:9" ht="15.95" customHeight="1">
      <c r="A43" s="154">
        <v>25</v>
      </c>
      <c r="B43" s="154">
        <v>104428</v>
      </c>
      <c r="C43" s="155" t="s">
        <v>250</v>
      </c>
      <c r="D43" s="154">
        <v>6472</v>
      </c>
      <c r="E43" s="156" t="s">
        <v>251</v>
      </c>
      <c r="F43" s="154">
        <v>365</v>
      </c>
      <c r="G43" s="154">
        <v>39497.57</v>
      </c>
      <c r="H43" s="157">
        <v>9556.0595435381001</v>
      </c>
      <c r="I43" s="159">
        <v>180</v>
      </c>
    </row>
    <row r="44" spans="1:9" ht="15.95" customHeight="1">
      <c r="A44" s="154">
        <v>26</v>
      </c>
      <c r="B44" s="154">
        <v>578</v>
      </c>
      <c r="C44" s="155" t="s">
        <v>252</v>
      </c>
      <c r="D44" s="154">
        <v>9140</v>
      </c>
      <c r="E44" s="156" t="s">
        <v>253</v>
      </c>
      <c r="F44" s="154">
        <v>370</v>
      </c>
      <c r="G44" s="154">
        <v>39352.42</v>
      </c>
      <c r="H44" s="157">
        <v>11993.197182161401</v>
      </c>
      <c r="I44" s="159">
        <v>180</v>
      </c>
    </row>
    <row r="45" spans="1:9" ht="15.95" customHeight="1">
      <c r="A45" s="154">
        <v>27</v>
      </c>
      <c r="B45" s="154">
        <v>115971</v>
      </c>
      <c r="C45" s="155" t="s">
        <v>254</v>
      </c>
      <c r="D45" s="154">
        <v>7707</v>
      </c>
      <c r="E45" s="156" t="s">
        <v>255</v>
      </c>
      <c r="F45" s="154">
        <v>345</v>
      </c>
      <c r="G45" s="154">
        <v>38771.760000000002</v>
      </c>
      <c r="H45" s="157">
        <v>7337.3025785002001</v>
      </c>
      <c r="I45" s="159">
        <v>180</v>
      </c>
    </row>
    <row r="46" spans="1:9" ht="15.95" customHeight="1">
      <c r="A46" s="154">
        <v>28</v>
      </c>
      <c r="B46" s="154">
        <v>730</v>
      </c>
      <c r="C46" s="155" t="s">
        <v>256</v>
      </c>
      <c r="D46" s="154">
        <v>8338</v>
      </c>
      <c r="E46" s="156" t="s">
        <v>257</v>
      </c>
      <c r="F46" s="154">
        <v>295</v>
      </c>
      <c r="G46" s="154">
        <v>38024.639999999999</v>
      </c>
      <c r="H46" s="157">
        <v>7566.6695247908001</v>
      </c>
      <c r="I46" s="159">
        <v>180</v>
      </c>
    </row>
    <row r="47" spans="1:9" ht="15.95" customHeight="1">
      <c r="A47" s="154">
        <v>29</v>
      </c>
      <c r="B47" s="154">
        <v>105267</v>
      </c>
      <c r="C47" s="155" t="s">
        <v>258</v>
      </c>
      <c r="D47" s="154">
        <v>12886</v>
      </c>
      <c r="E47" s="156" t="s">
        <v>259</v>
      </c>
      <c r="F47" s="154">
        <v>424</v>
      </c>
      <c r="G47" s="154">
        <v>38022.65</v>
      </c>
      <c r="H47" s="157">
        <v>9239.7876739518797</v>
      </c>
      <c r="I47" s="159">
        <v>180</v>
      </c>
    </row>
    <row r="48" spans="1:9" ht="15.95" customHeight="1">
      <c r="A48" s="154">
        <v>30</v>
      </c>
      <c r="B48" s="154">
        <v>114685</v>
      </c>
      <c r="C48" s="155" t="s">
        <v>260</v>
      </c>
      <c r="D48" s="154">
        <v>4086</v>
      </c>
      <c r="E48" s="156" t="s">
        <v>261</v>
      </c>
      <c r="F48" s="154">
        <v>243</v>
      </c>
      <c r="G48" s="154">
        <v>37988.370000000003</v>
      </c>
      <c r="H48" s="157">
        <v>5321.5677155993999</v>
      </c>
      <c r="I48" s="159">
        <v>180</v>
      </c>
    </row>
    <row r="49" spans="1:9" ht="15.95" customHeight="1">
      <c r="A49" s="154">
        <v>31</v>
      </c>
      <c r="B49" s="154">
        <v>750</v>
      </c>
      <c r="C49" s="155" t="s">
        <v>62</v>
      </c>
      <c r="D49" s="154">
        <v>11051</v>
      </c>
      <c r="E49" s="156" t="s">
        <v>262</v>
      </c>
      <c r="F49" s="154">
        <v>316</v>
      </c>
      <c r="G49" s="154">
        <v>37966.54</v>
      </c>
      <c r="H49" s="157">
        <v>9758.4074647636007</v>
      </c>
      <c r="I49" s="159">
        <v>180</v>
      </c>
    </row>
    <row r="50" spans="1:9" ht="15.95" customHeight="1">
      <c r="A50" s="154">
        <v>32</v>
      </c>
      <c r="B50" s="154">
        <v>341</v>
      </c>
      <c r="C50" s="155" t="s">
        <v>263</v>
      </c>
      <c r="D50" s="154">
        <v>11372</v>
      </c>
      <c r="E50" s="156" t="s">
        <v>264</v>
      </c>
      <c r="F50" s="154">
        <v>273</v>
      </c>
      <c r="G50" s="154">
        <v>37763.519999999997</v>
      </c>
      <c r="H50" s="157">
        <v>8798.4827500639003</v>
      </c>
      <c r="I50" s="159">
        <v>180</v>
      </c>
    </row>
    <row r="51" spans="1:9" ht="15.95" customHeight="1">
      <c r="A51" s="154">
        <v>33</v>
      </c>
      <c r="B51" s="154">
        <v>105910</v>
      </c>
      <c r="C51" s="155" t="s">
        <v>265</v>
      </c>
      <c r="D51" s="154">
        <v>12504</v>
      </c>
      <c r="E51" s="156" t="s">
        <v>266</v>
      </c>
      <c r="F51" s="154">
        <v>256</v>
      </c>
      <c r="G51" s="154">
        <v>37571.46</v>
      </c>
      <c r="H51" s="157">
        <v>7554.4702220005001</v>
      </c>
      <c r="I51" s="159">
        <v>180</v>
      </c>
    </row>
    <row r="52" spans="1:9" ht="15.95" customHeight="1">
      <c r="A52" s="154">
        <v>34</v>
      </c>
      <c r="B52" s="154">
        <v>105751</v>
      </c>
      <c r="C52" s="155" t="s">
        <v>267</v>
      </c>
      <c r="D52" s="154">
        <v>8763</v>
      </c>
      <c r="E52" s="156" t="s">
        <v>268</v>
      </c>
      <c r="F52" s="154">
        <v>374</v>
      </c>
      <c r="G52" s="154">
        <v>37316.69</v>
      </c>
      <c r="H52" s="157">
        <v>8639.9499149584008</v>
      </c>
      <c r="I52" s="159">
        <v>180</v>
      </c>
    </row>
    <row r="53" spans="1:9" ht="15.95" customHeight="1">
      <c r="A53" s="154">
        <v>35</v>
      </c>
      <c r="B53" s="154">
        <v>747</v>
      </c>
      <c r="C53" s="155" t="s">
        <v>269</v>
      </c>
      <c r="D53" s="154">
        <v>10907</v>
      </c>
      <c r="E53" s="156" t="s">
        <v>270</v>
      </c>
      <c r="F53" s="154">
        <v>148</v>
      </c>
      <c r="G53" s="154">
        <v>37128.449999999997</v>
      </c>
      <c r="H53" s="157">
        <v>6885.7292916646002</v>
      </c>
      <c r="I53" s="159">
        <v>180</v>
      </c>
    </row>
    <row r="54" spans="1:9" ht="15.95" customHeight="1">
      <c r="A54" s="154">
        <v>36</v>
      </c>
      <c r="B54" s="154">
        <v>105267</v>
      </c>
      <c r="C54" s="155" t="s">
        <v>258</v>
      </c>
      <c r="D54" s="154">
        <v>5457</v>
      </c>
      <c r="E54" s="156" t="s">
        <v>271</v>
      </c>
      <c r="F54" s="154">
        <v>440</v>
      </c>
      <c r="G54" s="154">
        <v>36994.57</v>
      </c>
      <c r="H54" s="157">
        <v>8988.6861431735997</v>
      </c>
      <c r="I54" s="159">
        <v>180</v>
      </c>
    </row>
    <row r="55" spans="1:9" ht="15.95" customHeight="1">
      <c r="A55" s="154">
        <v>37</v>
      </c>
      <c r="B55" s="154">
        <v>387</v>
      </c>
      <c r="C55" s="155" t="s">
        <v>272</v>
      </c>
      <c r="D55" s="154">
        <v>5408</v>
      </c>
      <c r="E55" s="156" t="s">
        <v>273</v>
      </c>
      <c r="F55" s="154">
        <v>356</v>
      </c>
      <c r="G55" s="154">
        <v>36143.82</v>
      </c>
      <c r="H55" s="157">
        <v>6331.4637768659004</v>
      </c>
      <c r="I55" s="159">
        <v>180</v>
      </c>
    </row>
    <row r="56" spans="1:9" ht="15.95" customHeight="1">
      <c r="A56" s="154">
        <v>38</v>
      </c>
      <c r="B56" s="154">
        <v>337</v>
      </c>
      <c r="C56" s="155" t="s">
        <v>194</v>
      </c>
      <c r="D56" s="154">
        <v>4061</v>
      </c>
      <c r="E56" s="156" t="s">
        <v>274</v>
      </c>
      <c r="F56" s="154">
        <v>270</v>
      </c>
      <c r="G56" s="154">
        <v>36017.46</v>
      </c>
      <c r="H56" s="157">
        <v>8576.7879916574602</v>
      </c>
      <c r="I56" s="159">
        <v>180</v>
      </c>
    </row>
    <row r="57" spans="1:9" ht="15.95" customHeight="1">
      <c r="A57" s="154">
        <v>39</v>
      </c>
      <c r="B57" s="154">
        <v>515</v>
      </c>
      <c r="C57" s="155" t="s">
        <v>275</v>
      </c>
      <c r="D57" s="154">
        <v>7917</v>
      </c>
      <c r="E57" s="156" t="s">
        <v>276</v>
      </c>
      <c r="F57" s="154">
        <v>263</v>
      </c>
      <c r="G57" s="154">
        <v>35790</v>
      </c>
      <c r="H57" s="157">
        <v>8023.7148309235999</v>
      </c>
      <c r="I57" s="159">
        <v>180</v>
      </c>
    </row>
    <row r="58" spans="1:9" ht="15.95" customHeight="1">
      <c r="A58" s="154">
        <v>40</v>
      </c>
      <c r="B58" s="154">
        <v>311</v>
      </c>
      <c r="C58" s="155" t="s">
        <v>277</v>
      </c>
      <c r="D58" s="154">
        <v>4093</v>
      </c>
      <c r="E58" s="156" t="s">
        <v>278</v>
      </c>
      <c r="F58" s="154">
        <v>117</v>
      </c>
      <c r="G58" s="154">
        <v>35333.800000000003</v>
      </c>
      <c r="H58" s="157">
        <v>7595.6723098756001</v>
      </c>
      <c r="I58" s="159">
        <v>180</v>
      </c>
    </row>
    <row r="59" spans="1:9" ht="15.95" customHeight="1">
      <c r="A59" s="154">
        <v>41</v>
      </c>
      <c r="B59" s="154">
        <v>367</v>
      </c>
      <c r="C59" s="155" t="s">
        <v>279</v>
      </c>
      <c r="D59" s="154">
        <v>10043</v>
      </c>
      <c r="E59" s="156" t="s">
        <v>280</v>
      </c>
      <c r="F59" s="154">
        <v>300</v>
      </c>
      <c r="G59" s="154">
        <v>35089.82</v>
      </c>
      <c r="H59" s="157">
        <v>6572.4767871989798</v>
      </c>
      <c r="I59" s="159">
        <v>180</v>
      </c>
    </row>
    <row r="60" spans="1:9" ht="15.95" customHeight="1">
      <c r="A60" s="154">
        <v>42</v>
      </c>
      <c r="B60" s="154">
        <v>546</v>
      </c>
      <c r="C60" s="155" t="s">
        <v>222</v>
      </c>
      <c r="D60" s="154">
        <v>11377</v>
      </c>
      <c r="E60" s="156" t="s">
        <v>281</v>
      </c>
      <c r="F60" s="154">
        <v>389</v>
      </c>
      <c r="G60" s="154">
        <v>34985.22</v>
      </c>
      <c r="H60" s="157">
        <v>8578.7938792791992</v>
      </c>
      <c r="I60" s="159">
        <v>180</v>
      </c>
    </row>
    <row r="61" spans="1:9" ht="15.95" customHeight="1">
      <c r="A61" s="154">
        <v>43</v>
      </c>
      <c r="B61" s="154">
        <v>387</v>
      </c>
      <c r="C61" s="155" t="s">
        <v>272</v>
      </c>
      <c r="D61" s="154">
        <v>5701</v>
      </c>
      <c r="E61" s="156" t="s">
        <v>282</v>
      </c>
      <c r="F61" s="154">
        <v>291</v>
      </c>
      <c r="G61" s="154">
        <v>34839.96</v>
      </c>
      <c r="H61" s="157">
        <v>8594.7487324890008</v>
      </c>
      <c r="I61" s="159">
        <v>180</v>
      </c>
    </row>
    <row r="62" spans="1:9" ht="15.95" customHeight="1">
      <c r="A62" s="154">
        <v>44</v>
      </c>
      <c r="B62" s="154">
        <v>730</v>
      </c>
      <c r="C62" s="155" t="s">
        <v>256</v>
      </c>
      <c r="D62" s="154">
        <v>4325</v>
      </c>
      <c r="E62" s="156" t="s">
        <v>283</v>
      </c>
      <c r="F62" s="154">
        <v>238</v>
      </c>
      <c r="G62" s="154">
        <v>34780.129999999997</v>
      </c>
      <c r="H62" s="157">
        <v>6654.2946114651004</v>
      </c>
      <c r="I62" s="159">
        <v>180</v>
      </c>
    </row>
    <row r="63" spans="1:9" ht="15.95" customHeight="1">
      <c r="A63" s="154">
        <v>45</v>
      </c>
      <c r="B63" s="154">
        <v>54</v>
      </c>
      <c r="C63" s="155" t="s">
        <v>240</v>
      </c>
      <c r="D63" s="154">
        <v>7379</v>
      </c>
      <c r="E63" s="156" t="s">
        <v>284</v>
      </c>
      <c r="F63" s="154">
        <v>309</v>
      </c>
      <c r="G63" s="154">
        <v>34554.959999999999</v>
      </c>
      <c r="H63" s="157">
        <v>6547.7540795902996</v>
      </c>
      <c r="I63" s="159">
        <v>180</v>
      </c>
    </row>
    <row r="64" spans="1:9" ht="15.95" customHeight="1">
      <c r="A64" s="154">
        <v>46</v>
      </c>
      <c r="B64" s="154">
        <v>585</v>
      </c>
      <c r="C64" s="155" t="s">
        <v>285</v>
      </c>
      <c r="D64" s="154">
        <v>6303</v>
      </c>
      <c r="E64" s="156" t="s">
        <v>286</v>
      </c>
      <c r="F64" s="154">
        <v>406</v>
      </c>
      <c r="G64" s="154">
        <v>34541.1</v>
      </c>
      <c r="H64" s="157">
        <v>7344.0370273583003</v>
      </c>
      <c r="I64" s="159">
        <v>180</v>
      </c>
    </row>
    <row r="65" spans="1:9" ht="15.95" customHeight="1">
      <c r="A65" s="154">
        <v>47</v>
      </c>
      <c r="B65" s="154">
        <v>114685</v>
      </c>
      <c r="C65" s="155" t="s">
        <v>260</v>
      </c>
      <c r="D65" s="154">
        <v>7279</v>
      </c>
      <c r="E65" s="156" t="s">
        <v>287</v>
      </c>
      <c r="F65" s="154">
        <v>233</v>
      </c>
      <c r="G65" s="154">
        <v>34532.589999999997</v>
      </c>
      <c r="H65" s="157">
        <v>4028.0027444524999</v>
      </c>
      <c r="I65" s="159">
        <v>180</v>
      </c>
    </row>
    <row r="66" spans="1:9" ht="15.95" customHeight="1">
      <c r="A66" s="154">
        <v>48</v>
      </c>
      <c r="B66" s="154">
        <v>111400</v>
      </c>
      <c r="C66" s="155" t="s">
        <v>218</v>
      </c>
      <c r="D66" s="154">
        <v>4310</v>
      </c>
      <c r="E66" s="156" t="s">
        <v>288</v>
      </c>
      <c r="F66" s="154">
        <v>203</v>
      </c>
      <c r="G66" s="154">
        <v>34062.07</v>
      </c>
      <c r="H66" s="157">
        <v>5559.5073447199002</v>
      </c>
      <c r="I66" s="159">
        <v>180</v>
      </c>
    </row>
    <row r="67" spans="1:9" ht="15.95" customHeight="1">
      <c r="A67" s="154">
        <v>49</v>
      </c>
      <c r="B67" s="154">
        <v>571</v>
      </c>
      <c r="C67" s="155" t="s">
        <v>220</v>
      </c>
      <c r="D67" s="154">
        <v>5471</v>
      </c>
      <c r="E67" s="156" t="s">
        <v>289</v>
      </c>
      <c r="F67" s="154">
        <v>288</v>
      </c>
      <c r="G67" s="154">
        <v>33862.15</v>
      </c>
      <c r="H67" s="157">
        <v>5385.0525416658002</v>
      </c>
      <c r="I67" s="159">
        <v>180</v>
      </c>
    </row>
    <row r="68" spans="1:9" ht="15.95" customHeight="1">
      <c r="A68" s="154">
        <v>50</v>
      </c>
      <c r="B68" s="154">
        <v>341</v>
      </c>
      <c r="C68" s="155" t="s">
        <v>263</v>
      </c>
      <c r="D68" s="154">
        <v>4187</v>
      </c>
      <c r="E68" s="156" t="s">
        <v>290</v>
      </c>
      <c r="F68" s="154">
        <v>271</v>
      </c>
      <c r="G68" s="154">
        <v>33515.279999999999</v>
      </c>
      <c r="H68" s="157">
        <v>6701.0218980183299</v>
      </c>
      <c r="I68" s="159">
        <v>180</v>
      </c>
    </row>
    <row r="69" spans="1:9" ht="15.95" customHeight="1">
      <c r="A69" s="154">
        <v>51</v>
      </c>
      <c r="B69" s="154">
        <v>101453</v>
      </c>
      <c r="C69" s="155" t="s">
        <v>291</v>
      </c>
      <c r="D69" s="154">
        <v>4518</v>
      </c>
      <c r="E69" s="156" t="s">
        <v>292</v>
      </c>
      <c r="F69" s="154">
        <v>253</v>
      </c>
      <c r="G69" s="154">
        <v>33291.58</v>
      </c>
      <c r="H69" s="157">
        <v>6881.0906998569999</v>
      </c>
      <c r="I69" s="159">
        <v>180</v>
      </c>
    </row>
    <row r="70" spans="1:9" ht="15.95" customHeight="1">
      <c r="A70" s="154">
        <v>52</v>
      </c>
      <c r="B70" s="154">
        <v>750</v>
      </c>
      <c r="C70" s="155" t="s">
        <v>62</v>
      </c>
      <c r="D70" s="154">
        <v>12623</v>
      </c>
      <c r="E70" s="156" t="s">
        <v>293</v>
      </c>
      <c r="F70" s="154">
        <v>272</v>
      </c>
      <c r="G70" s="154">
        <v>33289.25</v>
      </c>
      <c r="H70" s="157">
        <v>8052.7638053078299</v>
      </c>
      <c r="I70" s="159">
        <v>180</v>
      </c>
    </row>
    <row r="71" spans="1:9" ht="15.95" customHeight="1">
      <c r="A71" s="154">
        <v>53</v>
      </c>
      <c r="B71" s="154">
        <v>750</v>
      </c>
      <c r="C71" s="155" t="s">
        <v>62</v>
      </c>
      <c r="D71" s="154">
        <v>12254</v>
      </c>
      <c r="E71" s="156" t="s">
        <v>294</v>
      </c>
      <c r="F71" s="154">
        <v>261</v>
      </c>
      <c r="G71" s="154">
        <v>33204.910000000003</v>
      </c>
      <c r="H71" s="157">
        <v>8159.5255403370002</v>
      </c>
      <c r="I71" s="159">
        <v>180</v>
      </c>
    </row>
    <row r="72" spans="1:9" ht="15.95" customHeight="1">
      <c r="A72" s="154">
        <v>54</v>
      </c>
      <c r="B72" s="154">
        <v>341</v>
      </c>
      <c r="C72" s="155" t="s">
        <v>263</v>
      </c>
      <c r="D72" s="154">
        <v>992157</v>
      </c>
      <c r="E72" s="156" t="s">
        <v>295</v>
      </c>
      <c r="F72" s="154">
        <v>213</v>
      </c>
      <c r="G72" s="154">
        <v>32678.799999999999</v>
      </c>
      <c r="H72" s="157">
        <v>7136.1898653930002</v>
      </c>
      <c r="I72" s="159">
        <v>180</v>
      </c>
    </row>
    <row r="73" spans="1:9" ht="15.95" customHeight="1">
      <c r="A73" s="154">
        <v>55</v>
      </c>
      <c r="B73" s="154">
        <v>515</v>
      </c>
      <c r="C73" s="155" t="s">
        <v>275</v>
      </c>
      <c r="D73" s="154">
        <v>7006</v>
      </c>
      <c r="E73" s="156" t="s">
        <v>296</v>
      </c>
      <c r="F73" s="154">
        <v>405</v>
      </c>
      <c r="G73" s="154">
        <v>32665.27</v>
      </c>
      <c r="H73" s="157">
        <v>5961.6815047896998</v>
      </c>
      <c r="I73" s="159">
        <v>180</v>
      </c>
    </row>
    <row r="74" spans="1:9" ht="15.95" customHeight="1">
      <c r="A74" s="154">
        <v>56</v>
      </c>
      <c r="B74" s="154">
        <v>748</v>
      </c>
      <c r="C74" s="155" t="s">
        <v>297</v>
      </c>
      <c r="D74" s="154">
        <v>6537</v>
      </c>
      <c r="E74" s="156" t="s">
        <v>298</v>
      </c>
      <c r="F74" s="154">
        <v>260</v>
      </c>
      <c r="G74" s="154">
        <v>32248.36</v>
      </c>
      <c r="H74" s="157">
        <v>6568.8222400007999</v>
      </c>
      <c r="I74" s="159">
        <v>180</v>
      </c>
    </row>
    <row r="75" spans="1:9" ht="15.95" customHeight="1">
      <c r="A75" s="154">
        <v>57</v>
      </c>
      <c r="B75" s="154">
        <v>343</v>
      </c>
      <c r="C75" s="155" t="s">
        <v>189</v>
      </c>
      <c r="D75" s="154">
        <v>12953</v>
      </c>
      <c r="E75" s="156" t="s">
        <v>299</v>
      </c>
      <c r="F75" s="154">
        <v>297</v>
      </c>
      <c r="G75" s="154">
        <v>31931.22</v>
      </c>
      <c r="H75" s="157">
        <v>6063.1140620403503</v>
      </c>
      <c r="I75" s="159">
        <v>180</v>
      </c>
    </row>
    <row r="76" spans="1:9" ht="15.95" customHeight="1">
      <c r="A76" s="154">
        <v>58</v>
      </c>
      <c r="B76" s="154">
        <v>365</v>
      </c>
      <c r="C76" s="155" t="s">
        <v>208</v>
      </c>
      <c r="D76" s="154">
        <v>10931</v>
      </c>
      <c r="E76" s="156" t="s">
        <v>300</v>
      </c>
      <c r="F76" s="154">
        <v>226</v>
      </c>
      <c r="G76" s="154">
        <v>31734.55</v>
      </c>
      <c r="H76" s="157">
        <v>6352.7616820049998</v>
      </c>
      <c r="I76" s="159">
        <v>180</v>
      </c>
    </row>
    <row r="77" spans="1:9" ht="15.95" customHeight="1">
      <c r="A77" s="154">
        <v>59</v>
      </c>
      <c r="B77" s="154">
        <v>724</v>
      </c>
      <c r="C77" s="155" t="s">
        <v>301</v>
      </c>
      <c r="D77" s="154">
        <v>10930</v>
      </c>
      <c r="E77" s="156" t="s">
        <v>302</v>
      </c>
      <c r="F77" s="154">
        <v>344</v>
      </c>
      <c r="G77" s="154">
        <v>31512.41</v>
      </c>
      <c r="H77" s="157">
        <v>5909.8898580157002</v>
      </c>
      <c r="I77" s="159">
        <v>180</v>
      </c>
    </row>
    <row r="78" spans="1:9" ht="15.95" customHeight="1">
      <c r="A78" s="154">
        <v>60</v>
      </c>
      <c r="B78" s="154">
        <v>539</v>
      </c>
      <c r="C78" s="155" t="s">
        <v>303</v>
      </c>
      <c r="D78" s="154">
        <v>6733</v>
      </c>
      <c r="E78" s="156" t="s">
        <v>304</v>
      </c>
      <c r="F78" s="154">
        <v>331</v>
      </c>
      <c r="G78" s="154">
        <v>30889.79</v>
      </c>
      <c r="H78" s="157">
        <v>6081.9495855349996</v>
      </c>
      <c r="I78" s="159">
        <v>180</v>
      </c>
    </row>
    <row r="79" spans="1:9" ht="15.95" customHeight="1">
      <c r="A79" s="154">
        <v>61</v>
      </c>
      <c r="B79" s="154">
        <v>744</v>
      </c>
      <c r="C79" s="155" t="s">
        <v>305</v>
      </c>
      <c r="D79" s="154">
        <v>11333</v>
      </c>
      <c r="E79" s="156" t="s">
        <v>306</v>
      </c>
      <c r="F79" s="154">
        <v>265</v>
      </c>
      <c r="G79" s="154">
        <v>30791.5</v>
      </c>
      <c r="H79" s="157">
        <v>7850.3367469353198</v>
      </c>
      <c r="I79" s="159">
        <v>180</v>
      </c>
    </row>
    <row r="80" spans="1:9" ht="15.95" customHeight="1">
      <c r="A80" s="154">
        <v>62</v>
      </c>
      <c r="B80" s="154">
        <v>745</v>
      </c>
      <c r="C80" s="155" t="s">
        <v>307</v>
      </c>
      <c r="D80" s="154">
        <v>11504</v>
      </c>
      <c r="E80" s="156" t="s">
        <v>308</v>
      </c>
      <c r="F80" s="154">
        <v>322</v>
      </c>
      <c r="G80" s="154">
        <v>30665.06</v>
      </c>
      <c r="H80" s="157">
        <v>7410.3188013338004</v>
      </c>
      <c r="I80" s="159">
        <v>180</v>
      </c>
    </row>
    <row r="81" spans="1:9" ht="15.95" customHeight="1">
      <c r="A81" s="154">
        <v>63</v>
      </c>
      <c r="B81" s="154">
        <v>514</v>
      </c>
      <c r="C81" s="155" t="s">
        <v>236</v>
      </c>
      <c r="D81" s="154">
        <v>4330</v>
      </c>
      <c r="E81" s="156" t="s">
        <v>309</v>
      </c>
      <c r="F81" s="154">
        <v>354</v>
      </c>
      <c r="G81" s="154">
        <v>30418.83</v>
      </c>
      <c r="H81" s="157">
        <v>5078.2820959002102</v>
      </c>
      <c r="I81" s="159">
        <v>180</v>
      </c>
    </row>
    <row r="82" spans="1:9" ht="15.95" customHeight="1">
      <c r="A82" s="154">
        <v>64</v>
      </c>
      <c r="B82" s="154">
        <v>744</v>
      </c>
      <c r="C82" s="155" t="s">
        <v>305</v>
      </c>
      <c r="D82" s="154">
        <v>5519</v>
      </c>
      <c r="E82" s="156" t="s">
        <v>310</v>
      </c>
      <c r="F82" s="154">
        <v>278</v>
      </c>
      <c r="G82" s="154">
        <v>30201.11</v>
      </c>
      <c r="H82" s="157">
        <v>5150.5795866307399</v>
      </c>
      <c r="I82" s="159">
        <v>180</v>
      </c>
    </row>
    <row r="83" spans="1:9" ht="15.95" customHeight="1">
      <c r="A83" s="154">
        <v>65</v>
      </c>
      <c r="B83" s="154">
        <v>359</v>
      </c>
      <c r="C83" s="155" t="s">
        <v>311</v>
      </c>
      <c r="D83" s="154">
        <v>4549</v>
      </c>
      <c r="E83" s="156" t="s">
        <v>312</v>
      </c>
      <c r="F83" s="154">
        <v>365</v>
      </c>
      <c r="G83" s="154">
        <v>30183.99</v>
      </c>
      <c r="H83" s="157">
        <v>6160.7207198825499</v>
      </c>
      <c r="I83" s="159">
        <v>180</v>
      </c>
    </row>
    <row r="84" spans="1:9" ht="15.95" customHeight="1">
      <c r="A84" s="160">
        <v>66</v>
      </c>
      <c r="B84" s="160">
        <v>355</v>
      </c>
      <c r="C84" s="161" t="s">
        <v>313</v>
      </c>
      <c r="D84" s="160">
        <v>9895</v>
      </c>
      <c r="E84" s="162" t="s">
        <v>314</v>
      </c>
      <c r="F84" s="160">
        <v>152</v>
      </c>
      <c r="G84" s="160">
        <v>29879.11</v>
      </c>
      <c r="H84" s="163">
        <v>2181.2039395142201</v>
      </c>
    </row>
    <row r="85" spans="1:9" ht="15.95" customHeight="1">
      <c r="A85" s="160">
        <v>67</v>
      </c>
      <c r="B85" s="160">
        <v>712</v>
      </c>
      <c r="C85" s="161" t="s">
        <v>248</v>
      </c>
      <c r="D85" s="160">
        <v>8972</v>
      </c>
      <c r="E85" s="162" t="s">
        <v>315</v>
      </c>
      <c r="F85" s="160">
        <v>357</v>
      </c>
      <c r="G85" s="160">
        <v>29802.93</v>
      </c>
      <c r="H85" s="163">
        <v>8328.2492978661994</v>
      </c>
    </row>
    <row r="86" spans="1:9" ht="15.95" customHeight="1">
      <c r="A86" s="160">
        <v>68</v>
      </c>
      <c r="B86" s="160">
        <v>377</v>
      </c>
      <c r="C86" s="161" t="s">
        <v>316</v>
      </c>
      <c r="D86" s="160">
        <v>8940</v>
      </c>
      <c r="E86" s="162" t="s">
        <v>317</v>
      </c>
      <c r="F86" s="160">
        <v>511</v>
      </c>
      <c r="G86" s="160">
        <v>29762.71</v>
      </c>
      <c r="H86" s="163">
        <v>7853.9665848700997</v>
      </c>
    </row>
    <row r="87" spans="1:9" ht="15.95" customHeight="1">
      <c r="A87" s="160">
        <v>69</v>
      </c>
      <c r="B87" s="160">
        <v>539</v>
      </c>
      <c r="C87" s="161" t="s">
        <v>303</v>
      </c>
      <c r="D87" s="160">
        <v>9320</v>
      </c>
      <c r="E87" s="162" t="s">
        <v>318</v>
      </c>
      <c r="F87" s="160">
        <v>297</v>
      </c>
      <c r="G87" s="160">
        <v>29743.91</v>
      </c>
      <c r="H87" s="163">
        <v>7015.9030583334998</v>
      </c>
    </row>
    <row r="88" spans="1:9" ht="15.95" customHeight="1">
      <c r="A88" s="160">
        <v>70</v>
      </c>
      <c r="B88" s="160">
        <v>373</v>
      </c>
      <c r="C88" s="161" t="s">
        <v>319</v>
      </c>
      <c r="D88" s="160">
        <v>11602</v>
      </c>
      <c r="E88" s="162" t="s">
        <v>320</v>
      </c>
      <c r="F88" s="160">
        <v>342</v>
      </c>
      <c r="G88" s="160">
        <v>29632.98</v>
      </c>
      <c r="H88" s="163">
        <v>5262.1237055931997</v>
      </c>
    </row>
    <row r="89" spans="1:9" ht="15.95" customHeight="1">
      <c r="A89" s="160">
        <v>71</v>
      </c>
      <c r="B89" s="160">
        <v>102565</v>
      </c>
      <c r="C89" s="161" t="s">
        <v>246</v>
      </c>
      <c r="D89" s="160">
        <v>11871</v>
      </c>
      <c r="E89" s="162" t="s">
        <v>321</v>
      </c>
      <c r="F89" s="160">
        <v>431</v>
      </c>
      <c r="G89" s="160">
        <v>29566.32</v>
      </c>
      <c r="H89" s="163">
        <v>7355.7870938005999</v>
      </c>
    </row>
    <row r="90" spans="1:9" ht="15.95" customHeight="1">
      <c r="A90" s="160">
        <v>72</v>
      </c>
      <c r="B90" s="160">
        <v>742</v>
      </c>
      <c r="C90" s="161" t="s">
        <v>322</v>
      </c>
      <c r="D90" s="160">
        <v>1000435</v>
      </c>
      <c r="E90" s="162" t="s">
        <v>323</v>
      </c>
      <c r="F90" s="160">
        <v>195</v>
      </c>
      <c r="G90" s="160">
        <v>29496.85</v>
      </c>
      <c r="H90" s="163">
        <v>5081.6999891603</v>
      </c>
    </row>
    <row r="91" spans="1:9" ht="15.95" customHeight="1">
      <c r="A91" s="160">
        <v>73</v>
      </c>
      <c r="B91" s="160">
        <v>747</v>
      </c>
      <c r="C91" s="161" t="s">
        <v>269</v>
      </c>
      <c r="D91" s="160">
        <v>11964</v>
      </c>
      <c r="E91" s="162" t="s">
        <v>324</v>
      </c>
      <c r="F91" s="160">
        <v>168</v>
      </c>
      <c r="G91" s="160">
        <v>29349.15</v>
      </c>
      <c r="H91" s="163">
        <v>3864.6975740581001</v>
      </c>
    </row>
    <row r="92" spans="1:9" ht="15.95" customHeight="1">
      <c r="A92" s="160">
        <v>74</v>
      </c>
      <c r="B92" s="160">
        <v>578</v>
      </c>
      <c r="C92" s="161" t="s">
        <v>252</v>
      </c>
      <c r="D92" s="160">
        <v>9331</v>
      </c>
      <c r="E92" s="162" t="s">
        <v>325</v>
      </c>
      <c r="F92" s="160">
        <v>275</v>
      </c>
      <c r="G92" s="160">
        <v>29112.7</v>
      </c>
      <c r="H92" s="163">
        <v>7912.3319839731003</v>
      </c>
    </row>
    <row r="93" spans="1:9" ht="15.95" customHeight="1">
      <c r="A93" s="160">
        <v>75</v>
      </c>
      <c r="B93" s="160">
        <v>108656</v>
      </c>
      <c r="C93" s="161" t="s">
        <v>326</v>
      </c>
      <c r="D93" s="160">
        <v>8489</v>
      </c>
      <c r="E93" s="162" t="s">
        <v>327</v>
      </c>
      <c r="F93" s="160">
        <v>201</v>
      </c>
      <c r="G93" s="160">
        <v>29004.81</v>
      </c>
      <c r="H93" s="163">
        <v>4116.9204462784</v>
      </c>
    </row>
    <row r="94" spans="1:9" ht="15.95" customHeight="1">
      <c r="A94" s="160">
        <v>76</v>
      </c>
      <c r="B94" s="160">
        <v>399</v>
      </c>
      <c r="C94" s="161" t="s">
        <v>328</v>
      </c>
      <c r="D94" s="160">
        <v>5665</v>
      </c>
      <c r="E94" s="162" t="s">
        <v>329</v>
      </c>
      <c r="F94" s="160">
        <v>237</v>
      </c>
      <c r="G94" s="160">
        <v>28866.13</v>
      </c>
      <c r="H94" s="163">
        <v>5647.7779678752904</v>
      </c>
    </row>
    <row r="95" spans="1:9" ht="15.95" customHeight="1">
      <c r="A95" s="160">
        <v>77</v>
      </c>
      <c r="B95" s="160">
        <v>102479</v>
      </c>
      <c r="C95" s="161" t="s">
        <v>330</v>
      </c>
      <c r="D95" s="160">
        <v>4311</v>
      </c>
      <c r="E95" s="162" t="s">
        <v>331</v>
      </c>
      <c r="F95" s="160">
        <v>351</v>
      </c>
      <c r="G95" s="160">
        <v>28863.02</v>
      </c>
      <c r="H95" s="163">
        <v>5152.7559425336003</v>
      </c>
    </row>
    <row r="96" spans="1:9" ht="15.95" customHeight="1">
      <c r="A96" s="160">
        <v>78</v>
      </c>
      <c r="B96" s="160">
        <v>311</v>
      </c>
      <c r="C96" s="161" t="s">
        <v>277</v>
      </c>
      <c r="D96" s="160">
        <v>4302</v>
      </c>
      <c r="E96" s="162" t="s">
        <v>332</v>
      </c>
      <c r="F96" s="160">
        <v>149</v>
      </c>
      <c r="G96" s="160">
        <v>28814.39</v>
      </c>
      <c r="H96" s="163">
        <v>5552.6930510420998</v>
      </c>
    </row>
    <row r="97" spans="1:8" ht="15.95" customHeight="1">
      <c r="A97" s="160">
        <v>79</v>
      </c>
      <c r="B97" s="160">
        <v>726</v>
      </c>
      <c r="C97" s="161" t="s">
        <v>333</v>
      </c>
      <c r="D97" s="160">
        <v>6607</v>
      </c>
      <c r="E97" s="162" t="s">
        <v>334</v>
      </c>
      <c r="F97" s="160">
        <v>278</v>
      </c>
      <c r="G97" s="160">
        <v>28657.81</v>
      </c>
      <c r="H97" s="163">
        <v>6710.7752837846901</v>
      </c>
    </row>
    <row r="98" spans="1:8" ht="15.95" customHeight="1">
      <c r="A98" s="160">
        <v>80</v>
      </c>
      <c r="B98" s="160">
        <v>359</v>
      </c>
      <c r="C98" s="161" t="s">
        <v>311</v>
      </c>
      <c r="D98" s="160">
        <v>12482</v>
      </c>
      <c r="E98" s="162" t="s">
        <v>335</v>
      </c>
      <c r="F98" s="160">
        <v>260</v>
      </c>
      <c r="G98" s="160">
        <v>28458.18</v>
      </c>
      <c r="H98" s="163">
        <v>4132.8861589756498</v>
      </c>
    </row>
    <row r="99" spans="1:8" ht="15.95" customHeight="1">
      <c r="A99" s="160">
        <v>81</v>
      </c>
      <c r="B99" s="160">
        <v>709</v>
      </c>
      <c r="C99" s="161" t="s">
        <v>336</v>
      </c>
      <c r="D99" s="160">
        <v>7662</v>
      </c>
      <c r="E99" s="162" t="s">
        <v>337</v>
      </c>
      <c r="F99" s="160">
        <v>201</v>
      </c>
      <c r="G99" s="160">
        <v>28301.19</v>
      </c>
      <c r="H99" s="163">
        <v>6849.6543773786998</v>
      </c>
    </row>
    <row r="100" spans="1:8" ht="15.95" customHeight="1">
      <c r="A100" s="160">
        <v>82</v>
      </c>
      <c r="B100" s="160">
        <v>103198</v>
      </c>
      <c r="C100" s="161" t="s">
        <v>338</v>
      </c>
      <c r="D100" s="160">
        <v>11624</v>
      </c>
      <c r="E100" s="162" t="s">
        <v>339</v>
      </c>
      <c r="F100" s="160">
        <v>412</v>
      </c>
      <c r="G100" s="160">
        <v>28246.240000000002</v>
      </c>
      <c r="H100" s="163">
        <v>5625.8263948698004</v>
      </c>
    </row>
    <row r="101" spans="1:8" ht="15.95" customHeight="1">
      <c r="A101" s="160">
        <v>83</v>
      </c>
      <c r="B101" s="160">
        <v>111219</v>
      </c>
      <c r="C101" s="161" t="s">
        <v>340</v>
      </c>
      <c r="D101" s="160">
        <v>4117</v>
      </c>
      <c r="E101" s="162" t="s">
        <v>341</v>
      </c>
      <c r="F101" s="160">
        <v>254</v>
      </c>
      <c r="G101" s="160">
        <v>28185.31</v>
      </c>
      <c r="H101" s="163">
        <v>6956.5553806468997</v>
      </c>
    </row>
    <row r="102" spans="1:8" ht="15.95" customHeight="1">
      <c r="A102" s="160">
        <v>84</v>
      </c>
      <c r="B102" s="160">
        <v>726</v>
      </c>
      <c r="C102" s="161" t="s">
        <v>333</v>
      </c>
      <c r="D102" s="160">
        <v>10177</v>
      </c>
      <c r="E102" s="162" t="s">
        <v>342</v>
      </c>
      <c r="F102" s="160">
        <v>327</v>
      </c>
      <c r="G102" s="160">
        <v>27923.09</v>
      </c>
      <c r="H102" s="163">
        <v>5686.6519878896597</v>
      </c>
    </row>
    <row r="103" spans="1:8" ht="15.95" customHeight="1">
      <c r="A103" s="160">
        <v>85</v>
      </c>
      <c r="B103" s="160">
        <v>337</v>
      </c>
      <c r="C103" s="161" t="s">
        <v>194</v>
      </c>
      <c r="D103" s="160">
        <v>990451</v>
      </c>
      <c r="E103" s="162" t="s">
        <v>343</v>
      </c>
      <c r="F103" s="160">
        <v>241</v>
      </c>
      <c r="G103" s="160">
        <v>27442.32</v>
      </c>
      <c r="H103" s="163">
        <v>4620.1612250000999</v>
      </c>
    </row>
    <row r="104" spans="1:8" ht="15.95" customHeight="1">
      <c r="A104" s="160">
        <v>86</v>
      </c>
      <c r="B104" s="160">
        <v>707</v>
      </c>
      <c r="C104" s="161" t="s">
        <v>231</v>
      </c>
      <c r="D104" s="160">
        <v>9130</v>
      </c>
      <c r="E104" s="162" t="s">
        <v>344</v>
      </c>
      <c r="F104" s="160">
        <v>311</v>
      </c>
      <c r="G104" s="160">
        <v>27281.43</v>
      </c>
      <c r="H104" s="163">
        <v>6427.3439880668602</v>
      </c>
    </row>
    <row r="105" spans="1:8" ht="15.95" customHeight="1">
      <c r="A105" s="160">
        <v>87</v>
      </c>
      <c r="B105" s="160">
        <v>379</v>
      </c>
      <c r="C105" s="161" t="s">
        <v>242</v>
      </c>
      <c r="D105" s="160">
        <v>5344</v>
      </c>
      <c r="E105" s="162" t="s">
        <v>345</v>
      </c>
      <c r="F105" s="160">
        <v>340</v>
      </c>
      <c r="G105" s="160">
        <v>26837.360000000001</v>
      </c>
      <c r="H105" s="163">
        <v>5511.01381198738</v>
      </c>
    </row>
    <row r="106" spans="1:8" ht="15.95" customHeight="1">
      <c r="A106" s="160">
        <v>88</v>
      </c>
      <c r="B106" s="160">
        <v>587</v>
      </c>
      <c r="C106" s="161" t="s">
        <v>346</v>
      </c>
      <c r="D106" s="160">
        <v>6497</v>
      </c>
      <c r="E106" s="162" t="s">
        <v>347</v>
      </c>
      <c r="F106" s="160">
        <v>260</v>
      </c>
      <c r="G106" s="160">
        <v>26775.79</v>
      </c>
      <c r="H106" s="163">
        <v>6088.0118271718002</v>
      </c>
    </row>
    <row r="107" spans="1:8" ht="15.95" customHeight="1">
      <c r="A107" s="160">
        <v>89</v>
      </c>
      <c r="B107" s="160">
        <v>357</v>
      </c>
      <c r="C107" s="161" t="s">
        <v>348</v>
      </c>
      <c r="D107" s="160">
        <v>6814</v>
      </c>
      <c r="E107" s="162" t="s">
        <v>349</v>
      </c>
      <c r="F107" s="160">
        <v>278</v>
      </c>
      <c r="G107" s="160">
        <v>26681.63</v>
      </c>
      <c r="H107" s="163">
        <v>5941.6660272119998</v>
      </c>
    </row>
    <row r="108" spans="1:8" ht="15.95" customHeight="1">
      <c r="A108" s="160">
        <v>90</v>
      </c>
      <c r="B108" s="160">
        <v>377</v>
      </c>
      <c r="C108" s="161" t="s">
        <v>316</v>
      </c>
      <c r="D108" s="160">
        <v>11323</v>
      </c>
      <c r="E108" s="162" t="s">
        <v>350</v>
      </c>
      <c r="F108" s="160">
        <v>315</v>
      </c>
      <c r="G108" s="160">
        <v>26323.89</v>
      </c>
      <c r="H108" s="163">
        <v>6511.6118958303996</v>
      </c>
    </row>
    <row r="109" spans="1:8" ht="15.95" customHeight="1">
      <c r="A109" s="160">
        <v>91</v>
      </c>
      <c r="B109" s="160">
        <v>707</v>
      </c>
      <c r="C109" s="161" t="s">
        <v>231</v>
      </c>
      <c r="D109" s="160">
        <v>12468</v>
      </c>
      <c r="E109" s="162" t="s">
        <v>351</v>
      </c>
      <c r="F109" s="160">
        <v>313</v>
      </c>
      <c r="G109" s="160">
        <v>26241.17</v>
      </c>
      <c r="H109" s="163">
        <v>4969.8049983953797</v>
      </c>
    </row>
    <row r="110" spans="1:8" ht="15.95" customHeight="1">
      <c r="A110" s="160">
        <v>92</v>
      </c>
      <c r="B110" s="160">
        <v>373</v>
      </c>
      <c r="C110" s="161" t="s">
        <v>319</v>
      </c>
      <c r="D110" s="160">
        <v>10949</v>
      </c>
      <c r="E110" s="162" t="s">
        <v>352</v>
      </c>
      <c r="F110" s="160">
        <v>273</v>
      </c>
      <c r="G110" s="160">
        <v>26220.11</v>
      </c>
      <c r="H110" s="163">
        <v>5433.9202800021003</v>
      </c>
    </row>
    <row r="111" spans="1:8" ht="15.95" customHeight="1">
      <c r="A111" s="160">
        <v>93</v>
      </c>
      <c r="B111" s="160">
        <v>114685</v>
      </c>
      <c r="C111" s="161" t="s">
        <v>260</v>
      </c>
      <c r="D111" s="160">
        <v>11120</v>
      </c>
      <c r="E111" s="162" t="s">
        <v>353</v>
      </c>
      <c r="F111" s="160">
        <v>150</v>
      </c>
      <c r="G111" s="160">
        <v>25880.28</v>
      </c>
      <c r="H111" s="163">
        <v>3245.0021815468999</v>
      </c>
    </row>
    <row r="112" spans="1:8" ht="15.95" customHeight="1">
      <c r="A112" s="160">
        <v>94</v>
      </c>
      <c r="B112" s="160">
        <v>385</v>
      </c>
      <c r="C112" s="161" t="s">
        <v>187</v>
      </c>
      <c r="D112" s="160">
        <v>7317</v>
      </c>
      <c r="E112" s="162" t="s">
        <v>354</v>
      </c>
      <c r="F112" s="160">
        <v>193</v>
      </c>
      <c r="G112" s="160">
        <v>25877.58</v>
      </c>
      <c r="H112" s="163">
        <v>4964.1145431343002</v>
      </c>
    </row>
    <row r="113" spans="1:8" ht="15.95" customHeight="1">
      <c r="A113" s="160">
        <v>95</v>
      </c>
      <c r="B113" s="160">
        <v>742</v>
      </c>
      <c r="C113" s="161" t="s">
        <v>322</v>
      </c>
      <c r="D113" s="160">
        <v>1000451</v>
      </c>
      <c r="E113" s="162" t="s">
        <v>355</v>
      </c>
      <c r="F113" s="160">
        <v>155</v>
      </c>
      <c r="G113" s="160">
        <v>25801.86</v>
      </c>
      <c r="H113" s="163">
        <v>6439.4973373008997</v>
      </c>
    </row>
    <row r="114" spans="1:8" ht="15.95" customHeight="1">
      <c r="A114" s="160">
        <v>96</v>
      </c>
      <c r="B114" s="160">
        <v>721</v>
      </c>
      <c r="C114" s="161" t="s">
        <v>356</v>
      </c>
      <c r="D114" s="160">
        <v>7011</v>
      </c>
      <c r="E114" s="162" t="s">
        <v>357</v>
      </c>
      <c r="F114" s="160">
        <v>292</v>
      </c>
      <c r="G114" s="160">
        <v>25664.93</v>
      </c>
      <c r="H114" s="163">
        <v>6117.1909394581999</v>
      </c>
    </row>
    <row r="115" spans="1:8" ht="15.95" customHeight="1">
      <c r="A115" s="160">
        <v>97</v>
      </c>
      <c r="B115" s="160">
        <v>724</v>
      </c>
      <c r="C115" s="161" t="s">
        <v>301</v>
      </c>
      <c r="D115" s="160">
        <v>12936</v>
      </c>
      <c r="E115" s="162" t="s">
        <v>223</v>
      </c>
      <c r="F115" s="160">
        <v>242</v>
      </c>
      <c r="G115" s="160">
        <v>25548.5</v>
      </c>
      <c r="H115" s="163">
        <v>3595.3749589136</v>
      </c>
    </row>
    <row r="116" spans="1:8" ht="15.95" customHeight="1">
      <c r="A116" s="160">
        <v>98</v>
      </c>
      <c r="B116" s="160">
        <v>716</v>
      </c>
      <c r="C116" s="161" t="s">
        <v>358</v>
      </c>
      <c r="D116" s="160">
        <v>8354</v>
      </c>
      <c r="E116" s="162" t="s">
        <v>359</v>
      </c>
      <c r="F116" s="160">
        <v>266</v>
      </c>
      <c r="G116" s="160">
        <v>25518.39</v>
      </c>
      <c r="H116" s="163">
        <v>7049.3789314104997</v>
      </c>
    </row>
    <row r="117" spans="1:8" ht="15.95" customHeight="1">
      <c r="A117" s="160">
        <v>99</v>
      </c>
      <c r="B117" s="160">
        <v>104533</v>
      </c>
      <c r="C117" s="161" t="s">
        <v>360</v>
      </c>
      <c r="D117" s="160">
        <v>12136</v>
      </c>
      <c r="E117" s="162" t="s">
        <v>361</v>
      </c>
      <c r="F117" s="160">
        <v>320</v>
      </c>
      <c r="G117" s="160">
        <v>25505.24</v>
      </c>
      <c r="H117" s="163">
        <v>6145.9905189012998</v>
      </c>
    </row>
    <row r="118" spans="1:8" ht="15.95" customHeight="1">
      <c r="A118" s="160">
        <v>100</v>
      </c>
      <c r="B118" s="160">
        <v>514</v>
      </c>
      <c r="C118" s="161" t="s">
        <v>236</v>
      </c>
      <c r="D118" s="160">
        <v>12744</v>
      </c>
      <c r="E118" s="162" t="s">
        <v>362</v>
      </c>
      <c r="F118" s="160">
        <v>350</v>
      </c>
      <c r="G118" s="160">
        <v>25475.31</v>
      </c>
      <c r="H118" s="163">
        <v>3040.1291768182</v>
      </c>
    </row>
    <row r="119" spans="1:8" ht="15.95" customHeight="1">
      <c r="A119" s="160">
        <v>101</v>
      </c>
      <c r="B119" s="160">
        <v>724</v>
      </c>
      <c r="C119" s="161" t="s">
        <v>301</v>
      </c>
      <c r="D119" s="160">
        <v>12977</v>
      </c>
      <c r="E119" s="162" t="s">
        <v>363</v>
      </c>
      <c r="F119" s="160">
        <v>227</v>
      </c>
      <c r="G119" s="160">
        <v>25455.51</v>
      </c>
      <c r="H119" s="163">
        <v>5215.6880360897003</v>
      </c>
    </row>
    <row r="120" spans="1:8" ht="15.95" customHeight="1">
      <c r="A120" s="160">
        <v>102</v>
      </c>
      <c r="B120" s="160">
        <v>103198</v>
      </c>
      <c r="C120" s="161" t="s">
        <v>338</v>
      </c>
      <c r="D120" s="160">
        <v>12905</v>
      </c>
      <c r="E120" s="162" t="s">
        <v>364</v>
      </c>
      <c r="F120" s="160">
        <v>332</v>
      </c>
      <c r="G120" s="160">
        <v>25430.6</v>
      </c>
      <c r="H120" s="163">
        <v>6093.7015197409</v>
      </c>
    </row>
    <row r="121" spans="1:8" ht="15.95" customHeight="1">
      <c r="A121" s="160">
        <v>103</v>
      </c>
      <c r="B121" s="160">
        <v>598</v>
      </c>
      <c r="C121" s="161" t="s">
        <v>365</v>
      </c>
      <c r="D121" s="160">
        <v>11178</v>
      </c>
      <c r="E121" s="162" t="s">
        <v>366</v>
      </c>
      <c r="F121" s="160">
        <v>255</v>
      </c>
      <c r="G121" s="160">
        <v>25362.62</v>
      </c>
      <c r="H121" s="163">
        <v>5887.0823201092999</v>
      </c>
    </row>
    <row r="122" spans="1:8" ht="15.95" customHeight="1">
      <c r="A122" s="160">
        <v>104</v>
      </c>
      <c r="B122" s="160">
        <v>598</v>
      </c>
      <c r="C122" s="161" t="s">
        <v>365</v>
      </c>
      <c r="D122" s="160">
        <v>11797</v>
      </c>
      <c r="E122" s="162" t="s">
        <v>367</v>
      </c>
      <c r="F122" s="160">
        <v>268</v>
      </c>
      <c r="G122" s="160">
        <v>25327.07</v>
      </c>
      <c r="H122" s="163">
        <v>4975.9113661333004</v>
      </c>
    </row>
    <row r="123" spans="1:8" ht="15.95" customHeight="1">
      <c r="A123" s="160">
        <v>105</v>
      </c>
      <c r="B123" s="160">
        <v>102935</v>
      </c>
      <c r="C123" s="161" t="s">
        <v>368</v>
      </c>
      <c r="D123" s="160">
        <v>12203</v>
      </c>
      <c r="E123" s="162" t="s">
        <v>369</v>
      </c>
      <c r="F123" s="160">
        <v>336</v>
      </c>
      <c r="G123" s="160">
        <v>25326.2</v>
      </c>
      <c r="H123" s="163">
        <v>6376.8298957299003</v>
      </c>
    </row>
    <row r="124" spans="1:8" ht="15.95" customHeight="1">
      <c r="A124" s="160">
        <v>106</v>
      </c>
      <c r="B124" s="160">
        <v>746</v>
      </c>
      <c r="C124" s="161" t="s">
        <v>370</v>
      </c>
      <c r="D124" s="160">
        <v>4028</v>
      </c>
      <c r="E124" s="162" t="s">
        <v>371</v>
      </c>
      <c r="F124" s="160">
        <v>355</v>
      </c>
      <c r="G124" s="160">
        <v>25247.01</v>
      </c>
      <c r="H124" s="163">
        <v>5605.0372855851001</v>
      </c>
    </row>
    <row r="125" spans="1:8" ht="15.95" customHeight="1">
      <c r="A125" s="160">
        <v>107</v>
      </c>
      <c r="B125" s="160">
        <v>709</v>
      </c>
      <c r="C125" s="161" t="s">
        <v>336</v>
      </c>
      <c r="D125" s="160">
        <v>11465</v>
      </c>
      <c r="E125" s="162" t="s">
        <v>372</v>
      </c>
      <c r="F125" s="160">
        <v>274</v>
      </c>
      <c r="G125" s="160">
        <v>24797.19</v>
      </c>
      <c r="H125" s="163">
        <v>5967.1564380441996</v>
      </c>
    </row>
    <row r="126" spans="1:8" ht="15.95" customHeight="1">
      <c r="A126" s="160">
        <v>108</v>
      </c>
      <c r="B126" s="160">
        <v>399</v>
      </c>
      <c r="C126" s="161" t="s">
        <v>328</v>
      </c>
      <c r="D126" s="160">
        <v>12440</v>
      </c>
      <c r="E126" s="162" t="s">
        <v>373</v>
      </c>
      <c r="F126" s="160">
        <v>195</v>
      </c>
      <c r="G126" s="160">
        <v>24755.96</v>
      </c>
      <c r="H126" s="163">
        <v>4921.9570931484004</v>
      </c>
    </row>
    <row r="127" spans="1:8" ht="15.95" customHeight="1">
      <c r="A127" s="160">
        <v>109</v>
      </c>
      <c r="B127" s="160">
        <v>747</v>
      </c>
      <c r="C127" s="161" t="s">
        <v>269</v>
      </c>
      <c r="D127" s="160">
        <v>12467</v>
      </c>
      <c r="E127" s="162" t="s">
        <v>374</v>
      </c>
      <c r="F127" s="160">
        <v>196</v>
      </c>
      <c r="G127" s="160">
        <v>24518.47</v>
      </c>
      <c r="H127" s="163">
        <v>3330.0750086939702</v>
      </c>
    </row>
    <row r="128" spans="1:8" ht="15.95" customHeight="1">
      <c r="A128" s="160">
        <v>110</v>
      </c>
      <c r="B128" s="160">
        <v>103639</v>
      </c>
      <c r="C128" s="161" t="s">
        <v>375</v>
      </c>
      <c r="D128" s="160">
        <v>5347</v>
      </c>
      <c r="E128" s="162" t="s">
        <v>376</v>
      </c>
      <c r="F128" s="160">
        <v>190</v>
      </c>
      <c r="G128" s="160">
        <v>24467.39</v>
      </c>
      <c r="H128" s="163">
        <v>4621.5602316089999</v>
      </c>
    </row>
    <row r="129" spans="1:8" ht="15.95" customHeight="1">
      <c r="A129" s="160">
        <v>111</v>
      </c>
      <c r="B129" s="160">
        <v>104533</v>
      </c>
      <c r="C129" s="161" t="s">
        <v>360</v>
      </c>
      <c r="D129" s="160">
        <v>4081</v>
      </c>
      <c r="E129" s="162" t="s">
        <v>377</v>
      </c>
      <c r="F129" s="160">
        <v>324</v>
      </c>
      <c r="G129" s="160">
        <v>24375.93</v>
      </c>
      <c r="H129" s="163">
        <v>4584.9502673593997</v>
      </c>
    </row>
    <row r="130" spans="1:8" ht="15.95" customHeight="1">
      <c r="A130" s="160">
        <v>112</v>
      </c>
      <c r="B130" s="160">
        <v>743</v>
      </c>
      <c r="C130" s="161" t="s">
        <v>378</v>
      </c>
      <c r="D130" s="160">
        <v>11383</v>
      </c>
      <c r="E130" s="162" t="s">
        <v>379</v>
      </c>
      <c r="F130" s="160">
        <v>291</v>
      </c>
      <c r="G130" s="160">
        <v>24327.18</v>
      </c>
      <c r="H130" s="163">
        <v>6970.0573439997997</v>
      </c>
    </row>
    <row r="131" spans="1:8" ht="15.95" customHeight="1">
      <c r="A131" s="160">
        <v>113</v>
      </c>
      <c r="B131" s="160">
        <v>571</v>
      </c>
      <c r="C131" s="161" t="s">
        <v>220</v>
      </c>
      <c r="D131" s="160">
        <v>12216</v>
      </c>
      <c r="E131" s="162" t="s">
        <v>380</v>
      </c>
      <c r="F131" s="160">
        <v>248</v>
      </c>
      <c r="G131" s="160">
        <v>24302.13</v>
      </c>
      <c r="H131" s="163">
        <v>5394.7675360672001</v>
      </c>
    </row>
    <row r="132" spans="1:8" ht="15.95" customHeight="1">
      <c r="A132" s="160">
        <v>114</v>
      </c>
      <c r="B132" s="160">
        <v>587</v>
      </c>
      <c r="C132" s="161" t="s">
        <v>346</v>
      </c>
      <c r="D132" s="160">
        <v>8073</v>
      </c>
      <c r="E132" s="162" t="s">
        <v>381</v>
      </c>
      <c r="F132" s="160">
        <v>230</v>
      </c>
      <c r="G132" s="160">
        <v>24293.61</v>
      </c>
      <c r="H132" s="163">
        <v>4438.5703769823003</v>
      </c>
    </row>
    <row r="133" spans="1:8" ht="15.95" customHeight="1">
      <c r="A133" s="160">
        <v>115</v>
      </c>
      <c r="B133" s="160">
        <v>573</v>
      </c>
      <c r="C133" s="161" t="s">
        <v>382</v>
      </c>
      <c r="D133" s="160">
        <v>5501</v>
      </c>
      <c r="E133" s="162" t="s">
        <v>383</v>
      </c>
      <c r="F133" s="160">
        <v>372</v>
      </c>
      <c r="G133" s="160">
        <v>24292.38</v>
      </c>
      <c r="H133" s="163">
        <v>3918.54201340081</v>
      </c>
    </row>
    <row r="134" spans="1:8" ht="15.95" customHeight="1">
      <c r="A134" s="160">
        <v>116</v>
      </c>
      <c r="B134" s="160">
        <v>106399</v>
      </c>
      <c r="C134" s="161" t="s">
        <v>229</v>
      </c>
      <c r="D134" s="160">
        <v>12158</v>
      </c>
      <c r="E134" s="162" t="s">
        <v>384</v>
      </c>
      <c r="F134" s="160">
        <v>267</v>
      </c>
      <c r="G134" s="160">
        <v>24147.09</v>
      </c>
      <c r="H134" s="163">
        <v>3690.1423765222798</v>
      </c>
    </row>
    <row r="135" spans="1:8" ht="15.95" customHeight="1">
      <c r="A135" s="160">
        <v>117</v>
      </c>
      <c r="B135" s="160">
        <v>581</v>
      </c>
      <c r="C135" s="161" t="s">
        <v>227</v>
      </c>
      <c r="D135" s="160">
        <v>11621</v>
      </c>
      <c r="E135" s="162" t="s">
        <v>385</v>
      </c>
      <c r="F135" s="160">
        <v>426</v>
      </c>
      <c r="G135" s="160">
        <v>24130.42</v>
      </c>
      <c r="H135" s="163">
        <v>2894.2948435099001</v>
      </c>
    </row>
    <row r="136" spans="1:8" ht="15.95" customHeight="1">
      <c r="A136" s="160">
        <v>118</v>
      </c>
      <c r="B136" s="160">
        <v>307</v>
      </c>
      <c r="C136" s="161" t="s">
        <v>191</v>
      </c>
      <c r="D136" s="160">
        <v>4291</v>
      </c>
      <c r="E136" s="162" t="s">
        <v>386</v>
      </c>
      <c r="F136" s="160">
        <v>163</v>
      </c>
      <c r="G136" s="160">
        <v>24027.94</v>
      </c>
      <c r="H136" s="163">
        <v>1943.95102119236</v>
      </c>
    </row>
    <row r="137" spans="1:8" ht="15.95" customHeight="1">
      <c r="A137" s="160">
        <v>119</v>
      </c>
      <c r="B137" s="160">
        <v>108277</v>
      </c>
      <c r="C137" s="161" t="s">
        <v>387</v>
      </c>
      <c r="D137" s="160">
        <v>12255</v>
      </c>
      <c r="E137" s="162" t="s">
        <v>388</v>
      </c>
      <c r="F137" s="160">
        <v>348</v>
      </c>
      <c r="G137" s="160">
        <v>23855.65</v>
      </c>
      <c r="H137" s="163">
        <v>3067.0012260498802</v>
      </c>
    </row>
    <row r="138" spans="1:8" ht="15.95" customHeight="1">
      <c r="A138" s="160">
        <v>120</v>
      </c>
      <c r="B138" s="160">
        <v>105751</v>
      </c>
      <c r="C138" s="161" t="s">
        <v>267</v>
      </c>
      <c r="D138" s="160">
        <v>9295</v>
      </c>
      <c r="E138" s="162" t="s">
        <v>389</v>
      </c>
      <c r="F138" s="160">
        <v>312</v>
      </c>
      <c r="G138" s="160">
        <v>23793.26</v>
      </c>
      <c r="H138" s="163">
        <v>5044.9390811897001</v>
      </c>
    </row>
    <row r="139" spans="1:8" ht="15.95" customHeight="1">
      <c r="A139" s="160">
        <v>121</v>
      </c>
      <c r="B139" s="160">
        <v>743</v>
      </c>
      <c r="C139" s="161" t="s">
        <v>378</v>
      </c>
      <c r="D139" s="160">
        <v>10893</v>
      </c>
      <c r="E139" s="162" t="s">
        <v>390</v>
      </c>
      <c r="F139" s="160">
        <v>268</v>
      </c>
      <c r="G139" s="160">
        <v>23748.14</v>
      </c>
      <c r="H139" s="163">
        <v>6158.4803500000999</v>
      </c>
    </row>
    <row r="140" spans="1:8" ht="15.95" customHeight="1">
      <c r="A140" s="160">
        <v>122</v>
      </c>
      <c r="B140" s="160">
        <v>391</v>
      </c>
      <c r="C140" s="161" t="s">
        <v>391</v>
      </c>
      <c r="D140" s="160">
        <v>4246</v>
      </c>
      <c r="E140" s="162" t="s">
        <v>392</v>
      </c>
      <c r="F140" s="160">
        <v>175</v>
      </c>
      <c r="G140" s="160">
        <v>23647.11</v>
      </c>
      <c r="H140" s="163">
        <v>7260.5857564092503</v>
      </c>
    </row>
    <row r="141" spans="1:8" ht="15.95" customHeight="1">
      <c r="A141" s="160">
        <v>123</v>
      </c>
      <c r="B141" s="160">
        <v>105396</v>
      </c>
      <c r="C141" s="161" t="s">
        <v>393</v>
      </c>
      <c r="D141" s="160">
        <v>7369</v>
      </c>
      <c r="E141" s="162" t="s">
        <v>394</v>
      </c>
      <c r="F141" s="160">
        <v>201</v>
      </c>
      <c r="G141" s="160">
        <v>23611</v>
      </c>
      <c r="H141" s="163">
        <v>4005.4774545455998</v>
      </c>
    </row>
    <row r="142" spans="1:8" ht="15.95" customHeight="1">
      <c r="A142" s="160">
        <v>124</v>
      </c>
      <c r="B142" s="160">
        <v>379</v>
      </c>
      <c r="C142" s="161" t="s">
        <v>242</v>
      </c>
      <c r="D142" s="160">
        <v>6831</v>
      </c>
      <c r="E142" s="162" t="s">
        <v>395</v>
      </c>
      <c r="F142" s="160">
        <v>284</v>
      </c>
      <c r="G142" s="160">
        <v>23572.52</v>
      </c>
      <c r="H142" s="163">
        <v>3756.02958293951</v>
      </c>
    </row>
    <row r="143" spans="1:8" ht="15.95" customHeight="1">
      <c r="A143" s="160">
        <v>125</v>
      </c>
      <c r="B143" s="160">
        <v>357</v>
      </c>
      <c r="C143" s="161" t="s">
        <v>348</v>
      </c>
      <c r="D143" s="160">
        <v>11453</v>
      </c>
      <c r="E143" s="162" t="s">
        <v>396</v>
      </c>
      <c r="F143" s="160">
        <v>225</v>
      </c>
      <c r="G143" s="160">
        <v>23468.720000000001</v>
      </c>
      <c r="H143" s="163">
        <v>5134.46576156025</v>
      </c>
    </row>
    <row r="144" spans="1:8" ht="15.95" customHeight="1">
      <c r="A144" s="160">
        <v>126</v>
      </c>
      <c r="B144" s="160">
        <v>337</v>
      </c>
      <c r="C144" s="161" t="s">
        <v>194</v>
      </c>
      <c r="D144" s="160">
        <v>990176</v>
      </c>
      <c r="E144" s="162" t="s">
        <v>397</v>
      </c>
      <c r="F144" s="160">
        <v>239</v>
      </c>
      <c r="G144" s="160">
        <v>23385.52</v>
      </c>
      <c r="H144" s="163">
        <v>4387.9110530002999</v>
      </c>
    </row>
    <row r="145" spans="1:8" ht="15.95" customHeight="1">
      <c r="A145" s="160">
        <v>127</v>
      </c>
      <c r="B145" s="160">
        <v>746</v>
      </c>
      <c r="C145" s="161" t="s">
        <v>370</v>
      </c>
      <c r="D145" s="160">
        <v>7386</v>
      </c>
      <c r="E145" s="162" t="s">
        <v>398</v>
      </c>
      <c r="F145" s="160">
        <v>236</v>
      </c>
      <c r="G145" s="160">
        <v>23334.06</v>
      </c>
      <c r="H145" s="163">
        <v>5439.4066623647004</v>
      </c>
    </row>
    <row r="146" spans="1:8" ht="15.95" customHeight="1">
      <c r="A146" s="160">
        <v>128</v>
      </c>
      <c r="B146" s="160">
        <v>367</v>
      </c>
      <c r="C146" s="161" t="s">
        <v>279</v>
      </c>
      <c r="D146" s="160">
        <v>11799</v>
      </c>
      <c r="E146" s="162" t="s">
        <v>399</v>
      </c>
      <c r="F146" s="160">
        <v>297</v>
      </c>
      <c r="G146" s="160">
        <v>23168.99</v>
      </c>
      <c r="H146" s="163">
        <v>4962.8973621646001</v>
      </c>
    </row>
    <row r="147" spans="1:8" ht="15.95" customHeight="1">
      <c r="A147" s="160">
        <v>129</v>
      </c>
      <c r="B147" s="160">
        <v>720</v>
      </c>
      <c r="C147" s="161" t="s">
        <v>400</v>
      </c>
      <c r="D147" s="160">
        <v>6823</v>
      </c>
      <c r="E147" s="162" t="s">
        <v>401</v>
      </c>
      <c r="F147" s="160">
        <v>209</v>
      </c>
      <c r="G147" s="160">
        <v>23045.57</v>
      </c>
      <c r="H147" s="163">
        <v>5141.2472301716998</v>
      </c>
    </row>
    <row r="148" spans="1:8" ht="15.95" customHeight="1">
      <c r="A148" s="160">
        <v>130</v>
      </c>
      <c r="B148" s="160">
        <v>105396</v>
      </c>
      <c r="C148" s="161" t="s">
        <v>393</v>
      </c>
      <c r="D148" s="160">
        <v>12454</v>
      </c>
      <c r="E148" s="162" t="s">
        <v>402</v>
      </c>
      <c r="F148" s="160">
        <v>222</v>
      </c>
      <c r="G148" s="160">
        <v>22962.12</v>
      </c>
      <c r="H148" s="163">
        <v>4107.7025000006997</v>
      </c>
    </row>
    <row r="149" spans="1:8" ht="15.95" customHeight="1">
      <c r="A149" s="160">
        <v>131</v>
      </c>
      <c r="B149" s="160">
        <v>359</v>
      </c>
      <c r="C149" s="161" t="s">
        <v>311</v>
      </c>
      <c r="D149" s="160">
        <v>12052</v>
      </c>
      <c r="E149" s="162" t="s">
        <v>403</v>
      </c>
      <c r="F149" s="160">
        <v>252</v>
      </c>
      <c r="G149" s="160">
        <v>22832.73</v>
      </c>
      <c r="H149" s="163">
        <v>4656.4023853495601</v>
      </c>
    </row>
    <row r="150" spans="1:8" ht="15.95" customHeight="1">
      <c r="A150" s="160">
        <v>132</v>
      </c>
      <c r="B150" s="160">
        <v>102935</v>
      </c>
      <c r="C150" s="161" t="s">
        <v>368</v>
      </c>
      <c r="D150" s="160">
        <v>12916</v>
      </c>
      <c r="E150" s="162" t="s">
        <v>404</v>
      </c>
      <c r="F150" s="160">
        <v>329</v>
      </c>
      <c r="G150" s="160">
        <v>22640.7</v>
      </c>
      <c r="H150" s="163">
        <v>7131.5739711416099</v>
      </c>
    </row>
    <row r="151" spans="1:8" ht="15.95" customHeight="1">
      <c r="A151" s="160">
        <v>133</v>
      </c>
      <c r="B151" s="160">
        <v>585</v>
      </c>
      <c r="C151" s="161" t="s">
        <v>285</v>
      </c>
      <c r="D151" s="160">
        <v>12225</v>
      </c>
      <c r="E151" s="162" t="s">
        <v>405</v>
      </c>
      <c r="F151" s="160">
        <v>308</v>
      </c>
      <c r="G151" s="160">
        <v>22434.85</v>
      </c>
      <c r="H151" s="163">
        <v>6044.3157904550999</v>
      </c>
    </row>
    <row r="152" spans="1:8" ht="15.95" customHeight="1">
      <c r="A152" s="160">
        <v>134</v>
      </c>
      <c r="B152" s="160">
        <v>106569</v>
      </c>
      <c r="C152" s="161" t="s">
        <v>406</v>
      </c>
      <c r="D152" s="160">
        <v>11776</v>
      </c>
      <c r="E152" s="162" t="s">
        <v>407</v>
      </c>
      <c r="F152" s="160">
        <v>166</v>
      </c>
      <c r="G152" s="160">
        <v>22393.1</v>
      </c>
      <c r="H152" s="163">
        <v>5537.0817179986998</v>
      </c>
    </row>
    <row r="153" spans="1:8" ht="15.95" customHeight="1">
      <c r="A153" s="160">
        <v>135</v>
      </c>
      <c r="B153" s="160">
        <v>104428</v>
      </c>
      <c r="C153" s="161" t="s">
        <v>250</v>
      </c>
      <c r="D153" s="160">
        <v>11949</v>
      </c>
      <c r="E153" s="162" t="s">
        <v>408</v>
      </c>
      <c r="F153" s="160">
        <v>285</v>
      </c>
      <c r="G153" s="160">
        <v>22278.97</v>
      </c>
      <c r="H153" s="163">
        <v>6277.1330752993999</v>
      </c>
    </row>
    <row r="154" spans="1:8" ht="15.95" customHeight="1">
      <c r="A154" s="160">
        <v>136</v>
      </c>
      <c r="B154" s="160">
        <v>511</v>
      </c>
      <c r="C154" s="161" t="s">
        <v>238</v>
      </c>
      <c r="D154" s="160">
        <v>12940</v>
      </c>
      <c r="E154" s="162" t="s">
        <v>409</v>
      </c>
      <c r="F154" s="160">
        <v>353</v>
      </c>
      <c r="G154" s="160">
        <v>22216.2</v>
      </c>
      <c r="H154" s="163">
        <v>5345.6397657914104</v>
      </c>
    </row>
    <row r="155" spans="1:8" ht="15.95" customHeight="1">
      <c r="A155" s="160">
        <v>137</v>
      </c>
      <c r="B155" s="160">
        <v>709</v>
      </c>
      <c r="C155" s="161" t="s">
        <v>336</v>
      </c>
      <c r="D155" s="160">
        <v>11486</v>
      </c>
      <c r="E155" s="162" t="s">
        <v>410</v>
      </c>
      <c r="F155" s="160">
        <v>260</v>
      </c>
      <c r="G155" s="160">
        <v>22208.33</v>
      </c>
      <c r="H155" s="163">
        <v>5348.5179431829001</v>
      </c>
    </row>
    <row r="156" spans="1:8" ht="15.95" customHeight="1">
      <c r="A156" s="160">
        <v>138</v>
      </c>
      <c r="B156" s="160">
        <v>732</v>
      </c>
      <c r="C156" s="161" t="s">
        <v>411</v>
      </c>
      <c r="D156" s="160">
        <v>9138</v>
      </c>
      <c r="E156" s="162" t="s">
        <v>412</v>
      </c>
      <c r="F156" s="160">
        <v>265</v>
      </c>
      <c r="G156" s="160">
        <v>21972.04</v>
      </c>
      <c r="H156" s="163">
        <v>2480.3075155595002</v>
      </c>
    </row>
    <row r="157" spans="1:8" ht="15.95" customHeight="1">
      <c r="A157" s="160">
        <v>139</v>
      </c>
      <c r="B157" s="160">
        <v>114685</v>
      </c>
      <c r="C157" s="161" t="s">
        <v>260</v>
      </c>
      <c r="D157" s="160">
        <v>13313</v>
      </c>
      <c r="E157" s="162" t="s">
        <v>413</v>
      </c>
      <c r="F157" s="160">
        <v>166</v>
      </c>
      <c r="G157" s="160">
        <v>21961.96</v>
      </c>
      <c r="H157" s="163">
        <v>2208.3952638608998</v>
      </c>
    </row>
    <row r="158" spans="1:8" ht="15.95" customHeight="1">
      <c r="A158" s="160">
        <v>140</v>
      </c>
      <c r="B158" s="160">
        <v>549</v>
      </c>
      <c r="C158" s="161" t="s">
        <v>414</v>
      </c>
      <c r="D158" s="160">
        <v>6731</v>
      </c>
      <c r="E158" s="162" t="s">
        <v>415</v>
      </c>
      <c r="F158" s="160">
        <v>185</v>
      </c>
      <c r="G158" s="160">
        <v>21915.42</v>
      </c>
      <c r="H158" s="163">
        <v>4369.1650422890998</v>
      </c>
    </row>
    <row r="159" spans="1:8" ht="15.95" customHeight="1">
      <c r="A159" s="160">
        <v>141</v>
      </c>
      <c r="B159" s="160">
        <v>355</v>
      </c>
      <c r="C159" s="161" t="s">
        <v>313</v>
      </c>
      <c r="D159" s="160">
        <v>8233</v>
      </c>
      <c r="E159" s="162" t="s">
        <v>416</v>
      </c>
      <c r="F159" s="160">
        <v>263</v>
      </c>
      <c r="G159" s="160">
        <v>21882.32</v>
      </c>
      <c r="H159" s="163">
        <v>5250.7927298384902</v>
      </c>
    </row>
    <row r="160" spans="1:8" ht="15.95" customHeight="1">
      <c r="A160" s="160">
        <v>142</v>
      </c>
      <c r="B160" s="160">
        <v>106485</v>
      </c>
      <c r="C160" s="161" t="s">
        <v>417</v>
      </c>
      <c r="D160" s="160">
        <v>5407</v>
      </c>
      <c r="E160" s="162" t="s">
        <v>418</v>
      </c>
      <c r="F160" s="160">
        <v>259</v>
      </c>
      <c r="G160" s="160">
        <v>21776.2</v>
      </c>
      <c r="H160" s="163">
        <v>5794.9823263990502</v>
      </c>
    </row>
    <row r="161" spans="1:8" ht="15.95" customHeight="1">
      <c r="A161" s="160">
        <v>143</v>
      </c>
      <c r="B161" s="160">
        <v>107728</v>
      </c>
      <c r="C161" s="161" t="s">
        <v>419</v>
      </c>
      <c r="D161" s="160">
        <v>11012</v>
      </c>
      <c r="E161" s="162" t="s">
        <v>420</v>
      </c>
      <c r="F161" s="160">
        <v>223</v>
      </c>
      <c r="G161" s="160">
        <v>21757.52</v>
      </c>
      <c r="H161" s="163">
        <v>3939.0035738299998</v>
      </c>
    </row>
    <row r="162" spans="1:8" ht="15.95" customHeight="1">
      <c r="A162" s="160">
        <v>144</v>
      </c>
      <c r="B162" s="160">
        <v>748</v>
      </c>
      <c r="C162" s="161" t="s">
        <v>297</v>
      </c>
      <c r="D162" s="160">
        <v>11903</v>
      </c>
      <c r="E162" s="162" t="s">
        <v>421</v>
      </c>
      <c r="F162" s="160">
        <v>183</v>
      </c>
      <c r="G162" s="160">
        <v>21719.27</v>
      </c>
      <c r="H162" s="163">
        <v>5485.4543249998997</v>
      </c>
    </row>
    <row r="163" spans="1:8" ht="15.95" customHeight="1">
      <c r="A163" s="160">
        <v>145</v>
      </c>
      <c r="B163" s="160">
        <v>572</v>
      </c>
      <c r="C163" s="161" t="s">
        <v>422</v>
      </c>
      <c r="D163" s="160">
        <v>11023</v>
      </c>
      <c r="E163" s="162" t="s">
        <v>423</v>
      </c>
      <c r="F163" s="160">
        <v>251</v>
      </c>
      <c r="G163" s="160">
        <v>21712.400000000001</v>
      </c>
      <c r="H163" s="163">
        <v>6236.6700405498996</v>
      </c>
    </row>
    <row r="164" spans="1:8" ht="15.95" customHeight="1">
      <c r="A164" s="160">
        <v>146</v>
      </c>
      <c r="B164" s="160">
        <v>746</v>
      </c>
      <c r="C164" s="161" t="s">
        <v>370</v>
      </c>
      <c r="D164" s="160">
        <v>8068</v>
      </c>
      <c r="E164" s="162" t="s">
        <v>424</v>
      </c>
      <c r="F164" s="160">
        <v>278</v>
      </c>
      <c r="G164" s="160">
        <v>21689.23</v>
      </c>
      <c r="H164" s="163">
        <v>5276.5724676150003</v>
      </c>
    </row>
    <row r="165" spans="1:8" ht="15.95" customHeight="1">
      <c r="A165" s="160">
        <v>147</v>
      </c>
      <c r="B165" s="160">
        <v>738</v>
      </c>
      <c r="C165" s="161" t="s">
        <v>425</v>
      </c>
      <c r="D165" s="160">
        <v>5698</v>
      </c>
      <c r="E165" s="162" t="s">
        <v>426</v>
      </c>
      <c r="F165" s="160">
        <v>171</v>
      </c>
      <c r="G165" s="160">
        <v>21464.17</v>
      </c>
      <c r="H165" s="163">
        <v>4715.9725269999999</v>
      </c>
    </row>
    <row r="166" spans="1:8" ht="15.95" customHeight="1">
      <c r="A166" s="160">
        <v>148</v>
      </c>
      <c r="B166" s="160">
        <v>710</v>
      </c>
      <c r="C166" s="161" t="s">
        <v>427</v>
      </c>
      <c r="D166" s="160">
        <v>9527</v>
      </c>
      <c r="E166" s="162" t="s">
        <v>428</v>
      </c>
      <c r="F166" s="160">
        <v>212</v>
      </c>
      <c r="G166" s="160">
        <v>21450.21</v>
      </c>
      <c r="H166" s="163">
        <v>6212.6604954482</v>
      </c>
    </row>
    <row r="167" spans="1:8" ht="15.95" customHeight="1">
      <c r="A167" s="160">
        <v>149</v>
      </c>
      <c r="B167" s="160">
        <v>748</v>
      </c>
      <c r="C167" s="161" t="s">
        <v>297</v>
      </c>
      <c r="D167" s="160">
        <v>11977</v>
      </c>
      <c r="E167" s="162" t="s">
        <v>429</v>
      </c>
      <c r="F167" s="160">
        <v>200</v>
      </c>
      <c r="G167" s="160">
        <v>21393.38</v>
      </c>
      <c r="H167" s="163">
        <v>4902.8636353517004</v>
      </c>
    </row>
    <row r="168" spans="1:8" ht="15.95" customHeight="1">
      <c r="A168" s="160">
        <v>150</v>
      </c>
      <c r="B168" s="160">
        <v>713</v>
      </c>
      <c r="C168" s="161" t="s">
        <v>430</v>
      </c>
      <c r="D168" s="160">
        <v>6492</v>
      </c>
      <c r="E168" s="162" t="s">
        <v>431</v>
      </c>
      <c r="F168" s="160">
        <v>211</v>
      </c>
      <c r="G168" s="160">
        <v>21116.95</v>
      </c>
      <c r="H168" s="163">
        <v>5053.4244333337701</v>
      </c>
    </row>
    <row r="169" spans="1:8" ht="15.95" customHeight="1">
      <c r="A169" s="160">
        <v>151</v>
      </c>
      <c r="B169" s="160">
        <v>514</v>
      </c>
      <c r="C169" s="161" t="s">
        <v>236</v>
      </c>
      <c r="D169" s="160">
        <v>12338</v>
      </c>
      <c r="E169" s="162" t="s">
        <v>432</v>
      </c>
      <c r="F169" s="160">
        <v>254</v>
      </c>
      <c r="G169" s="160">
        <v>21089.61</v>
      </c>
      <c r="H169" s="163">
        <v>3073.8708154661999</v>
      </c>
    </row>
    <row r="170" spans="1:8" ht="15.95" customHeight="1">
      <c r="A170" s="160">
        <v>152</v>
      </c>
      <c r="B170" s="160">
        <v>114844</v>
      </c>
      <c r="C170" s="161" t="s">
        <v>433</v>
      </c>
      <c r="D170" s="160">
        <v>12463</v>
      </c>
      <c r="E170" s="162" t="s">
        <v>434</v>
      </c>
      <c r="F170" s="160">
        <v>273</v>
      </c>
      <c r="G170" s="160">
        <v>21082.5</v>
      </c>
      <c r="H170" s="163">
        <v>2568.3062400796998</v>
      </c>
    </row>
    <row r="171" spans="1:8" ht="15.95" customHeight="1">
      <c r="A171" s="160">
        <v>153</v>
      </c>
      <c r="B171" s="160">
        <v>591</v>
      </c>
      <c r="C171" s="161" t="s">
        <v>435</v>
      </c>
      <c r="D171" s="160">
        <v>5764</v>
      </c>
      <c r="E171" s="162" t="s">
        <v>436</v>
      </c>
      <c r="F171" s="160">
        <v>258</v>
      </c>
      <c r="G171" s="160">
        <v>21012.58</v>
      </c>
      <c r="H171" s="163">
        <v>3771.6205700341002</v>
      </c>
    </row>
    <row r="172" spans="1:8" ht="15.95" customHeight="1">
      <c r="A172" s="160">
        <v>154</v>
      </c>
      <c r="B172" s="160">
        <v>585</v>
      </c>
      <c r="C172" s="161" t="s">
        <v>285</v>
      </c>
      <c r="D172" s="160">
        <v>7046</v>
      </c>
      <c r="E172" s="162" t="s">
        <v>437</v>
      </c>
      <c r="F172" s="160">
        <v>284</v>
      </c>
      <c r="G172" s="160">
        <v>21011.599999999999</v>
      </c>
      <c r="H172" s="163">
        <v>4567.7049323565498</v>
      </c>
    </row>
    <row r="173" spans="1:8" ht="15.95" customHeight="1">
      <c r="A173" s="160">
        <v>155</v>
      </c>
      <c r="B173" s="160">
        <v>713</v>
      </c>
      <c r="C173" s="161" t="s">
        <v>430</v>
      </c>
      <c r="D173" s="160">
        <v>11961</v>
      </c>
      <c r="E173" s="162" t="s">
        <v>438</v>
      </c>
      <c r="F173" s="160">
        <v>137</v>
      </c>
      <c r="G173" s="160">
        <v>20928.07</v>
      </c>
      <c r="H173" s="163">
        <v>4163.0940666677998</v>
      </c>
    </row>
    <row r="174" spans="1:8" ht="15.95" customHeight="1">
      <c r="A174" s="160">
        <v>156</v>
      </c>
      <c r="B174" s="160">
        <v>594</v>
      </c>
      <c r="C174" s="161" t="s">
        <v>439</v>
      </c>
      <c r="D174" s="160">
        <v>6232</v>
      </c>
      <c r="E174" s="162" t="s">
        <v>440</v>
      </c>
      <c r="F174" s="160">
        <v>193</v>
      </c>
      <c r="G174" s="160">
        <v>20752.669999999998</v>
      </c>
      <c r="H174" s="163">
        <v>5573.0976499999897</v>
      </c>
    </row>
    <row r="175" spans="1:8" ht="15.95" customHeight="1">
      <c r="A175" s="160">
        <v>157</v>
      </c>
      <c r="B175" s="160">
        <v>106568</v>
      </c>
      <c r="C175" s="161" t="s">
        <v>441</v>
      </c>
      <c r="D175" s="160">
        <v>12717</v>
      </c>
      <c r="E175" s="162" t="s">
        <v>442</v>
      </c>
      <c r="F175" s="160">
        <v>198</v>
      </c>
      <c r="G175" s="160">
        <v>20588.330000000002</v>
      </c>
      <c r="H175" s="163">
        <v>5316.7775920867998</v>
      </c>
    </row>
    <row r="176" spans="1:8" ht="15.95" customHeight="1">
      <c r="A176" s="160">
        <v>158</v>
      </c>
      <c r="B176" s="160">
        <v>56</v>
      </c>
      <c r="C176" s="161" t="s">
        <v>443</v>
      </c>
      <c r="D176" s="160">
        <v>7948</v>
      </c>
      <c r="E176" s="162" t="s">
        <v>444</v>
      </c>
      <c r="F176" s="160">
        <v>135</v>
      </c>
      <c r="G176" s="160">
        <v>20499.21</v>
      </c>
      <c r="H176" s="163">
        <v>4844.8506903846001</v>
      </c>
    </row>
    <row r="177" spans="1:8" ht="15.95" customHeight="1">
      <c r="A177" s="160">
        <v>159</v>
      </c>
      <c r="B177" s="160">
        <v>112415</v>
      </c>
      <c r="C177" s="161" t="s">
        <v>445</v>
      </c>
      <c r="D177" s="160">
        <v>4188</v>
      </c>
      <c r="E177" s="162" t="s">
        <v>446</v>
      </c>
      <c r="F177" s="160">
        <v>259</v>
      </c>
      <c r="G177" s="160">
        <v>20469.87</v>
      </c>
      <c r="H177" s="163">
        <v>4176.4514156696996</v>
      </c>
    </row>
    <row r="178" spans="1:8" ht="15.95" customHeight="1">
      <c r="A178" s="160">
        <v>160</v>
      </c>
      <c r="B178" s="160">
        <v>114622</v>
      </c>
      <c r="C178" s="161" t="s">
        <v>447</v>
      </c>
      <c r="D178" s="160">
        <v>11125</v>
      </c>
      <c r="E178" s="162" t="s">
        <v>448</v>
      </c>
      <c r="F178" s="160">
        <v>290</v>
      </c>
      <c r="G178" s="160">
        <v>20406.71</v>
      </c>
      <c r="H178" s="163">
        <v>4137.5015465099004</v>
      </c>
    </row>
    <row r="179" spans="1:8" ht="15.95" customHeight="1">
      <c r="A179" s="160">
        <v>161</v>
      </c>
      <c r="B179" s="160">
        <v>712</v>
      </c>
      <c r="C179" s="161" t="s">
        <v>248</v>
      </c>
      <c r="D179" s="160">
        <v>11487</v>
      </c>
      <c r="E179" s="162" t="s">
        <v>449</v>
      </c>
      <c r="F179" s="160">
        <v>244</v>
      </c>
      <c r="G179" s="160">
        <v>20383.82</v>
      </c>
      <c r="H179" s="163">
        <v>4805.2057430002997</v>
      </c>
    </row>
    <row r="180" spans="1:8" ht="15.95" customHeight="1">
      <c r="A180" s="160">
        <v>162</v>
      </c>
      <c r="B180" s="160">
        <v>578</v>
      </c>
      <c r="C180" s="161" t="s">
        <v>252</v>
      </c>
      <c r="D180" s="160">
        <v>13064</v>
      </c>
      <c r="E180" s="162" t="s">
        <v>450</v>
      </c>
      <c r="F180" s="160">
        <v>249</v>
      </c>
      <c r="G180" s="160">
        <v>20364.07</v>
      </c>
      <c r="H180" s="163">
        <v>5689.1842587051997</v>
      </c>
    </row>
    <row r="181" spans="1:8" ht="15.95" customHeight="1">
      <c r="A181" s="160">
        <v>163</v>
      </c>
      <c r="B181" s="160">
        <v>594</v>
      </c>
      <c r="C181" s="161" t="s">
        <v>439</v>
      </c>
      <c r="D181" s="160">
        <v>6148</v>
      </c>
      <c r="E181" s="162" t="s">
        <v>451</v>
      </c>
      <c r="F181" s="160">
        <v>205</v>
      </c>
      <c r="G181" s="160">
        <v>20360.68</v>
      </c>
      <c r="H181" s="163">
        <v>4744.3632333329997</v>
      </c>
    </row>
    <row r="182" spans="1:8" ht="15.95" customHeight="1">
      <c r="A182" s="160">
        <v>164</v>
      </c>
      <c r="B182" s="160">
        <v>746</v>
      </c>
      <c r="C182" s="161" t="s">
        <v>370</v>
      </c>
      <c r="D182" s="160">
        <v>12113</v>
      </c>
      <c r="E182" s="162" t="s">
        <v>452</v>
      </c>
      <c r="F182" s="160">
        <v>276</v>
      </c>
      <c r="G182" s="160">
        <v>20323.09</v>
      </c>
      <c r="H182" s="163">
        <v>4840.2097936606297</v>
      </c>
    </row>
    <row r="183" spans="1:8" ht="15.95" customHeight="1">
      <c r="A183" s="160">
        <v>165</v>
      </c>
      <c r="B183" s="160">
        <v>116919</v>
      </c>
      <c r="C183" s="161" t="s">
        <v>453</v>
      </c>
      <c r="D183" s="160">
        <v>12157</v>
      </c>
      <c r="E183" s="162" t="s">
        <v>454</v>
      </c>
      <c r="F183" s="160">
        <v>176</v>
      </c>
      <c r="G183" s="160">
        <v>20288.48</v>
      </c>
      <c r="H183" s="163">
        <v>4787.6453250673003</v>
      </c>
    </row>
    <row r="184" spans="1:8" ht="15.95" customHeight="1">
      <c r="A184" s="160">
        <v>166</v>
      </c>
      <c r="B184" s="160">
        <v>712</v>
      </c>
      <c r="C184" s="161" t="s">
        <v>248</v>
      </c>
      <c r="D184" s="160">
        <v>11382</v>
      </c>
      <c r="E184" s="162" t="s">
        <v>455</v>
      </c>
      <c r="F184" s="160">
        <v>263</v>
      </c>
      <c r="G184" s="160">
        <v>20128.46</v>
      </c>
      <c r="H184" s="163">
        <v>6324.1798617871</v>
      </c>
    </row>
    <row r="185" spans="1:8" ht="15.95" customHeight="1">
      <c r="A185" s="160">
        <v>167</v>
      </c>
      <c r="B185" s="160">
        <v>585</v>
      </c>
      <c r="C185" s="161" t="s">
        <v>285</v>
      </c>
      <c r="D185" s="160">
        <v>12920</v>
      </c>
      <c r="E185" s="162" t="s">
        <v>456</v>
      </c>
      <c r="F185" s="160">
        <v>276</v>
      </c>
      <c r="G185" s="160">
        <v>20114.509999999998</v>
      </c>
      <c r="H185" s="163">
        <v>4091.6702035203002</v>
      </c>
    </row>
    <row r="186" spans="1:8" ht="15.95" customHeight="1">
      <c r="A186" s="160">
        <v>168</v>
      </c>
      <c r="B186" s="160">
        <v>107658</v>
      </c>
      <c r="C186" s="161" t="s">
        <v>457</v>
      </c>
      <c r="D186" s="160">
        <v>7388</v>
      </c>
      <c r="E186" s="162" t="s">
        <v>458</v>
      </c>
      <c r="F186" s="160">
        <v>256</v>
      </c>
      <c r="G186" s="160">
        <v>20067.88</v>
      </c>
      <c r="H186" s="163">
        <v>3344.3058843427002</v>
      </c>
    </row>
    <row r="187" spans="1:8" ht="15.95" customHeight="1">
      <c r="A187" s="160">
        <v>169</v>
      </c>
      <c r="B187" s="160">
        <v>106865</v>
      </c>
      <c r="C187" s="161" t="s">
        <v>459</v>
      </c>
      <c r="D187" s="160">
        <v>9822</v>
      </c>
      <c r="E187" s="162" t="s">
        <v>460</v>
      </c>
      <c r="F187" s="160">
        <v>231</v>
      </c>
      <c r="G187" s="160">
        <v>19928.66</v>
      </c>
      <c r="H187" s="163">
        <v>3889.840234669</v>
      </c>
    </row>
    <row r="188" spans="1:8" ht="15.95" customHeight="1">
      <c r="A188" s="160">
        <v>170</v>
      </c>
      <c r="B188" s="160">
        <v>103639</v>
      </c>
      <c r="C188" s="161" t="s">
        <v>375</v>
      </c>
      <c r="D188" s="160">
        <v>12164</v>
      </c>
      <c r="E188" s="162" t="s">
        <v>461</v>
      </c>
      <c r="F188" s="160">
        <v>207</v>
      </c>
      <c r="G188" s="160">
        <v>19738.25</v>
      </c>
      <c r="H188" s="163">
        <v>4752.0690706768</v>
      </c>
    </row>
    <row r="189" spans="1:8" ht="15.95" customHeight="1">
      <c r="A189" s="160">
        <v>171</v>
      </c>
      <c r="B189" s="160">
        <v>101453</v>
      </c>
      <c r="C189" s="161" t="s">
        <v>291</v>
      </c>
      <c r="D189" s="160">
        <v>12517</v>
      </c>
      <c r="E189" s="162" t="s">
        <v>462</v>
      </c>
      <c r="F189" s="160">
        <v>203</v>
      </c>
      <c r="G189" s="160">
        <v>19416.52</v>
      </c>
      <c r="H189" s="163">
        <v>5702.7270378968997</v>
      </c>
    </row>
    <row r="190" spans="1:8" ht="15.95" customHeight="1">
      <c r="A190" s="160">
        <v>172</v>
      </c>
      <c r="B190" s="160">
        <v>111219</v>
      </c>
      <c r="C190" s="161" t="s">
        <v>340</v>
      </c>
      <c r="D190" s="160">
        <v>11231</v>
      </c>
      <c r="E190" s="162" t="s">
        <v>463</v>
      </c>
      <c r="F190" s="160">
        <v>173</v>
      </c>
      <c r="G190" s="160">
        <v>19414.38</v>
      </c>
      <c r="H190" s="163">
        <v>4813.5586803669003</v>
      </c>
    </row>
    <row r="191" spans="1:8" ht="15.95" customHeight="1">
      <c r="A191" s="160">
        <v>173</v>
      </c>
      <c r="B191" s="160">
        <v>114622</v>
      </c>
      <c r="C191" s="161" t="s">
        <v>447</v>
      </c>
      <c r="D191" s="160">
        <v>6544</v>
      </c>
      <c r="E191" s="162" t="s">
        <v>464</v>
      </c>
      <c r="F191" s="160">
        <v>213</v>
      </c>
      <c r="G191" s="160">
        <v>19391.41</v>
      </c>
      <c r="H191" s="163">
        <v>4699.3666197578996</v>
      </c>
    </row>
    <row r="192" spans="1:8" ht="15.95" customHeight="1">
      <c r="A192" s="160">
        <v>174</v>
      </c>
      <c r="B192" s="160">
        <v>104838</v>
      </c>
      <c r="C192" s="161" t="s">
        <v>465</v>
      </c>
      <c r="D192" s="160">
        <v>10218</v>
      </c>
      <c r="E192" s="162" t="s">
        <v>466</v>
      </c>
      <c r="F192" s="160">
        <v>329</v>
      </c>
      <c r="G192" s="160">
        <v>19346.419999999998</v>
      </c>
      <c r="H192" s="163">
        <v>3657.2714333333001</v>
      </c>
    </row>
    <row r="193" spans="1:8" ht="15.95" customHeight="1">
      <c r="A193" s="160">
        <v>175</v>
      </c>
      <c r="B193" s="160">
        <v>716</v>
      </c>
      <c r="C193" s="161" t="s">
        <v>358</v>
      </c>
      <c r="D193" s="160">
        <v>12412</v>
      </c>
      <c r="E193" s="162" t="s">
        <v>467</v>
      </c>
      <c r="F193" s="160">
        <v>281</v>
      </c>
      <c r="G193" s="160">
        <v>19278.189999999999</v>
      </c>
      <c r="H193" s="163">
        <v>4883.2554392325001</v>
      </c>
    </row>
    <row r="194" spans="1:8" ht="15.95" customHeight="1">
      <c r="A194" s="160">
        <v>176</v>
      </c>
      <c r="B194" s="160">
        <v>54</v>
      </c>
      <c r="C194" s="161" t="s">
        <v>240</v>
      </c>
      <c r="D194" s="160">
        <v>10808</v>
      </c>
      <c r="E194" s="162" t="s">
        <v>468</v>
      </c>
      <c r="F194" s="160">
        <v>233</v>
      </c>
      <c r="G194" s="160">
        <v>19246.36</v>
      </c>
      <c r="H194" s="163">
        <v>4281.1345349992998</v>
      </c>
    </row>
    <row r="195" spans="1:8" ht="15.95" customHeight="1">
      <c r="A195" s="160">
        <v>177</v>
      </c>
      <c r="B195" s="160">
        <v>351</v>
      </c>
      <c r="C195" s="161" t="s">
        <v>469</v>
      </c>
      <c r="D195" s="160">
        <v>8594</v>
      </c>
      <c r="E195" s="162" t="s">
        <v>470</v>
      </c>
      <c r="F195" s="160">
        <v>210</v>
      </c>
      <c r="G195" s="160">
        <v>19160.88</v>
      </c>
      <c r="H195" s="163">
        <v>3061.47483242408</v>
      </c>
    </row>
    <row r="196" spans="1:8" ht="15.95" customHeight="1">
      <c r="A196" s="160">
        <v>178</v>
      </c>
      <c r="B196" s="160">
        <v>710</v>
      </c>
      <c r="C196" s="161" t="s">
        <v>427</v>
      </c>
      <c r="D196" s="160">
        <v>12981</v>
      </c>
      <c r="E196" s="162" t="s">
        <v>471</v>
      </c>
      <c r="F196" s="160">
        <v>199</v>
      </c>
      <c r="G196" s="160">
        <v>19080.82</v>
      </c>
      <c r="H196" s="163">
        <v>4551.6578113904998</v>
      </c>
    </row>
    <row r="197" spans="1:8" ht="15.95" customHeight="1">
      <c r="A197" s="160">
        <v>179</v>
      </c>
      <c r="B197" s="160">
        <v>732</v>
      </c>
      <c r="C197" s="161" t="s">
        <v>411</v>
      </c>
      <c r="D197" s="160">
        <v>13482</v>
      </c>
      <c r="E197" s="162" t="s">
        <v>472</v>
      </c>
      <c r="F197" s="160">
        <v>244</v>
      </c>
      <c r="G197" s="160">
        <v>19035.29</v>
      </c>
      <c r="H197" s="163">
        <v>3955.9124197064998</v>
      </c>
    </row>
    <row r="198" spans="1:8" ht="15.95" customHeight="1">
      <c r="A198" s="160">
        <v>180</v>
      </c>
      <c r="B198" s="160">
        <v>351</v>
      </c>
      <c r="C198" s="161" t="s">
        <v>469</v>
      </c>
      <c r="D198" s="160">
        <v>8606</v>
      </c>
      <c r="E198" s="162" t="s">
        <v>473</v>
      </c>
      <c r="F198" s="160">
        <v>199</v>
      </c>
      <c r="G198" s="160">
        <v>19032.900000000001</v>
      </c>
      <c r="H198" s="163">
        <v>4583.1012411454503</v>
      </c>
    </row>
    <row r="199" spans="1:8" ht="15.95" customHeight="1">
      <c r="A199" s="160">
        <v>181</v>
      </c>
      <c r="B199" s="160">
        <v>717</v>
      </c>
      <c r="C199" s="161" t="s">
        <v>474</v>
      </c>
      <c r="D199" s="160">
        <v>6752</v>
      </c>
      <c r="E199" s="162" t="s">
        <v>475</v>
      </c>
      <c r="F199" s="160">
        <v>172</v>
      </c>
      <c r="G199" s="160">
        <v>18949.03</v>
      </c>
      <c r="H199" s="163">
        <v>4066.4608662828</v>
      </c>
    </row>
    <row r="200" spans="1:8" ht="15.95" customHeight="1">
      <c r="A200" s="160">
        <v>182</v>
      </c>
      <c r="B200" s="160">
        <v>513</v>
      </c>
      <c r="C200" s="161" t="s">
        <v>204</v>
      </c>
      <c r="D200" s="160">
        <v>11329</v>
      </c>
      <c r="E200" s="162" t="s">
        <v>476</v>
      </c>
      <c r="F200" s="160">
        <v>310</v>
      </c>
      <c r="G200" s="160">
        <v>18888.03</v>
      </c>
      <c r="H200" s="163">
        <v>3468.3328499997001</v>
      </c>
    </row>
    <row r="201" spans="1:8" ht="15.95" customHeight="1">
      <c r="A201" s="160">
        <v>183</v>
      </c>
      <c r="B201" s="160">
        <v>709</v>
      </c>
      <c r="C201" s="161" t="s">
        <v>336</v>
      </c>
      <c r="D201" s="160">
        <v>10191</v>
      </c>
      <c r="E201" s="162" t="s">
        <v>477</v>
      </c>
      <c r="F201" s="160">
        <v>240</v>
      </c>
      <c r="G201" s="160">
        <v>18637.12</v>
      </c>
      <c r="H201" s="163">
        <v>4006.0225328903002</v>
      </c>
    </row>
    <row r="202" spans="1:8" ht="15.95" customHeight="1">
      <c r="A202" s="160">
        <v>184</v>
      </c>
      <c r="B202" s="160">
        <v>349</v>
      </c>
      <c r="C202" s="161" t="s">
        <v>478</v>
      </c>
      <c r="D202" s="160">
        <v>5844</v>
      </c>
      <c r="E202" s="162" t="s">
        <v>479</v>
      </c>
      <c r="F202" s="160">
        <v>237</v>
      </c>
      <c r="G202" s="160">
        <v>18468.78</v>
      </c>
      <c r="H202" s="163">
        <v>4778.4835228207003</v>
      </c>
    </row>
    <row r="203" spans="1:8" ht="15.95" customHeight="1">
      <c r="A203" s="160">
        <v>185</v>
      </c>
      <c r="B203" s="160">
        <v>740</v>
      </c>
      <c r="C203" s="161" t="s">
        <v>480</v>
      </c>
      <c r="D203" s="160">
        <v>9749</v>
      </c>
      <c r="E203" s="162" t="s">
        <v>481</v>
      </c>
      <c r="F203" s="160">
        <v>191</v>
      </c>
      <c r="G203" s="160">
        <v>18124.77</v>
      </c>
      <c r="H203" s="163">
        <v>4720.6982525445901</v>
      </c>
    </row>
    <row r="204" spans="1:8" ht="15.95" customHeight="1">
      <c r="A204" s="160">
        <v>186</v>
      </c>
      <c r="B204" s="160">
        <v>750</v>
      </c>
      <c r="C204" s="161" t="s">
        <v>62</v>
      </c>
      <c r="D204" s="160">
        <v>13031</v>
      </c>
      <c r="E204" s="162" t="s">
        <v>482</v>
      </c>
      <c r="F204" s="160">
        <v>183</v>
      </c>
      <c r="G204" s="160">
        <v>17915.61</v>
      </c>
      <c r="H204" s="163">
        <v>4555.4601797055702</v>
      </c>
    </row>
    <row r="205" spans="1:8" ht="15.95" customHeight="1">
      <c r="A205" s="160">
        <v>187</v>
      </c>
      <c r="B205" s="160">
        <v>730</v>
      </c>
      <c r="C205" s="161" t="s">
        <v>256</v>
      </c>
      <c r="D205" s="160">
        <v>12999</v>
      </c>
      <c r="E205" s="162" t="s">
        <v>483</v>
      </c>
      <c r="F205" s="160">
        <v>226</v>
      </c>
      <c r="G205" s="160">
        <v>17909.57</v>
      </c>
      <c r="H205" s="163">
        <v>4391.9934789584004</v>
      </c>
    </row>
    <row r="206" spans="1:8" ht="15.95" customHeight="1">
      <c r="A206" s="160">
        <v>188</v>
      </c>
      <c r="B206" s="160">
        <v>114622</v>
      </c>
      <c r="C206" s="161" t="s">
        <v>447</v>
      </c>
      <c r="D206" s="160">
        <v>5641</v>
      </c>
      <c r="E206" s="162" t="s">
        <v>484</v>
      </c>
      <c r="F206" s="160">
        <v>387</v>
      </c>
      <c r="G206" s="160">
        <v>17903.7</v>
      </c>
      <c r="H206" s="163">
        <v>3161.9023265745</v>
      </c>
    </row>
    <row r="207" spans="1:8" ht="15.95" customHeight="1">
      <c r="A207" s="160">
        <v>189</v>
      </c>
      <c r="B207" s="160">
        <v>745</v>
      </c>
      <c r="C207" s="161" t="s">
        <v>307</v>
      </c>
      <c r="D207" s="160">
        <v>12952</v>
      </c>
      <c r="E207" s="162" t="s">
        <v>485</v>
      </c>
      <c r="F207" s="160">
        <v>276</v>
      </c>
      <c r="G207" s="160">
        <v>17687.86</v>
      </c>
      <c r="H207" s="163">
        <v>4071.1178782195302</v>
      </c>
    </row>
    <row r="208" spans="1:8" ht="15.95" customHeight="1">
      <c r="A208" s="160">
        <v>190</v>
      </c>
      <c r="B208" s="160">
        <v>102934</v>
      </c>
      <c r="C208" s="161" t="s">
        <v>244</v>
      </c>
      <c r="D208" s="160">
        <v>11512</v>
      </c>
      <c r="E208" s="162" t="s">
        <v>486</v>
      </c>
      <c r="F208" s="160">
        <v>180</v>
      </c>
      <c r="G208" s="160">
        <v>17595.38</v>
      </c>
      <c r="H208" s="163">
        <v>3486.6267250001001</v>
      </c>
    </row>
    <row r="209" spans="1:8" ht="15.95" customHeight="1">
      <c r="A209" s="160">
        <v>191</v>
      </c>
      <c r="B209" s="160">
        <v>104838</v>
      </c>
      <c r="C209" s="161" t="s">
        <v>465</v>
      </c>
      <c r="D209" s="160">
        <v>10955</v>
      </c>
      <c r="E209" s="162" t="s">
        <v>487</v>
      </c>
      <c r="F209" s="160">
        <v>287</v>
      </c>
      <c r="G209" s="160">
        <v>17538.25</v>
      </c>
      <c r="H209" s="163">
        <v>2539.0854796970002</v>
      </c>
    </row>
    <row r="210" spans="1:8" ht="15.95" customHeight="1">
      <c r="A210" s="160">
        <v>192</v>
      </c>
      <c r="B210" s="160">
        <v>107658</v>
      </c>
      <c r="C210" s="161" t="s">
        <v>457</v>
      </c>
      <c r="D210" s="160">
        <v>4562</v>
      </c>
      <c r="E210" s="162" t="s">
        <v>488</v>
      </c>
      <c r="F210" s="160">
        <v>287</v>
      </c>
      <c r="G210" s="160">
        <v>17321.48</v>
      </c>
      <c r="H210" s="163">
        <v>3710.3456575079999</v>
      </c>
    </row>
    <row r="211" spans="1:8" ht="15.95" customHeight="1">
      <c r="A211" s="160">
        <v>193</v>
      </c>
      <c r="B211" s="160">
        <v>742</v>
      </c>
      <c r="C211" s="161" t="s">
        <v>322</v>
      </c>
      <c r="D211" s="160">
        <v>1000434</v>
      </c>
      <c r="E211" s="162" t="s">
        <v>489</v>
      </c>
      <c r="F211" s="160">
        <v>111</v>
      </c>
      <c r="G211" s="160">
        <v>17253.21</v>
      </c>
      <c r="H211" s="163">
        <v>3270.9580999998998</v>
      </c>
    </row>
    <row r="212" spans="1:8" ht="15.95" customHeight="1">
      <c r="A212" s="160">
        <v>194</v>
      </c>
      <c r="B212" s="160">
        <v>107728</v>
      </c>
      <c r="C212" s="161" t="s">
        <v>419</v>
      </c>
      <c r="D212" s="160">
        <v>12094</v>
      </c>
      <c r="E212" s="162" t="s">
        <v>490</v>
      </c>
      <c r="F212" s="160">
        <v>228</v>
      </c>
      <c r="G212" s="160">
        <v>17235.07</v>
      </c>
      <c r="H212" s="163">
        <v>3659.5211289990002</v>
      </c>
    </row>
    <row r="213" spans="1:8" ht="15.95" customHeight="1">
      <c r="A213" s="160">
        <v>195</v>
      </c>
      <c r="B213" s="160">
        <v>112888</v>
      </c>
      <c r="C213" s="161" t="s">
        <v>491</v>
      </c>
      <c r="D213" s="160">
        <v>10468</v>
      </c>
      <c r="E213" s="162" t="s">
        <v>492</v>
      </c>
      <c r="F213" s="160">
        <v>177</v>
      </c>
      <c r="G213" s="160">
        <v>17063.759999999998</v>
      </c>
      <c r="H213" s="163">
        <v>4439.1255857919004</v>
      </c>
    </row>
    <row r="214" spans="1:8" ht="15.95" customHeight="1">
      <c r="A214" s="160">
        <v>196</v>
      </c>
      <c r="B214" s="160">
        <v>570</v>
      </c>
      <c r="C214" s="161" t="s">
        <v>493</v>
      </c>
      <c r="D214" s="160">
        <v>12332</v>
      </c>
      <c r="E214" s="162" t="s">
        <v>494</v>
      </c>
      <c r="F214" s="160">
        <v>176</v>
      </c>
      <c r="G214" s="160">
        <v>17004.63</v>
      </c>
      <c r="H214" s="163">
        <v>4426.8711696970004</v>
      </c>
    </row>
    <row r="215" spans="1:8" ht="15.95" customHeight="1">
      <c r="A215" s="160">
        <v>197</v>
      </c>
      <c r="B215" s="160">
        <v>385</v>
      </c>
      <c r="C215" s="161" t="s">
        <v>187</v>
      </c>
      <c r="D215" s="160">
        <v>11503</v>
      </c>
      <c r="E215" s="162" t="s">
        <v>495</v>
      </c>
      <c r="F215" s="160">
        <v>143</v>
      </c>
      <c r="G215" s="160">
        <v>16968.240000000002</v>
      </c>
      <c r="H215" s="163">
        <v>3872.5314332947</v>
      </c>
    </row>
    <row r="216" spans="1:8" ht="15.95" customHeight="1">
      <c r="A216" s="160">
        <v>198</v>
      </c>
      <c r="B216" s="160">
        <v>113298</v>
      </c>
      <c r="C216" s="161" t="s">
        <v>496</v>
      </c>
      <c r="D216" s="160">
        <v>12497</v>
      </c>
      <c r="E216" s="162" t="s">
        <v>497</v>
      </c>
      <c r="F216" s="160">
        <v>169</v>
      </c>
      <c r="G216" s="160">
        <v>16912.04</v>
      </c>
      <c r="H216" s="163">
        <v>3904.2359903954998</v>
      </c>
    </row>
    <row r="217" spans="1:8" ht="15.95" customHeight="1">
      <c r="A217" s="160">
        <v>199</v>
      </c>
      <c r="B217" s="160">
        <v>341</v>
      </c>
      <c r="C217" s="161" t="s">
        <v>263</v>
      </c>
      <c r="D217" s="160">
        <v>12535</v>
      </c>
      <c r="E217" s="162" t="s">
        <v>498</v>
      </c>
      <c r="F217" s="160">
        <v>264</v>
      </c>
      <c r="G217" s="160">
        <v>16910.11</v>
      </c>
      <c r="H217" s="163">
        <v>4088.9922806578402</v>
      </c>
    </row>
    <row r="218" spans="1:8" ht="15.95" customHeight="1">
      <c r="A218" s="160">
        <v>200</v>
      </c>
      <c r="B218" s="160">
        <v>101453</v>
      </c>
      <c r="C218" s="161" t="s">
        <v>291</v>
      </c>
      <c r="D218" s="160">
        <v>11866</v>
      </c>
      <c r="E218" s="162" t="s">
        <v>499</v>
      </c>
      <c r="F218" s="160">
        <v>219</v>
      </c>
      <c r="G218" s="160">
        <v>16724.32</v>
      </c>
      <c r="H218" s="163">
        <v>4916.0784567728997</v>
      </c>
    </row>
    <row r="219" spans="1:8" ht="15.95" customHeight="1">
      <c r="A219" s="160">
        <v>201</v>
      </c>
      <c r="B219" s="160">
        <v>399</v>
      </c>
      <c r="C219" s="161" t="s">
        <v>328</v>
      </c>
      <c r="D219" s="160">
        <v>13000</v>
      </c>
      <c r="E219" s="162" t="s">
        <v>500</v>
      </c>
      <c r="F219" s="160">
        <v>202</v>
      </c>
      <c r="G219" s="160">
        <v>16690.64</v>
      </c>
      <c r="H219" s="163">
        <v>3587.0729083996998</v>
      </c>
    </row>
    <row r="220" spans="1:8" ht="15.95" customHeight="1">
      <c r="A220" s="160">
        <v>202</v>
      </c>
      <c r="B220" s="160">
        <v>750</v>
      </c>
      <c r="C220" s="161" t="s">
        <v>62</v>
      </c>
      <c r="D220" s="160">
        <v>13159</v>
      </c>
      <c r="E220" s="162" t="s">
        <v>501</v>
      </c>
      <c r="F220" s="160">
        <v>192</v>
      </c>
      <c r="G220" s="160">
        <v>16526.45</v>
      </c>
      <c r="H220" s="163">
        <v>4963.2360503501995</v>
      </c>
    </row>
    <row r="221" spans="1:8" ht="15.95" customHeight="1">
      <c r="A221" s="160">
        <v>203</v>
      </c>
      <c r="B221" s="160">
        <v>308</v>
      </c>
      <c r="C221" s="161" t="s">
        <v>502</v>
      </c>
      <c r="D221" s="160">
        <v>12937</v>
      </c>
      <c r="E221" s="162" t="s">
        <v>503</v>
      </c>
      <c r="F221" s="160">
        <v>180</v>
      </c>
      <c r="G221" s="160">
        <v>16525.98</v>
      </c>
      <c r="H221" s="163">
        <v>4349.1908986687104</v>
      </c>
    </row>
    <row r="222" spans="1:8" ht="15.95" customHeight="1">
      <c r="A222" s="160">
        <v>204</v>
      </c>
      <c r="B222" s="160">
        <v>102567</v>
      </c>
      <c r="C222" s="161" t="s">
        <v>504</v>
      </c>
      <c r="D222" s="160">
        <v>5954</v>
      </c>
      <c r="E222" s="162" t="s">
        <v>505</v>
      </c>
      <c r="F222" s="160">
        <v>189</v>
      </c>
      <c r="G222" s="160">
        <v>16505.580000000002</v>
      </c>
      <c r="H222" s="163">
        <v>4081.6160249999002</v>
      </c>
    </row>
    <row r="223" spans="1:8" ht="15.95" customHeight="1">
      <c r="A223" s="160">
        <v>205</v>
      </c>
      <c r="B223" s="160">
        <v>308</v>
      </c>
      <c r="C223" s="161" t="s">
        <v>502</v>
      </c>
      <c r="D223" s="160">
        <v>12515</v>
      </c>
      <c r="E223" s="162" t="s">
        <v>506</v>
      </c>
      <c r="F223" s="160">
        <v>135</v>
      </c>
      <c r="G223" s="160">
        <v>16096.21</v>
      </c>
      <c r="H223" s="163">
        <v>3744.9866218338202</v>
      </c>
    </row>
    <row r="224" spans="1:8" ht="15.95" customHeight="1">
      <c r="A224" s="160">
        <v>206</v>
      </c>
      <c r="B224" s="160">
        <v>101453</v>
      </c>
      <c r="C224" s="161" t="s">
        <v>291</v>
      </c>
      <c r="D224" s="160">
        <v>13022</v>
      </c>
      <c r="E224" s="162" t="s">
        <v>507</v>
      </c>
      <c r="F224" s="160">
        <v>180</v>
      </c>
      <c r="G224" s="160">
        <v>16054.62</v>
      </c>
      <c r="H224" s="163">
        <v>4320.3496531252003</v>
      </c>
    </row>
    <row r="225" spans="1:8" ht="15.95" customHeight="1">
      <c r="A225" s="160">
        <v>207</v>
      </c>
      <c r="B225" s="160">
        <v>102934</v>
      </c>
      <c r="C225" s="161" t="s">
        <v>244</v>
      </c>
      <c r="D225" s="160">
        <v>12185</v>
      </c>
      <c r="E225" s="162" t="s">
        <v>508</v>
      </c>
      <c r="F225" s="160">
        <v>220</v>
      </c>
      <c r="G225" s="160">
        <v>15919.95</v>
      </c>
      <c r="H225" s="163">
        <v>3623.9951000400001</v>
      </c>
    </row>
    <row r="226" spans="1:8" ht="15.95" customHeight="1">
      <c r="A226" s="160">
        <v>208</v>
      </c>
      <c r="B226" s="160">
        <v>341</v>
      </c>
      <c r="C226" s="161" t="s">
        <v>263</v>
      </c>
      <c r="D226" s="160">
        <v>11483</v>
      </c>
      <c r="E226" s="162" t="s">
        <v>509</v>
      </c>
      <c r="F226" s="160">
        <v>255</v>
      </c>
      <c r="G226" s="160">
        <v>15900.21</v>
      </c>
      <c r="H226" s="163">
        <v>3881.4245214586499</v>
      </c>
    </row>
    <row r="227" spans="1:8" ht="15.95" customHeight="1">
      <c r="A227" s="160">
        <v>209</v>
      </c>
      <c r="B227" s="160">
        <v>102567</v>
      </c>
      <c r="C227" s="161" t="s">
        <v>504</v>
      </c>
      <c r="D227" s="160">
        <v>4196</v>
      </c>
      <c r="E227" s="162" t="s">
        <v>510</v>
      </c>
      <c r="F227" s="160">
        <v>143</v>
      </c>
      <c r="G227" s="160">
        <v>15783.19</v>
      </c>
      <c r="H227" s="163">
        <v>3142.2667104512002</v>
      </c>
    </row>
    <row r="228" spans="1:8" ht="15.95" customHeight="1">
      <c r="A228" s="160">
        <v>210</v>
      </c>
      <c r="B228" s="160">
        <v>357</v>
      </c>
      <c r="C228" s="161" t="s">
        <v>348</v>
      </c>
      <c r="D228" s="160">
        <v>13100</v>
      </c>
      <c r="E228" s="162" t="s">
        <v>511</v>
      </c>
      <c r="F228" s="160">
        <v>176</v>
      </c>
      <c r="G228" s="160">
        <v>15755.78</v>
      </c>
      <c r="H228" s="163">
        <v>2693.5743026468999</v>
      </c>
    </row>
    <row r="229" spans="1:8" ht="15.95" customHeight="1">
      <c r="A229" s="160">
        <v>211</v>
      </c>
      <c r="B229" s="160">
        <v>114844</v>
      </c>
      <c r="C229" s="161" t="s">
        <v>433</v>
      </c>
      <c r="D229" s="160">
        <v>13061</v>
      </c>
      <c r="E229" s="162" t="s">
        <v>512</v>
      </c>
      <c r="F229" s="160">
        <v>186</v>
      </c>
      <c r="G229" s="160">
        <v>15514.38</v>
      </c>
      <c r="H229" s="163">
        <v>1774.3808744101</v>
      </c>
    </row>
    <row r="230" spans="1:8" ht="15.95" customHeight="1">
      <c r="A230" s="160">
        <v>212</v>
      </c>
      <c r="B230" s="160">
        <v>717</v>
      </c>
      <c r="C230" s="161" t="s">
        <v>474</v>
      </c>
      <c r="D230" s="160">
        <v>11627</v>
      </c>
      <c r="E230" s="162" t="s">
        <v>513</v>
      </c>
      <c r="F230" s="160">
        <v>162</v>
      </c>
      <c r="G230" s="160">
        <v>15345.6</v>
      </c>
      <c r="H230" s="163">
        <v>3962.3352791232001</v>
      </c>
    </row>
    <row r="231" spans="1:8" ht="15.95" customHeight="1">
      <c r="A231" s="160">
        <v>213</v>
      </c>
      <c r="B231" s="160">
        <v>727</v>
      </c>
      <c r="C231" s="161" t="s">
        <v>514</v>
      </c>
      <c r="D231" s="160">
        <v>6456</v>
      </c>
      <c r="E231" s="162" t="s">
        <v>515</v>
      </c>
      <c r="F231" s="160">
        <v>173</v>
      </c>
      <c r="G231" s="160">
        <v>15334.32</v>
      </c>
      <c r="H231" s="163">
        <v>3367.8279249971001</v>
      </c>
    </row>
    <row r="232" spans="1:8" ht="15.95" customHeight="1">
      <c r="A232" s="160">
        <v>214</v>
      </c>
      <c r="B232" s="160">
        <v>721</v>
      </c>
      <c r="C232" s="161" t="s">
        <v>356</v>
      </c>
      <c r="D232" s="160">
        <v>11619</v>
      </c>
      <c r="E232" s="162" t="s">
        <v>516</v>
      </c>
      <c r="F232" s="160">
        <v>203</v>
      </c>
      <c r="G232" s="160">
        <v>15261.49</v>
      </c>
      <c r="H232" s="163">
        <v>3487.6243890677001</v>
      </c>
    </row>
    <row r="233" spans="1:8" ht="15.95" customHeight="1">
      <c r="A233" s="160">
        <v>215</v>
      </c>
      <c r="B233" s="160">
        <v>385</v>
      </c>
      <c r="C233" s="161" t="s">
        <v>187</v>
      </c>
      <c r="D233" s="160">
        <v>12566</v>
      </c>
      <c r="E233" s="162" t="s">
        <v>517</v>
      </c>
      <c r="F233" s="160">
        <v>150</v>
      </c>
      <c r="G233" s="160">
        <v>15256.23</v>
      </c>
      <c r="H233" s="163">
        <v>2836.9371530772</v>
      </c>
    </row>
    <row r="234" spans="1:8" ht="15.95" customHeight="1">
      <c r="A234" s="160">
        <v>216</v>
      </c>
      <c r="B234" s="160">
        <v>570</v>
      </c>
      <c r="C234" s="161" t="s">
        <v>493</v>
      </c>
      <c r="D234" s="160">
        <v>11537</v>
      </c>
      <c r="E234" s="162" t="s">
        <v>518</v>
      </c>
      <c r="F234" s="160">
        <v>142</v>
      </c>
      <c r="G234" s="160">
        <v>15210.22</v>
      </c>
      <c r="H234" s="163">
        <v>3456.7884794880001</v>
      </c>
    </row>
    <row r="235" spans="1:8" ht="15.95" customHeight="1">
      <c r="A235" s="160">
        <v>217</v>
      </c>
      <c r="B235" s="160">
        <v>727</v>
      </c>
      <c r="C235" s="161" t="s">
        <v>514</v>
      </c>
      <c r="D235" s="160">
        <v>8060</v>
      </c>
      <c r="E235" s="162" t="s">
        <v>519</v>
      </c>
      <c r="F235" s="160">
        <v>125</v>
      </c>
      <c r="G235" s="160">
        <v>15079.67</v>
      </c>
      <c r="H235" s="163">
        <v>3749.0194744904002</v>
      </c>
    </row>
    <row r="236" spans="1:8" ht="15.95" customHeight="1">
      <c r="A236" s="160">
        <v>218</v>
      </c>
      <c r="B236" s="160">
        <v>56</v>
      </c>
      <c r="C236" s="161" t="s">
        <v>443</v>
      </c>
      <c r="D236" s="160">
        <v>6473</v>
      </c>
      <c r="E236" s="162" t="s">
        <v>520</v>
      </c>
      <c r="F236" s="160">
        <v>143</v>
      </c>
      <c r="G236" s="160">
        <v>15076.76</v>
      </c>
      <c r="H236" s="163">
        <v>4273.7379687521998</v>
      </c>
    </row>
    <row r="237" spans="1:8" ht="15.95" customHeight="1">
      <c r="A237" s="160">
        <v>219</v>
      </c>
      <c r="B237" s="160">
        <v>56</v>
      </c>
      <c r="C237" s="161" t="s">
        <v>443</v>
      </c>
      <c r="D237" s="160">
        <v>10983</v>
      </c>
      <c r="E237" s="162" t="s">
        <v>521</v>
      </c>
      <c r="F237" s="160">
        <v>156</v>
      </c>
      <c r="G237" s="160">
        <v>15040.67</v>
      </c>
      <c r="H237" s="163">
        <v>3837.1810653848001</v>
      </c>
    </row>
    <row r="238" spans="1:8" ht="15.95" customHeight="1">
      <c r="A238" s="160">
        <v>220</v>
      </c>
      <c r="B238" s="160">
        <v>113299</v>
      </c>
      <c r="C238" s="161" t="s">
        <v>522</v>
      </c>
      <c r="D238" s="160">
        <v>11620</v>
      </c>
      <c r="E238" s="162" t="s">
        <v>523</v>
      </c>
      <c r="F238" s="160">
        <v>199</v>
      </c>
      <c r="G238" s="160">
        <v>14971.61</v>
      </c>
      <c r="H238" s="163">
        <v>2595.3536788316001</v>
      </c>
    </row>
    <row r="239" spans="1:8" ht="15.95" customHeight="1">
      <c r="A239" s="160">
        <v>221</v>
      </c>
      <c r="B239" s="160">
        <v>546</v>
      </c>
      <c r="C239" s="161" t="s">
        <v>222</v>
      </c>
      <c r="D239" s="160">
        <v>9689</v>
      </c>
      <c r="E239" s="162" t="s">
        <v>524</v>
      </c>
      <c r="F239" s="160">
        <v>223</v>
      </c>
      <c r="G239" s="160">
        <v>14870.11</v>
      </c>
      <c r="H239" s="163">
        <v>3942.7568050003001</v>
      </c>
    </row>
    <row r="240" spans="1:8" ht="15.95" customHeight="1">
      <c r="A240" s="160">
        <v>222</v>
      </c>
      <c r="B240" s="160">
        <v>329</v>
      </c>
      <c r="C240" s="161" t="s">
        <v>215</v>
      </c>
      <c r="D240" s="160">
        <v>11825</v>
      </c>
      <c r="E240" s="162" t="s">
        <v>525</v>
      </c>
      <c r="F240" s="160">
        <v>142</v>
      </c>
      <c r="G240" s="160">
        <v>14832.84</v>
      </c>
      <c r="H240" s="163">
        <v>963.95136990510002</v>
      </c>
    </row>
    <row r="241" spans="1:8" ht="15.95" customHeight="1">
      <c r="A241" s="160">
        <v>223</v>
      </c>
      <c r="B241" s="160">
        <v>720</v>
      </c>
      <c r="C241" s="161" t="s">
        <v>400</v>
      </c>
      <c r="D241" s="160">
        <v>12914</v>
      </c>
      <c r="E241" s="162" t="s">
        <v>526</v>
      </c>
      <c r="F241" s="160">
        <v>154</v>
      </c>
      <c r="G241" s="160">
        <v>14825.34</v>
      </c>
      <c r="H241" s="163">
        <v>2717.2963899987499</v>
      </c>
    </row>
    <row r="242" spans="1:8" ht="15.95" customHeight="1">
      <c r="A242" s="160">
        <v>224</v>
      </c>
      <c r="B242" s="160">
        <v>720</v>
      </c>
      <c r="C242" s="161" t="s">
        <v>400</v>
      </c>
      <c r="D242" s="160">
        <v>11142</v>
      </c>
      <c r="E242" s="162" t="s">
        <v>527</v>
      </c>
      <c r="F242" s="160">
        <v>183</v>
      </c>
      <c r="G242" s="160">
        <v>14806.2</v>
      </c>
      <c r="H242" s="163">
        <v>2971.3636915393499</v>
      </c>
    </row>
    <row r="243" spans="1:8" ht="15.95" customHeight="1">
      <c r="A243" s="160">
        <v>225</v>
      </c>
      <c r="B243" s="160">
        <v>347</v>
      </c>
      <c r="C243" s="161" t="s">
        <v>528</v>
      </c>
      <c r="D243" s="160">
        <v>12528</v>
      </c>
      <c r="E243" s="162" t="s">
        <v>529</v>
      </c>
      <c r="F243" s="160">
        <v>183</v>
      </c>
      <c r="G243" s="160">
        <v>14772.88</v>
      </c>
      <c r="H243" s="163">
        <v>3147.4350329005001</v>
      </c>
    </row>
    <row r="244" spans="1:8" ht="15.95" customHeight="1">
      <c r="A244" s="160">
        <v>226</v>
      </c>
      <c r="B244" s="160">
        <v>723</v>
      </c>
      <c r="C244" s="161" t="s">
        <v>530</v>
      </c>
      <c r="D244" s="160">
        <v>12516</v>
      </c>
      <c r="E244" s="162" t="s">
        <v>531</v>
      </c>
      <c r="F244" s="160">
        <v>213</v>
      </c>
      <c r="G244" s="160">
        <v>14752.26</v>
      </c>
      <c r="H244" s="163">
        <v>2128.9558809986002</v>
      </c>
    </row>
    <row r="245" spans="1:8" ht="15.95" customHeight="1">
      <c r="A245" s="160">
        <v>227</v>
      </c>
      <c r="B245" s="160">
        <v>108277</v>
      </c>
      <c r="C245" s="161" t="s">
        <v>387</v>
      </c>
      <c r="D245" s="160">
        <v>12451</v>
      </c>
      <c r="E245" s="162" t="s">
        <v>532</v>
      </c>
      <c r="F245" s="160">
        <v>343</v>
      </c>
      <c r="G245" s="160">
        <v>14677.9</v>
      </c>
      <c r="H245" s="163">
        <v>1314.7050042504</v>
      </c>
    </row>
    <row r="246" spans="1:8" ht="15.95" customHeight="1">
      <c r="A246" s="160">
        <v>228</v>
      </c>
      <c r="B246" s="160">
        <v>102564</v>
      </c>
      <c r="C246" s="161" t="s">
        <v>533</v>
      </c>
      <c r="D246" s="160">
        <v>11363</v>
      </c>
      <c r="E246" s="162" t="s">
        <v>534</v>
      </c>
      <c r="F246" s="160">
        <v>148</v>
      </c>
      <c r="G246" s="160">
        <v>14587.27</v>
      </c>
      <c r="H246" s="163">
        <v>3928.6368326597999</v>
      </c>
    </row>
    <row r="247" spans="1:8" ht="15.95" customHeight="1">
      <c r="A247" s="160">
        <v>229</v>
      </c>
      <c r="B247" s="160">
        <v>742</v>
      </c>
      <c r="C247" s="161" t="s">
        <v>322</v>
      </c>
      <c r="D247" s="160">
        <v>1000452</v>
      </c>
      <c r="E247" s="162" t="s">
        <v>535</v>
      </c>
      <c r="F247" s="160">
        <v>11</v>
      </c>
      <c r="G247" s="160">
        <v>14563.86</v>
      </c>
      <c r="H247" s="163">
        <v>-1658.2231302601999</v>
      </c>
    </row>
    <row r="248" spans="1:8" ht="15.95" customHeight="1">
      <c r="A248" s="160">
        <v>230</v>
      </c>
      <c r="B248" s="160">
        <v>742</v>
      </c>
      <c r="C248" s="161" t="s">
        <v>322</v>
      </c>
      <c r="D248" s="160">
        <v>1000431</v>
      </c>
      <c r="E248" s="162" t="s">
        <v>536</v>
      </c>
      <c r="F248" s="160">
        <v>63</v>
      </c>
      <c r="G248" s="160">
        <v>14477.26</v>
      </c>
      <c r="H248" s="163">
        <v>5293.4552779998003</v>
      </c>
    </row>
    <row r="249" spans="1:8" ht="15.95" customHeight="1">
      <c r="A249" s="160">
        <v>231</v>
      </c>
      <c r="B249" s="160">
        <v>106865</v>
      </c>
      <c r="C249" s="161" t="s">
        <v>459</v>
      </c>
      <c r="D249" s="160">
        <v>11335</v>
      </c>
      <c r="E249" s="162" t="s">
        <v>537</v>
      </c>
      <c r="F249" s="160">
        <v>223</v>
      </c>
      <c r="G249" s="160">
        <v>14442.17</v>
      </c>
      <c r="H249" s="163">
        <v>2804.7188191793002</v>
      </c>
    </row>
    <row r="250" spans="1:8" ht="15.95" customHeight="1">
      <c r="A250" s="160">
        <v>232</v>
      </c>
      <c r="B250" s="160">
        <v>111219</v>
      </c>
      <c r="C250" s="161" t="s">
        <v>340</v>
      </c>
      <c r="D250" s="160">
        <v>12880</v>
      </c>
      <c r="E250" s="162" t="s">
        <v>538</v>
      </c>
      <c r="F250" s="160">
        <v>224</v>
      </c>
      <c r="G250" s="160">
        <v>14362.87</v>
      </c>
      <c r="H250" s="163">
        <v>4313.3537820667998</v>
      </c>
    </row>
    <row r="251" spans="1:8" ht="15.95" customHeight="1">
      <c r="A251" s="160">
        <v>233</v>
      </c>
      <c r="B251" s="160">
        <v>371</v>
      </c>
      <c r="C251" s="161" t="s">
        <v>539</v>
      </c>
      <c r="D251" s="160">
        <v>9112</v>
      </c>
      <c r="E251" s="162" t="s">
        <v>540</v>
      </c>
      <c r="F251" s="160">
        <v>134</v>
      </c>
      <c r="G251" s="160">
        <v>14251.32</v>
      </c>
      <c r="H251" s="163">
        <v>2461.8729669999998</v>
      </c>
    </row>
    <row r="252" spans="1:8" ht="15.95" customHeight="1">
      <c r="A252" s="160">
        <v>234</v>
      </c>
      <c r="B252" s="160">
        <v>752</v>
      </c>
      <c r="C252" s="161" t="s">
        <v>541</v>
      </c>
      <c r="D252" s="160">
        <v>12906</v>
      </c>
      <c r="E252" s="162" t="s">
        <v>542</v>
      </c>
      <c r="F252" s="160">
        <v>140</v>
      </c>
      <c r="G252" s="160">
        <v>14250.01</v>
      </c>
      <c r="H252" s="163">
        <v>3156.0253934766001</v>
      </c>
    </row>
    <row r="253" spans="1:8" ht="15.95" customHeight="1">
      <c r="A253" s="160">
        <v>235</v>
      </c>
      <c r="B253" s="160">
        <v>107658</v>
      </c>
      <c r="C253" s="161" t="s">
        <v>457</v>
      </c>
      <c r="D253" s="160">
        <v>12921</v>
      </c>
      <c r="E253" s="162" t="s">
        <v>543</v>
      </c>
      <c r="F253" s="160">
        <v>202</v>
      </c>
      <c r="G253" s="160">
        <v>14236.69</v>
      </c>
      <c r="H253" s="163">
        <v>3185.3308466737999</v>
      </c>
    </row>
    <row r="254" spans="1:8" ht="15.95" customHeight="1">
      <c r="A254" s="160">
        <v>236</v>
      </c>
      <c r="B254" s="160">
        <v>754</v>
      </c>
      <c r="C254" s="161" t="s">
        <v>544</v>
      </c>
      <c r="D254" s="160">
        <v>10900</v>
      </c>
      <c r="E254" s="162" t="s">
        <v>545</v>
      </c>
      <c r="F254" s="160">
        <v>169</v>
      </c>
      <c r="G254" s="160">
        <v>14128.87</v>
      </c>
      <c r="H254" s="163">
        <v>2457.3783346671999</v>
      </c>
    </row>
    <row r="255" spans="1:8" ht="15.95" customHeight="1">
      <c r="A255" s="160">
        <v>237</v>
      </c>
      <c r="B255" s="160">
        <v>103199</v>
      </c>
      <c r="C255" s="161" t="s">
        <v>546</v>
      </c>
      <c r="D255" s="160">
        <v>12874</v>
      </c>
      <c r="E255" s="162" t="s">
        <v>547</v>
      </c>
      <c r="F255" s="160">
        <v>196</v>
      </c>
      <c r="G255" s="160">
        <v>14084.71</v>
      </c>
      <c r="H255" s="163">
        <v>4573.7020301825996</v>
      </c>
    </row>
    <row r="256" spans="1:8" ht="15.95" customHeight="1">
      <c r="A256" s="160">
        <v>238</v>
      </c>
      <c r="B256" s="160">
        <v>107728</v>
      </c>
      <c r="C256" s="161" t="s">
        <v>419</v>
      </c>
      <c r="D256" s="160">
        <v>13397</v>
      </c>
      <c r="E256" s="162" t="s">
        <v>548</v>
      </c>
      <c r="F256" s="160">
        <v>168</v>
      </c>
      <c r="G256" s="160">
        <v>14084.05</v>
      </c>
      <c r="H256" s="163">
        <v>2702.3416310002999</v>
      </c>
    </row>
    <row r="257" spans="1:8" ht="15.95" customHeight="1">
      <c r="A257" s="160">
        <v>239</v>
      </c>
      <c r="B257" s="160">
        <v>545</v>
      </c>
      <c r="C257" s="161" t="s">
        <v>549</v>
      </c>
      <c r="D257" s="160">
        <v>11143</v>
      </c>
      <c r="E257" s="162" t="s">
        <v>550</v>
      </c>
      <c r="F257" s="160">
        <v>167</v>
      </c>
      <c r="G257" s="160">
        <v>13994.45</v>
      </c>
      <c r="H257" s="163">
        <v>1745.5258584370999</v>
      </c>
    </row>
    <row r="258" spans="1:8" ht="15.95" customHeight="1">
      <c r="A258" s="160">
        <v>240</v>
      </c>
      <c r="B258" s="160">
        <v>103199</v>
      </c>
      <c r="C258" s="161" t="s">
        <v>546</v>
      </c>
      <c r="D258" s="160">
        <v>7666</v>
      </c>
      <c r="E258" s="162" t="s">
        <v>551</v>
      </c>
      <c r="F258" s="160">
        <v>234</v>
      </c>
      <c r="G258" s="160">
        <v>13978.28</v>
      </c>
      <c r="H258" s="163">
        <v>3732.1942243167</v>
      </c>
    </row>
    <row r="259" spans="1:8" ht="15.95" customHeight="1">
      <c r="A259" s="160">
        <v>241</v>
      </c>
      <c r="B259" s="160">
        <v>704</v>
      </c>
      <c r="C259" s="161" t="s">
        <v>552</v>
      </c>
      <c r="D259" s="160">
        <v>6505</v>
      </c>
      <c r="E259" s="162" t="s">
        <v>553</v>
      </c>
      <c r="F259" s="160">
        <v>168</v>
      </c>
      <c r="G259" s="160">
        <v>13939.52</v>
      </c>
      <c r="H259" s="163">
        <v>3372.9919063870998</v>
      </c>
    </row>
    <row r="260" spans="1:8" ht="15.95" customHeight="1">
      <c r="A260" s="160">
        <v>242</v>
      </c>
      <c r="B260" s="160">
        <v>107829</v>
      </c>
      <c r="C260" s="161" t="s">
        <v>554</v>
      </c>
      <c r="D260" s="160">
        <v>11330</v>
      </c>
      <c r="E260" s="162" t="s">
        <v>555</v>
      </c>
      <c r="F260" s="160">
        <v>223</v>
      </c>
      <c r="G260" s="160">
        <v>13919.83</v>
      </c>
      <c r="H260" s="163">
        <v>3356.8088590003999</v>
      </c>
    </row>
    <row r="261" spans="1:8" ht="15.95" customHeight="1">
      <c r="A261" s="160">
        <v>243</v>
      </c>
      <c r="B261" s="160">
        <v>598</v>
      </c>
      <c r="C261" s="161" t="s">
        <v>365</v>
      </c>
      <c r="D261" s="160">
        <v>12888</v>
      </c>
      <c r="E261" s="162" t="s">
        <v>556</v>
      </c>
      <c r="F261" s="160">
        <v>222</v>
      </c>
      <c r="G261" s="160">
        <v>13779.18</v>
      </c>
      <c r="H261" s="163">
        <v>3451.289273336</v>
      </c>
    </row>
    <row r="262" spans="1:8" ht="15.95" customHeight="1">
      <c r="A262" s="160">
        <v>244</v>
      </c>
      <c r="B262" s="160">
        <v>704</v>
      </c>
      <c r="C262" s="161" t="s">
        <v>552</v>
      </c>
      <c r="D262" s="160">
        <v>6385</v>
      </c>
      <c r="E262" s="162" t="s">
        <v>557</v>
      </c>
      <c r="F262" s="160">
        <v>192</v>
      </c>
      <c r="G262" s="160">
        <v>13729.01</v>
      </c>
      <c r="H262" s="163">
        <v>2499.4217999998</v>
      </c>
    </row>
    <row r="263" spans="1:8" ht="15.95" customHeight="1">
      <c r="A263" s="160">
        <v>245</v>
      </c>
      <c r="B263" s="160">
        <v>717</v>
      </c>
      <c r="C263" s="161" t="s">
        <v>474</v>
      </c>
      <c r="D263" s="160">
        <v>12184</v>
      </c>
      <c r="E263" s="162" t="s">
        <v>558</v>
      </c>
      <c r="F263" s="160">
        <v>165</v>
      </c>
      <c r="G263" s="160">
        <v>13705.06</v>
      </c>
      <c r="H263" s="163">
        <v>3379.3995136741</v>
      </c>
    </row>
    <row r="264" spans="1:8" ht="15.95" customHeight="1">
      <c r="A264" s="160">
        <v>246</v>
      </c>
      <c r="B264" s="160">
        <v>105910</v>
      </c>
      <c r="C264" s="161" t="s">
        <v>265</v>
      </c>
      <c r="D264" s="160">
        <v>12949</v>
      </c>
      <c r="E264" s="162" t="s">
        <v>559</v>
      </c>
      <c r="F264" s="160">
        <v>222</v>
      </c>
      <c r="G264" s="160">
        <v>13623.1</v>
      </c>
      <c r="H264" s="163">
        <v>2924.0421145</v>
      </c>
    </row>
    <row r="265" spans="1:8" ht="15.95" customHeight="1">
      <c r="A265" s="160">
        <v>247</v>
      </c>
      <c r="B265" s="160">
        <v>104430</v>
      </c>
      <c r="C265" s="161" t="s">
        <v>560</v>
      </c>
      <c r="D265" s="160">
        <v>11463</v>
      </c>
      <c r="E265" s="162" t="s">
        <v>561</v>
      </c>
      <c r="F265" s="160">
        <v>166</v>
      </c>
      <c r="G265" s="160">
        <v>13591.41</v>
      </c>
      <c r="H265" s="163">
        <v>3231.51862720077</v>
      </c>
    </row>
    <row r="266" spans="1:8" ht="15.95" customHeight="1">
      <c r="A266" s="160">
        <v>248</v>
      </c>
      <c r="B266" s="160">
        <v>54</v>
      </c>
      <c r="C266" s="161" t="s">
        <v>240</v>
      </c>
      <c r="D266" s="160">
        <v>6884</v>
      </c>
      <c r="E266" s="162" t="s">
        <v>562</v>
      </c>
      <c r="F266" s="160">
        <v>155</v>
      </c>
      <c r="G266" s="160">
        <v>13553.92</v>
      </c>
      <c r="H266" s="163">
        <v>2586.2625219236602</v>
      </c>
    </row>
    <row r="267" spans="1:8" ht="15.95" customHeight="1">
      <c r="A267" s="160">
        <v>249</v>
      </c>
      <c r="B267" s="160">
        <v>753</v>
      </c>
      <c r="C267" s="161" t="s">
        <v>563</v>
      </c>
      <c r="D267" s="160">
        <v>12464</v>
      </c>
      <c r="E267" s="162" t="s">
        <v>564</v>
      </c>
      <c r="F267" s="160">
        <v>183</v>
      </c>
      <c r="G267" s="160">
        <v>13488.26</v>
      </c>
      <c r="H267" s="163">
        <v>2322.0795706663898</v>
      </c>
    </row>
    <row r="268" spans="1:8" ht="15.95" customHeight="1">
      <c r="A268" s="160">
        <v>250</v>
      </c>
      <c r="B268" s="160">
        <v>102564</v>
      </c>
      <c r="C268" s="161" t="s">
        <v>533</v>
      </c>
      <c r="D268" s="160">
        <v>8113</v>
      </c>
      <c r="E268" s="162" t="s">
        <v>565</v>
      </c>
      <c r="F268" s="160">
        <v>147</v>
      </c>
      <c r="G268" s="160">
        <v>13479.57</v>
      </c>
      <c r="H268" s="163">
        <v>2407.6802861701999</v>
      </c>
    </row>
    <row r="269" spans="1:8" ht="15.95" customHeight="1">
      <c r="A269" s="160">
        <v>251</v>
      </c>
      <c r="B269" s="160">
        <v>706</v>
      </c>
      <c r="C269" s="161" t="s">
        <v>566</v>
      </c>
      <c r="D269" s="160">
        <v>6121</v>
      </c>
      <c r="E269" s="162" t="s">
        <v>567</v>
      </c>
      <c r="F269" s="160">
        <v>118</v>
      </c>
      <c r="G269" s="160">
        <v>13429.78</v>
      </c>
      <c r="H269" s="163">
        <v>2668.9783401</v>
      </c>
    </row>
    <row r="270" spans="1:8" ht="15.95" customHeight="1">
      <c r="A270" s="160">
        <v>252</v>
      </c>
      <c r="B270" s="160">
        <v>391</v>
      </c>
      <c r="C270" s="161" t="s">
        <v>391</v>
      </c>
      <c r="D270" s="160">
        <v>12462</v>
      </c>
      <c r="E270" s="162" t="s">
        <v>568</v>
      </c>
      <c r="F270" s="160">
        <v>193</v>
      </c>
      <c r="G270" s="160">
        <v>13330.27</v>
      </c>
      <c r="H270" s="163">
        <v>3722.3479463801</v>
      </c>
    </row>
    <row r="271" spans="1:8" ht="15.95" customHeight="1">
      <c r="A271" s="160">
        <v>253</v>
      </c>
      <c r="B271" s="160">
        <v>113023</v>
      </c>
      <c r="C271" s="161" t="s">
        <v>569</v>
      </c>
      <c r="D271" s="160">
        <v>12486</v>
      </c>
      <c r="E271" s="162" t="s">
        <v>570</v>
      </c>
      <c r="F271" s="160">
        <v>226</v>
      </c>
      <c r="G271" s="160">
        <v>13282.21</v>
      </c>
      <c r="H271" s="163">
        <v>466.34251843491302</v>
      </c>
    </row>
    <row r="272" spans="1:8" ht="15.95" customHeight="1">
      <c r="A272" s="160">
        <v>254</v>
      </c>
      <c r="B272" s="160">
        <v>572</v>
      </c>
      <c r="C272" s="161" t="s">
        <v>422</v>
      </c>
      <c r="D272" s="160">
        <v>10186</v>
      </c>
      <c r="E272" s="162" t="s">
        <v>571</v>
      </c>
      <c r="F272" s="160">
        <v>112</v>
      </c>
      <c r="G272" s="160">
        <v>13279.75</v>
      </c>
      <c r="H272" s="163">
        <v>3210.5446138817001</v>
      </c>
    </row>
    <row r="273" spans="1:8" ht="15.95" customHeight="1">
      <c r="A273" s="160">
        <v>255</v>
      </c>
      <c r="B273" s="160">
        <v>113833</v>
      </c>
      <c r="C273" s="161" t="s">
        <v>572</v>
      </c>
      <c r="D273" s="160">
        <v>12505</v>
      </c>
      <c r="E273" s="162" t="s">
        <v>573</v>
      </c>
      <c r="F273" s="160">
        <v>178</v>
      </c>
      <c r="G273" s="160">
        <v>13176.03</v>
      </c>
      <c r="H273" s="163">
        <v>2881.1484394128001</v>
      </c>
    </row>
    <row r="274" spans="1:8" ht="15.95" customHeight="1">
      <c r="A274" s="160">
        <v>256</v>
      </c>
      <c r="B274" s="160">
        <v>723</v>
      </c>
      <c r="C274" s="161" t="s">
        <v>530</v>
      </c>
      <c r="D274" s="160">
        <v>13020</v>
      </c>
      <c r="E274" s="162" t="s">
        <v>574</v>
      </c>
      <c r="F274" s="160">
        <v>177</v>
      </c>
      <c r="G274" s="160">
        <v>13166.47</v>
      </c>
      <c r="H274" s="163">
        <v>2572.4832433329002</v>
      </c>
    </row>
    <row r="275" spans="1:8" ht="15.95" customHeight="1">
      <c r="A275" s="160">
        <v>257</v>
      </c>
      <c r="B275" s="160">
        <v>549</v>
      </c>
      <c r="C275" s="161" t="s">
        <v>414</v>
      </c>
      <c r="D275" s="160">
        <v>7687</v>
      </c>
      <c r="E275" s="162" t="s">
        <v>575</v>
      </c>
      <c r="F275" s="160">
        <v>118</v>
      </c>
      <c r="G275" s="160">
        <v>13119.39</v>
      </c>
      <c r="H275" s="163">
        <v>2819.1890999995899</v>
      </c>
    </row>
    <row r="276" spans="1:8" ht="15.95" customHeight="1">
      <c r="A276" s="160">
        <v>258</v>
      </c>
      <c r="B276" s="160">
        <v>706</v>
      </c>
      <c r="C276" s="161" t="s">
        <v>566</v>
      </c>
      <c r="D276" s="160">
        <v>11985</v>
      </c>
      <c r="E276" s="162" t="s">
        <v>576</v>
      </c>
      <c r="F276" s="160">
        <v>151</v>
      </c>
      <c r="G276" s="160">
        <v>12923.49</v>
      </c>
      <c r="H276" s="163">
        <v>3115.3528836247001</v>
      </c>
    </row>
    <row r="277" spans="1:8" ht="15.95" customHeight="1">
      <c r="A277" s="160">
        <v>259</v>
      </c>
      <c r="B277" s="160">
        <v>573</v>
      </c>
      <c r="C277" s="161" t="s">
        <v>382</v>
      </c>
      <c r="D277" s="160">
        <v>12446</v>
      </c>
      <c r="E277" s="162" t="s">
        <v>577</v>
      </c>
      <c r="F277" s="160">
        <v>239</v>
      </c>
      <c r="G277" s="160">
        <v>12852.15</v>
      </c>
      <c r="H277" s="163">
        <v>1642.3184502306999</v>
      </c>
    </row>
    <row r="278" spans="1:8" ht="15.95" customHeight="1">
      <c r="A278" s="160">
        <v>260</v>
      </c>
      <c r="B278" s="160">
        <v>102479</v>
      </c>
      <c r="C278" s="161" t="s">
        <v>330</v>
      </c>
      <c r="D278" s="160">
        <v>12898</v>
      </c>
      <c r="E278" s="162" t="s">
        <v>578</v>
      </c>
      <c r="F278" s="160">
        <v>221</v>
      </c>
      <c r="G278" s="160">
        <v>12829.16</v>
      </c>
      <c r="H278" s="163">
        <v>3424.5833999995498</v>
      </c>
    </row>
    <row r="279" spans="1:8" ht="15.95" customHeight="1">
      <c r="A279" s="160">
        <v>261</v>
      </c>
      <c r="B279" s="160">
        <v>113025</v>
      </c>
      <c r="C279" s="161" t="s">
        <v>579</v>
      </c>
      <c r="D279" s="160">
        <v>12471</v>
      </c>
      <c r="E279" s="162" t="s">
        <v>580</v>
      </c>
      <c r="F279" s="160">
        <v>177</v>
      </c>
      <c r="G279" s="160">
        <v>12822.84</v>
      </c>
      <c r="H279" s="163">
        <v>3253.6531309845</v>
      </c>
    </row>
    <row r="280" spans="1:8" ht="15.95" customHeight="1">
      <c r="A280" s="160">
        <v>262</v>
      </c>
      <c r="B280" s="160">
        <v>706</v>
      </c>
      <c r="C280" s="161" t="s">
        <v>566</v>
      </c>
      <c r="D280" s="160">
        <v>10772</v>
      </c>
      <c r="E280" s="162" t="s">
        <v>581</v>
      </c>
      <c r="F280" s="160">
        <v>141</v>
      </c>
      <c r="G280" s="160">
        <v>12814.19</v>
      </c>
      <c r="H280" s="163">
        <v>3179.9145848749599</v>
      </c>
    </row>
    <row r="281" spans="1:8" ht="15.95" customHeight="1">
      <c r="A281" s="160">
        <v>263</v>
      </c>
      <c r="B281" s="160">
        <v>349</v>
      </c>
      <c r="C281" s="161" t="s">
        <v>478</v>
      </c>
      <c r="D281" s="160">
        <v>11639</v>
      </c>
      <c r="E281" s="162" t="s">
        <v>582</v>
      </c>
      <c r="F281" s="160">
        <v>193</v>
      </c>
      <c r="G281" s="160">
        <v>12799.25</v>
      </c>
      <c r="H281" s="163">
        <v>3738.1527820369001</v>
      </c>
    </row>
    <row r="282" spans="1:8" ht="15.95" customHeight="1">
      <c r="A282" s="160">
        <v>264</v>
      </c>
      <c r="B282" s="160">
        <v>754</v>
      </c>
      <c r="C282" s="161" t="s">
        <v>544</v>
      </c>
      <c r="D282" s="160">
        <v>11241</v>
      </c>
      <c r="E282" s="162" t="s">
        <v>583</v>
      </c>
      <c r="F282" s="160">
        <v>160</v>
      </c>
      <c r="G282" s="160">
        <v>12735.59</v>
      </c>
      <c r="H282" s="163">
        <v>2877.7106666668001</v>
      </c>
    </row>
    <row r="283" spans="1:8" ht="15.95" customHeight="1">
      <c r="A283" s="160">
        <v>265</v>
      </c>
      <c r="B283" s="160">
        <v>104429</v>
      </c>
      <c r="C283" s="161" t="s">
        <v>584</v>
      </c>
      <c r="D283" s="160">
        <v>12501</v>
      </c>
      <c r="E283" s="162" t="s">
        <v>585</v>
      </c>
      <c r="F283" s="160">
        <v>119</v>
      </c>
      <c r="G283" s="160">
        <v>12699.12</v>
      </c>
      <c r="H283" s="163">
        <v>2343.2593330901</v>
      </c>
    </row>
    <row r="284" spans="1:8" ht="15.95" customHeight="1">
      <c r="A284" s="160">
        <v>266</v>
      </c>
      <c r="B284" s="160">
        <v>738</v>
      </c>
      <c r="C284" s="161" t="s">
        <v>425</v>
      </c>
      <c r="D284" s="160">
        <v>12718</v>
      </c>
      <c r="E284" s="162" t="s">
        <v>586</v>
      </c>
      <c r="F284" s="160">
        <v>148</v>
      </c>
      <c r="G284" s="160">
        <v>12685.98</v>
      </c>
      <c r="H284" s="163">
        <v>2322.2949615602802</v>
      </c>
    </row>
    <row r="285" spans="1:8" ht="15.95" customHeight="1">
      <c r="A285" s="160">
        <v>267</v>
      </c>
      <c r="B285" s="160">
        <v>740</v>
      </c>
      <c r="C285" s="161" t="s">
        <v>480</v>
      </c>
      <c r="D285" s="160">
        <v>10650</v>
      </c>
      <c r="E285" s="162" t="s">
        <v>587</v>
      </c>
      <c r="F285" s="160">
        <v>186</v>
      </c>
      <c r="G285" s="160">
        <v>12659.63</v>
      </c>
      <c r="H285" s="163">
        <v>2978.55000666658</v>
      </c>
    </row>
    <row r="286" spans="1:8" ht="15.95" customHeight="1">
      <c r="A286" s="160">
        <v>268</v>
      </c>
      <c r="B286" s="160">
        <v>106066</v>
      </c>
      <c r="C286" s="161" t="s">
        <v>588</v>
      </c>
      <c r="D286" s="160">
        <v>999472</v>
      </c>
      <c r="E286" s="162" t="s">
        <v>589</v>
      </c>
      <c r="F286" s="160">
        <v>94</v>
      </c>
      <c r="G286" s="160">
        <v>12634.53</v>
      </c>
      <c r="H286" s="163">
        <v>1751.8300734996999</v>
      </c>
    </row>
    <row r="287" spans="1:8" ht="15.95" customHeight="1">
      <c r="A287" s="160">
        <v>269</v>
      </c>
      <c r="B287" s="160">
        <v>744</v>
      </c>
      <c r="C287" s="161" t="s">
        <v>305</v>
      </c>
      <c r="D287" s="160">
        <v>12846</v>
      </c>
      <c r="E287" s="162" t="s">
        <v>590</v>
      </c>
      <c r="F287" s="160">
        <v>230</v>
      </c>
      <c r="G287" s="160">
        <v>12581.81</v>
      </c>
      <c r="H287" s="163">
        <v>2390.8918927192799</v>
      </c>
    </row>
    <row r="288" spans="1:8" ht="15.95" customHeight="1">
      <c r="A288" s="160">
        <v>270</v>
      </c>
      <c r="B288" s="160">
        <v>754</v>
      </c>
      <c r="C288" s="161" t="s">
        <v>544</v>
      </c>
      <c r="D288" s="160">
        <v>4540</v>
      </c>
      <c r="E288" s="162" t="s">
        <v>591</v>
      </c>
      <c r="F288" s="160">
        <v>195</v>
      </c>
      <c r="G288" s="160">
        <v>12565.51</v>
      </c>
      <c r="H288" s="163">
        <v>4167.4541250003003</v>
      </c>
    </row>
    <row r="289" spans="1:8" ht="15.95" customHeight="1">
      <c r="A289" s="160">
        <v>271</v>
      </c>
      <c r="B289" s="160">
        <v>339</v>
      </c>
      <c r="C289" s="161" t="s">
        <v>592</v>
      </c>
      <c r="D289" s="160">
        <v>11394</v>
      </c>
      <c r="E289" s="162" t="s">
        <v>593</v>
      </c>
      <c r="F289" s="160">
        <v>160</v>
      </c>
      <c r="G289" s="160">
        <v>12516.67</v>
      </c>
      <c r="H289" s="163">
        <v>3036.5629489990001</v>
      </c>
    </row>
    <row r="290" spans="1:8" ht="15.95" customHeight="1">
      <c r="A290" s="160">
        <v>272</v>
      </c>
      <c r="B290" s="160">
        <v>549</v>
      </c>
      <c r="C290" s="161" t="s">
        <v>414</v>
      </c>
      <c r="D290" s="160">
        <v>12538</v>
      </c>
      <c r="E290" s="162" t="s">
        <v>594</v>
      </c>
      <c r="F290" s="160">
        <v>171</v>
      </c>
      <c r="G290" s="160">
        <v>12392.96</v>
      </c>
      <c r="H290" s="163">
        <v>2251.9799238104902</v>
      </c>
    </row>
    <row r="291" spans="1:8" ht="15.95" customHeight="1">
      <c r="A291" s="160">
        <v>273</v>
      </c>
      <c r="B291" s="160">
        <v>754</v>
      </c>
      <c r="C291" s="161" t="s">
        <v>544</v>
      </c>
      <c r="D291" s="160">
        <v>12377</v>
      </c>
      <c r="E291" s="162" t="s">
        <v>595</v>
      </c>
      <c r="F291" s="160">
        <v>161</v>
      </c>
      <c r="G291" s="160">
        <v>12383.19</v>
      </c>
      <c r="H291" s="163">
        <v>2959.7063333325</v>
      </c>
    </row>
    <row r="292" spans="1:8" ht="15.95" customHeight="1">
      <c r="A292" s="160">
        <v>274</v>
      </c>
      <c r="B292" s="160">
        <v>351</v>
      </c>
      <c r="C292" s="161" t="s">
        <v>469</v>
      </c>
      <c r="D292" s="160">
        <v>12901</v>
      </c>
      <c r="E292" s="162" t="s">
        <v>596</v>
      </c>
      <c r="F292" s="160">
        <v>133</v>
      </c>
      <c r="G292" s="160">
        <v>12328.3</v>
      </c>
      <c r="H292" s="163">
        <v>3087.1799796974301</v>
      </c>
    </row>
    <row r="293" spans="1:8" ht="15.95" customHeight="1">
      <c r="A293" s="160">
        <v>275</v>
      </c>
      <c r="B293" s="160">
        <v>111219</v>
      </c>
      <c r="C293" s="161" t="s">
        <v>340</v>
      </c>
      <c r="D293" s="160">
        <v>13019</v>
      </c>
      <c r="E293" s="162" t="s">
        <v>597</v>
      </c>
      <c r="F293" s="160">
        <v>205</v>
      </c>
      <c r="G293" s="160">
        <v>12300.66</v>
      </c>
      <c r="H293" s="163">
        <v>3487.1187916706999</v>
      </c>
    </row>
    <row r="294" spans="1:8" ht="15.95" customHeight="1">
      <c r="A294" s="160">
        <v>276</v>
      </c>
      <c r="B294" s="160">
        <v>106485</v>
      </c>
      <c r="C294" s="161" t="s">
        <v>417</v>
      </c>
      <c r="D294" s="160">
        <v>12848</v>
      </c>
      <c r="E294" s="162" t="s">
        <v>598</v>
      </c>
      <c r="F294" s="160">
        <v>244</v>
      </c>
      <c r="G294" s="160">
        <v>12168.57</v>
      </c>
      <c r="H294" s="163">
        <v>2585.7319249999</v>
      </c>
    </row>
    <row r="295" spans="1:8" ht="15.95" customHeight="1">
      <c r="A295" s="160">
        <v>277</v>
      </c>
      <c r="B295" s="160">
        <v>387</v>
      </c>
      <c r="C295" s="161" t="s">
        <v>272</v>
      </c>
      <c r="D295" s="160">
        <v>13124</v>
      </c>
      <c r="E295" s="162" t="s">
        <v>599</v>
      </c>
      <c r="F295" s="160">
        <v>153</v>
      </c>
      <c r="G295" s="160">
        <v>12068.91</v>
      </c>
      <c r="H295" s="163">
        <v>2277.7890197921902</v>
      </c>
    </row>
    <row r="296" spans="1:8" ht="15.95" customHeight="1">
      <c r="A296" s="160">
        <v>278</v>
      </c>
      <c r="B296" s="160">
        <v>110378</v>
      </c>
      <c r="C296" s="161" t="s">
        <v>600</v>
      </c>
      <c r="D296" s="160">
        <v>5521</v>
      </c>
      <c r="E296" s="162" t="s">
        <v>601</v>
      </c>
      <c r="F296" s="160">
        <v>108</v>
      </c>
      <c r="G296" s="160">
        <v>12005.71</v>
      </c>
      <c r="H296" s="163">
        <v>1950.1617911026001</v>
      </c>
    </row>
    <row r="297" spans="1:8" ht="15.95" customHeight="1">
      <c r="A297" s="160">
        <v>279</v>
      </c>
      <c r="B297" s="160">
        <v>110378</v>
      </c>
      <c r="C297" s="161" t="s">
        <v>600</v>
      </c>
      <c r="D297" s="160">
        <v>12745</v>
      </c>
      <c r="E297" s="162" t="s">
        <v>602</v>
      </c>
      <c r="F297" s="160">
        <v>90</v>
      </c>
      <c r="G297" s="160">
        <v>11923.04</v>
      </c>
      <c r="H297" s="163">
        <v>2491.2031886404002</v>
      </c>
    </row>
    <row r="298" spans="1:8" ht="15.95" customHeight="1">
      <c r="A298" s="160">
        <v>280</v>
      </c>
      <c r="B298" s="160">
        <v>517</v>
      </c>
      <c r="C298" s="161" t="s">
        <v>198</v>
      </c>
      <c r="D298" s="160">
        <v>11326</v>
      </c>
      <c r="E298" s="162" t="s">
        <v>603</v>
      </c>
      <c r="F298" s="160">
        <v>214</v>
      </c>
      <c r="G298" s="160">
        <v>11837.77</v>
      </c>
      <c r="H298" s="163">
        <v>3391.6382333400002</v>
      </c>
    </row>
    <row r="299" spans="1:8" ht="15.95" customHeight="1">
      <c r="A299" s="160">
        <v>281</v>
      </c>
      <c r="B299" s="160">
        <v>373</v>
      </c>
      <c r="C299" s="161" t="s">
        <v>319</v>
      </c>
      <c r="D299" s="160">
        <v>13295</v>
      </c>
      <c r="E299" s="162" t="s">
        <v>604</v>
      </c>
      <c r="F299" s="160">
        <v>171</v>
      </c>
      <c r="G299" s="160">
        <v>11794.4</v>
      </c>
      <c r="H299" s="163">
        <v>2664.2715083342</v>
      </c>
    </row>
    <row r="300" spans="1:8" ht="15.95" customHeight="1">
      <c r="A300" s="160">
        <v>282</v>
      </c>
      <c r="B300" s="160">
        <v>733</v>
      </c>
      <c r="C300" s="161" t="s">
        <v>605</v>
      </c>
      <c r="D300" s="160">
        <v>13164</v>
      </c>
      <c r="E300" s="162" t="s">
        <v>606</v>
      </c>
      <c r="F300" s="160">
        <v>145</v>
      </c>
      <c r="G300" s="160">
        <v>11709.37</v>
      </c>
      <c r="H300" s="163">
        <v>3335.4206303895999</v>
      </c>
    </row>
    <row r="301" spans="1:8" ht="15.95" customHeight="1">
      <c r="A301" s="160">
        <v>283</v>
      </c>
      <c r="B301" s="160">
        <v>103199</v>
      </c>
      <c r="C301" s="161" t="s">
        <v>546</v>
      </c>
      <c r="D301" s="160">
        <v>12449</v>
      </c>
      <c r="E301" s="162" t="s">
        <v>607</v>
      </c>
      <c r="F301" s="160">
        <v>208</v>
      </c>
      <c r="G301" s="160">
        <v>11706.66</v>
      </c>
      <c r="H301" s="163">
        <v>3157.0892459199299</v>
      </c>
    </row>
    <row r="302" spans="1:8" ht="15.95" customHeight="1">
      <c r="A302" s="160">
        <v>284</v>
      </c>
      <c r="B302" s="160">
        <v>102478</v>
      </c>
      <c r="C302" s="161" t="s">
        <v>608</v>
      </c>
      <c r="D302" s="160">
        <v>11117</v>
      </c>
      <c r="E302" s="162" t="s">
        <v>609</v>
      </c>
      <c r="F302" s="160">
        <v>136</v>
      </c>
      <c r="G302" s="160">
        <v>11701.32</v>
      </c>
      <c r="H302" s="163">
        <v>2714.9834885559999</v>
      </c>
    </row>
    <row r="303" spans="1:8" ht="15.95" customHeight="1">
      <c r="A303" s="160">
        <v>285</v>
      </c>
      <c r="B303" s="160">
        <v>308</v>
      </c>
      <c r="C303" s="161" t="s">
        <v>502</v>
      </c>
      <c r="D303" s="160">
        <v>12197</v>
      </c>
      <c r="E303" s="162" t="s">
        <v>610</v>
      </c>
      <c r="F303" s="160">
        <v>176</v>
      </c>
      <c r="G303" s="160">
        <v>11662.26</v>
      </c>
      <c r="H303" s="163">
        <v>2725.24090016947</v>
      </c>
    </row>
    <row r="304" spans="1:8" ht="15.95" customHeight="1">
      <c r="A304" s="160">
        <v>286</v>
      </c>
      <c r="B304" s="160">
        <v>113023</v>
      </c>
      <c r="C304" s="161" t="s">
        <v>569</v>
      </c>
      <c r="D304" s="160">
        <v>9328</v>
      </c>
      <c r="E304" s="162" t="s">
        <v>611</v>
      </c>
      <c r="F304" s="160">
        <v>137</v>
      </c>
      <c r="G304" s="160">
        <v>11646.33</v>
      </c>
      <c r="H304" s="163">
        <v>367.76200998389999</v>
      </c>
    </row>
    <row r="305" spans="1:8" ht="15.95" customHeight="1">
      <c r="A305" s="160">
        <v>287</v>
      </c>
      <c r="B305" s="160">
        <v>721</v>
      </c>
      <c r="C305" s="161" t="s">
        <v>356</v>
      </c>
      <c r="D305" s="160">
        <v>12934</v>
      </c>
      <c r="E305" s="162" t="s">
        <v>612</v>
      </c>
      <c r="F305" s="160">
        <v>198</v>
      </c>
      <c r="G305" s="160">
        <v>11453.84</v>
      </c>
      <c r="H305" s="163">
        <v>2861.9976066664999</v>
      </c>
    </row>
    <row r="306" spans="1:8" ht="15.95" customHeight="1">
      <c r="A306" s="160">
        <v>288</v>
      </c>
      <c r="B306" s="160">
        <v>511</v>
      </c>
      <c r="C306" s="161" t="s">
        <v>238</v>
      </c>
      <c r="D306" s="160">
        <v>11769</v>
      </c>
      <c r="E306" s="162" t="s">
        <v>613</v>
      </c>
      <c r="F306" s="160">
        <v>167</v>
      </c>
      <c r="G306" s="160">
        <v>11293.57</v>
      </c>
      <c r="H306" s="163">
        <v>2389.4210999997999</v>
      </c>
    </row>
    <row r="307" spans="1:8" ht="15.95" customHeight="1">
      <c r="A307" s="160">
        <v>289</v>
      </c>
      <c r="B307" s="160">
        <v>752</v>
      </c>
      <c r="C307" s="161" t="s">
        <v>541</v>
      </c>
      <c r="D307" s="160">
        <v>11318</v>
      </c>
      <c r="E307" s="162" t="s">
        <v>614</v>
      </c>
      <c r="F307" s="160">
        <v>146</v>
      </c>
      <c r="G307" s="160">
        <v>11238.47</v>
      </c>
      <c r="H307" s="163">
        <v>2577.2819044439002</v>
      </c>
    </row>
    <row r="308" spans="1:8" ht="15.95" customHeight="1">
      <c r="A308" s="160">
        <v>290</v>
      </c>
      <c r="B308" s="160">
        <v>114286</v>
      </c>
      <c r="C308" s="161" t="s">
        <v>615</v>
      </c>
      <c r="D308" s="160">
        <v>13394</v>
      </c>
      <c r="E308" s="162" t="s">
        <v>616</v>
      </c>
      <c r="F308" s="160">
        <v>166</v>
      </c>
      <c r="G308" s="160">
        <v>11137.49</v>
      </c>
      <c r="H308" s="163">
        <v>2024.4717699798</v>
      </c>
    </row>
    <row r="309" spans="1:8" ht="15.95" customHeight="1">
      <c r="A309" s="160">
        <v>291</v>
      </c>
      <c r="B309" s="160">
        <v>52</v>
      </c>
      <c r="C309" s="161" t="s">
        <v>617</v>
      </c>
      <c r="D309" s="160">
        <v>12277</v>
      </c>
      <c r="E309" s="162" t="s">
        <v>618</v>
      </c>
      <c r="F309" s="160">
        <v>175</v>
      </c>
      <c r="G309" s="160">
        <v>11016.18</v>
      </c>
      <c r="H309" s="163">
        <v>2541.73667700021</v>
      </c>
    </row>
    <row r="310" spans="1:8" ht="15.95" customHeight="1">
      <c r="A310" s="160">
        <v>292</v>
      </c>
      <c r="B310" s="160">
        <v>753</v>
      </c>
      <c r="C310" s="161" t="s">
        <v>563</v>
      </c>
      <c r="D310" s="160">
        <v>6662</v>
      </c>
      <c r="E310" s="162" t="s">
        <v>619</v>
      </c>
      <c r="F310" s="160">
        <v>143</v>
      </c>
      <c r="G310" s="160">
        <v>10994.43</v>
      </c>
      <c r="H310" s="163">
        <v>2168.4369750766</v>
      </c>
    </row>
    <row r="311" spans="1:8" ht="15.95" customHeight="1">
      <c r="A311" s="160">
        <v>293</v>
      </c>
      <c r="B311" s="160">
        <v>365</v>
      </c>
      <c r="C311" s="161" t="s">
        <v>208</v>
      </c>
      <c r="D311" s="160">
        <v>12932</v>
      </c>
      <c r="E311" s="162" t="s">
        <v>620</v>
      </c>
      <c r="F311" s="160">
        <v>210</v>
      </c>
      <c r="G311" s="160">
        <v>10989.03</v>
      </c>
      <c r="H311" s="163">
        <v>2038.4714950003099</v>
      </c>
    </row>
    <row r="312" spans="1:8" ht="15.95" customHeight="1">
      <c r="A312" s="160">
        <v>294</v>
      </c>
      <c r="B312" s="160">
        <v>733</v>
      </c>
      <c r="C312" s="161" t="s">
        <v>605</v>
      </c>
      <c r="D312" s="160">
        <v>4435</v>
      </c>
      <c r="E312" s="162" t="s">
        <v>621</v>
      </c>
      <c r="F312" s="160">
        <v>134</v>
      </c>
      <c r="G312" s="160">
        <v>10924.74</v>
      </c>
      <c r="H312" s="163">
        <v>2411.1374730770999</v>
      </c>
    </row>
    <row r="313" spans="1:8" ht="15.95" customHeight="1">
      <c r="A313" s="160">
        <v>295</v>
      </c>
      <c r="B313" s="160">
        <v>738</v>
      </c>
      <c r="C313" s="161" t="s">
        <v>425</v>
      </c>
      <c r="D313" s="160">
        <v>13092</v>
      </c>
      <c r="E313" s="162" t="s">
        <v>622</v>
      </c>
      <c r="F313" s="160">
        <v>136</v>
      </c>
      <c r="G313" s="160">
        <v>10909.7</v>
      </c>
      <c r="H313" s="163">
        <v>2234.4966249999002</v>
      </c>
    </row>
    <row r="314" spans="1:8" ht="15.95" customHeight="1">
      <c r="A314" s="160">
        <v>296</v>
      </c>
      <c r="B314" s="160">
        <v>730</v>
      </c>
      <c r="C314" s="161" t="s">
        <v>256</v>
      </c>
      <c r="D314" s="160">
        <v>11596</v>
      </c>
      <c r="E314" s="162" t="s">
        <v>623</v>
      </c>
      <c r="F314" s="160">
        <v>163</v>
      </c>
      <c r="G314" s="160">
        <v>10851.03</v>
      </c>
      <c r="H314" s="163">
        <v>3145.35872376014</v>
      </c>
    </row>
    <row r="315" spans="1:8" ht="15.95" customHeight="1">
      <c r="A315" s="160">
        <v>297</v>
      </c>
      <c r="B315" s="160">
        <v>307</v>
      </c>
      <c r="C315" s="161" t="s">
        <v>191</v>
      </c>
      <c r="D315" s="160">
        <v>995407</v>
      </c>
      <c r="E315" s="162" t="s">
        <v>624</v>
      </c>
      <c r="F315" s="160">
        <v>189</v>
      </c>
      <c r="G315" s="160">
        <v>10724.14</v>
      </c>
      <c r="H315" s="163">
        <v>3829.5643760294502</v>
      </c>
    </row>
    <row r="316" spans="1:8" ht="15.95" customHeight="1">
      <c r="A316" s="160">
        <v>298</v>
      </c>
      <c r="B316" s="160">
        <v>52</v>
      </c>
      <c r="C316" s="161" t="s">
        <v>617</v>
      </c>
      <c r="D316" s="160">
        <v>13415</v>
      </c>
      <c r="E316" s="162" t="s">
        <v>625</v>
      </c>
      <c r="F316" s="160">
        <v>151</v>
      </c>
      <c r="G316" s="160">
        <v>10595.22</v>
      </c>
      <c r="H316" s="163">
        <v>2633.9458916672002</v>
      </c>
    </row>
    <row r="317" spans="1:8" ht="15.95" customHeight="1">
      <c r="A317" s="160">
        <v>299</v>
      </c>
      <c r="B317" s="160">
        <v>111064</v>
      </c>
      <c r="C317" s="161" t="s">
        <v>626</v>
      </c>
      <c r="D317" s="160">
        <v>11490</v>
      </c>
      <c r="E317" s="162" t="s">
        <v>627</v>
      </c>
      <c r="F317" s="160">
        <v>183</v>
      </c>
      <c r="G317" s="160">
        <v>10559.08</v>
      </c>
      <c r="H317" s="163">
        <v>1195.1050064818</v>
      </c>
    </row>
    <row r="318" spans="1:8" ht="15.95" customHeight="1">
      <c r="A318" s="160">
        <v>300</v>
      </c>
      <c r="B318" s="160">
        <v>111400</v>
      </c>
      <c r="C318" s="161" t="s">
        <v>218</v>
      </c>
      <c r="D318" s="160">
        <v>13702</v>
      </c>
      <c r="E318" s="162" t="s">
        <v>628</v>
      </c>
      <c r="F318" s="160">
        <v>161</v>
      </c>
      <c r="G318" s="160">
        <v>10426.23</v>
      </c>
      <c r="H318" s="163">
        <v>2134.2963400000999</v>
      </c>
    </row>
    <row r="319" spans="1:8" ht="15.95" customHeight="1">
      <c r="A319" s="160">
        <v>301</v>
      </c>
      <c r="B319" s="160">
        <v>106066</v>
      </c>
      <c r="C319" s="161" t="s">
        <v>588</v>
      </c>
      <c r="D319" s="160">
        <v>995673</v>
      </c>
      <c r="E319" s="162" t="s">
        <v>629</v>
      </c>
      <c r="F319" s="160">
        <v>92</v>
      </c>
      <c r="G319" s="160">
        <v>10420.44</v>
      </c>
      <c r="H319" s="163">
        <v>2528.7940004000998</v>
      </c>
    </row>
    <row r="320" spans="1:8" ht="15.95" customHeight="1">
      <c r="A320" s="160">
        <v>302</v>
      </c>
      <c r="B320" s="160">
        <v>704</v>
      </c>
      <c r="C320" s="161" t="s">
        <v>552</v>
      </c>
      <c r="D320" s="160">
        <v>10953</v>
      </c>
      <c r="E320" s="162" t="s">
        <v>630</v>
      </c>
      <c r="F320" s="160">
        <v>128</v>
      </c>
      <c r="G320" s="160">
        <v>10370.11</v>
      </c>
      <c r="H320" s="163">
        <v>2053.5996459097</v>
      </c>
    </row>
    <row r="321" spans="1:8" ht="15.95" customHeight="1">
      <c r="A321" s="160">
        <v>303</v>
      </c>
      <c r="B321" s="160">
        <v>114286</v>
      </c>
      <c r="C321" s="161" t="s">
        <v>615</v>
      </c>
      <c r="D321" s="160">
        <v>4077</v>
      </c>
      <c r="E321" s="162" t="s">
        <v>631</v>
      </c>
      <c r="F321" s="160">
        <v>158</v>
      </c>
      <c r="G321" s="160">
        <v>10359.34</v>
      </c>
      <c r="H321" s="163">
        <v>1567.0169028641999</v>
      </c>
    </row>
    <row r="322" spans="1:8" ht="15.95" customHeight="1">
      <c r="A322" s="160">
        <v>304</v>
      </c>
      <c r="B322" s="160">
        <v>742</v>
      </c>
      <c r="C322" s="161" t="s">
        <v>322</v>
      </c>
      <c r="D322" s="160">
        <v>1000456</v>
      </c>
      <c r="E322" s="162" t="s">
        <v>632</v>
      </c>
      <c r="F322" s="160">
        <v>103</v>
      </c>
      <c r="G322" s="160">
        <v>10329.299999999999</v>
      </c>
      <c r="H322" s="163">
        <v>1414.6912499201001</v>
      </c>
    </row>
    <row r="323" spans="1:8" ht="15.95" customHeight="1">
      <c r="A323" s="160">
        <v>305</v>
      </c>
      <c r="B323" s="160">
        <v>106568</v>
      </c>
      <c r="C323" s="161" t="s">
        <v>441</v>
      </c>
      <c r="D323" s="160">
        <v>12443</v>
      </c>
      <c r="E323" s="162" t="s">
        <v>633</v>
      </c>
      <c r="F323" s="160">
        <v>158</v>
      </c>
      <c r="G323" s="160">
        <v>10320.790000000001</v>
      </c>
      <c r="H323" s="163">
        <v>2199.2123364802001</v>
      </c>
    </row>
    <row r="324" spans="1:8" ht="15.95" customHeight="1">
      <c r="A324" s="160">
        <v>306</v>
      </c>
      <c r="B324" s="160">
        <v>517</v>
      </c>
      <c r="C324" s="161" t="s">
        <v>198</v>
      </c>
      <c r="D324" s="160">
        <v>13337</v>
      </c>
      <c r="E324" s="162" t="s">
        <v>634</v>
      </c>
      <c r="F324" s="160">
        <v>241</v>
      </c>
      <c r="G324" s="160">
        <v>10315.31</v>
      </c>
      <c r="H324" s="163">
        <v>3318.1120527841999</v>
      </c>
    </row>
    <row r="325" spans="1:8" ht="15.95" customHeight="1">
      <c r="A325" s="160">
        <v>307</v>
      </c>
      <c r="B325" s="160">
        <v>102564</v>
      </c>
      <c r="C325" s="161" t="s">
        <v>533</v>
      </c>
      <c r="D325" s="160">
        <v>12534</v>
      </c>
      <c r="E325" s="162" t="s">
        <v>635</v>
      </c>
      <c r="F325" s="160">
        <v>181</v>
      </c>
      <c r="G325" s="160">
        <v>10219.49</v>
      </c>
      <c r="H325" s="163">
        <v>2672.1228274280002</v>
      </c>
    </row>
    <row r="326" spans="1:8" ht="15.95" customHeight="1">
      <c r="A326" s="160">
        <v>308</v>
      </c>
      <c r="B326" s="160">
        <v>347</v>
      </c>
      <c r="C326" s="161" t="s">
        <v>528</v>
      </c>
      <c r="D326" s="160">
        <v>8400</v>
      </c>
      <c r="E326" s="162" t="s">
        <v>636</v>
      </c>
      <c r="F326" s="160">
        <v>120</v>
      </c>
      <c r="G326" s="160">
        <v>10205.99</v>
      </c>
      <c r="H326" s="163">
        <v>2517.5559576128999</v>
      </c>
    </row>
    <row r="327" spans="1:8" ht="15.95" customHeight="1">
      <c r="A327" s="160">
        <v>309</v>
      </c>
      <c r="B327" s="160">
        <v>114069</v>
      </c>
      <c r="C327" s="161" t="s">
        <v>637</v>
      </c>
      <c r="D327" s="160">
        <v>12847</v>
      </c>
      <c r="E327" s="162" t="s">
        <v>638</v>
      </c>
      <c r="F327" s="160">
        <v>115</v>
      </c>
      <c r="G327" s="160">
        <v>10040.780000000001</v>
      </c>
      <c r="H327" s="163">
        <v>3088.2489320770001</v>
      </c>
    </row>
    <row r="328" spans="1:8" ht="15.95" customHeight="1">
      <c r="A328" s="160">
        <v>310</v>
      </c>
      <c r="B328" s="160">
        <v>112888</v>
      </c>
      <c r="C328" s="161" t="s">
        <v>491</v>
      </c>
      <c r="D328" s="160">
        <v>12954</v>
      </c>
      <c r="E328" s="162" t="s">
        <v>364</v>
      </c>
      <c r="F328" s="160">
        <v>146</v>
      </c>
      <c r="G328" s="160">
        <v>10036.540000000001</v>
      </c>
      <c r="H328" s="163">
        <v>2398.5538383401999</v>
      </c>
    </row>
    <row r="329" spans="1:8" ht="15.95" customHeight="1">
      <c r="A329" s="160">
        <v>311</v>
      </c>
      <c r="B329" s="160">
        <v>106066</v>
      </c>
      <c r="C329" s="161" t="s">
        <v>588</v>
      </c>
      <c r="D329" s="160">
        <v>998867</v>
      </c>
      <c r="E329" s="162" t="s">
        <v>639</v>
      </c>
      <c r="F329" s="160">
        <v>143</v>
      </c>
      <c r="G329" s="160">
        <v>10027.200000000001</v>
      </c>
      <c r="H329" s="163">
        <v>2645.1376692268</v>
      </c>
    </row>
    <row r="330" spans="1:8" ht="15.95" customHeight="1">
      <c r="A330" s="160">
        <v>312</v>
      </c>
      <c r="B330" s="160">
        <v>339</v>
      </c>
      <c r="C330" s="161" t="s">
        <v>592</v>
      </c>
      <c r="D330" s="160">
        <v>12883</v>
      </c>
      <c r="E330" s="162" t="s">
        <v>640</v>
      </c>
      <c r="F330" s="160">
        <v>113</v>
      </c>
      <c r="G330" s="160">
        <v>9884.99</v>
      </c>
      <c r="H330" s="163">
        <v>1980.3158500003001</v>
      </c>
    </row>
    <row r="331" spans="1:8" ht="15.95" customHeight="1">
      <c r="A331" s="160">
        <v>313</v>
      </c>
      <c r="B331" s="160">
        <v>733</v>
      </c>
      <c r="C331" s="161" t="s">
        <v>605</v>
      </c>
      <c r="D331" s="160">
        <v>11004</v>
      </c>
      <c r="E331" s="162" t="s">
        <v>641</v>
      </c>
      <c r="F331" s="160">
        <v>181</v>
      </c>
      <c r="G331" s="160">
        <v>9860.06</v>
      </c>
      <c r="H331" s="163">
        <v>2255.6996195201</v>
      </c>
    </row>
    <row r="332" spans="1:8" ht="15.95" customHeight="1">
      <c r="A332" s="160">
        <v>314</v>
      </c>
      <c r="B332" s="160">
        <v>572</v>
      </c>
      <c r="C332" s="161" t="s">
        <v>422</v>
      </c>
      <c r="D332" s="160">
        <v>11058</v>
      </c>
      <c r="E332" s="162" t="s">
        <v>642</v>
      </c>
      <c r="F332" s="160">
        <v>137</v>
      </c>
      <c r="G332" s="160">
        <v>9773.74</v>
      </c>
      <c r="H332" s="163">
        <v>2593.6285916658098</v>
      </c>
    </row>
    <row r="333" spans="1:8" ht="15.95" customHeight="1">
      <c r="A333" s="160">
        <v>315</v>
      </c>
      <c r="B333" s="160">
        <v>114286</v>
      </c>
      <c r="C333" s="161" t="s">
        <v>615</v>
      </c>
      <c r="D333" s="160">
        <v>990035</v>
      </c>
      <c r="E333" s="162" t="s">
        <v>643</v>
      </c>
      <c r="F333" s="160">
        <v>84</v>
      </c>
      <c r="G333" s="160">
        <v>9465.84</v>
      </c>
      <c r="H333" s="163">
        <v>621.65577800029996</v>
      </c>
    </row>
    <row r="334" spans="1:8" ht="15.95" customHeight="1">
      <c r="A334" s="160">
        <v>316</v>
      </c>
      <c r="B334" s="160">
        <v>113025</v>
      </c>
      <c r="C334" s="161" t="s">
        <v>579</v>
      </c>
      <c r="D334" s="160">
        <v>12144</v>
      </c>
      <c r="E334" s="162" t="s">
        <v>644</v>
      </c>
      <c r="F334" s="160">
        <v>130</v>
      </c>
      <c r="G334" s="160">
        <v>9427.2900000000009</v>
      </c>
      <c r="H334" s="163">
        <v>2883.5925344942998</v>
      </c>
    </row>
    <row r="335" spans="1:8" ht="15.95" customHeight="1">
      <c r="A335" s="160">
        <v>317</v>
      </c>
      <c r="B335" s="160">
        <v>106569</v>
      </c>
      <c r="C335" s="161" t="s">
        <v>406</v>
      </c>
      <c r="D335" s="160">
        <v>13148</v>
      </c>
      <c r="E335" s="162" t="s">
        <v>645</v>
      </c>
      <c r="F335" s="160">
        <v>141</v>
      </c>
      <c r="G335" s="160">
        <v>9287.66</v>
      </c>
      <c r="H335" s="163">
        <v>2067.5971549499</v>
      </c>
    </row>
    <row r="336" spans="1:8" ht="15.95" customHeight="1">
      <c r="A336" s="160">
        <v>318</v>
      </c>
      <c r="B336" s="160">
        <v>591</v>
      </c>
      <c r="C336" s="161" t="s">
        <v>435</v>
      </c>
      <c r="D336" s="160">
        <v>13208</v>
      </c>
      <c r="E336" s="162" t="s">
        <v>646</v>
      </c>
      <c r="F336" s="160">
        <v>210</v>
      </c>
      <c r="G336" s="160">
        <v>9227.48</v>
      </c>
      <c r="H336" s="163">
        <v>2795.9871787433999</v>
      </c>
    </row>
    <row r="337" spans="1:8" ht="15.95" customHeight="1">
      <c r="A337" s="160">
        <v>319</v>
      </c>
      <c r="B337" s="160">
        <v>371</v>
      </c>
      <c r="C337" s="161" t="s">
        <v>539</v>
      </c>
      <c r="D337" s="160">
        <v>12682</v>
      </c>
      <c r="E337" s="162" t="s">
        <v>647</v>
      </c>
      <c r="F337" s="160">
        <v>107</v>
      </c>
      <c r="G337" s="160">
        <v>9109.1200000000008</v>
      </c>
      <c r="H337" s="163">
        <v>2191.4730272746001</v>
      </c>
    </row>
    <row r="338" spans="1:8" ht="15.95" customHeight="1">
      <c r="A338" s="160">
        <v>320</v>
      </c>
      <c r="B338" s="160">
        <v>545</v>
      </c>
      <c r="C338" s="161" t="s">
        <v>549</v>
      </c>
      <c r="D338" s="160">
        <v>12669</v>
      </c>
      <c r="E338" s="162" t="s">
        <v>648</v>
      </c>
      <c r="F338" s="160">
        <v>165</v>
      </c>
      <c r="G338" s="160">
        <v>9076.09</v>
      </c>
      <c r="H338" s="163">
        <v>1011.95348711999</v>
      </c>
    </row>
    <row r="339" spans="1:8" ht="15.95" customHeight="1">
      <c r="A339" s="160">
        <v>321</v>
      </c>
      <c r="B339" s="160">
        <v>347</v>
      </c>
      <c r="C339" s="161" t="s">
        <v>528</v>
      </c>
      <c r="D339" s="160">
        <v>12990</v>
      </c>
      <c r="E339" s="162" t="s">
        <v>649</v>
      </c>
      <c r="F339" s="160">
        <v>182</v>
      </c>
      <c r="G339" s="160">
        <v>9008.18</v>
      </c>
      <c r="H339" s="163">
        <v>1548.3642352904001</v>
      </c>
    </row>
    <row r="340" spans="1:8" ht="15.95" customHeight="1">
      <c r="A340" s="160">
        <v>322</v>
      </c>
      <c r="B340" s="160">
        <v>113833</v>
      </c>
      <c r="C340" s="161" t="s">
        <v>572</v>
      </c>
      <c r="D340" s="160">
        <v>13296</v>
      </c>
      <c r="E340" s="162" t="s">
        <v>650</v>
      </c>
      <c r="F340" s="160">
        <v>134</v>
      </c>
      <c r="G340" s="160">
        <v>8986.7800000000007</v>
      </c>
      <c r="H340" s="163">
        <v>2039.9617195897999</v>
      </c>
    </row>
    <row r="341" spans="1:8" ht="15.95" customHeight="1">
      <c r="A341" s="160">
        <v>323</v>
      </c>
      <c r="B341" s="160">
        <v>108656</v>
      </c>
      <c r="C341" s="161" t="s">
        <v>326</v>
      </c>
      <c r="D341" s="160">
        <v>13622</v>
      </c>
      <c r="E341" s="162" t="s">
        <v>651</v>
      </c>
      <c r="F341" s="160">
        <v>82</v>
      </c>
      <c r="G341" s="160">
        <v>8939.32</v>
      </c>
      <c r="H341" s="163">
        <v>1423.4548242838</v>
      </c>
    </row>
    <row r="342" spans="1:8" ht="15.95" customHeight="1">
      <c r="A342" s="160">
        <v>324</v>
      </c>
      <c r="B342" s="160">
        <v>355</v>
      </c>
      <c r="C342" s="161" t="s">
        <v>313</v>
      </c>
      <c r="D342" s="160">
        <v>13091</v>
      </c>
      <c r="E342" s="162" t="s">
        <v>652</v>
      </c>
      <c r="F342" s="160">
        <v>87</v>
      </c>
      <c r="G342" s="160">
        <v>8926.7000000000007</v>
      </c>
      <c r="H342" s="163">
        <v>2418.0020395191</v>
      </c>
    </row>
    <row r="343" spans="1:8" ht="15.95" customHeight="1">
      <c r="A343" s="160">
        <v>325</v>
      </c>
      <c r="B343" s="160">
        <v>113298</v>
      </c>
      <c r="C343" s="161" t="s">
        <v>496</v>
      </c>
      <c r="D343" s="160">
        <v>6471</v>
      </c>
      <c r="E343" s="162" t="s">
        <v>653</v>
      </c>
      <c r="F343" s="160">
        <v>150</v>
      </c>
      <c r="G343" s="160">
        <v>8664.64</v>
      </c>
      <c r="H343" s="163">
        <v>2346.0326569908002</v>
      </c>
    </row>
    <row r="344" spans="1:8" ht="15.95" customHeight="1">
      <c r="A344" s="160">
        <v>326</v>
      </c>
      <c r="B344" s="160">
        <v>371</v>
      </c>
      <c r="C344" s="161" t="s">
        <v>539</v>
      </c>
      <c r="D344" s="160">
        <v>11388</v>
      </c>
      <c r="E344" s="162" t="s">
        <v>654</v>
      </c>
      <c r="F344" s="160">
        <v>118</v>
      </c>
      <c r="G344" s="160">
        <v>8502.4</v>
      </c>
      <c r="H344" s="163">
        <v>2044.3533000001</v>
      </c>
    </row>
    <row r="345" spans="1:8" ht="15.95" customHeight="1">
      <c r="A345" s="160">
        <v>327</v>
      </c>
      <c r="B345" s="160">
        <v>727</v>
      </c>
      <c r="C345" s="161" t="s">
        <v>514</v>
      </c>
      <c r="D345" s="160">
        <v>12915</v>
      </c>
      <c r="E345" s="162" t="s">
        <v>655</v>
      </c>
      <c r="F345" s="160">
        <v>129</v>
      </c>
      <c r="G345" s="160">
        <v>8408.5</v>
      </c>
      <c r="H345" s="163">
        <v>2235.5377949999001</v>
      </c>
    </row>
    <row r="346" spans="1:8" ht="15.95" customHeight="1">
      <c r="A346" s="160">
        <v>328</v>
      </c>
      <c r="B346" s="160">
        <v>387</v>
      </c>
      <c r="C346" s="161" t="s">
        <v>272</v>
      </c>
      <c r="D346" s="160">
        <v>13293</v>
      </c>
      <c r="E346" s="162" t="s">
        <v>656</v>
      </c>
      <c r="F346" s="160">
        <v>117</v>
      </c>
      <c r="G346" s="160">
        <v>8353.7999999999993</v>
      </c>
      <c r="H346" s="163">
        <v>909.26440127290005</v>
      </c>
    </row>
    <row r="347" spans="1:8" ht="15.95" customHeight="1">
      <c r="A347" s="160">
        <v>329</v>
      </c>
      <c r="B347" s="160">
        <v>102479</v>
      </c>
      <c r="C347" s="161" t="s">
        <v>330</v>
      </c>
      <c r="D347" s="160">
        <v>12845</v>
      </c>
      <c r="E347" s="162" t="s">
        <v>657</v>
      </c>
      <c r="F347" s="160">
        <v>210</v>
      </c>
      <c r="G347" s="160">
        <v>8314.2999999999993</v>
      </c>
      <c r="H347" s="163">
        <v>1909.2318229999</v>
      </c>
    </row>
    <row r="348" spans="1:8" ht="15.95" customHeight="1">
      <c r="A348" s="160">
        <v>330</v>
      </c>
      <c r="B348" s="160">
        <v>111400</v>
      </c>
      <c r="C348" s="161" t="s">
        <v>218</v>
      </c>
      <c r="D348" s="160">
        <v>13312</v>
      </c>
      <c r="E348" s="162" t="s">
        <v>658</v>
      </c>
      <c r="F348" s="160">
        <v>128</v>
      </c>
      <c r="G348" s="160">
        <v>8266.99</v>
      </c>
      <c r="H348" s="163">
        <v>1465.4488386605999</v>
      </c>
    </row>
    <row r="349" spans="1:8" ht="15.95" customHeight="1">
      <c r="A349" s="160">
        <v>331</v>
      </c>
      <c r="B349" s="160">
        <v>102478</v>
      </c>
      <c r="C349" s="161" t="s">
        <v>608</v>
      </c>
      <c r="D349" s="160">
        <v>12894</v>
      </c>
      <c r="E349" s="162" t="s">
        <v>659</v>
      </c>
      <c r="F349" s="160">
        <v>158</v>
      </c>
      <c r="G349" s="160">
        <v>8090.97</v>
      </c>
      <c r="H349" s="163">
        <v>1568.1544212169999</v>
      </c>
    </row>
    <row r="350" spans="1:8" ht="15.95" customHeight="1">
      <c r="A350" s="160">
        <v>332</v>
      </c>
      <c r="B350" s="160">
        <v>114069</v>
      </c>
      <c r="C350" s="161" t="s">
        <v>637</v>
      </c>
      <c r="D350" s="160">
        <v>4304</v>
      </c>
      <c r="E350" s="162" t="s">
        <v>660</v>
      </c>
      <c r="F350" s="160">
        <v>131</v>
      </c>
      <c r="G350" s="160">
        <v>7899.32</v>
      </c>
      <c r="H350" s="163">
        <v>1908.5811396198001</v>
      </c>
    </row>
    <row r="351" spans="1:8" ht="15.95" customHeight="1">
      <c r="A351" s="160">
        <v>333</v>
      </c>
      <c r="B351" s="160">
        <v>104429</v>
      </c>
      <c r="C351" s="161" t="s">
        <v>584</v>
      </c>
      <c r="D351" s="160">
        <v>12147</v>
      </c>
      <c r="E351" s="162" t="s">
        <v>661</v>
      </c>
      <c r="F351" s="160">
        <v>97</v>
      </c>
      <c r="G351" s="160">
        <v>7827.62</v>
      </c>
      <c r="H351" s="163">
        <v>1738.7704618799</v>
      </c>
    </row>
    <row r="352" spans="1:8" ht="15.95" customHeight="1">
      <c r="A352" s="160">
        <v>334</v>
      </c>
      <c r="B352" s="160">
        <v>750</v>
      </c>
      <c r="C352" s="161" t="s">
        <v>62</v>
      </c>
      <c r="D352" s="160">
        <v>11762</v>
      </c>
      <c r="E352" s="162" t="s">
        <v>662</v>
      </c>
      <c r="F352" s="160">
        <v>127</v>
      </c>
      <c r="G352" s="160">
        <v>7753.8</v>
      </c>
      <c r="H352" s="163">
        <v>2089.9207809999998</v>
      </c>
    </row>
    <row r="353" spans="1:8" ht="15.95" customHeight="1">
      <c r="A353" s="160">
        <v>335</v>
      </c>
      <c r="B353" s="160">
        <v>339</v>
      </c>
      <c r="C353" s="161" t="s">
        <v>592</v>
      </c>
      <c r="D353" s="160">
        <v>997727</v>
      </c>
      <c r="E353" s="162" t="s">
        <v>663</v>
      </c>
      <c r="F353" s="160">
        <v>52</v>
      </c>
      <c r="G353" s="160">
        <v>7727.39</v>
      </c>
      <c r="H353" s="163">
        <v>1584.3819999990001</v>
      </c>
    </row>
    <row r="354" spans="1:8" ht="15.95" customHeight="1">
      <c r="A354" s="160">
        <v>336</v>
      </c>
      <c r="B354" s="160">
        <v>707</v>
      </c>
      <c r="C354" s="161" t="s">
        <v>231</v>
      </c>
      <c r="D354" s="160">
        <v>13578</v>
      </c>
      <c r="E354" s="162" t="s">
        <v>664</v>
      </c>
      <c r="F354" s="160">
        <v>140</v>
      </c>
      <c r="G354" s="160">
        <v>7547.31</v>
      </c>
      <c r="H354" s="163">
        <v>1988.9647716774</v>
      </c>
    </row>
    <row r="355" spans="1:8" ht="15.95" customHeight="1">
      <c r="A355" s="160">
        <v>337</v>
      </c>
      <c r="B355" s="160">
        <v>113008</v>
      </c>
      <c r="C355" s="161" t="s">
        <v>665</v>
      </c>
      <c r="D355" s="160">
        <v>11622</v>
      </c>
      <c r="E355" s="162" t="s">
        <v>666</v>
      </c>
      <c r="F355" s="160">
        <v>124</v>
      </c>
      <c r="G355" s="160">
        <v>7507.36</v>
      </c>
      <c r="H355" s="163">
        <v>2183.6707638618</v>
      </c>
    </row>
    <row r="356" spans="1:8" ht="15.95" customHeight="1">
      <c r="A356" s="160">
        <v>338</v>
      </c>
      <c r="B356" s="160">
        <v>104429</v>
      </c>
      <c r="C356" s="161" t="s">
        <v>584</v>
      </c>
      <c r="D356" s="160">
        <v>13161</v>
      </c>
      <c r="E356" s="162" t="s">
        <v>667</v>
      </c>
      <c r="F356" s="160">
        <v>109</v>
      </c>
      <c r="G356" s="160">
        <v>7426.41</v>
      </c>
      <c r="H356" s="163">
        <v>1243.9534270908</v>
      </c>
    </row>
    <row r="357" spans="1:8" ht="15.95" customHeight="1">
      <c r="A357" s="160">
        <v>339</v>
      </c>
      <c r="B357" s="160">
        <v>391</v>
      </c>
      <c r="C357" s="161" t="s">
        <v>391</v>
      </c>
      <c r="D357" s="160">
        <v>13318</v>
      </c>
      <c r="E357" s="162" t="s">
        <v>668</v>
      </c>
      <c r="F357" s="160">
        <v>142</v>
      </c>
      <c r="G357" s="160">
        <v>7242.41</v>
      </c>
      <c r="H357" s="163">
        <v>1550.2913000000001</v>
      </c>
    </row>
    <row r="358" spans="1:8" ht="15.95" customHeight="1">
      <c r="A358" s="160">
        <v>340</v>
      </c>
      <c r="B358" s="160">
        <v>107658</v>
      </c>
      <c r="C358" s="161" t="s">
        <v>457</v>
      </c>
      <c r="D358" s="160">
        <v>13206</v>
      </c>
      <c r="E358" s="162" t="s">
        <v>669</v>
      </c>
      <c r="F358" s="160">
        <v>161</v>
      </c>
      <c r="G358" s="160">
        <v>7023.06</v>
      </c>
      <c r="H358" s="163">
        <v>1207.9312925641</v>
      </c>
    </row>
    <row r="359" spans="1:8" ht="15.95" customHeight="1">
      <c r="A359" s="160">
        <v>341</v>
      </c>
      <c r="B359" s="160">
        <v>750</v>
      </c>
      <c r="C359" s="161" t="s">
        <v>62</v>
      </c>
      <c r="D359" s="160">
        <v>11088</v>
      </c>
      <c r="E359" s="162" t="s">
        <v>670</v>
      </c>
      <c r="F359" s="160">
        <v>49</v>
      </c>
      <c r="G359" s="160">
        <v>6982.23</v>
      </c>
      <c r="H359" s="163">
        <v>1185.6466799993</v>
      </c>
    </row>
    <row r="360" spans="1:8" ht="15.95" customHeight="1">
      <c r="A360" s="160">
        <v>342</v>
      </c>
      <c r="B360" s="160">
        <v>106066</v>
      </c>
      <c r="C360" s="161" t="s">
        <v>588</v>
      </c>
      <c r="D360" s="160">
        <v>995671</v>
      </c>
      <c r="E360" s="162" t="s">
        <v>671</v>
      </c>
      <c r="F360" s="160">
        <v>51</v>
      </c>
      <c r="G360" s="160">
        <v>6977.11</v>
      </c>
      <c r="H360" s="163">
        <v>1402.9479250006</v>
      </c>
    </row>
    <row r="361" spans="1:8" ht="15.95" customHeight="1">
      <c r="A361" s="160">
        <v>343</v>
      </c>
      <c r="B361" s="160">
        <v>108656</v>
      </c>
      <c r="C361" s="161" t="s">
        <v>326</v>
      </c>
      <c r="D361" s="160">
        <v>11458</v>
      </c>
      <c r="E361" s="162" t="s">
        <v>672</v>
      </c>
      <c r="F361" s="160">
        <v>76</v>
      </c>
      <c r="G361" s="160">
        <v>6922.41</v>
      </c>
      <c r="H361" s="163">
        <v>1859.449132193</v>
      </c>
    </row>
    <row r="362" spans="1:8" ht="15.95" customHeight="1">
      <c r="A362" s="160">
        <v>344</v>
      </c>
      <c r="B362" s="160">
        <v>106066</v>
      </c>
      <c r="C362" s="161" t="s">
        <v>588</v>
      </c>
      <c r="D362" s="160">
        <v>998831</v>
      </c>
      <c r="E362" s="162" t="s">
        <v>673</v>
      </c>
      <c r="F362" s="160">
        <v>109</v>
      </c>
      <c r="G362" s="160">
        <v>6813.34</v>
      </c>
      <c r="H362" s="163">
        <v>2310.5490000002001</v>
      </c>
    </row>
    <row r="363" spans="1:8" ht="15.95" customHeight="1">
      <c r="A363" s="160">
        <v>345</v>
      </c>
      <c r="B363" s="160">
        <v>114286</v>
      </c>
      <c r="C363" s="161" t="s">
        <v>615</v>
      </c>
      <c r="D363" s="160">
        <v>13162</v>
      </c>
      <c r="E363" s="162" t="s">
        <v>674</v>
      </c>
      <c r="F363" s="160">
        <v>117</v>
      </c>
      <c r="G363" s="160">
        <v>6790.92</v>
      </c>
      <c r="H363" s="163">
        <v>1246.3291331094999</v>
      </c>
    </row>
    <row r="364" spans="1:8" ht="15.95" customHeight="1">
      <c r="A364" s="160">
        <v>346</v>
      </c>
      <c r="B364" s="160">
        <v>738</v>
      </c>
      <c r="C364" s="161" t="s">
        <v>425</v>
      </c>
      <c r="D364" s="160">
        <v>13583</v>
      </c>
      <c r="E364" s="162" t="s">
        <v>675</v>
      </c>
      <c r="F364" s="160">
        <v>93</v>
      </c>
      <c r="G364" s="160">
        <v>6773.16</v>
      </c>
      <c r="H364" s="163">
        <v>819.17083333359994</v>
      </c>
    </row>
    <row r="365" spans="1:8" ht="15.95" customHeight="1">
      <c r="A365" s="160">
        <v>347</v>
      </c>
      <c r="B365" s="160">
        <v>102478</v>
      </c>
      <c r="C365" s="161" t="s">
        <v>608</v>
      </c>
      <c r="D365" s="160">
        <v>10751</v>
      </c>
      <c r="E365" s="162" t="s">
        <v>676</v>
      </c>
      <c r="F365" s="160">
        <v>39</v>
      </c>
      <c r="G365" s="160">
        <v>6342.89</v>
      </c>
      <c r="H365" s="163">
        <v>271.63049355999999</v>
      </c>
    </row>
    <row r="366" spans="1:8" ht="15.95" customHeight="1">
      <c r="A366" s="160">
        <v>348</v>
      </c>
      <c r="B366" s="160">
        <v>106569</v>
      </c>
      <c r="C366" s="161" t="s">
        <v>406</v>
      </c>
      <c r="D366" s="160">
        <v>13335</v>
      </c>
      <c r="E366" s="162" t="s">
        <v>677</v>
      </c>
      <c r="F366" s="160">
        <v>117</v>
      </c>
      <c r="G366" s="160">
        <v>6241.27</v>
      </c>
      <c r="H366" s="163">
        <v>1781.9896400001001</v>
      </c>
    </row>
    <row r="367" spans="1:8" ht="15.95" customHeight="1">
      <c r="A367" s="160">
        <v>349</v>
      </c>
      <c r="B367" s="160">
        <v>307</v>
      </c>
      <c r="C367" s="161" t="s">
        <v>191</v>
      </c>
      <c r="D367" s="160">
        <v>8592</v>
      </c>
      <c r="E367" s="162" t="s">
        <v>678</v>
      </c>
      <c r="F367" s="160">
        <v>11</v>
      </c>
      <c r="G367" s="160">
        <v>6147.08</v>
      </c>
      <c r="H367" s="163">
        <v>1674.5301093749999</v>
      </c>
    </row>
    <row r="368" spans="1:8" ht="15.95" customHeight="1">
      <c r="A368" s="160">
        <v>350</v>
      </c>
      <c r="B368" s="160">
        <v>742</v>
      </c>
      <c r="C368" s="161" t="s">
        <v>322</v>
      </c>
      <c r="D368" s="160">
        <v>1000509</v>
      </c>
      <c r="E368" s="162" t="s">
        <v>679</v>
      </c>
      <c r="F368" s="160">
        <v>51</v>
      </c>
      <c r="G368" s="160">
        <v>6051.08</v>
      </c>
      <c r="H368" s="163">
        <v>992.02299999989998</v>
      </c>
    </row>
    <row r="369" spans="1:8" ht="15.95" customHeight="1">
      <c r="A369" s="160">
        <v>351</v>
      </c>
      <c r="B369" s="160">
        <v>723</v>
      </c>
      <c r="C369" s="161" t="s">
        <v>530</v>
      </c>
      <c r="D369" s="160">
        <v>13203</v>
      </c>
      <c r="E369" s="162" t="s">
        <v>680</v>
      </c>
      <c r="F369" s="160">
        <v>131</v>
      </c>
      <c r="G369" s="160">
        <v>5683.17</v>
      </c>
      <c r="H369" s="163">
        <v>1161.7155072728001</v>
      </c>
    </row>
    <row r="370" spans="1:8" ht="15.95" customHeight="1">
      <c r="A370" s="160">
        <v>352</v>
      </c>
      <c r="B370" s="160">
        <v>112415</v>
      </c>
      <c r="C370" s="161" t="s">
        <v>445</v>
      </c>
      <c r="D370" s="160">
        <v>12922</v>
      </c>
      <c r="E370" s="162" t="s">
        <v>681</v>
      </c>
      <c r="F370" s="160">
        <v>150</v>
      </c>
      <c r="G370" s="160">
        <v>5553.72</v>
      </c>
      <c r="H370" s="163">
        <v>1107.8233</v>
      </c>
    </row>
    <row r="371" spans="1:8" ht="15.95" customHeight="1">
      <c r="A371" s="160">
        <v>353</v>
      </c>
      <c r="B371" s="160">
        <v>726</v>
      </c>
      <c r="C371" s="161" t="s">
        <v>333</v>
      </c>
      <c r="D371" s="160">
        <v>13039</v>
      </c>
      <c r="E371" s="162" t="s">
        <v>682</v>
      </c>
      <c r="F371" s="160">
        <v>102</v>
      </c>
      <c r="G371" s="160">
        <v>5507.07</v>
      </c>
      <c r="H371" s="163">
        <v>1535.2519159999999</v>
      </c>
    </row>
    <row r="372" spans="1:8" ht="15.95" customHeight="1">
      <c r="A372" s="160">
        <v>354</v>
      </c>
      <c r="B372" s="160">
        <v>106066</v>
      </c>
      <c r="C372" s="161" t="s">
        <v>588</v>
      </c>
      <c r="D372" s="160">
        <v>998828</v>
      </c>
      <c r="E372" s="162" t="s">
        <v>683</v>
      </c>
      <c r="F372" s="160">
        <v>47</v>
      </c>
      <c r="G372" s="160">
        <v>5491.15</v>
      </c>
      <c r="H372" s="163">
        <v>1355.9290000000999</v>
      </c>
    </row>
    <row r="373" spans="1:8" ht="15.95" customHeight="1">
      <c r="A373" s="160">
        <v>355</v>
      </c>
      <c r="B373" s="160">
        <v>515</v>
      </c>
      <c r="C373" s="161" t="s">
        <v>275</v>
      </c>
      <c r="D373" s="160">
        <v>13319</v>
      </c>
      <c r="E373" s="162" t="s">
        <v>684</v>
      </c>
      <c r="F373" s="160">
        <v>89</v>
      </c>
      <c r="G373" s="160">
        <v>5420.87</v>
      </c>
      <c r="H373" s="163">
        <v>482.76314062500001</v>
      </c>
    </row>
    <row r="374" spans="1:8" ht="15.95" customHeight="1">
      <c r="A374" s="160">
        <v>356</v>
      </c>
      <c r="B374" s="160">
        <v>367</v>
      </c>
      <c r="C374" s="161" t="s">
        <v>279</v>
      </c>
      <c r="D374" s="160">
        <v>13199</v>
      </c>
      <c r="E374" s="162" t="s">
        <v>685</v>
      </c>
      <c r="F374" s="160">
        <v>101</v>
      </c>
      <c r="G374" s="160">
        <v>5397.13</v>
      </c>
      <c r="H374" s="163">
        <v>1026.5437272728</v>
      </c>
    </row>
    <row r="375" spans="1:8" ht="15.95" customHeight="1">
      <c r="A375" s="160">
        <v>357</v>
      </c>
      <c r="B375" s="160">
        <v>112415</v>
      </c>
      <c r="C375" s="161" t="s">
        <v>445</v>
      </c>
      <c r="D375" s="160">
        <v>11880</v>
      </c>
      <c r="E375" s="162" t="s">
        <v>686</v>
      </c>
      <c r="F375" s="160">
        <v>85</v>
      </c>
      <c r="G375" s="160">
        <v>5373.89</v>
      </c>
      <c r="H375" s="163">
        <v>1066.3938239999</v>
      </c>
    </row>
    <row r="376" spans="1:8" ht="15.95" customHeight="1">
      <c r="A376" s="160">
        <v>358</v>
      </c>
      <c r="B376" s="160">
        <v>307</v>
      </c>
      <c r="C376" s="161" t="s">
        <v>191</v>
      </c>
      <c r="D376" s="160">
        <v>992519</v>
      </c>
      <c r="E376" s="162" t="s">
        <v>687</v>
      </c>
      <c r="F376" s="160">
        <v>18</v>
      </c>
      <c r="G376" s="160">
        <v>5344.2</v>
      </c>
      <c r="H376" s="163">
        <v>1106.9513840033401</v>
      </c>
    </row>
    <row r="377" spans="1:8" ht="15.95" customHeight="1">
      <c r="A377" s="160">
        <v>359</v>
      </c>
      <c r="B377" s="160">
        <v>104430</v>
      </c>
      <c r="C377" s="161" t="s">
        <v>560</v>
      </c>
      <c r="D377" s="160">
        <v>12048</v>
      </c>
      <c r="E377" s="162" t="s">
        <v>688</v>
      </c>
      <c r="F377" s="160">
        <v>110</v>
      </c>
      <c r="G377" s="160">
        <v>5314.21</v>
      </c>
      <c r="H377" s="163">
        <v>1267.7861909994001</v>
      </c>
    </row>
    <row r="378" spans="1:8" ht="15.95" customHeight="1">
      <c r="A378" s="160">
        <v>360</v>
      </c>
      <c r="B378" s="160">
        <v>108656</v>
      </c>
      <c r="C378" s="161" t="s">
        <v>326</v>
      </c>
      <c r="D378" s="160">
        <v>1000732</v>
      </c>
      <c r="E378" s="162" t="s">
        <v>689</v>
      </c>
      <c r="F378" s="160">
        <v>28</v>
      </c>
      <c r="G378" s="160">
        <v>5213.8500000000004</v>
      </c>
      <c r="H378" s="163">
        <v>823.10713499999997</v>
      </c>
    </row>
    <row r="379" spans="1:8" ht="15.95" customHeight="1">
      <c r="A379" s="160">
        <v>361</v>
      </c>
      <c r="B379" s="160">
        <v>750</v>
      </c>
      <c r="C379" s="161" t="s">
        <v>62</v>
      </c>
      <c r="D379" s="160">
        <v>13122</v>
      </c>
      <c r="E379" s="162" t="s">
        <v>690</v>
      </c>
      <c r="F379" s="160">
        <v>93</v>
      </c>
      <c r="G379" s="160">
        <v>5199.08</v>
      </c>
      <c r="H379" s="163">
        <v>1300.6096000003499</v>
      </c>
    </row>
    <row r="380" spans="1:8" ht="15.95" customHeight="1">
      <c r="A380" s="160">
        <v>362</v>
      </c>
      <c r="B380" s="160">
        <v>307</v>
      </c>
      <c r="C380" s="161" t="s">
        <v>191</v>
      </c>
      <c r="D380" s="160">
        <v>990213</v>
      </c>
      <c r="E380" s="162" t="s">
        <v>691</v>
      </c>
      <c r="F380" s="160">
        <v>63</v>
      </c>
      <c r="G380" s="160">
        <v>5171.33</v>
      </c>
      <c r="H380" s="163">
        <v>2460.7784967782</v>
      </c>
    </row>
    <row r="381" spans="1:8" ht="15.95" customHeight="1">
      <c r="A381" s="160">
        <v>363</v>
      </c>
      <c r="B381" s="160">
        <v>102934</v>
      </c>
      <c r="C381" s="161" t="s">
        <v>244</v>
      </c>
      <c r="D381" s="160">
        <v>13528</v>
      </c>
      <c r="E381" s="162" t="s">
        <v>692</v>
      </c>
      <c r="F381" s="160">
        <v>168</v>
      </c>
      <c r="G381" s="160">
        <v>5131.1899999999996</v>
      </c>
      <c r="H381" s="163">
        <v>1307.3674937180999</v>
      </c>
    </row>
    <row r="382" spans="1:8" ht="15.95" customHeight="1">
      <c r="A382" s="160">
        <v>364</v>
      </c>
      <c r="B382" s="160">
        <v>399</v>
      </c>
      <c r="C382" s="161" t="s">
        <v>328</v>
      </c>
      <c r="D382" s="160">
        <v>13268</v>
      </c>
      <c r="E382" s="162" t="s">
        <v>693</v>
      </c>
      <c r="F382" s="160">
        <v>69</v>
      </c>
      <c r="G382" s="160">
        <v>5092.4399999999996</v>
      </c>
      <c r="H382" s="163">
        <v>891.70086789970196</v>
      </c>
    </row>
    <row r="383" spans="1:8" ht="15.95" customHeight="1">
      <c r="A383" s="160">
        <v>365</v>
      </c>
      <c r="B383" s="160">
        <v>726</v>
      </c>
      <c r="C383" s="161" t="s">
        <v>333</v>
      </c>
      <c r="D383" s="160">
        <v>12909</v>
      </c>
      <c r="E383" s="162" t="s">
        <v>694</v>
      </c>
      <c r="F383" s="160">
        <v>94</v>
      </c>
      <c r="G383" s="160">
        <v>5083.2299999999996</v>
      </c>
      <c r="H383" s="163">
        <v>888.74628800769995</v>
      </c>
    </row>
    <row r="384" spans="1:8" ht="15.95" customHeight="1">
      <c r="A384" s="160">
        <v>366</v>
      </c>
      <c r="B384" s="160">
        <v>752</v>
      </c>
      <c r="C384" s="161" t="s">
        <v>541</v>
      </c>
      <c r="D384" s="160">
        <v>13406</v>
      </c>
      <c r="E384" s="162" t="s">
        <v>695</v>
      </c>
      <c r="F384" s="160">
        <v>116</v>
      </c>
      <c r="G384" s="160">
        <v>4982.8</v>
      </c>
      <c r="H384" s="163">
        <v>284.16499999989998</v>
      </c>
    </row>
    <row r="385" spans="1:8" ht="15.95" customHeight="1">
      <c r="A385" s="160">
        <v>367</v>
      </c>
      <c r="B385" s="160">
        <v>710</v>
      </c>
      <c r="C385" s="161" t="s">
        <v>427</v>
      </c>
      <c r="D385" s="160">
        <v>13304</v>
      </c>
      <c r="E385" s="162" t="s">
        <v>696</v>
      </c>
      <c r="F385" s="160">
        <v>170</v>
      </c>
      <c r="G385" s="160">
        <v>4870.1000000000004</v>
      </c>
      <c r="H385" s="163">
        <v>1096.4170000003</v>
      </c>
    </row>
    <row r="386" spans="1:8" ht="15.95" customHeight="1">
      <c r="A386" s="160">
        <v>368</v>
      </c>
      <c r="B386" s="160">
        <v>113833</v>
      </c>
      <c r="C386" s="161" t="s">
        <v>572</v>
      </c>
      <c r="D386" s="160">
        <v>13149</v>
      </c>
      <c r="E386" s="162" t="s">
        <v>697</v>
      </c>
      <c r="F386" s="160">
        <v>90</v>
      </c>
      <c r="G386" s="160">
        <v>4813.71</v>
      </c>
      <c r="H386" s="163">
        <v>823.59308933390002</v>
      </c>
    </row>
    <row r="387" spans="1:8" ht="15.95" customHeight="1">
      <c r="A387" s="160">
        <v>369</v>
      </c>
      <c r="B387" s="160">
        <v>106066</v>
      </c>
      <c r="C387" s="161" t="s">
        <v>588</v>
      </c>
      <c r="D387" s="160">
        <v>998836</v>
      </c>
      <c r="E387" s="162" t="s">
        <v>698</v>
      </c>
      <c r="F387" s="160">
        <v>69</v>
      </c>
      <c r="G387" s="160">
        <v>4730.1000000000004</v>
      </c>
      <c r="H387" s="163">
        <v>968.52000000019996</v>
      </c>
    </row>
    <row r="388" spans="1:8" ht="15.95" customHeight="1">
      <c r="A388" s="160">
        <v>370</v>
      </c>
      <c r="B388" s="160">
        <v>744</v>
      </c>
      <c r="C388" s="161" t="s">
        <v>305</v>
      </c>
      <c r="D388" s="160">
        <v>13281</v>
      </c>
      <c r="E388" s="162" t="s">
        <v>699</v>
      </c>
      <c r="F388" s="160">
        <v>97</v>
      </c>
      <c r="G388" s="160">
        <v>4718.41</v>
      </c>
      <c r="H388" s="163">
        <v>938.45499599909999</v>
      </c>
    </row>
    <row r="389" spans="1:8" ht="15.95" customHeight="1">
      <c r="A389" s="160">
        <v>371</v>
      </c>
      <c r="B389" s="160">
        <v>339</v>
      </c>
      <c r="C389" s="161" t="s">
        <v>592</v>
      </c>
      <c r="D389" s="160">
        <v>13645</v>
      </c>
      <c r="E389" s="162" t="s">
        <v>700</v>
      </c>
      <c r="F389" s="160">
        <v>85</v>
      </c>
      <c r="G389" s="160">
        <v>4582.7299999999996</v>
      </c>
      <c r="H389" s="163">
        <v>330.95259499989999</v>
      </c>
    </row>
    <row r="390" spans="1:8" ht="15.95" customHeight="1">
      <c r="A390" s="160">
        <v>372</v>
      </c>
      <c r="B390" s="160">
        <v>515</v>
      </c>
      <c r="C390" s="161" t="s">
        <v>275</v>
      </c>
      <c r="D390" s="160">
        <v>13139</v>
      </c>
      <c r="E390" s="162" t="s">
        <v>701</v>
      </c>
      <c r="F390" s="160">
        <v>109</v>
      </c>
      <c r="G390" s="160">
        <v>4581.41</v>
      </c>
      <c r="H390" s="163">
        <v>1269.2411406240001</v>
      </c>
    </row>
    <row r="391" spans="1:8" ht="15.95" customHeight="1">
      <c r="A391" s="160">
        <v>373</v>
      </c>
      <c r="B391" s="160">
        <v>106066</v>
      </c>
      <c r="C391" s="161" t="s">
        <v>588</v>
      </c>
      <c r="D391" s="160">
        <v>995590</v>
      </c>
      <c r="E391" s="162" t="s">
        <v>702</v>
      </c>
      <c r="F391" s="160">
        <v>64</v>
      </c>
      <c r="G391" s="160">
        <v>4555.41</v>
      </c>
      <c r="H391" s="163">
        <v>1393.7127398800999</v>
      </c>
    </row>
    <row r="392" spans="1:8" ht="15.95" customHeight="1">
      <c r="A392" s="160">
        <v>374</v>
      </c>
      <c r="B392" s="160">
        <v>103639</v>
      </c>
      <c r="C392" s="161" t="s">
        <v>375</v>
      </c>
      <c r="D392" s="160">
        <v>13216</v>
      </c>
      <c r="E392" s="162" t="s">
        <v>703</v>
      </c>
      <c r="F392" s="160">
        <v>69</v>
      </c>
      <c r="G392" s="160">
        <v>4403.47</v>
      </c>
      <c r="H392" s="163">
        <v>975.16659999980004</v>
      </c>
    </row>
    <row r="393" spans="1:8" ht="15.95" customHeight="1">
      <c r="A393" s="160">
        <v>375</v>
      </c>
      <c r="B393" s="160">
        <v>752</v>
      </c>
      <c r="C393" s="161" t="s">
        <v>541</v>
      </c>
      <c r="D393" s="160">
        <v>13411</v>
      </c>
      <c r="E393" s="162" t="s">
        <v>704</v>
      </c>
      <c r="F393" s="160">
        <v>103</v>
      </c>
      <c r="G393" s="160">
        <v>4321.4399999999996</v>
      </c>
      <c r="H393" s="163">
        <v>318.46299272139998</v>
      </c>
    </row>
    <row r="394" spans="1:8" ht="15.95" customHeight="1">
      <c r="A394" s="160">
        <v>376</v>
      </c>
      <c r="B394" s="160">
        <v>113299</v>
      </c>
      <c r="C394" s="161" t="s">
        <v>522</v>
      </c>
      <c r="D394" s="160">
        <v>12447</v>
      </c>
      <c r="E394" s="162" t="s">
        <v>705</v>
      </c>
      <c r="F394" s="160">
        <v>100</v>
      </c>
      <c r="G394" s="160">
        <v>4303.3999999999996</v>
      </c>
      <c r="H394" s="163">
        <v>1001.6561412</v>
      </c>
    </row>
    <row r="395" spans="1:8" ht="15.95" customHeight="1">
      <c r="A395" s="160">
        <v>377</v>
      </c>
      <c r="B395" s="160">
        <v>106568</v>
      </c>
      <c r="C395" s="161" t="s">
        <v>441</v>
      </c>
      <c r="D395" s="160">
        <v>13214</v>
      </c>
      <c r="E395" s="162" t="s">
        <v>706</v>
      </c>
      <c r="F395" s="160">
        <v>99</v>
      </c>
      <c r="G395" s="160">
        <v>4300.6000000000004</v>
      </c>
      <c r="H395" s="163">
        <v>1149.8030000000001</v>
      </c>
    </row>
    <row r="396" spans="1:8" ht="15.95" customHeight="1">
      <c r="A396" s="160">
        <v>378</v>
      </c>
      <c r="B396" s="160">
        <v>106066</v>
      </c>
      <c r="C396" s="161" t="s">
        <v>588</v>
      </c>
      <c r="D396" s="160">
        <v>998827</v>
      </c>
      <c r="E396" s="162" t="s">
        <v>707</v>
      </c>
      <c r="F396" s="160">
        <v>3</v>
      </c>
      <c r="G396" s="160">
        <v>4293</v>
      </c>
      <c r="H396" s="163">
        <v>602</v>
      </c>
    </row>
    <row r="397" spans="1:8" ht="15.95" customHeight="1">
      <c r="A397" s="160">
        <v>379</v>
      </c>
      <c r="B397" s="160">
        <v>709</v>
      </c>
      <c r="C397" s="161" t="s">
        <v>336</v>
      </c>
      <c r="D397" s="160">
        <v>13221</v>
      </c>
      <c r="E397" s="162" t="s">
        <v>708</v>
      </c>
      <c r="F397" s="160">
        <v>84</v>
      </c>
      <c r="G397" s="160">
        <v>4262.1899999999996</v>
      </c>
      <c r="H397" s="163">
        <v>914.46014062510005</v>
      </c>
    </row>
    <row r="398" spans="1:8" ht="15.95" customHeight="1">
      <c r="A398" s="160">
        <v>380</v>
      </c>
      <c r="B398" s="160">
        <v>108656</v>
      </c>
      <c r="C398" s="161" t="s">
        <v>326</v>
      </c>
      <c r="D398" s="160">
        <v>1000729</v>
      </c>
      <c r="E398" s="162" t="s">
        <v>709</v>
      </c>
      <c r="F398" s="160">
        <v>37</v>
      </c>
      <c r="G398" s="160">
        <v>4127.05</v>
      </c>
      <c r="H398" s="163">
        <v>706.61</v>
      </c>
    </row>
    <row r="399" spans="1:8" ht="15.95" customHeight="1">
      <c r="A399" s="160">
        <v>381</v>
      </c>
      <c r="B399" s="160">
        <v>750</v>
      </c>
      <c r="C399" s="161" t="s">
        <v>62</v>
      </c>
      <c r="D399" s="160">
        <v>13228</v>
      </c>
      <c r="E399" s="162" t="s">
        <v>710</v>
      </c>
      <c r="F399" s="160">
        <v>115</v>
      </c>
      <c r="G399" s="160">
        <v>4094.51</v>
      </c>
      <c r="H399" s="163">
        <v>889.52900000043996</v>
      </c>
    </row>
    <row r="400" spans="1:8" ht="15.95" customHeight="1">
      <c r="A400" s="160">
        <v>382</v>
      </c>
      <c r="B400" s="160">
        <v>113299</v>
      </c>
      <c r="C400" s="161" t="s">
        <v>522</v>
      </c>
      <c r="D400" s="160">
        <v>13273</v>
      </c>
      <c r="E400" s="162" t="s">
        <v>711</v>
      </c>
      <c r="F400" s="160">
        <v>83</v>
      </c>
      <c r="G400" s="160">
        <v>4078.16</v>
      </c>
      <c r="H400" s="163">
        <v>552.43566666829997</v>
      </c>
    </row>
    <row r="401" spans="1:8" ht="15.95" customHeight="1">
      <c r="A401" s="160">
        <v>383</v>
      </c>
      <c r="B401" s="160">
        <v>111064</v>
      </c>
      <c r="C401" s="161" t="s">
        <v>626</v>
      </c>
      <c r="D401" s="160">
        <v>13207</v>
      </c>
      <c r="E401" s="162" t="s">
        <v>712</v>
      </c>
      <c r="F401" s="160">
        <v>124</v>
      </c>
      <c r="G401" s="160">
        <v>4050.82</v>
      </c>
      <c r="H401" s="163">
        <v>900.50742276446704</v>
      </c>
    </row>
    <row r="402" spans="1:8" ht="15.95" customHeight="1">
      <c r="A402" s="160">
        <v>384</v>
      </c>
      <c r="B402" s="160">
        <v>307</v>
      </c>
      <c r="C402" s="161" t="s">
        <v>191</v>
      </c>
      <c r="D402" s="160">
        <v>990280</v>
      </c>
      <c r="E402" s="162" t="s">
        <v>713</v>
      </c>
      <c r="F402" s="160">
        <v>31</v>
      </c>
      <c r="G402" s="160">
        <v>4011.1</v>
      </c>
      <c r="H402" s="163">
        <v>901.89569999989999</v>
      </c>
    </row>
    <row r="403" spans="1:8" ht="15.95" customHeight="1">
      <c r="A403" s="160">
        <v>385</v>
      </c>
      <c r="B403" s="160">
        <v>373</v>
      </c>
      <c r="C403" s="161" t="s">
        <v>319</v>
      </c>
      <c r="D403" s="160">
        <v>13150</v>
      </c>
      <c r="E403" s="162" t="s">
        <v>714</v>
      </c>
      <c r="F403" s="160">
        <v>89</v>
      </c>
      <c r="G403" s="160">
        <v>3981.04</v>
      </c>
      <c r="H403" s="163">
        <v>1156.1650000001</v>
      </c>
    </row>
    <row r="404" spans="1:8" ht="15.95" customHeight="1">
      <c r="A404" s="160">
        <v>386</v>
      </c>
      <c r="B404" s="160">
        <v>307</v>
      </c>
      <c r="C404" s="161" t="s">
        <v>191</v>
      </c>
      <c r="D404" s="160">
        <v>990222</v>
      </c>
      <c r="E404" s="162" t="s">
        <v>715</v>
      </c>
      <c r="F404" s="160">
        <v>13</v>
      </c>
      <c r="G404" s="160">
        <v>3958.07</v>
      </c>
      <c r="H404" s="163">
        <v>1721.97082999849</v>
      </c>
    </row>
    <row r="405" spans="1:8" ht="15.95" customHeight="1">
      <c r="A405" s="160">
        <v>387</v>
      </c>
      <c r="B405" s="160">
        <v>307</v>
      </c>
      <c r="C405" s="161" t="s">
        <v>191</v>
      </c>
      <c r="D405" s="160">
        <v>10890</v>
      </c>
      <c r="E405" s="162" t="s">
        <v>716</v>
      </c>
      <c r="F405" s="160">
        <v>21</v>
      </c>
      <c r="G405" s="160">
        <v>3902.1</v>
      </c>
      <c r="H405" s="163">
        <v>3.3575500001999998</v>
      </c>
    </row>
    <row r="406" spans="1:8" ht="15.95" customHeight="1">
      <c r="A406" s="160">
        <v>388</v>
      </c>
      <c r="B406" s="160">
        <v>103198</v>
      </c>
      <c r="C406" s="161" t="s">
        <v>338</v>
      </c>
      <c r="D406" s="160">
        <v>13324</v>
      </c>
      <c r="E406" s="162" t="s">
        <v>717</v>
      </c>
      <c r="F406" s="160">
        <v>44</v>
      </c>
      <c r="G406" s="160">
        <v>3898.06</v>
      </c>
      <c r="H406" s="163">
        <v>807.65333000010003</v>
      </c>
    </row>
    <row r="407" spans="1:8" ht="15.95" customHeight="1">
      <c r="A407" s="160">
        <v>389</v>
      </c>
      <c r="B407" s="160">
        <v>106865</v>
      </c>
      <c r="C407" s="161" t="s">
        <v>459</v>
      </c>
      <c r="D407" s="160">
        <v>13342</v>
      </c>
      <c r="E407" s="162" t="s">
        <v>718</v>
      </c>
      <c r="F407" s="160">
        <v>74</v>
      </c>
      <c r="G407" s="160">
        <v>3810.96</v>
      </c>
      <c r="H407" s="163">
        <v>995.957938700216</v>
      </c>
    </row>
    <row r="408" spans="1:8" ht="15.95" customHeight="1">
      <c r="A408" s="160">
        <v>390</v>
      </c>
      <c r="B408" s="160">
        <v>704</v>
      </c>
      <c r="C408" s="161" t="s">
        <v>552</v>
      </c>
      <c r="D408" s="160">
        <v>13299</v>
      </c>
      <c r="E408" s="162" t="s">
        <v>719</v>
      </c>
      <c r="F408" s="160">
        <v>70</v>
      </c>
      <c r="G408" s="160">
        <v>3783.4</v>
      </c>
      <c r="H408" s="163">
        <v>869.16299999989997</v>
      </c>
    </row>
    <row r="409" spans="1:8" ht="15.95" customHeight="1">
      <c r="A409" s="160">
        <v>391</v>
      </c>
      <c r="B409" s="160">
        <v>113023</v>
      </c>
      <c r="C409" s="161" t="s">
        <v>569</v>
      </c>
      <c r="D409" s="160">
        <v>13263</v>
      </c>
      <c r="E409" s="162" t="s">
        <v>720</v>
      </c>
      <c r="F409" s="160">
        <v>67</v>
      </c>
      <c r="G409" s="160">
        <v>3654.33</v>
      </c>
      <c r="H409" s="163">
        <v>280.86851333380002</v>
      </c>
    </row>
    <row r="410" spans="1:8" ht="15.95" customHeight="1">
      <c r="A410" s="160">
        <v>392</v>
      </c>
      <c r="B410" s="160">
        <v>102565</v>
      </c>
      <c r="C410" s="161" t="s">
        <v>246</v>
      </c>
      <c r="D410" s="160">
        <v>13132</v>
      </c>
      <c r="E410" s="162" t="s">
        <v>721</v>
      </c>
      <c r="F410" s="160">
        <v>85</v>
      </c>
      <c r="G410" s="160">
        <v>3649.72</v>
      </c>
      <c r="H410" s="163">
        <v>316.92740000020001</v>
      </c>
    </row>
    <row r="411" spans="1:8" ht="15.95" customHeight="1">
      <c r="A411" s="160">
        <v>393</v>
      </c>
      <c r="B411" s="160">
        <v>105910</v>
      </c>
      <c r="C411" s="161" t="s">
        <v>265</v>
      </c>
      <c r="D411" s="160">
        <v>13222</v>
      </c>
      <c r="E411" s="162" t="s">
        <v>722</v>
      </c>
      <c r="F411" s="160">
        <v>89</v>
      </c>
      <c r="G411" s="160">
        <v>3647.6</v>
      </c>
      <c r="H411" s="163">
        <v>919.65999999990004</v>
      </c>
    </row>
    <row r="412" spans="1:8" ht="15.95" customHeight="1">
      <c r="A412" s="160">
        <v>394</v>
      </c>
      <c r="B412" s="160">
        <v>105751</v>
      </c>
      <c r="C412" s="161" t="s">
        <v>267</v>
      </c>
      <c r="D412" s="160">
        <v>13321</v>
      </c>
      <c r="E412" s="162" t="s">
        <v>723</v>
      </c>
      <c r="F412" s="160">
        <v>2</v>
      </c>
      <c r="G412" s="160">
        <v>3640.02</v>
      </c>
      <c r="H412" s="163">
        <v>-130.078125</v>
      </c>
    </row>
    <row r="413" spans="1:8" ht="15.95" customHeight="1">
      <c r="A413" s="160">
        <v>395</v>
      </c>
      <c r="B413" s="160">
        <v>307</v>
      </c>
      <c r="C413" s="161" t="s">
        <v>191</v>
      </c>
      <c r="D413" s="160">
        <v>9679</v>
      </c>
      <c r="E413" s="162" t="s">
        <v>724</v>
      </c>
      <c r="F413" s="160">
        <v>38</v>
      </c>
      <c r="G413" s="160">
        <v>3628.61</v>
      </c>
      <c r="H413" s="163">
        <v>226.55872499989999</v>
      </c>
    </row>
    <row r="414" spans="1:8" ht="15.95" customHeight="1">
      <c r="A414" s="160">
        <v>396</v>
      </c>
      <c r="B414" s="160">
        <v>113008</v>
      </c>
      <c r="C414" s="161" t="s">
        <v>665</v>
      </c>
      <c r="D414" s="160">
        <v>12539</v>
      </c>
      <c r="E414" s="162" t="s">
        <v>725</v>
      </c>
      <c r="F414" s="160">
        <v>83</v>
      </c>
      <c r="G414" s="160">
        <v>3605.9</v>
      </c>
      <c r="H414" s="163">
        <v>629.01356217800003</v>
      </c>
    </row>
    <row r="415" spans="1:8" ht="15.95" customHeight="1">
      <c r="A415" s="160">
        <v>397</v>
      </c>
      <c r="B415" s="160">
        <v>106865</v>
      </c>
      <c r="C415" s="161" t="s">
        <v>459</v>
      </c>
      <c r="D415" s="160">
        <v>13307</v>
      </c>
      <c r="E415" s="162" t="s">
        <v>726</v>
      </c>
      <c r="F415" s="160">
        <v>81</v>
      </c>
      <c r="G415" s="160">
        <v>3497.38</v>
      </c>
      <c r="H415" s="163">
        <v>965.87694615400005</v>
      </c>
    </row>
    <row r="416" spans="1:8" ht="15.95" customHeight="1">
      <c r="A416" s="160">
        <v>398</v>
      </c>
      <c r="B416" s="160">
        <v>105910</v>
      </c>
      <c r="C416" s="161" t="s">
        <v>265</v>
      </c>
      <c r="D416" s="160">
        <v>13144</v>
      </c>
      <c r="E416" s="162" t="s">
        <v>727</v>
      </c>
      <c r="F416" s="160">
        <v>84</v>
      </c>
      <c r="G416" s="160">
        <v>3445.84</v>
      </c>
      <c r="H416" s="163">
        <v>990.29129999960003</v>
      </c>
    </row>
    <row r="417" spans="1:8" ht="15.95" customHeight="1">
      <c r="A417" s="160">
        <v>399</v>
      </c>
      <c r="B417" s="160">
        <v>103198</v>
      </c>
      <c r="C417" s="161" t="s">
        <v>338</v>
      </c>
      <c r="D417" s="160">
        <v>13146</v>
      </c>
      <c r="E417" s="162" t="s">
        <v>728</v>
      </c>
      <c r="F417" s="160">
        <v>64</v>
      </c>
      <c r="G417" s="160">
        <v>3403.38</v>
      </c>
      <c r="H417" s="163">
        <v>885.55244900030004</v>
      </c>
    </row>
    <row r="418" spans="1:8" ht="15.95" customHeight="1">
      <c r="A418" s="160">
        <v>400</v>
      </c>
      <c r="B418" s="160">
        <v>717</v>
      </c>
      <c r="C418" s="161" t="s">
        <v>474</v>
      </c>
      <c r="D418" s="160">
        <v>13644</v>
      </c>
      <c r="E418" s="162" t="s">
        <v>729</v>
      </c>
      <c r="F418" s="160">
        <v>80</v>
      </c>
      <c r="G418" s="160">
        <v>3348.55</v>
      </c>
      <c r="H418" s="163">
        <v>495.66012500009998</v>
      </c>
    </row>
    <row r="419" spans="1:8" ht="15.95" customHeight="1">
      <c r="A419" s="160">
        <v>401</v>
      </c>
      <c r="B419" s="160">
        <v>387</v>
      </c>
      <c r="C419" s="161" t="s">
        <v>272</v>
      </c>
      <c r="D419" s="160">
        <v>13187</v>
      </c>
      <c r="E419" s="162" t="s">
        <v>730</v>
      </c>
      <c r="F419" s="160">
        <v>70</v>
      </c>
      <c r="G419" s="160">
        <v>3315.13</v>
      </c>
      <c r="H419" s="163">
        <v>517.47500000000002</v>
      </c>
    </row>
    <row r="420" spans="1:8" ht="15.95" customHeight="1">
      <c r="A420" s="160">
        <v>402</v>
      </c>
      <c r="B420" s="160">
        <v>572</v>
      </c>
      <c r="C420" s="161" t="s">
        <v>422</v>
      </c>
      <c r="D420" s="160">
        <v>13217</v>
      </c>
      <c r="E420" s="162" t="s">
        <v>731</v>
      </c>
      <c r="F420" s="160">
        <v>75</v>
      </c>
      <c r="G420" s="160">
        <v>3314.19</v>
      </c>
      <c r="H420" s="163">
        <v>660.90580000069895</v>
      </c>
    </row>
    <row r="421" spans="1:8" ht="15.95" customHeight="1">
      <c r="A421" s="160">
        <v>403</v>
      </c>
      <c r="B421" s="160">
        <v>337</v>
      </c>
      <c r="C421" s="161" t="s">
        <v>194</v>
      </c>
      <c r="D421" s="160">
        <v>12339</v>
      </c>
      <c r="E421" s="162" t="s">
        <v>732</v>
      </c>
      <c r="F421" s="160">
        <v>29</v>
      </c>
      <c r="G421" s="160">
        <v>3225.45</v>
      </c>
      <c r="H421" s="163">
        <v>397.99012432000001</v>
      </c>
    </row>
    <row r="422" spans="1:8" ht="15.95" customHeight="1">
      <c r="A422" s="160">
        <v>404</v>
      </c>
      <c r="B422" s="160">
        <v>113298</v>
      </c>
      <c r="C422" s="161" t="s">
        <v>496</v>
      </c>
      <c r="D422" s="160">
        <v>12989</v>
      </c>
      <c r="E422" s="162" t="s">
        <v>733</v>
      </c>
      <c r="F422" s="160">
        <v>88</v>
      </c>
      <c r="G422" s="160">
        <v>3190.58</v>
      </c>
      <c r="H422" s="163">
        <v>870.0194190771</v>
      </c>
    </row>
    <row r="423" spans="1:8" ht="15.95" customHeight="1">
      <c r="A423" s="160">
        <v>405</v>
      </c>
      <c r="B423" s="160">
        <v>106066</v>
      </c>
      <c r="C423" s="161" t="s">
        <v>588</v>
      </c>
      <c r="D423" s="160">
        <v>998835</v>
      </c>
      <c r="E423" s="162" t="s">
        <v>734</v>
      </c>
      <c r="F423" s="160">
        <v>66</v>
      </c>
      <c r="G423" s="160">
        <v>3123.55</v>
      </c>
      <c r="H423" s="163">
        <v>1067.7274699999</v>
      </c>
    </row>
    <row r="424" spans="1:8" ht="15.95" customHeight="1">
      <c r="A424" s="160">
        <v>406</v>
      </c>
      <c r="B424" s="160">
        <v>598</v>
      </c>
      <c r="C424" s="161" t="s">
        <v>365</v>
      </c>
      <c r="D424" s="160">
        <v>13404</v>
      </c>
      <c r="E424" s="162" t="s">
        <v>735</v>
      </c>
      <c r="F424" s="160">
        <v>83</v>
      </c>
      <c r="G424" s="160">
        <v>3121.6</v>
      </c>
      <c r="H424" s="163">
        <v>511.31780000200001</v>
      </c>
    </row>
    <row r="425" spans="1:8" ht="15.95" customHeight="1">
      <c r="A425" s="160">
        <v>407</v>
      </c>
      <c r="B425" s="160">
        <v>570</v>
      </c>
      <c r="C425" s="161" t="s">
        <v>493</v>
      </c>
      <c r="D425" s="160">
        <v>13135</v>
      </c>
      <c r="E425" s="162" t="s">
        <v>736</v>
      </c>
      <c r="F425" s="160">
        <v>62</v>
      </c>
      <c r="G425" s="160">
        <v>3115.95</v>
      </c>
      <c r="H425" s="163">
        <v>993.30492500000003</v>
      </c>
    </row>
    <row r="426" spans="1:8" ht="15.95" customHeight="1">
      <c r="A426" s="160">
        <v>408</v>
      </c>
      <c r="B426" s="160">
        <v>747</v>
      </c>
      <c r="C426" s="161" t="s">
        <v>269</v>
      </c>
      <c r="D426" s="160">
        <v>13269</v>
      </c>
      <c r="E426" s="162" t="s">
        <v>737</v>
      </c>
      <c r="F426" s="160">
        <v>40</v>
      </c>
      <c r="G426" s="160">
        <v>3105.01</v>
      </c>
      <c r="H426" s="163">
        <v>342.25033223039998</v>
      </c>
    </row>
    <row r="427" spans="1:8" ht="15.95" customHeight="1">
      <c r="A427" s="160">
        <v>409</v>
      </c>
      <c r="B427" s="160">
        <v>102565</v>
      </c>
      <c r="C427" s="161" t="s">
        <v>246</v>
      </c>
      <c r="D427" s="160">
        <v>13447</v>
      </c>
      <c r="E427" s="162" t="s">
        <v>738</v>
      </c>
      <c r="F427" s="160">
        <v>102</v>
      </c>
      <c r="G427" s="160">
        <v>3093.74</v>
      </c>
      <c r="H427" s="163">
        <v>1089.1789406252001</v>
      </c>
    </row>
    <row r="428" spans="1:8" ht="15.95" customHeight="1">
      <c r="A428" s="160">
        <v>410</v>
      </c>
      <c r="B428" s="160">
        <v>114286</v>
      </c>
      <c r="C428" s="161" t="s">
        <v>615</v>
      </c>
      <c r="D428" s="160">
        <v>13698</v>
      </c>
      <c r="E428" s="162" t="s">
        <v>739</v>
      </c>
      <c r="F428" s="160">
        <v>34</v>
      </c>
      <c r="G428" s="160">
        <v>3035.21</v>
      </c>
      <c r="H428" s="163">
        <v>426.3862499997</v>
      </c>
    </row>
    <row r="429" spans="1:8" ht="15.95" customHeight="1">
      <c r="A429" s="160">
        <v>411</v>
      </c>
      <c r="B429" s="160">
        <v>108656</v>
      </c>
      <c r="C429" s="161" t="s">
        <v>326</v>
      </c>
      <c r="D429" s="160">
        <v>1000731</v>
      </c>
      <c r="E429" s="162" t="s">
        <v>740</v>
      </c>
      <c r="F429" s="160">
        <v>13</v>
      </c>
      <c r="G429" s="160">
        <v>3021.01</v>
      </c>
      <c r="H429" s="163">
        <v>210.46</v>
      </c>
    </row>
    <row r="430" spans="1:8" ht="15.95" customHeight="1">
      <c r="A430" s="160">
        <v>412</v>
      </c>
      <c r="B430" s="160">
        <v>329</v>
      </c>
      <c r="C430" s="161" t="s">
        <v>215</v>
      </c>
      <c r="D430" s="160">
        <v>13211</v>
      </c>
      <c r="E430" s="162" t="s">
        <v>741</v>
      </c>
      <c r="F430" s="160">
        <v>69</v>
      </c>
      <c r="G430" s="160">
        <v>2956.78</v>
      </c>
      <c r="H430" s="163">
        <v>616.59799999999996</v>
      </c>
    </row>
    <row r="431" spans="1:8" ht="15.95" customHeight="1">
      <c r="A431" s="160">
        <v>413</v>
      </c>
      <c r="B431" s="160">
        <v>570</v>
      </c>
      <c r="C431" s="161" t="s">
        <v>493</v>
      </c>
      <c r="D431" s="160">
        <v>13264</v>
      </c>
      <c r="E431" s="162" t="s">
        <v>742</v>
      </c>
      <c r="F431" s="160">
        <v>69</v>
      </c>
      <c r="G431" s="160">
        <v>2918.32</v>
      </c>
      <c r="H431" s="163">
        <v>685.6258333339</v>
      </c>
    </row>
    <row r="432" spans="1:8" ht="15.95" customHeight="1">
      <c r="A432" s="160">
        <v>414</v>
      </c>
      <c r="B432" s="160">
        <v>706</v>
      </c>
      <c r="C432" s="161" t="s">
        <v>566</v>
      </c>
      <c r="D432" s="160">
        <v>13585</v>
      </c>
      <c r="E432" s="162" t="s">
        <v>743</v>
      </c>
      <c r="F432" s="160">
        <v>48</v>
      </c>
      <c r="G432" s="160">
        <v>2727.9</v>
      </c>
      <c r="H432" s="163">
        <v>756.04587500000002</v>
      </c>
    </row>
    <row r="433" spans="1:8" ht="15.95" customHeight="1">
      <c r="A433" s="160">
        <v>415</v>
      </c>
      <c r="B433" s="160">
        <v>106066</v>
      </c>
      <c r="C433" s="161" t="s">
        <v>588</v>
      </c>
      <c r="D433" s="160">
        <v>999469</v>
      </c>
      <c r="E433" s="162" t="s">
        <v>744</v>
      </c>
      <c r="F433" s="160">
        <v>37</v>
      </c>
      <c r="G433" s="160">
        <v>2618.71</v>
      </c>
      <c r="H433" s="163">
        <v>826.702742145299</v>
      </c>
    </row>
    <row r="434" spans="1:8" ht="15.95" customHeight="1">
      <c r="A434" s="160">
        <v>416</v>
      </c>
      <c r="B434" s="160">
        <v>385</v>
      </c>
      <c r="C434" s="161" t="s">
        <v>187</v>
      </c>
      <c r="D434" s="160">
        <v>1000735</v>
      </c>
      <c r="E434" s="162" t="s">
        <v>745</v>
      </c>
      <c r="F434" s="160">
        <v>45</v>
      </c>
      <c r="G434" s="160">
        <v>2607.92</v>
      </c>
      <c r="H434" s="163">
        <v>373.0961274201</v>
      </c>
    </row>
    <row r="435" spans="1:8" ht="15.95" customHeight="1">
      <c r="A435" s="160">
        <v>417</v>
      </c>
      <c r="B435" s="160">
        <v>307</v>
      </c>
      <c r="C435" s="161" t="s">
        <v>191</v>
      </c>
      <c r="D435" s="160">
        <v>990224</v>
      </c>
      <c r="E435" s="162" t="s">
        <v>746</v>
      </c>
      <c r="F435" s="160">
        <v>1</v>
      </c>
      <c r="G435" s="160">
        <v>2600</v>
      </c>
      <c r="H435" s="163">
        <v>639.215703125</v>
      </c>
    </row>
    <row r="436" spans="1:8" ht="15.95" customHeight="1">
      <c r="A436" s="160">
        <v>418</v>
      </c>
      <c r="B436" s="160">
        <v>307</v>
      </c>
      <c r="C436" s="161" t="s">
        <v>191</v>
      </c>
      <c r="D436" s="160">
        <v>12140</v>
      </c>
      <c r="E436" s="162" t="s">
        <v>747</v>
      </c>
      <c r="F436" s="160">
        <v>24</v>
      </c>
      <c r="G436" s="160">
        <v>2534.5300000000002</v>
      </c>
      <c r="H436" s="163">
        <v>782.79166666670005</v>
      </c>
    </row>
    <row r="437" spans="1:8" ht="15.95" customHeight="1">
      <c r="A437" s="160">
        <v>419</v>
      </c>
      <c r="B437" s="160">
        <v>113299</v>
      </c>
      <c r="C437" s="161" t="s">
        <v>522</v>
      </c>
      <c r="D437" s="160">
        <v>13320</v>
      </c>
      <c r="E437" s="162" t="s">
        <v>748</v>
      </c>
      <c r="F437" s="160">
        <v>80</v>
      </c>
      <c r="G437" s="160">
        <v>2521.63</v>
      </c>
      <c r="H437" s="163">
        <v>521.99500000010198</v>
      </c>
    </row>
    <row r="438" spans="1:8" ht="15.95" customHeight="1">
      <c r="A438" s="160">
        <v>420</v>
      </c>
      <c r="B438" s="160">
        <v>114286</v>
      </c>
      <c r="C438" s="161" t="s">
        <v>615</v>
      </c>
      <c r="D438" s="160">
        <v>13137</v>
      </c>
      <c r="E438" s="162" t="s">
        <v>749</v>
      </c>
      <c r="F438" s="160">
        <v>56</v>
      </c>
      <c r="G438" s="160">
        <v>2441.77</v>
      </c>
      <c r="H438" s="163">
        <v>479.18420000010002</v>
      </c>
    </row>
    <row r="439" spans="1:8" ht="15.95" customHeight="1">
      <c r="A439" s="160">
        <v>421</v>
      </c>
      <c r="B439" s="160">
        <v>108656</v>
      </c>
      <c r="C439" s="161" t="s">
        <v>326</v>
      </c>
      <c r="D439" s="160">
        <v>1000730</v>
      </c>
      <c r="E439" s="162" t="s">
        <v>750</v>
      </c>
      <c r="F439" s="160">
        <v>19</v>
      </c>
      <c r="G439" s="160">
        <v>2337.65</v>
      </c>
      <c r="H439" s="163">
        <v>346.87334600000003</v>
      </c>
    </row>
    <row r="440" spans="1:8" ht="15.95" customHeight="1">
      <c r="A440" s="160">
        <v>422</v>
      </c>
      <c r="B440" s="160">
        <v>103639</v>
      </c>
      <c r="C440" s="161" t="s">
        <v>375</v>
      </c>
      <c r="D440" s="160">
        <v>13145</v>
      </c>
      <c r="E440" s="162" t="s">
        <v>751</v>
      </c>
      <c r="F440" s="160">
        <v>57</v>
      </c>
      <c r="G440" s="160">
        <v>2329.86</v>
      </c>
      <c r="H440" s="163">
        <v>426.78321399990301</v>
      </c>
    </row>
    <row r="441" spans="1:8" ht="15.95" customHeight="1">
      <c r="A441" s="160">
        <v>423</v>
      </c>
      <c r="B441" s="160">
        <v>742</v>
      </c>
      <c r="C441" s="161" t="s">
        <v>322</v>
      </c>
      <c r="D441" s="160">
        <v>1000437</v>
      </c>
      <c r="E441" s="162" t="s">
        <v>752</v>
      </c>
      <c r="F441" s="160">
        <v>4</v>
      </c>
      <c r="G441" s="160">
        <v>2327.1</v>
      </c>
      <c r="H441" s="163">
        <v>-432.27606659999998</v>
      </c>
    </row>
    <row r="442" spans="1:8" ht="15.95" customHeight="1">
      <c r="A442" s="160">
        <v>424</v>
      </c>
      <c r="B442" s="160">
        <v>587</v>
      </c>
      <c r="C442" s="161" t="s">
        <v>346</v>
      </c>
      <c r="D442" s="160">
        <v>13621</v>
      </c>
      <c r="E442" s="162" t="s">
        <v>753</v>
      </c>
      <c r="F442" s="160">
        <v>28</v>
      </c>
      <c r="G442" s="160">
        <v>2239.69</v>
      </c>
      <c r="H442" s="163">
        <v>355.58112499999999</v>
      </c>
    </row>
    <row r="443" spans="1:8" ht="15.95" customHeight="1">
      <c r="A443" s="160">
        <v>425</v>
      </c>
      <c r="B443" s="160">
        <v>113008</v>
      </c>
      <c r="C443" s="161" t="s">
        <v>665</v>
      </c>
      <c r="D443" s="160">
        <v>13182</v>
      </c>
      <c r="E443" s="162" t="s">
        <v>754</v>
      </c>
      <c r="F443" s="160">
        <v>57</v>
      </c>
      <c r="G443" s="160">
        <v>2231.46</v>
      </c>
      <c r="H443" s="163">
        <v>406.51132252000002</v>
      </c>
    </row>
    <row r="444" spans="1:8" ht="15.95" customHeight="1">
      <c r="A444" s="160">
        <v>426</v>
      </c>
      <c r="B444" s="160">
        <v>113025</v>
      </c>
      <c r="C444" s="161" t="s">
        <v>579</v>
      </c>
      <c r="D444" s="160">
        <v>13210</v>
      </c>
      <c r="E444" s="162" t="s">
        <v>755</v>
      </c>
      <c r="F444" s="160">
        <v>37</v>
      </c>
      <c r="G444" s="160">
        <v>2137.08</v>
      </c>
      <c r="H444" s="163">
        <v>291.39994551410001</v>
      </c>
    </row>
    <row r="445" spans="1:8" ht="15.95" customHeight="1">
      <c r="A445" s="160">
        <v>427</v>
      </c>
      <c r="B445" s="160">
        <v>742</v>
      </c>
      <c r="C445" s="161" t="s">
        <v>322</v>
      </c>
      <c r="D445" s="160">
        <v>1000439</v>
      </c>
      <c r="E445" s="162" t="s">
        <v>756</v>
      </c>
      <c r="F445" s="160">
        <v>57</v>
      </c>
      <c r="G445" s="160">
        <v>2081.11</v>
      </c>
      <c r="H445" s="163">
        <v>836.495054999903</v>
      </c>
    </row>
    <row r="446" spans="1:8" ht="15.95" customHeight="1">
      <c r="A446" s="160">
        <v>428</v>
      </c>
      <c r="B446" s="160">
        <v>307</v>
      </c>
      <c r="C446" s="161" t="s">
        <v>191</v>
      </c>
      <c r="D446" s="160">
        <v>996928</v>
      </c>
      <c r="E446" s="162" t="s">
        <v>757</v>
      </c>
      <c r="F446" s="160">
        <v>5</v>
      </c>
      <c r="G446" s="160">
        <v>2008.56</v>
      </c>
      <c r="H446" s="163">
        <v>869.26403080146997</v>
      </c>
    </row>
    <row r="447" spans="1:8" ht="15.95" customHeight="1">
      <c r="A447" s="160">
        <v>429</v>
      </c>
      <c r="B447" s="160">
        <v>106066</v>
      </c>
      <c r="C447" s="161" t="s">
        <v>588</v>
      </c>
      <c r="D447" s="160">
        <v>998837</v>
      </c>
      <c r="E447" s="162" t="s">
        <v>758</v>
      </c>
      <c r="F447" s="160">
        <v>36</v>
      </c>
      <c r="G447" s="160">
        <v>1948.71</v>
      </c>
      <c r="H447" s="163">
        <v>575.96139999989998</v>
      </c>
    </row>
    <row r="448" spans="1:8" ht="15.95" customHeight="1">
      <c r="A448" s="160">
        <v>430</v>
      </c>
      <c r="B448" s="160">
        <v>750</v>
      </c>
      <c r="C448" s="161" t="s">
        <v>62</v>
      </c>
      <c r="D448" s="160">
        <v>13339</v>
      </c>
      <c r="E448" s="162" t="s">
        <v>759</v>
      </c>
      <c r="F448" s="160">
        <v>75</v>
      </c>
      <c r="G448" s="160">
        <v>1932.03</v>
      </c>
      <c r="H448" s="163">
        <v>571.13720000010005</v>
      </c>
    </row>
    <row r="449" spans="1:8" ht="15.95" customHeight="1">
      <c r="A449" s="160">
        <v>431</v>
      </c>
      <c r="B449" s="160">
        <v>747</v>
      </c>
      <c r="C449" s="161" t="s">
        <v>269</v>
      </c>
      <c r="D449" s="160">
        <v>13201</v>
      </c>
      <c r="E449" s="162" t="s">
        <v>760</v>
      </c>
      <c r="F449" s="160">
        <v>72</v>
      </c>
      <c r="G449" s="160">
        <v>1891.92</v>
      </c>
      <c r="H449" s="163">
        <v>200.55311999989999</v>
      </c>
    </row>
    <row r="450" spans="1:8" ht="15.95" customHeight="1">
      <c r="A450" s="160">
        <v>432</v>
      </c>
      <c r="B450" s="160">
        <v>724</v>
      </c>
      <c r="C450" s="161" t="s">
        <v>301</v>
      </c>
      <c r="D450" s="160">
        <v>13285</v>
      </c>
      <c r="E450" s="162" t="s">
        <v>761</v>
      </c>
      <c r="F450" s="160">
        <v>192</v>
      </c>
      <c r="G450" s="160">
        <v>1857.32</v>
      </c>
      <c r="H450" s="163">
        <v>-1000.17645935589</v>
      </c>
    </row>
    <row r="451" spans="1:8" ht="15.95" customHeight="1">
      <c r="A451" s="160">
        <v>433</v>
      </c>
      <c r="B451" s="160">
        <v>587</v>
      </c>
      <c r="C451" s="161" t="s">
        <v>346</v>
      </c>
      <c r="D451" s="160">
        <v>13212</v>
      </c>
      <c r="E451" s="162" t="s">
        <v>762</v>
      </c>
      <c r="F451" s="160">
        <v>25</v>
      </c>
      <c r="G451" s="160">
        <v>1706.55</v>
      </c>
      <c r="H451" s="163">
        <v>305.95112499999999</v>
      </c>
    </row>
    <row r="452" spans="1:8" ht="15.95" customHeight="1">
      <c r="A452" s="160">
        <v>434</v>
      </c>
      <c r="B452" s="160">
        <v>110378</v>
      </c>
      <c r="C452" s="161" t="s">
        <v>600</v>
      </c>
      <c r="D452" s="160">
        <v>13699</v>
      </c>
      <c r="E452" s="162" t="s">
        <v>763</v>
      </c>
      <c r="F452" s="160">
        <v>31</v>
      </c>
      <c r="G452" s="160">
        <v>1702.98</v>
      </c>
      <c r="H452" s="163">
        <v>115.68000000009999</v>
      </c>
    </row>
    <row r="453" spans="1:8" ht="15.95" customHeight="1">
      <c r="A453" s="160">
        <v>435</v>
      </c>
      <c r="B453" s="160">
        <v>114685</v>
      </c>
      <c r="C453" s="161" t="s">
        <v>260</v>
      </c>
      <c r="D453" s="160">
        <v>13254</v>
      </c>
      <c r="E453" s="162" t="s">
        <v>764</v>
      </c>
      <c r="F453" s="160">
        <v>61</v>
      </c>
      <c r="G453" s="160">
        <v>1687.72</v>
      </c>
      <c r="H453" s="163">
        <v>522.7907272727</v>
      </c>
    </row>
    <row r="454" spans="1:8" ht="15.95" customHeight="1">
      <c r="A454" s="160">
        <v>436</v>
      </c>
      <c r="B454" s="160">
        <v>114685</v>
      </c>
      <c r="C454" s="161" t="s">
        <v>260</v>
      </c>
      <c r="D454" s="160">
        <v>13229</v>
      </c>
      <c r="E454" s="162" t="s">
        <v>765</v>
      </c>
      <c r="F454" s="160">
        <v>60</v>
      </c>
      <c r="G454" s="160">
        <v>1619.37</v>
      </c>
      <c r="H454" s="163">
        <v>405.048</v>
      </c>
    </row>
    <row r="455" spans="1:8" ht="15.95" customHeight="1">
      <c r="A455" s="160">
        <v>437</v>
      </c>
      <c r="B455" s="160">
        <v>307</v>
      </c>
      <c r="C455" s="161" t="s">
        <v>191</v>
      </c>
      <c r="D455" s="160">
        <v>9190</v>
      </c>
      <c r="E455" s="162" t="s">
        <v>766</v>
      </c>
      <c r="F455" s="160">
        <v>4</v>
      </c>
      <c r="G455" s="160">
        <v>1579.5</v>
      </c>
      <c r="H455" s="163">
        <v>885.04916916000002</v>
      </c>
    </row>
    <row r="456" spans="1:8" ht="15.95" customHeight="1">
      <c r="A456" s="160">
        <v>438</v>
      </c>
      <c r="B456" s="160">
        <v>307</v>
      </c>
      <c r="C456" s="161" t="s">
        <v>191</v>
      </c>
      <c r="D456" s="160">
        <v>990211</v>
      </c>
      <c r="E456" s="162" t="s">
        <v>767</v>
      </c>
      <c r="F456" s="160">
        <v>24</v>
      </c>
      <c r="G456" s="160">
        <v>1539.75</v>
      </c>
      <c r="H456" s="163">
        <v>596.08549680235103</v>
      </c>
    </row>
    <row r="457" spans="1:8" ht="15.95" customHeight="1">
      <c r="A457" s="160">
        <v>439</v>
      </c>
      <c r="B457" s="160">
        <v>742</v>
      </c>
      <c r="C457" s="161" t="s">
        <v>322</v>
      </c>
      <c r="D457" s="160">
        <v>1000429</v>
      </c>
      <c r="E457" s="162" t="s">
        <v>768</v>
      </c>
      <c r="F457" s="160">
        <v>10</v>
      </c>
      <c r="G457" s="160">
        <v>1500.3</v>
      </c>
      <c r="H457" s="163">
        <v>-2.1194999999999999</v>
      </c>
    </row>
    <row r="458" spans="1:8" ht="15.95" customHeight="1">
      <c r="A458" s="160">
        <v>440</v>
      </c>
      <c r="B458" s="160">
        <v>104430</v>
      </c>
      <c r="C458" s="161" t="s">
        <v>560</v>
      </c>
      <c r="D458" s="160">
        <v>13196</v>
      </c>
      <c r="E458" s="162" t="s">
        <v>769</v>
      </c>
      <c r="F458" s="160">
        <v>38</v>
      </c>
      <c r="G458" s="160">
        <v>1498.73</v>
      </c>
      <c r="H458" s="163">
        <v>244.9131250001</v>
      </c>
    </row>
    <row r="459" spans="1:8" ht="15.95" customHeight="1">
      <c r="A459" s="160">
        <v>441</v>
      </c>
      <c r="B459" s="160">
        <v>307</v>
      </c>
      <c r="C459" s="161" t="s">
        <v>191</v>
      </c>
      <c r="D459" s="160">
        <v>8022</v>
      </c>
      <c r="E459" s="162" t="s">
        <v>770</v>
      </c>
      <c r="F459" s="160">
        <v>24</v>
      </c>
      <c r="G459" s="160">
        <v>1476.35</v>
      </c>
      <c r="H459" s="163">
        <v>53.276538114700003</v>
      </c>
    </row>
    <row r="460" spans="1:8" ht="15.95" customHeight="1">
      <c r="A460" s="160">
        <v>442</v>
      </c>
      <c r="B460" s="160">
        <v>106066</v>
      </c>
      <c r="C460" s="161" t="s">
        <v>588</v>
      </c>
      <c r="D460" s="160">
        <v>995676</v>
      </c>
      <c r="E460" s="162" t="s">
        <v>771</v>
      </c>
      <c r="F460" s="160">
        <v>1</v>
      </c>
      <c r="G460" s="160">
        <v>1452</v>
      </c>
      <c r="H460" s="163">
        <v>246</v>
      </c>
    </row>
    <row r="461" spans="1:8" ht="15.95" customHeight="1">
      <c r="A461" s="160">
        <v>443</v>
      </c>
      <c r="B461" s="160">
        <v>107829</v>
      </c>
      <c r="C461" s="161" t="s">
        <v>554</v>
      </c>
      <c r="D461" s="160">
        <v>13340</v>
      </c>
      <c r="E461" s="162" t="s">
        <v>772</v>
      </c>
      <c r="F461" s="160">
        <v>36</v>
      </c>
      <c r="G461" s="160">
        <v>1429.81</v>
      </c>
      <c r="H461" s="163">
        <v>346.5538461539</v>
      </c>
    </row>
    <row r="462" spans="1:8" ht="15.95" customHeight="1">
      <c r="A462" s="160">
        <v>444</v>
      </c>
      <c r="B462" s="160">
        <v>347</v>
      </c>
      <c r="C462" s="161" t="s">
        <v>528</v>
      </c>
      <c r="D462" s="160">
        <v>13193</v>
      </c>
      <c r="E462" s="162" t="s">
        <v>773</v>
      </c>
      <c r="F462" s="160">
        <v>48</v>
      </c>
      <c r="G462" s="160">
        <v>1409.64</v>
      </c>
      <c r="H462" s="163">
        <v>-916.99998864999998</v>
      </c>
    </row>
    <row r="463" spans="1:8" ht="15.95" customHeight="1">
      <c r="A463" s="160">
        <v>445</v>
      </c>
      <c r="B463" s="160">
        <v>307</v>
      </c>
      <c r="C463" s="161" t="s">
        <v>191</v>
      </c>
      <c r="D463" s="160">
        <v>990215</v>
      </c>
      <c r="E463" s="162" t="s">
        <v>774</v>
      </c>
      <c r="F463" s="160">
        <v>6</v>
      </c>
      <c r="G463" s="160">
        <v>1408.12</v>
      </c>
      <c r="H463" s="163">
        <v>299.93142699877899</v>
      </c>
    </row>
    <row r="464" spans="1:8" ht="15.95" customHeight="1">
      <c r="A464" s="160">
        <v>446</v>
      </c>
      <c r="B464" s="160">
        <v>730</v>
      </c>
      <c r="C464" s="161" t="s">
        <v>256</v>
      </c>
      <c r="D464" s="160">
        <v>13177</v>
      </c>
      <c r="E464" s="162" t="s">
        <v>775</v>
      </c>
      <c r="F464" s="160">
        <v>33</v>
      </c>
      <c r="G464" s="160">
        <v>1368.93</v>
      </c>
      <c r="H464" s="163">
        <v>225.19312500000001</v>
      </c>
    </row>
    <row r="465" spans="1:8" ht="15.95" customHeight="1">
      <c r="A465" s="160">
        <v>447</v>
      </c>
      <c r="B465" s="160">
        <v>116482</v>
      </c>
      <c r="C465" s="161" t="s">
        <v>776</v>
      </c>
      <c r="D465" s="160">
        <v>5880</v>
      </c>
      <c r="E465" s="162" t="s">
        <v>777</v>
      </c>
      <c r="F465" s="160">
        <v>22</v>
      </c>
      <c r="G465" s="160">
        <v>1332.9</v>
      </c>
      <c r="H465" s="163">
        <v>434.98999999990002</v>
      </c>
    </row>
    <row r="466" spans="1:8" ht="15.95" customHeight="1">
      <c r="A466" s="160">
        <v>448</v>
      </c>
      <c r="B466" s="160">
        <v>116482</v>
      </c>
      <c r="C466" s="161" t="s">
        <v>776</v>
      </c>
      <c r="D466" s="160">
        <v>12190</v>
      </c>
      <c r="E466" s="162" t="s">
        <v>778</v>
      </c>
      <c r="F466" s="160">
        <v>22</v>
      </c>
      <c r="G466" s="160">
        <v>1313.55</v>
      </c>
      <c r="H466" s="163">
        <v>299.60000000000002</v>
      </c>
    </row>
    <row r="467" spans="1:8" ht="15.95" customHeight="1">
      <c r="A467" s="160">
        <v>449</v>
      </c>
      <c r="B467" s="160">
        <v>351</v>
      </c>
      <c r="C467" s="161" t="s">
        <v>469</v>
      </c>
      <c r="D467" s="160">
        <v>13190</v>
      </c>
      <c r="E467" s="162" t="s">
        <v>779</v>
      </c>
      <c r="F467" s="160">
        <v>15</v>
      </c>
      <c r="G467" s="160">
        <v>1296.5999999999999</v>
      </c>
      <c r="H467" s="163">
        <v>240.8599999999</v>
      </c>
    </row>
    <row r="468" spans="1:8" ht="15.95" customHeight="1">
      <c r="A468" s="160">
        <v>450</v>
      </c>
      <c r="B468" s="160">
        <v>742</v>
      </c>
      <c r="C468" s="161" t="s">
        <v>322</v>
      </c>
      <c r="D468" s="160">
        <v>1000449</v>
      </c>
      <c r="E468" s="162" t="s">
        <v>780</v>
      </c>
      <c r="F468" s="160">
        <v>24</v>
      </c>
      <c r="G468" s="160">
        <v>1280.4000000000001</v>
      </c>
      <c r="H468" s="163">
        <v>446.33810171009998</v>
      </c>
    </row>
    <row r="469" spans="1:8" ht="15.95" customHeight="1">
      <c r="A469" s="160">
        <v>451</v>
      </c>
      <c r="B469" s="160">
        <v>339</v>
      </c>
      <c r="C469" s="161" t="s">
        <v>592</v>
      </c>
      <c r="D469" s="160">
        <v>13309</v>
      </c>
      <c r="E469" s="162" t="s">
        <v>781</v>
      </c>
      <c r="F469" s="160">
        <v>35</v>
      </c>
      <c r="G469" s="160">
        <v>1229.3</v>
      </c>
      <c r="H469" s="163">
        <v>44.033124999999998</v>
      </c>
    </row>
    <row r="470" spans="1:8" ht="15.95" customHeight="1">
      <c r="A470" s="160">
        <v>452</v>
      </c>
      <c r="B470" s="160">
        <v>114622</v>
      </c>
      <c r="C470" s="161" t="s">
        <v>447</v>
      </c>
      <c r="D470" s="160">
        <v>13143</v>
      </c>
      <c r="E470" s="162" t="s">
        <v>782</v>
      </c>
      <c r="F470" s="160">
        <v>32</v>
      </c>
      <c r="G470" s="160">
        <v>1172.2</v>
      </c>
      <c r="H470" s="163">
        <v>355.63553934010002</v>
      </c>
    </row>
    <row r="471" spans="1:8" ht="15.95" customHeight="1">
      <c r="A471" s="160">
        <v>453</v>
      </c>
      <c r="B471" s="160">
        <v>341</v>
      </c>
      <c r="C471" s="161" t="s">
        <v>263</v>
      </c>
      <c r="D471" s="160">
        <v>13230</v>
      </c>
      <c r="E471" s="162" t="s">
        <v>783</v>
      </c>
      <c r="F471" s="160">
        <v>36</v>
      </c>
      <c r="G471" s="160">
        <v>1131.81</v>
      </c>
      <c r="H471" s="163">
        <v>125.63300000018</v>
      </c>
    </row>
    <row r="472" spans="1:8" ht="15.95" customHeight="1">
      <c r="A472" s="160">
        <v>454</v>
      </c>
      <c r="B472" s="160">
        <v>110378</v>
      </c>
      <c r="C472" s="161" t="s">
        <v>600</v>
      </c>
      <c r="D472" s="160">
        <v>13305</v>
      </c>
      <c r="E472" s="162" t="s">
        <v>784</v>
      </c>
      <c r="F472" s="160">
        <v>34</v>
      </c>
      <c r="G472" s="160">
        <v>1096.77</v>
      </c>
      <c r="H472" s="163">
        <v>203.738</v>
      </c>
    </row>
    <row r="473" spans="1:8" ht="15.95" customHeight="1">
      <c r="A473" s="160">
        <v>455</v>
      </c>
      <c r="B473" s="160">
        <v>571</v>
      </c>
      <c r="C473" s="161" t="s">
        <v>220</v>
      </c>
      <c r="D473" s="160">
        <v>13298</v>
      </c>
      <c r="E473" s="162" t="s">
        <v>785</v>
      </c>
      <c r="F473" s="160">
        <v>19</v>
      </c>
      <c r="G473" s="160">
        <v>1070.53</v>
      </c>
      <c r="H473" s="163">
        <v>194.99312499999999</v>
      </c>
    </row>
    <row r="474" spans="1:8" ht="15.95" customHeight="1">
      <c r="A474" s="160">
        <v>456</v>
      </c>
      <c r="B474" s="160">
        <v>359</v>
      </c>
      <c r="C474" s="161" t="s">
        <v>311</v>
      </c>
      <c r="D474" s="160">
        <v>13343</v>
      </c>
      <c r="E474" s="162" t="s">
        <v>786</v>
      </c>
      <c r="F474" s="160">
        <v>3</v>
      </c>
      <c r="G474" s="160">
        <v>1067.5</v>
      </c>
      <c r="H474" s="163">
        <v>260.68624999999997</v>
      </c>
    </row>
    <row r="475" spans="1:8" ht="15.95" customHeight="1">
      <c r="A475" s="160">
        <v>457</v>
      </c>
      <c r="B475" s="160">
        <v>112888</v>
      </c>
      <c r="C475" s="161" t="s">
        <v>491</v>
      </c>
      <c r="D475" s="160">
        <v>13284</v>
      </c>
      <c r="E475" s="162" t="s">
        <v>787</v>
      </c>
      <c r="F475" s="160">
        <v>35</v>
      </c>
      <c r="G475" s="160">
        <v>1033.51</v>
      </c>
      <c r="H475" s="163">
        <v>232.70105719700001</v>
      </c>
    </row>
    <row r="476" spans="1:8" ht="15.95" customHeight="1">
      <c r="A476" s="160">
        <v>458</v>
      </c>
      <c r="B476" s="160">
        <v>102567</v>
      </c>
      <c r="C476" s="161" t="s">
        <v>504</v>
      </c>
      <c r="D476" s="160">
        <v>13204</v>
      </c>
      <c r="E476" s="162" t="s">
        <v>788</v>
      </c>
      <c r="F476" s="160">
        <v>26</v>
      </c>
      <c r="G476" s="160">
        <v>1032.31</v>
      </c>
      <c r="H476" s="163">
        <v>171.8300000001</v>
      </c>
    </row>
    <row r="477" spans="1:8" ht="15.95" customHeight="1">
      <c r="A477" s="160">
        <v>459</v>
      </c>
      <c r="B477" s="160">
        <v>753</v>
      </c>
      <c r="C477" s="161" t="s">
        <v>563</v>
      </c>
      <c r="D477" s="160">
        <v>13408</v>
      </c>
      <c r="E477" s="162" t="s">
        <v>789</v>
      </c>
      <c r="F477" s="160">
        <v>29</v>
      </c>
      <c r="G477" s="160">
        <v>1008.23</v>
      </c>
      <c r="H477" s="163">
        <v>263.37312500000002</v>
      </c>
    </row>
    <row r="478" spans="1:8" ht="15.95" customHeight="1">
      <c r="A478" s="160">
        <v>460</v>
      </c>
      <c r="B478" s="160">
        <v>103199</v>
      </c>
      <c r="C478" s="161" t="s">
        <v>546</v>
      </c>
      <c r="D478" s="160">
        <v>13181</v>
      </c>
      <c r="E478" s="162" t="s">
        <v>790</v>
      </c>
      <c r="F478" s="160">
        <v>44</v>
      </c>
      <c r="G478" s="160">
        <v>1003.91</v>
      </c>
      <c r="H478" s="163">
        <v>-171.779875</v>
      </c>
    </row>
    <row r="479" spans="1:8" ht="15.95" customHeight="1">
      <c r="A479" s="160">
        <v>461</v>
      </c>
      <c r="B479" s="160">
        <v>742</v>
      </c>
      <c r="C479" s="161" t="s">
        <v>322</v>
      </c>
      <c r="D479" s="160">
        <v>1000450</v>
      </c>
      <c r="E479" s="162" t="s">
        <v>791</v>
      </c>
      <c r="F479" s="160">
        <v>19</v>
      </c>
      <c r="G479" s="160">
        <v>999.66</v>
      </c>
      <c r="H479" s="163">
        <v>254.15600000000001</v>
      </c>
    </row>
    <row r="480" spans="1:8" ht="15.95" customHeight="1">
      <c r="A480" s="160">
        <v>462</v>
      </c>
      <c r="B480" s="160">
        <v>112888</v>
      </c>
      <c r="C480" s="161" t="s">
        <v>491</v>
      </c>
      <c r="D480" s="160">
        <v>13338</v>
      </c>
      <c r="E480" s="162" t="s">
        <v>792</v>
      </c>
      <c r="F480" s="160">
        <v>30</v>
      </c>
      <c r="G480" s="160">
        <v>971.43</v>
      </c>
      <c r="H480" s="163">
        <v>247.60999999980001</v>
      </c>
    </row>
    <row r="481" spans="1:8" ht="15.95" customHeight="1">
      <c r="A481" s="160">
        <v>463</v>
      </c>
      <c r="B481" s="160">
        <v>307</v>
      </c>
      <c r="C481" s="161" t="s">
        <v>191</v>
      </c>
      <c r="D481" s="160">
        <v>990216</v>
      </c>
      <c r="E481" s="162" t="s">
        <v>793</v>
      </c>
      <c r="F481" s="160">
        <v>6</v>
      </c>
      <c r="G481" s="160">
        <v>883.88</v>
      </c>
      <c r="H481" s="163">
        <v>386.31596850108701</v>
      </c>
    </row>
    <row r="482" spans="1:8" ht="15.95" customHeight="1">
      <c r="A482" s="160">
        <v>464</v>
      </c>
      <c r="B482" s="160">
        <v>737</v>
      </c>
      <c r="C482" s="161" t="s">
        <v>225</v>
      </c>
      <c r="D482" s="160">
        <v>13288</v>
      </c>
      <c r="E482" s="162" t="s">
        <v>794</v>
      </c>
      <c r="F482" s="160">
        <v>23</v>
      </c>
      <c r="G482" s="160">
        <v>819.42</v>
      </c>
      <c r="H482" s="163">
        <v>114.823125</v>
      </c>
    </row>
    <row r="483" spans="1:8" ht="15.95" customHeight="1">
      <c r="A483" s="160">
        <v>465</v>
      </c>
      <c r="B483" s="160">
        <v>737</v>
      </c>
      <c r="C483" s="161" t="s">
        <v>225</v>
      </c>
      <c r="D483" s="160">
        <v>13205</v>
      </c>
      <c r="E483" s="162" t="s">
        <v>795</v>
      </c>
      <c r="F483" s="160">
        <v>13</v>
      </c>
      <c r="G483" s="160">
        <v>809.27</v>
      </c>
      <c r="H483" s="163">
        <v>110.4114676249</v>
      </c>
    </row>
    <row r="484" spans="1:8" ht="15.95" customHeight="1">
      <c r="A484" s="160">
        <v>466</v>
      </c>
      <c r="B484" s="160">
        <v>339</v>
      </c>
      <c r="C484" s="161" t="s">
        <v>592</v>
      </c>
      <c r="D484" s="160">
        <v>12911</v>
      </c>
      <c r="E484" s="162" t="s">
        <v>796</v>
      </c>
      <c r="F484" s="160">
        <v>5</v>
      </c>
      <c r="G484" s="160">
        <v>791.3</v>
      </c>
      <c r="H484" s="163">
        <v>208.19</v>
      </c>
    </row>
    <row r="485" spans="1:8" ht="15.95" customHeight="1">
      <c r="A485" s="160">
        <v>467</v>
      </c>
      <c r="B485" s="160">
        <v>106399</v>
      </c>
      <c r="C485" s="161" t="s">
        <v>229</v>
      </c>
      <c r="D485" s="160">
        <v>13180</v>
      </c>
      <c r="E485" s="162" t="s">
        <v>797</v>
      </c>
      <c r="F485" s="160">
        <v>37</v>
      </c>
      <c r="G485" s="160">
        <v>720.71</v>
      </c>
      <c r="H485" s="163">
        <v>34.193125000000002</v>
      </c>
    </row>
    <row r="486" spans="1:8" ht="15.95" customHeight="1">
      <c r="A486" s="160">
        <v>468</v>
      </c>
      <c r="B486" s="160">
        <v>727</v>
      </c>
      <c r="C486" s="161" t="s">
        <v>514</v>
      </c>
      <c r="D486" s="160">
        <v>13195</v>
      </c>
      <c r="E486" s="162" t="s">
        <v>798</v>
      </c>
      <c r="F486" s="160">
        <v>11</v>
      </c>
      <c r="G486" s="160">
        <v>684.21</v>
      </c>
      <c r="H486" s="163">
        <v>49.783124999999998</v>
      </c>
    </row>
    <row r="487" spans="1:8" ht="15.95" customHeight="1">
      <c r="A487" s="160">
        <v>469</v>
      </c>
      <c r="B487" s="160">
        <v>379</v>
      </c>
      <c r="C487" s="161" t="s">
        <v>242</v>
      </c>
      <c r="D487" s="160">
        <v>13333</v>
      </c>
      <c r="E487" s="162" t="s">
        <v>799</v>
      </c>
      <c r="F487" s="160">
        <v>16</v>
      </c>
      <c r="G487" s="160">
        <v>665.4</v>
      </c>
      <c r="H487" s="163">
        <v>-17.249999999900002</v>
      </c>
    </row>
    <row r="488" spans="1:8" ht="15.95" customHeight="1">
      <c r="A488" s="160">
        <v>470</v>
      </c>
      <c r="B488" s="160">
        <v>106399</v>
      </c>
      <c r="C488" s="161" t="s">
        <v>229</v>
      </c>
      <c r="D488" s="160">
        <v>13257</v>
      </c>
      <c r="E488" s="162" t="s">
        <v>800</v>
      </c>
      <c r="F488" s="160">
        <v>32</v>
      </c>
      <c r="G488" s="160">
        <v>648.66</v>
      </c>
      <c r="H488" s="163">
        <v>-114.666875</v>
      </c>
    </row>
    <row r="489" spans="1:8" ht="15.95" customHeight="1">
      <c r="A489" s="160">
        <v>471</v>
      </c>
      <c r="B489" s="160">
        <v>391</v>
      </c>
      <c r="C489" s="161" t="s">
        <v>391</v>
      </c>
      <c r="D489" s="160">
        <v>13126</v>
      </c>
      <c r="E489" s="162" t="s">
        <v>801</v>
      </c>
      <c r="F489" s="160">
        <v>12</v>
      </c>
      <c r="G489" s="160">
        <v>621.6</v>
      </c>
      <c r="H489" s="163">
        <v>273.39999999999998</v>
      </c>
    </row>
    <row r="490" spans="1:8" ht="15.95" customHeight="1">
      <c r="A490" s="160">
        <v>472</v>
      </c>
      <c r="B490" s="160">
        <v>349</v>
      </c>
      <c r="C490" s="161" t="s">
        <v>478</v>
      </c>
      <c r="D490" s="160">
        <v>13327</v>
      </c>
      <c r="E490" s="162" t="s">
        <v>802</v>
      </c>
      <c r="F490" s="160">
        <v>70</v>
      </c>
      <c r="G490" s="160">
        <v>594.72</v>
      </c>
      <c r="H490" s="163">
        <v>-250.536</v>
      </c>
    </row>
    <row r="491" spans="1:8" ht="15.95" customHeight="1">
      <c r="A491" s="160">
        <v>473</v>
      </c>
      <c r="B491" s="160">
        <v>301</v>
      </c>
      <c r="C491" s="161" t="s">
        <v>803</v>
      </c>
      <c r="D491" s="160">
        <v>4100</v>
      </c>
      <c r="E491" s="162" t="s">
        <v>804</v>
      </c>
      <c r="F491" s="160">
        <v>1</v>
      </c>
      <c r="G491" s="160">
        <v>578.29999999999995</v>
      </c>
      <c r="H491" s="163">
        <v>94.3</v>
      </c>
    </row>
    <row r="492" spans="1:8" ht="15.95" customHeight="1">
      <c r="A492" s="160">
        <v>474</v>
      </c>
      <c r="B492" s="160">
        <v>377</v>
      </c>
      <c r="C492" s="161" t="s">
        <v>316</v>
      </c>
      <c r="D492" s="160">
        <v>13200</v>
      </c>
      <c r="E492" s="162" t="s">
        <v>805</v>
      </c>
      <c r="F492" s="160">
        <v>1</v>
      </c>
      <c r="G492" s="160">
        <v>576</v>
      </c>
      <c r="H492" s="163">
        <v>116.09583333400001</v>
      </c>
    </row>
    <row r="493" spans="1:8" ht="15.95" customHeight="1">
      <c r="A493" s="160">
        <v>475</v>
      </c>
      <c r="B493" s="160">
        <v>307</v>
      </c>
      <c r="C493" s="161" t="s">
        <v>191</v>
      </c>
      <c r="D493" s="160">
        <v>12470</v>
      </c>
      <c r="E493" s="162" t="s">
        <v>806</v>
      </c>
      <c r="F493" s="160">
        <v>24</v>
      </c>
      <c r="G493" s="160">
        <v>566.38</v>
      </c>
      <c r="H493" s="163">
        <v>111.04122412</v>
      </c>
    </row>
    <row r="494" spans="1:8" ht="15.95" customHeight="1">
      <c r="A494" s="160">
        <v>476</v>
      </c>
      <c r="B494" s="160">
        <v>573</v>
      </c>
      <c r="C494" s="161" t="s">
        <v>382</v>
      </c>
      <c r="D494" s="160">
        <v>13191</v>
      </c>
      <c r="E494" s="162" t="s">
        <v>807</v>
      </c>
      <c r="F494" s="160">
        <v>2</v>
      </c>
      <c r="G494" s="160">
        <v>561.79999999999995</v>
      </c>
      <c r="H494" s="163">
        <v>133.09312499999999</v>
      </c>
    </row>
    <row r="495" spans="1:8" ht="15.95" customHeight="1">
      <c r="A495" s="160">
        <v>477</v>
      </c>
      <c r="B495" s="160">
        <v>573</v>
      </c>
      <c r="C495" s="161" t="s">
        <v>382</v>
      </c>
      <c r="D495" s="160">
        <v>13220</v>
      </c>
      <c r="E495" s="162" t="s">
        <v>808</v>
      </c>
      <c r="F495" s="160">
        <v>2</v>
      </c>
      <c r="G495" s="160">
        <v>561.76</v>
      </c>
      <c r="H495" s="163">
        <v>113.983125</v>
      </c>
    </row>
    <row r="496" spans="1:8" ht="15.95" customHeight="1">
      <c r="A496" s="160">
        <v>478</v>
      </c>
      <c r="B496" s="160">
        <v>308</v>
      </c>
      <c r="C496" s="161" t="s">
        <v>502</v>
      </c>
      <c r="D496" s="160">
        <v>13258</v>
      </c>
      <c r="E496" s="162" t="s">
        <v>809</v>
      </c>
      <c r="F496" s="160">
        <v>2</v>
      </c>
      <c r="G496" s="160">
        <v>557</v>
      </c>
      <c r="H496" s="163">
        <v>130.59999999990001</v>
      </c>
    </row>
    <row r="497" spans="1:8" ht="15.95" customHeight="1">
      <c r="A497" s="160">
        <v>479</v>
      </c>
      <c r="B497" s="160">
        <v>578</v>
      </c>
      <c r="C497" s="161" t="s">
        <v>252</v>
      </c>
      <c r="D497" s="160">
        <v>13255</v>
      </c>
      <c r="E497" s="162" t="s">
        <v>810</v>
      </c>
      <c r="F497" s="160">
        <v>16</v>
      </c>
      <c r="G497" s="160">
        <v>530.4</v>
      </c>
      <c r="H497" s="163">
        <v>-364.1568750001</v>
      </c>
    </row>
    <row r="498" spans="1:8" ht="15.95" customHeight="1">
      <c r="A498" s="160">
        <v>480</v>
      </c>
      <c r="B498" s="160">
        <v>578</v>
      </c>
      <c r="C498" s="161" t="s">
        <v>252</v>
      </c>
      <c r="D498" s="160">
        <v>13409</v>
      </c>
      <c r="E498" s="162" t="s">
        <v>811</v>
      </c>
      <c r="F498" s="160">
        <v>17</v>
      </c>
      <c r="G498" s="160">
        <v>527.39</v>
      </c>
      <c r="H498" s="163">
        <v>-494.61677500000002</v>
      </c>
    </row>
    <row r="499" spans="1:8" ht="15.95" customHeight="1">
      <c r="A499" s="160">
        <v>481</v>
      </c>
      <c r="B499" s="160">
        <v>105751</v>
      </c>
      <c r="C499" s="161" t="s">
        <v>267</v>
      </c>
      <c r="D499" s="160">
        <v>13323</v>
      </c>
      <c r="E499" s="162" t="s">
        <v>812</v>
      </c>
      <c r="F499" s="160">
        <v>2</v>
      </c>
      <c r="G499" s="160">
        <v>522.9</v>
      </c>
      <c r="H499" s="163">
        <v>23</v>
      </c>
    </row>
    <row r="500" spans="1:8" ht="15.95" customHeight="1">
      <c r="A500" s="160">
        <v>482</v>
      </c>
      <c r="B500" s="160">
        <v>111219</v>
      </c>
      <c r="C500" s="161" t="s">
        <v>340</v>
      </c>
      <c r="D500" s="160">
        <v>13311</v>
      </c>
      <c r="E500" s="162" t="s">
        <v>813</v>
      </c>
      <c r="F500" s="160">
        <v>1</v>
      </c>
      <c r="G500" s="160">
        <v>520.01</v>
      </c>
      <c r="H500" s="163">
        <v>-892.14687500000002</v>
      </c>
    </row>
    <row r="501" spans="1:8" ht="15.95" customHeight="1">
      <c r="A501" s="160">
        <v>483</v>
      </c>
      <c r="B501" s="160">
        <v>308</v>
      </c>
      <c r="C501" s="161" t="s">
        <v>502</v>
      </c>
      <c r="D501" s="160">
        <v>13130</v>
      </c>
      <c r="E501" s="162" t="s">
        <v>814</v>
      </c>
      <c r="F501" s="160">
        <v>1</v>
      </c>
      <c r="G501" s="160">
        <v>520</v>
      </c>
      <c r="H501" s="163">
        <v>127.843125</v>
      </c>
    </row>
    <row r="502" spans="1:8" ht="15.95" customHeight="1">
      <c r="A502" s="160">
        <v>484</v>
      </c>
      <c r="B502" s="160">
        <v>511</v>
      </c>
      <c r="C502" s="161" t="s">
        <v>238</v>
      </c>
      <c r="D502" s="160">
        <v>13405</v>
      </c>
      <c r="E502" s="162" t="s">
        <v>815</v>
      </c>
      <c r="F502" s="160">
        <v>2</v>
      </c>
      <c r="G502" s="160">
        <v>520</v>
      </c>
      <c r="H502" s="163">
        <v>94.843125000000001</v>
      </c>
    </row>
    <row r="503" spans="1:8" ht="15.95" customHeight="1">
      <c r="A503" s="160">
        <v>485</v>
      </c>
      <c r="B503" s="160">
        <v>539</v>
      </c>
      <c r="C503" s="161" t="s">
        <v>303</v>
      </c>
      <c r="D503" s="160">
        <v>13185</v>
      </c>
      <c r="E503" s="162" t="s">
        <v>816</v>
      </c>
      <c r="F503" s="160">
        <v>1</v>
      </c>
      <c r="G503" s="160">
        <v>520</v>
      </c>
      <c r="H503" s="163">
        <v>84.095833334000005</v>
      </c>
    </row>
    <row r="504" spans="1:8" ht="15.95" customHeight="1">
      <c r="A504" s="160">
        <v>486</v>
      </c>
      <c r="B504" s="160">
        <v>111219</v>
      </c>
      <c r="C504" s="161" t="s">
        <v>340</v>
      </c>
      <c r="D504" s="160">
        <v>13294</v>
      </c>
      <c r="E504" s="162" t="s">
        <v>817</v>
      </c>
      <c r="F504" s="160">
        <v>1</v>
      </c>
      <c r="G504" s="160">
        <v>520</v>
      </c>
      <c r="H504" s="163">
        <v>127.843125</v>
      </c>
    </row>
    <row r="505" spans="1:8" ht="15.95" customHeight="1">
      <c r="A505" s="160">
        <v>487</v>
      </c>
      <c r="B505" s="160">
        <v>737</v>
      </c>
      <c r="C505" s="161" t="s">
        <v>225</v>
      </c>
      <c r="D505" s="160">
        <v>13289</v>
      </c>
      <c r="E505" s="162" t="s">
        <v>818</v>
      </c>
      <c r="F505" s="160">
        <v>15</v>
      </c>
      <c r="G505" s="160">
        <v>520</v>
      </c>
      <c r="H505" s="163">
        <v>293.84638971999999</v>
      </c>
    </row>
    <row r="506" spans="1:8" ht="15.95" customHeight="1">
      <c r="A506" s="160">
        <v>488</v>
      </c>
      <c r="B506" s="160">
        <v>511</v>
      </c>
      <c r="C506" s="161" t="s">
        <v>238</v>
      </c>
      <c r="D506" s="160">
        <v>13308</v>
      </c>
      <c r="E506" s="162" t="s">
        <v>819</v>
      </c>
      <c r="F506" s="160">
        <v>2</v>
      </c>
      <c r="G506" s="160">
        <v>520</v>
      </c>
      <c r="H506" s="163">
        <v>94.843125000000001</v>
      </c>
    </row>
    <row r="507" spans="1:8" ht="15.95" customHeight="1">
      <c r="A507" s="160">
        <v>489</v>
      </c>
      <c r="B507" s="160">
        <v>582</v>
      </c>
      <c r="C507" s="161" t="s">
        <v>196</v>
      </c>
      <c r="D507" s="160">
        <v>12746</v>
      </c>
      <c r="E507" s="162" t="s">
        <v>820</v>
      </c>
      <c r="F507" s="160">
        <v>3</v>
      </c>
      <c r="G507" s="160">
        <v>504.27</v>
      </c>
      <c r="H507" s="163">
        <v>74.569999999900006</v>
      </c>
    </row>
    <row r="508" spans="1:8" ht="15.95" customHeight="1">
      <c r="A508" s="160">
        <v>490</v>
      </c>
      <c r="B508" s="160">
        <v>52</v>
      </c>
      <c r="C508" s="161" t="s">
        <v>617</v>
      </c>
      <c r="D508" s="160">
        <v>1000949</v>
      </c>
      <c r="E508" s="162" t="s">
        <v>821</v>
      </c>
      <c r="F508" s="160">
        <v>6</v>
      </c>
      <c r="G508" s="160">
        <v>455.5</v>
      </c>
      <c r="H508" s="163">
        <v>112.2299999999</v>
      </c>
    </row>
    <row r="509" spans="1:8" ht="15.95" customHeight="1">
      <c r="A509" s="160">
        <v>491</v>
      </c>
      <c r="B509" s="160">
        <v>571</v>
      </c>
      <c r="C509" s="161" t="s">
        <v>220</v>
      </c>
      <c r="D509" s="160">
        <v>13287</v>
      </c>
      <c r="E509" s="162" t="s">
        <v>822</v>
      </c>
      <c r="F509" s="160">
        <v>23</v>
      </c>
      <c r="G509" s="160">
        <v>432.11</v>
      </c>
      <c r="H509" s="163">
        <v>33.359999999899998</v>
      </c>
    </row>
    <row r="510" spans="1:8" ht="15.95" customHeight="1">
      <c r="A510" s="160">
        <v>492</v>
      </c>
      <c r="B510" s="160">
        <v>307</v>
      </c>
      <c r="C510" s="161" t="s">
        <v>191</v>
      </c>
      <c r="D510" s="160">
        <v>10902</v>
      </c>
      <c r="E510" s="162" t="s">
        <v>823</v>
      </c>
      <c r="F510" s="160">
        <v>16</v>
      </c>
      <c r="G510" s="160">
        <v>403.9</v>
      </c>
      <c r="H510" s="163">
        <v>117.32299263</v>
      </c>
    </row>
    <row r="511" spans="1:8" ht="15.95" customHeight="1">
      <c r="A511" s="160">
        <v>493</v>
      </c>
      <c r="B511" s="160">
        <v>307</v>
      </c>
      <c r="C511" s="161" t="s">
        <v>191</v>
      </c>
      <c r="D511" s="160">
        <v>13253</v>
      </c>
      <c r="E511" s="162" t="s">
        <v>824</v>
      </c>
      <c r="F511" s="160">
        <v>5</v>
      </c>
      <c r="G511" s="160">
        <v>403</v>
      </c>
      <c r="H511" s="163">
        <v>62</v>
      </c>
    </row>
    <row r="512" spans="1:8" ht="15.95" customHeight="1">
      <c r="A512" s="160">
        <v>494</v>
      </c>
      <c r="B512" s="160">
        <v>307</v>
      </c>
      <c r="C512" s="161" t="s">
        <v>191</v>
      </c>
      <c r="D512" s="160">
        <v>990324</v>
      </c>
      <c r="E512" s="162" t="s">
        <v>825</v>
      </c>
      <c r="F512" s="160">
        <v>7</v>
      </c>
      <c r="G512" s="160">
        <v>402.83</v>
      </c>
      <c r="H512" s="163">
        <v>151.52286749987999</v>
      </c>
    </row>
    <row r="513" spans="1:8" ht="15.95" customHeight="1">
      <c r="A513" s="160">
        <v>495</v>
      </c>
      <c r="B513" s="160">
        <v>106399</v>
      </c>
      <c r="C513" s="161" t="s">
        <v>229</v>
      </c>
      <c r="D513" s="160">
        <v>13701</v>
      </c>
      <c r="E513" s="162" t="s">
        <v>826</v>
      </c>
      <c r="F513" s="160">
        <v>8</v>
      </c>
      <c r="G513" s="160">
        <v>402.82</v>
      </c>
      <c r="H513" s="163">
        <v>126.96666666669999</v>
      </c>
    </row>
    <row r="514" spans="1:8" ht="15.95" customHeight="1">
      <c r="A514" s="160">
        <v>496</v>
      </c>
      <c r="B514" s="160">
        <v>349</v>
      </c>
      <c r="C514" s="161" t="s">
        <v>478</v>
      </c>
      <c r="D514" s="160">
        <v>13127</v>
      </c>
      <c r="E514" s="162" t="s">
        <v>827</v>
      </c>
      <c r="F514" s="160">
        <v>57</v>
      </c>
      <c r="G514" s="160">
        <v>400.07</v>
      </c>
      <c r="H514" s="163">
        <v>32.661466666700001</v>
      </c>
    </row>
    <row r="515" spans="1:8" ht="15.95" customHeight="1">
      <c r="A515" s="160">
        <v>497</v>
      </c>
      <c r="B515" s="160">
        <v>517</v>
      </c>
      <c r="C515" s="161" t="s">
        <v>198</v>
      </c>
      <c r="D515" s="160">
        <v>13271</v>
      </c>
      <c r="E515" s="162" t="s">
        <v>828</v>
      </c>
      <c r="F515" s="160">
        <v>4</v>
      </c>
      <c r="G515" s="160">
        <v>393.4</v>
      </c>
      <c r="H515" s="163">
        <v>46</v>
      </c>
    </row>
    <row r="516" spans="1:8" ht="15.95" customHeight="1">
      <c r="A516" s="160">
        <v>498</v>
      </c>
      <c r="B516" s="160">
        <v>307</v>
      </c>
      <c r="C516" s="161" t="s">
        <v>191</v>
      </c>
      <c r="D516" s="160">
        <v>13325</v>
      </c>
      <c r="E516" s="162" t="s">
        <v>829</v>
      </c>
      <c r="F516" s="160">
        <v>8</v>
      </c>
      <c r="G516" s="160">
        <v>385.21</v>
      </c>
      <c r="H516" s="163">
        <v>48.66</v>
      </c>
    </row>
    <row r="517" spans="1:8" ht="15.95" customHeight="1">
      <c r="A517" s="160">
        <v>499</v>
      </c>
      <c r="B517" s="160">
        <v>347</v>
      </c>
      <c r="C517" s="161" t="s">
        <v>528</v>
      </c>
      <c r="D517" s="160">
        <v>999549</v>
      </c>
      <c r="E517" s="162" t="s">
        <v>830</v>
      </c>
      <c r="F517" s="160">
        <v>2</v>
      </c>
      <c r="G517" s="160">
        <v>374.15</v>
      </c>
      <c r="H517" s="163">
        <v>127.1990000001</v>
      </c>
    </row>
    <row r="518" spans="1:8" ht="15.95" customHeight="1">
      <c r="A518" s="160">
        <v>500</v>
      </c>
      <c r="B518" s="160">
        <v>108656</v>
      </c>
      <c r="C518" s="161" t="s">
        <v>326</v>
      </c>
      <c r="D518" s="160">
        <v>13194</v>
      </c>
      <c r="E518" s="162" t="s">
        <v>831</v>
      </c>
      <c r="F518" s="160">
        <v>13</v>
      </c>
      <c r="G518" s="160">
        <v>356.7</v>
      </c>
      <c r="H518" s="163">
        <v>125.77719999999999</v>
      </c>
    </row>
    <row r="519" spans="1:8" ht="15.95" customHeight="1">
      <c r="A519" s="160">
        <v>501</v>
      </c>
      <c r="B519" s="160">
        <v>114844</v>
      </c>
      <c r="C519" s="161" t="s">
        <v>433</v>
      </c>
      <c r="D519" s="160">
        <v>13133</v>
      </c>
      <c r="E519" s="162" t="s">
        <v>832</v>
      </c>
      <c r="F519" s="160">
        <v>12</v>
      </c>
      <c r="G519" s="160">
        <v>316.20999999999998</v>
      </c>
      <c r="H519" s="163">
        <v>-84.35</v>
      </c>
    </row>
    <row r="520" spans="1:8" ht="15.95" customHeight="1">
      <c r="A520" s="160">
        <v>502</v>
      </c>
      <c r="B520" s="160">
        <v>733</v>
      </c>
      <c r="C520" s="161" t="s">
        <v>605</v>
      </c>
      <c r="D520" s="160">
        <v>13301</v>
      </c>
      <c r="E520" s="162" t="s">
        <v>833</v>
      </c>
      <c r="F520" s="160">
        <v>22</v>
      </c>
      <c r="G520" s="160">
        <v>264.85000000000002</v>
      </c>
      <c r="H520" s="163">
        <v>-56.72</v>
      </c>
    </row>
    <row r="521" spans="1:8" ht="15.95" customHeight="1">
      <c r="A521" s="160">
        <v>503</v>
      </c>
      <c r="B521" s="160">
        <v>742</v>
      </c>
      <c r="C521" s="161" t="s">
        <v>322</v>
      </c>
      <c r="D521" s="160">
        <v>1000438</v>
      </c>
      <c r="E521" s="162" t="s">
        <v>834</v>
      </c>
      <c r="F521" s="160">
        <v>6</v>
      </c>
      <c r="G521" s="160">
        <v>264.60000000000002</v>
      </c>
      <c r="H521" s="163">
        <v>85.55</v>
      </c>
    </row>
    <row r="522" spans="1:8" ht="15.95" customHeight="1">
      <c r="A522" s="160">
        <v>504</v>
      </c>
      <c r="B522" s="160">
        <v>307</v>
      </c>
      <c r="C522" s="161" t="s">
        <v>191</v>
      </c>
      <c r="D522" s="160">
        <v>13643</v>
      </c>
      <c r="E522" s="162" t="s">
        <v>835</v>
      </c>
      <c r="F522" s="160">
        <v>3</v>
      </c>
      <c r="G522" s="160">
        <v>257.2</v>
      </c>
      <c r="H522" s="163">
        <v>-47.061404260000003</v>
      </c>
    </row>
    <row r="523" spans="1:8" ht="15.95" customHeight="1">
      <c r="A523" s="160">
        <v>505</v>
      </c>
      <c r="B523" s="160">
        <v>707</v>
      </c>
      <c r="C523" s="161" t="s">
        <v>231</v>
      </c>
      <c r="D523" s="160">
        <v>13134</v>
      </c>
      <c r="E523" s="162" t="s">
        <v>836</v>
      </c>
      <c r="F523" s="160">
        <v>14</v>
      </c>
      <c r="G523" s="160">
        <v>251.36</v>
      </c>
      <c r="H523" s="163">
        <v>-46.35</v>
      </c>
    </row>
    <row r="524" spans="1:8" ht="15.95" customHeight="1">
      <c r="A524" s="160">
        <v>506</v>
      </c>
      <c r="B524" s="160">
        <v>113025</v>
      </c>
      <c r="C524" s="161" t="s">
        <v>579</v>
      </c>
      <c r="D524" s="160">
        <v>13128</v>
      </c>
      <c r="E524" s="162" t="s">
        <v>837</v>
      </c>
      <c r="F524" s="160">
        <v>23</v>
      </c>
      <c r="G524" s="160">
        <v>242.25</v>
      </c>
      <c r="H524" s="163">
        <v>-222.65799999999999</v>
      </c>
    </row>
    <row r="525" spans="1:8" ht="15.95" customHeight="1">
      <c r="A525" s="160">
        <v>507</v>
      </c>
      <c r="B525" s="160">
        <v>337</v>
      </c>
      <c r="C525" s="161" t="s">
        <v>194</v>
      </c>
      <c r="D525" s="160">
        <v>13315</v>
      </c>
      <c r="E525" s="162" t="s">
        <v>838</v>
      </c>
      <c r="F525" s="160">
        <v>7</v>
      </c>
      <c r="G525" s="160">
        <v>213.9</v>
      </c>
      <c r="H525" s="163">
        <v>-34.35</v>
      </c>
    </row>
    <row r="526" spans="1:8" ht="15.95" customHeight="1">
      <c r="A526" s="160">
        <v>508</v>
      </c>
      <c r="B526" s="160">
        <v>343</v>
      </c>
      <c r="C526" s="161" t="s">
        <v>189</v>
      </c>
      <c r="D526" s="160">
        <v>13178</v>
      </c>
      <c r="E526" s="162" t="s">
        <v>839</v>
      </c>
      <c r="F526" s="160">
        <v>9</v>
      </c>
      <c r="G526" s="160">
        <v>211.4</v>
      </c>
      <c r="H526" s="163">
        <v>1.99</v>
      </c>
    </row>
    <row r="527" spans="1:8" ht="15.95" customHeight="1">
      <c r="A527" s="160">
        <v>509</v>
      </c>
      <c r="B527" s="160">
        <v>307</v>
      </c>
      <c r="C527" s="161" t="s">
        <v>191</v>
      </c>
      <c r="D527" s="160">
        <v>12469</v>
      </c>
      <c r="E527" s="162" t="s">
        <v>840</v>
      </c>
      <c r="F527" s="160">
        <v>4</v>
      </c>
      <c r="G527" s="160">
        <v>195.5</v>
      </c>
      <c r="H527" s="163">
        <v>-13.897399999999999</v>
      </c>
    </row>
    <row r="528" spans="1:8" ht="15.95" customHeight="1">
      <c r="A528" s="160">
        <v>510</v>
      </c>
      <c r="B528" s="160">
        <v>721</v>
      </c>
      <c r="C528" s="161" t="s">
        <v>356</v>
      </c>
      <c r="D528" s="160">
        <v>13213</v>
      </c>
      <c r="E528" s="162" t="s">
        <v>841</v>
      </c>
      <c r="F528" s="160">
        <v>5</v>
      </c>
      <c r="G528" s="160">
        <v>185.9</v>
      </c>
      <c r="H528" s="163">
        <v>-22.751999999900001</v>
      </c>
    </row>
    <row r="529" spans="1:8" ht="15.95" customHeight="1">
      <c r="A529" s="160">
        <v>511</v>
      </c>
      <c r="B529" s="160">
        <v>724</v>
      </c>
      <c r="C529" s="161" t="s">
        <v>301</v>
      </c>
      <c r="D529" s="160">
        <v>13218</v>
      </c>
      <c r="E529" s="162" t="s">
        <v>842</v>
      </c>
      <c r="F529" s="160">
        <v>21</v>
      </c>
      <c r="G529" s="160">
        <v>168.75</v>
      </c>
      <c r="H529" s="163">
        <v>-74.099249999999998</v>
      </c>
    </row>
    <row r="530" spans="1:8" ht="15.95" customHeight="1">
      <c r="A530" s="160">
        <v>512</v>
      </c>
      <c r="B530" s="160">
        <v>107829</v>
      </c>
      <c r="C530" s="161" t="s">
        <v>554</v>
      </c>
      <c r="D530" s="160">
        <v>13700</v>
      </c>
      <c r="E530" s="162" t="s">
        <v>843</v>
      </c>
      <c r="F530" s="160">
        <v>5</v>
      </c>
      <c r="G530" s="160">
        <v>155.1</v>
      </c>
      <c r="H530" s="163">
        <v>87.17</v>
      </c>
    </row>
    <row r="531" spans="1:8" ht="15.95" customHeight="1">
      <c r="A531" s="160">
        <v>513</v>
      </c>
      <c r="B531" s="160">
        <v>307</v>
      </c>
      <c r="C531" s="161" t="s">
        <v>191</v>
      </c>
      <c r="D531" s="160">
        <v>995147</v>
      </c>
      <c r="E531" s="162" t="s">
        <v>844</v>
      </c>
      <c r="F531" s="160">
        <v>3</v>
      </c>
      <c r="G531" s="160">
        <v>153.91999999999999</v>
      </c>
      <c r="H531" s="163">
        <v>61.158470000149997</v>
      </c>
    </row>
    <row r="532" spans="1:8" ht="15.95" customHeight="1">
      <c r="A532" s="160">
        <v>514</v>
      </c>
      <c r="B532" s="160">
        <v>733</v>
      </c>
      <c r="C532" s="161" t="s">
        <v>605</v>
      </c>
      <c r="D532" s="160">
        <v>13202</v>
      </c>
      <c r="E532" s="162" t="s">
        <v>845</v>
      </c>
      <c r="F532" s="160">
        <v>14</v>
      </c>
      <c r="G532" s="160">
        <v>153.66999999999999</v>
      </c>
      <c r="H532" s="163">
        <v>66.026899999999998</v>
      </c>
    </row>
    <row r="533" spans="1:8" ht="15.95" customHeight="1">
      <c r="A533" s="160">
        <v>515</v>
      </c>
      <c r="B533" s="160">
        <v>106066</v>
      </c>
      <c r="C533" s="161" t="s">
        <v>588</v>
      </c>
      <c r="D533" s="160">
        <v>4283</v>
      </c>
      <c r="E533" s="162" t="s">
        <v>846</v>
      </c>
      <c r="F533" s="160">
        <v>5</v>
      </c>
      <c r="G533" s="160">
        <v>123.5</v>
      </c>
      <c r="H533" s="163">
        <v>49.49</v>
      </c>
    </row>
    <row r="534" spans="1:8" ht="15.95" customHeight="1">
      <c r="A534" s="160">
        <v>516</v>
      </c>
      <c r="B534" s="160">
        <v>114844</v>
      </c>
      <c r="C534" s="161" t="s">
        <v>433</v>
      </c>
      <c r="D534" s="160">
        <v>11107</v>
      </c>
      <c r="E534" s="162" t="s">
        <v>847</v>
      </c>
      <c r="F534" s="160">
        <v>5</v>
      </c>
      <c r="G534" s="160">
        <v>116.96</v>
      </c>
      <c r="H534" s="163">
        <v>10.02</v>
      </c>
    </row>
    <row r="535" spans="1:8" ht="15.95" customHeight="1">
      <c r="A535" s="160">
        <v>517</v>
      </c>
      <c r="B535" s="160">
        <v>307</v>
      </c>
      <c r="C535" s="161" t="s">
        <v>191</v>
      </c>
      <c r="D535" s="160">
        <v>997687</v>
      </c>
      <c r="E535" s="162" t="s">
        <v>848</v>
      </c>
      <c r="F535" s="160">
        <v>1</v>
      </c>
      <c r="G535" s="160">
        <v>90.28</v>
      </c>
      <c r="H535" s="163">
        <v>34.569799999574002</v>
      </c>
    </row>
    <row r="536" spans="1:8" ht="15.95" customHeight="1">
      <c r="A536" s="160">
        <v>518</v>
      </c>
      <c r="B536" s="160">
        <v>707</v>
      </c>
      <c r="C536" s="161" t="s">
        <v>231</v>
      </c>
      <c r="D536" s="160">
        <v>13326</v>
      </c>
      <c r="E536" s="162" t="s">
        <v>849</v>
      </c>
      <c r="F536" s="160">
        <v>12</v>
      </c>
      <c r="G536" s="160">
        <v>85.37</v>
      </c>
      <c r="H536" s="163">
        <v>-112.13</v>
      </c>
    </row>
    <row r="537" spans="1:8" ht="15.95" customHeight="1">
      <c r="A537" s="160">
        <v>519</v>
      </c>
      <c r="B537" s="160">
        <v>307</v>
      </c>
      <c r="C537" s="161" t="s">
        <v>191</v>
      </c>
      <c r="D537" s="160">
        <v>996190</v>
      </c>
      <c r="E537" s="162" t="s">
        <v>850</v>
      </c>
      <c r="F537" s="160">
        <v>4</v>
      </c>
      <c r="G537" s="160">
        <v>74.02</v>
      </c>
      <c r="H537" s="163">
        <v>30.335732664958201</v>
      </c>
    </row>
    <row r="538" spans="1:8" ht="15.95" customHeight="1">
      <c r="A538" s="160">
        <v>520</v>
      </c>
      <c r="B538" s="160">
        <v>307</v>
      </c>
      <c r="C538" s="161" t="s">
        <v>191</v>
      </c>
      <c r="D538" s="160">
        <v>10847</v>
      </c>
      <c r="E538" s="162" t="s">
        <v>851</v>
      </c>
      <c r="F538" s="160">
        <v>3</v>
      </c>
      <c r="G538" s="160">
        <v>72.3</v>
      </c>
      <c r="H538" s="163">
        <v>49.935000000000002</v>
      </c>
    </row>
    <row r="539" spans="1:8" ht="15.95" customHeight="1">
      <c r="A539" s="160">
        <v>521</v>
      </c>
      <c r="B539" s="160">
        <v>108277</v>
      </c>
      <c r="C539" s="161" t="s">
        <v>387</v>
      </c>
      <c r="D539" s="160">
        <v>13270</v>
      </c>
      <c r="E539" s="162" t="s">
        <v>852</v>
      </c>
      <c r="F539" s="160">
        <v>3</v>
      </c>
      <c r="G539" s="160">
        <v>65.459999999999994</v>
      </c>
      <c r="H539" s="163">
        <v>-31.609999998999999</v>
      </c>
    </row>
    <row r="540" spans="1:8" ht="15.95" customHeight="1">
      <c r="A540" s="160">
        <v>522</v>
      </c>
      <c r="B540" s="160">
        <v>582</v>
      </c>
      <c r="C540" s="161" t="s">
        <v>196</v>
      </c>
      <c r="D540" s="160">
        <v>13300</v>
      </c>
      <c r="E540" s="162" t="s">
        <v>853</v>
      </c>
      <c r="F540" s="160">
        <v>1</v>
      </c>
      <c r="G540" s="160">
        <v>60.2</v>
      </c>
      <c r="H540" s="163">
        <v>30.2</v>
      </c>
    </row>
    <row r="541" spans="1:8" ht="15.95" customHeight="1">
      <c r="A541" s="160">
        <v>523</v>
      </c>
      <c r="B541" s="160">
        <v>301</v>
      </c>
      <c r="C541" s="161" t="s">
        <v>803</v>
      </c>
      <c r="D541" s="160">
        <v>4089</v>
      </c>
      <c r="E541" s="162" t="s">
        <v>854</v>
      </c>
      <c r="F541" s="160">
        <v>4</v>
      </c>
      <c r="G541" s="160">
        <v>59.7</v>
      </c>
      <c r="H541" s="163">
        <v>14.7</v>
      </c>
    </row>
    <row r="542" spans="1:8" ht="15.95" customHeight="1">
      <c r="A542" s="160">
        <v>524</v>
      </c>
      <c r="B542" s="160">
        <v>742</v>
      </c>
      <c r="C542" s="161" t="s">
        <v>322</v>
      </c>
      <c r="D542" s="160">
        <v>1000436</v>
      </c>
      <c r="E542" s="162" t="s">
        <v>855</v>
      </c>
      <c r="F542" s="160">
        <v>1</v>
      </c>
      <c r="G542" s="160">
        <v>58.2</v>
      </c>
      <c r="H542" s="163">
        <v>1.2</v>
      </c>
    </row>
    <row r="543" spans="1:8" ht="15.95" customHeight="1">
      <c r="A543" s="160">
        <v>525</v>
      </c>
      <c r="B543" s="160">
        <v>104428</v>
      </c>
      <c r="C543" s="161" t="s">
        <v>250</v>
      </c>
      <c r="D543" s="160">
        <v>13231</v>
      </c>
      <c r="E543" s="162" t="s">
        <v>856</v>
      </c>
      <c r="F543" s="160">
        <v>2</v>
      </c>
      <c r="G543" s="160">
        <v>51.3</v>
      </c>
      <c r="H543" s="163">
        <v>17.470000000999999</v>
      </c>
    </row>
    <row r="544" spans="1:8" ht="15.95" customHeight="1">
      <c r="A544" s="160">
        <v>526</v>
      </c>
      <c r="B544" s="160">
        <v>355</v>
      </c>
      <c r="C544" s="161" t="s">
        <v>313</v>
      </c>
      <c r="D544" s="160">
        <v>13138</v>
      </c>
      <c r="E544" s="162" t="s">
        <v>857</v>
      </c>
      <c r="F544" s="160">
        <v>5</v>
      </c>
      <c r="G544" s="160">
        <v>49.15</v>
      </c>
      <c r="H544" s="163">
        <v>-79.328956000000005</v>
      </c>
    </row>
    <row r="545" spans="1:8" ht="15.95" customHeight="1">
      <c r="A545" s="160">
        <v>527</v>
      </c>
      <c r="B545" s="160">
        <v>307</v>
      </c>
      <c r="C545" s="161" t="s">
        <v>191</v>
      </c>
      <c r="D545" s="160">
        <v>990212</v>
      </c>
      <c r="E545" s="162" t="s">
        <v>858</v>
      </c>
      <c r="F545" s="160">
        <v>1</v>
      </c>
      <c r="G545" s="160">
        <v>45.43</v>
      </c>
      <c r="H545" s="163">
        <v>19.067499999900001</v>
      </c>
    </row>
    <row r="546" spans="1:8" ht="15.95" customHeight="1">
      <c r="A546" s="160">
        <v>528</v>
      </c>
      <c r="B546" s="160">
        <v>585</v>
      </c>
      <c r="C546" s="161" t="s">
        <v>285</v>
      </c>
      <c r="D546" s="160">
        <v>13123</v>
      </c>
      <c r="E546" s="162" t="s">
        <v>859</v>
      </c>
      <c r="F546" s="160">
        <v>5</v>
      </c>
      <c r="G546" s="160">
        <v>42.5</v>
      </c>
      <c r="H546" s="163">
        <v>-784.43984888</v>
      </c>
    </row>
    <row r="547" spans="1:8" ht="15.95" customHeight="1">
      <c r="A547" s="160">
        <v>529</v>
      </c>
      <c r="B547" s="160">
        <v>113298</v>
      </c>
      <c r="C547" s="161" t="s">
        <v>496</v>
      </c>
      <c r="D547" s="160">
        <v>13336</v>
      </c>
      <c r="E547" s="162" t="s">
        <v>860</v>
      </c>
      <c r="F547" s="160">
        <v>3</v>
      </c>
      <c r="G547" s="160">
        <v>41.2</v>
      </c>
      <c r="H547" s="163">
        <v>10.86</v>
      </c>
    </row>
    <row r="548" spans="1:8" ht="15.95" customHeight="1">
      <c r="A548" s="160">
        <v>530</v>
      </c>
      <c r="B548" s="160">
        <v>108277</v>
      </c>
      <c r="C548" s="161" t="s">
        <v>387</v>
      </c>
      <c r="D548" s="160">
        <v>13186</v>
      </c>
      <c r="E548" s="162" t="s">
        <v>861</v>
      </c>
      <c r="F548" s="160">
        <v>5</v>
      </c>
      <c r="G548" s="160">
        <v>40</v>
      </c>
      <c r="H548" s="163">
        <v>-82.5</v>
      </c>
    </row>
    <row r="549" spans="1:8" ht="15.95" customHeight="1">
      <c r="A549" s="160">
        <v>531</v>
      </c>
      <c r="B549" s="160">
        <v>308</v>
      </c>
      <c r="C549" s="161" t="s">
        <v>502</v>
      </c>
      <c r="D549" s="160">
        <v>990032</v>
      </c>
      <c r="E549" s="162" t="s">
        <v>862</v>
      </c>
      <c r="F549" s="160">
        <v>1</v>
      </c>
      <c r="G549" s="160">
        <v>40</v>
      </c>
      <c r="H549" s="163">
        <v>15.708</v>
      </c>
    </row>
    <row r="550" spans="1:8" ht="15.95" customHeight="1">
      <c r="A550" s="160">
        <v>532</v>
      </c>
      <c r="B550" s="160">
        <v>744</v>
      </c>
      <c r="C550" s="161" t="s">
        <v>305</v>
      </c>
      <c r="D550" s="160">
        <v>4271</v>
      </c>
      <c r="E550" s="162" t="s">
        <v>863</v>
      </c>
      <c r="F550" s="160">
        <v>5</v>
      </c>
      <c r="G550" s="160">
        <v>39.1</v>
      </c>
      <c r="H550" s="163">
        <v>-177.58999999989999</v>
      </c>
    </row>
    <row r="551" spans="1:8" ht="15.95" customHeight="1">
      <c r="A551" s="160">
        <v>533</v>
      </c>
      <c r="B551" s="160">
        <v>106066</v>
      </c>
      <c r="C551" s="161" t="s">
        <v>588</v>
      </c>
      <c r="D551" s="160">
        <v>999629</v>
      </c>
      <c r="E551" s="162" t="s">
        <v>864</v>
      </c>
      <c r="F551" s="160">
        <v>2</v>
      </c>
      <c r="G551" s="160">
        <v>38.979999999999997</v>
      </c>
      <c r="H551" s="163">
        <v>-0.8</v>
      </c>
    </row>
    <row r="552" spans="1:8" ht="15.95" customHeight="1">
      <c r="A552" s="160">
        <v>534</v>
      </c>
      <c r="B552" s="160">
        <v>301</v>
      </c>
      <c r="C552" s="161" t="s">
        <v>803</v>
      </c>
      <c r="D552" s="160">
        <v>10747</v>
      </c>
      <c r="E552" s="162" t="s">
        <v>865</v>
      </c>
      <c r="F552" s="160">
        <v>1</v>
      </c>
      <c r="G552" s="160">
        <v>34.299999999999997</v>
      </c>
      <c r="H552" s="163">
        <v>4.3</v>
      </c>
    </row>
    <row r="553" spans="1:8" ht="15.95" customHeight="1">
      <c r="A553" s="160">
        <v>535</v>
      </c>
      <c r="B553" s="160">
        <v>102934</v>
      </c>
      <c r="C553" s="161" t="s">
        <v>244</v>
      </c>
      <c r="D553" s="160">
        <v>13265</v>
      </c>
      <c r="E553" s="162" t="s">
        <v>866</v>
      </c>
      <c r="F553" s="160">
        <v>4</v>
      </c>
      <c r="G553" s="160">
        <v>30.84</v>
      </c>
      <c r="H553" s="163">
        <v>-5.7855999999999996</v>
      </c>
    </row>
    <row r="554" spans="1:8" ht="15.95" customHeight="1">
      <c r="A554" s="160">
        <v>536</v>
      </c>
      <c r="B554" s="160">
        <v>743</v>
      </c>
      <c r="C554" s="161" t="s">
        <v>378</v>
      </c>
      <c r="D554" s="160">
        <v>13303</v>
      </c>
      <c r="E554" s="162" t="s">
        <v>867</v>
      </c>
      <c r="F554" s="160">
        <v>5</v>
      </c>
      <c r="G554" s="160">
        <v>30.55</v>
      </c>
      <c r="H554" s="163">
        <v>-60.120000000099999</v>
      </c>
    </row>
    <row r="555" spans="1:8" ht="15.95" customHeight="1">
      <c r="A555" s="160">
        <v>537</v>
      </c>
      <c r="B555" s="160">
        <v>337</v>
      </c>
      <c r="C555" s="161" t="s">
        <v>194</v>
      </c>
      <c r="D555" s="160">
        <v>13276</v>
      </c>
      <c r="E555" s="162" t="s">
        <v>868</v>
      </c>
      <c r="F555" s="160">
        <v>1</v>
      </c>
      <c r="G555" s="160">
        <v>24.7</v>
      </c>
      <c r="H555" s="163">
        <v>4.22</v>
      </c>
    </row>
    <row r="556" spans="1:8" ht="15.95" customHeight="1">
      <c r="A556" s="160">
        <v>538</v>
      </c>
      <c r="B556" s="160">
        <v>104533</v>
      </c>
      <c r="C556" s="161" t="s">
        <v>360</v>
      </c>
      <c r="D556" s="160">
        <v>13183</v>
      </c>
      <c r="E556" s="162" t="s">
        <v>869</v>
      </c>
      <c r="F556" s="160">
        <v>1</v>
      </c>
      <c r="G556" s="160">
        <v>23.5</v>
      </c>
      <c r="H556" s="163">
        <v>16.46</v>
      </c>
    </row>
    <row r="557" spans="1:8" ht="15.95" customHeight="1">
      <c r="A557" s="160">
        <v>539</v>
      </c>
      <c r="B557" s="160">
        <v>743</v>
      </c>
      <c r="C557" s="161" t="s">
        <v>378</v>
      </c>
      <c r="D557" s="160">
        <v>13131</v>
      </c>
      <c r="E557" s="162" t="s">
        <v>870</v>
      </c>
      <c r="F557" s="160">
        <v>14</v>
      </c>
      <c r="G557" s="160">
        <v>20.11</v>
      </c>
      <c r="H557" s="163">
        <v>-326.23</v>
      </c>
    </row>
    <row r="558" spans="1:8" ht="15.95" customHeight="1">
      <c r="A558" s="160">
        <v>540</v>
      </c>
      <c r="B558" s="160">
        <v>387</v>
      </c>
      <c r="C558" s="161" t="s">
        <v>272</v>
      </c>
      <c r="D558" s="160">
        <v>1000010</v>
      </c>
      <c r="E558" s="162" t="s">
        <v>871</v>
      </c>
      <c r="F558" s="160">
        <v>1</v>
      </c>
      <c r="G558" s="160">
        <v>18</v>
      </c>
      <c r="H558" s="163">
        <v>14.5</v>
      </c>
    </row>
    <row r="559" spans="1:8" ht="15.95" customHeight="1">
      <c r="A559" s="160">
        <v>541</v>
      </c>
      <c r="B559" s="160">
        <v>102934</v>
      </c>
      <c r="C559" s="161" t="s">
        <v>244</v>
      </c>
      <c r="D559" s="160">
        <v>13275</v>
      </c>
      <c r="E559" s="162" t="s">
        <v>872</v>
      </c>
      <c r="F559" s="160">
        <v>14</v>
      </c>
      <c r="G559" s="160">
        <v>11.92</v>
      </c>
      <c r="H559" s="163">
        <v>-370.93</v>
      </c>
    </row>
    <row r="560" spans="1:8" ht="15.95" customHeight="1">
      <c r="A560" s="160">
        <v>542</v>
      </c>
      <c r="B560" s="160">
        <v>112888</v>
      </c>
      <c r="C560" s="161" t="s">
        <v>491</v>
      </c>
      <c r="D560" s="160">
        <v>1000133</v>
      </c>
      <c r="E560" s="162" t="s">
        <v>873</v>
      </c>
      <c r="F560" s="160">
        <v>10</v>
      </c>
      <c r="G560" s="160">
        <v>11.69</v>
      </c>
      <c r="H560" s="163">
        <v>-255.989999998</v>
      </c>
    </row>
    <row r="561" spans="1:8" ht="15.95" customHeight="1">
      <c r="A561" s="160">
        <v>543</v>
      </c>
      <c r="B561" s="160">
        <v>105267</v>
      </c>
      <c r="C561" s="161" t="s">
        <v>258</v>
      </c>
      <c r="D561" s="160">
        <v>13125</v>
      </c>
      <c r="E561" s="162" t="s">
        <v>874</v>
      </c>
      <c r="F561" s="160">
        <v>1</v>
      </c>
      <c r="G561" s="160">
        <v>9.5</v>
      </c>
      <c r="H561" s="163">
        <v>6.2</v>
      </c>
    </row>
    <row r="562" spans="1:8" ht="15.95" customHeight="1">
      <c r="A562" s="160">
        <v>544</v>
      </c>
      <c r="B562" s="160">
        <v>114844</v>
      </c>
      <c r="C562" s="161" t="s">
        <v>433</v>
      </c>
      <c r="D562" s="160">
        <v>13136</v>
      </c>
      <c r="E562" s="162" t="s">
        <v>875</v>
      </c>
      <c r="F562" s="160">
        <v>2</v>
      </c>
      <c r="G562" s="160">
        <v>7.8</v>
      </c>
      <c r="H562" s="163">
        <v>2.97</v>
      </c>
    </row>
    <row r="563" spans="1:8" ht="15.95" customHeight="1">
      <c r="A563" s="160">
        <v>545</v>
      </c>
      <c r="B563" s="160">
        <v>385</v>
      </c>
      <c r="C563" s="161" t="s">
        <v>187</v>
      </c>
      <c r="D563" s="160">
        <v>1000734</v>
      </c>
      <c r="E563" s="162" t="s">
        <v>876</v>
      </c>
      <c r="F563" s="160">
        <v>2</v>
      </c>
      <c r="G563" s="160">
        <v>4.5999999999999996</v>
      </c>
      <c r="H563" s="163">
        <v>1.25</v>
      </c>
    </row>
    <row r="564" spans="1:8" ht="15.95" customHeight="1">
      <c r="A564" s="160">
        <v>546</v>
      </c>
      <c r="B564" s="160">
        <v>712</v>
      </c>
      <c r="C564" s="161" t="s">
        <v>248</v>
      </c>
      <c r="D564" s="160">
        <v>13209</v>
      </c>
      <c r="E564" s="162" t="s">
        <v>877</v>
      </c>
      <c r="F564" s="160">
        <v>1</v>
      </c>
      <c r="G564" s="160">
        <v>3.5</v>
      </c>
      <c r="H564" s="163">
        <v>-7.5</v>
      </c>
    </row>
    <row r="565" spans="1:8" ht="15.95" customHeight="1">
      <c r="A565" s="160">
        <v>547</v>
      </c>
      <c r="B565" s="160">
        <v>114622</v>
      </c>
      <c r="C565" s="161" t="s">
        <v>447</v>
      </c>
      <c r="D565" s="160">
        <v>13330</v>
      </c>
      <c r="E565" s="162" t="s">
        <v>878</v>
      </c>
      <c r="F565" s="160">
        <v>1</v>
      </c>
      <c r="G565" s="160">
        <v>2</v>
      </c>
      <c r="H565" s="163">
        <v>0.42</v>
      </c>
    </row>
    <row r="566" spans="1:8" ht="15.95" customHeight="1">
      <c r="A566" s="160">
        <v>548</v>
      </c>
      <c r="B566" s="160">
        <v>115971</v>
      </c>
      <c r="C566" s="161" t="s">
        <v>254</v>
      </c>
      <c r="D566" s="160">
        <v>13129</v>
      </c>
      <c r="E566" s="162" t="s">
        <v>879</v>
      </c>
      <c r="F566" s="160">
        <v>2</v>
      </c>
      <c r="G566" s="160">
        <v>1.02</v>
      </c>
      <c r="H566" s="163">
        <v>-73.48</v>
      </c>
    </row>
    <row r="567" spans="1:8" ht="15.95" customHeight="1">
      <c r="A567" s="160">
        <v>549</v>
      </c>
      <c r="B567" s="160">
        <v>106066</v>
      </c>
      <c r="C567" s="161" t="s">
        <v>588</v>
      </c>
      <c r="D567" s="160">
        <v>998832</v>
      </c>
      <c r="E567" s="162" t="s">
        <v>880</v>
      </c>
      <c r="F567" s="160">
        <v>1</v>
      </c>
      <c r="G567" s="160">
        <v>0.01</v>
      </c>
      <c r="H567" s="163">
        <v>-12.395</v>
      </c>
    </row>
    <row r="568" spans="1:8" ht="15.95" customHeight="1">
      <c r="A568" s="160">
        <v>550</v>
      </c>
      <c r="B568" s="160">
        <v>351</v>
      </c>
      <c r="C568" s="161" t="s">
        <v>469</v>
      </c>
      <c r="D568" s="160">
        <v>991402</v>
      </c>
      <c r="E568" s="162" t="s">
        <v>881</v>
      </c>
      <c r="F568" s="160">
        <v>3</v>
      </c>
      <c r="G568" s="160">
        <v>0.01</v>
      </c>
      <c r="H568" s="163">
        <v>41.042851499999998</v>
      </c>
    </row>
    <row r="569" spans="1:8" ht="15.95" customHeight="1">
      <c r="A569" s="160">
        <v>551</v>
      </c>
      <c r="B569" s="160">
        <v>742</v>
      </c>
      <c r="C569" s="161" t="s">
        <v>322</v>
      </c>
      <c r="D569" s="160">
        <v>1000432</v>
      </c>
      <c r="E569" s="162" t="s">
        <v>882</v>
      </c>
      <c r="F569" s="160">
        <v>2</v>
      </c>
      <c r="G569" s="160">
        <v>0</v>
      </c>
      <c r="H569" s="163">
        <v>1.6249999999999999E-3</v>
      </c>
    </row>
    <row r="570" spans="1:8" ht="15.95" customHeight="1">
      <c r="A570" s="160">
        <v>552</v>
      </c>
      <c r="B570" s="160">
        <v>357</v>
      </c>
      <c r="C570" s="161" t="s">
        <v>348</v>
      </c>
      <c r="D570" s="160">
        <v>13332</v>
      </c>
      <c r="E570" s="162" t="s">
        <v>883</v>
      </c>
      <c r="F570" s="160">
        <v>2</v>
      </c>
      <c r="G570" s="160">
        <v>0</v>
      </c>
      <c r="H570" s="163">
        <v>0</v>
      </c>
    </row>
    <row r="571" spans="1:8" ht="15.95" customHeight="1">
      <c r="A571" s="160">
        <v>553</v>
      </c>
      <c r="B571" s="160">
        <v>385</v>
      </c>
      <c r="C571" s="161" t="s">
        <v>187</v>
      </c>
      <c r="D571" s="160">
        <v>1000733</v>
      </c>
      <c r="E571" s="162" t="s">
        <v>884</v>
      </c>
      <c r="F571" s="160">
        <v>2</v>
      </c>
      <c r="G571" s="160">
        <v>0</v>
      </c>
      <c r="H571" s="163">
        <v>0</v>
      </c>
    </row>
    <row r="572" spans="1:8" ht="15.95" customHeight="1">
      <c r="A572" s="160">
        <v>554</v>
      </c>
      <c r="B572" s="160">
        <v>301</v>
      </c>
      <c r="C572" s="161" t="s">
        <v>803</v>
      </c>
      <c r="D572" s="160">
        <v>22</v>
      </c>
      <c r="E572" s="162" t="s">
        <v>885</v>
      </c>
      <c r="F572" s="160">
        <v>2</v>
      </c>
      <c r="G572" s="160">
        <v>0</v>
      </c>
      <c r="H572" s="163">
        <v>0</v>
      </c>
    </row>
    <row r="573" spans="1:8" ht="15.95" customHeight="1">
      <c r="A573" s="160">
        <v>555</v>
      </c>
      <c r="B573" s="160">
        <v>114069</v>
      </c>
      <c r="C573" s="161" t="s">
        <v>637</v>
      </c>
      <c r="D573" s="160">
        <v>13292</v>
      </c>
      <c r="E573" s="162" t="s">
        <v>886</v>
      </c>
      <c r="F573" s="160">
        <v>1</v>
      </c>
      <c r="G573" s="160">
        <v>-9.5</v>
      </c>
      <c r="H573" s="163">
        <v>-1</v>
      </c>
    </row>
    <row r="574" spans="1:8" ht="15.95" customHeight="1">
      <c r="A574" s="160">
        <v>556</v>
      </c>
      <c r="B574" s="160">
        <v>307</v>
      </c>
      <c r="C574" s="161" t="s">
        <v>191</v>
      </c>
      <c r="D574" s="160">
        <v>4529</v>
      </c>
      <c r="E574" s="162" t="s">
        <v>887</v>
      </c>
      <c r="F574" s="160">
        <v>18</v>
      </c>
      <c r="G574" s="160">
        <v>-123.29</v>
      </c>
      <c r="H574" s="163">
        <v>-2716.3226221607001</v>
      </c>
    </row>
  </sheetData>
  <mergeCells count="1">
    <mergeCell ref="A1:I1"/>
  </mergeCells>
  <phoneticPr fontId="31" type="noConversion"/>
  <pageMargins left="0.75" right="0.75" top="1" bottom="1" header="0.5" footer="0.5"/>
</worksheet>
</file>

<file path=xl/worksheets/sheet3.xml><?xml version="1.0" encoding="utf-8"?>
<worksheet xmlns="http://schemas.openxmlformats.org/spreadsheetml/2006/main" xmlns:r="http://schemas.openxmlformats.org/officeDocument/2006/relationships">
  <dimension ref="A1:P11"/>
  <sheetViews>
    <sheetView workbookViewId="0">
      <selection activeCell="C17" sqref="C17"/>
    </sheetView>
  </sheetViews>
  <sheetFormatPr defaultColWidth="9" defaultRowHeight="27" customHeight="1"/>
  <cols>
    <col min="1" max="1" width="14.125" style="21" customWidth="1"/>
    <col min="2" max="2" width="9.125" style="46" customWidth="1"/>
    <col min="3" max="3" width="11.375" style="122" customWidth="1"/>
    <col min="4" max="4" width="9.75" style="46" customWidth="1"/>
    <col min="5" max="5" width="11.875" style="122" customWidth="1"/>
    <col min="6" max="6" width="12.125" style="46" customWidth="1"/>
    <col min="7" max="7" width="12.25" style="46" customWidth="1"/>
    <col min="8" max="8" width="9.375" style="123" customWidth="1"/>
    <col min="9" max="9" width="8.75" style="123" customWidth="1"/>
    <col min="10" max="10" width="9.125" style="123" customWidth="1"/>
    <col min="11" max="11" width="8.5" style="123" customWidth="1"/>
    <col min="12" max="12" width="6.875" style="124" customWidth="1"/>
    <col min="13" max="13" width="6.75" style="124" customWidth="1"/>
    <col min="14" max="14" width="7.375" style="46" customWidth="1"/>
    <col min="15" max="15" width="8.125" style="123" customWidth="1"/>
    <col min="16" max="16" width="24.375" style="125" customWidth="1"/>
  </cols>
  <sheetData>
    <row r="1" spans="1:16" ht="27" customHeight="1">
      <c r="A1" s="272" t="s">
        <v>888</v>
      </c>
      <c r="B1" s="272"/>
      <c r="C1" s="272"/>
      <c r="D1" s="272"/>
      <c r="E1" s="272"/>
      <c r="F1" s="272"/>
      <c r="G1" s="272"/>
      <c r="H1" s="272"/>
      <c r="I1" s="272"/>
      <c r="J1" s="272"/>
      <c r="K1" s="272"/>
      <c r="L1" s="272"/>
      <c r="M1" s="272"/>
      <c r="N1" s="272"/>
      <c r="O1" s="273"/>
    </row>
    <row r="2" spans="1:16" s="19" customFormat="1" ht="27" customHeight="1">
      <c r="A2" s="6" t="s">
        <v>17</v>
      </c>
      <c r="B2" s="126" t="s">
        <v>889</v>
      </c>
      <c r="C2" s="127" t="s">
        <v>890</v>
      </c>
      <c r="D2" s="98" t="s">
        <v>891</v>
      </c>
      <c r="E2" s="128" t="s">
        <v>892</v>
      </c>
      <c r="F2" s="12" t="s">
        <v>893</v>
      </c>
      <c r="G2" s="12" t="s">
        <v>894</v>
      </c>
      <c r="H2" s="129" t="s">
        <v>895</v>
      </c>
      <c r="I2" s="129" t="s">
        <v>896</v>
      </c>
      <c r="J2" s="129" t="s">
        <v>897</v>
      </c>
      <c r="K2" s="129" t="s">
        <v>898</v>
      </c>
      <c r="L2" s="136" t="s">
        <v>3</v>
      </c>
      <c r="M2" s="137" t="s">
        <v>899</v>
      </c>
      <c r="N2" s="137" t="s">
        <v>900</v>
      </c>
      <c r="O2" s="129" t="s">
        <v>901</v>
      </c>
      <c r="P2" s="138"/>
    </row>
    <row r="3" spans="1:16" ht="27" customHeight="1">
      <c r="A3" s="13" t="s">
        <v>55</v>
      </c>
      <c r="B3" s="104">
        <v>615000</v>
      </c>
      <c r="C3" s="130">
        <v>140546.703617174</v>
      </c>
      <c r="D3" s="83">
        <v>781200</v>
      </c>
      <c r="E3" s="131">
        <v>165002.99989511899</v>
      </c>
      <c r="F3" s="114">
        <v>593386.43000000005</v>
      </c>
      <c r="G3" s="114">
        <v>122578.29</v>
      </c>
      <c r="H3" s="132">
        <f>F3/B3</f>
        <v>0.96485598373983705</v>
      </c>
      <c r="I3" s="132">
        <f>G3/C3</f>
        <v>0.87215343259763001</v>
      </c>
      <c r="J3" s="132">
        <f>F3/D3</f>
        <v>0.759583243727599</v>
      </c>
      <c r="K3" s="132">
        <f>G3/E3</f>
        <v>0.742885220740923</v>
      </c>
      <c r="L3" s="136"/>
      <c r="M3" s="139">
        <v>17</v>
      </c>
      <c r="N3" s="139">
        <v>6</v>
      </c>
      <c r="O3" s="132">
        <f>N3/M3</f>
        <v>0.35294117647058798</v>
      </c>
    </row>
    <row r="4" spans="1:16" ht="27" customHeight="1">
      <c r="A4" s="13" t="s">
        <v>49</v>
      </c>
      <c r="B4" s="104">
        <v>367500</v>
      </c>
      <c r="C4" s="130">
        <v>84586.811417771896</v>
      </c>
      <c r="D4" s="83">
        <v>469500</v>
      </c>
      <c r="E4" s="131">
        <v>99894.450432257407</v>
      </c>
      <c r="F4" s="114">
        <v>378539.76</v>
      </c>
      <c r="G4" s="114">
        <v>82643.12</v>
      </c>
      <c r="H4" s="133">
        <f t="shared" ref="H4:H11" si="0">F4/B4</f>
        <v>1.03004016326531</v>
      </c>
      <c r="I4" s="132">
        <f t="shared" ref="I4:I11" si="1">G4/C4</f>
        <v>0.97702134191851697</v>
      </c>
      <c r="J4" s="132">
        <f t="shared" ref="J4:J11" si="2">F4/D4</f>
        <v>0.80626146964856205</v>
      </c>
      <c r="K4" s="132">
        <f t="shared" ref="K4:K11" si="3">G4/E4</f>
        <v>0.82730441623525197</v>
      </c>
      <c r="L4" s="136">
        <v>600</v>
      </c>
      <c r="M4" s="139">
        <v>10</v>
      </c>
      <c r="N4" s="139">
        <v>4</v>
      </c>
      <c r="O4" s="132">
        <f t="shared" ref="O4:O11" si="4">N4/M4</f>
        <v>0.4</v>
      </c>
    </row>
    <row r="5" spans="1:16" ht="27" customHeight="1">
      <c r="A5" s="13" t="s">
        <v>59</v>
      </c>
      <c r="B5" s="104">
        <v>313500</v>
      </c>
      <c r="C5" s="130">
        <v>69449.800009540195</v>
      </c>
      <c r="D5" s="83">
        <v>391800</v>
      </c>
      <c r="E5" s="131">
        <v>80615.751891421605</v>
      </c>
      <c r="F5" s="114">
        <v>275040.5</v>
      </c>
      <c r="G5" s="114">
        <v>54039.79</v>
      </c>
      <c r="H5" s="132">
        <f t="shared" si="0"/>
        <v>0.87732216905901095</v>
      </c>
      <c r="I5" s="132">
        <f t="shared" si="1"/>
        <v>0.77811296782102501</v>
      </c>
      <c r="J5" s="132">
        <f t="shared" si="2"/>
        <v>0.70199208779989797</v>
      </c>
      <c r="K5" s="132">
        <f t="shared" si="3"/>
        <v>0.67033785249294997</v>
      </c>
      <c r="L5" s="136"/>
      <c r="M5" s="139">
        <v>7</v>
      </c>
      <c r="N5" s="139">
        <v>6</v>
      </c>
      <c r="O5" s="132">
        <f t="shared" si="4"/>
        <v>0.85714285714285698</v>
      </c>
    </row>
    <row r="6" spans="1:16" ht="27" customHeight="1">
      <c r="A6" s="13" t="s">
        <v>45</v>
      </c>
      <c r="B6" s="104">
        <v>225000</v>
      </c>
      <c r="C6" s="130">
        <v>46305.368427077097</v>
      </c>
      <c r="D6" s="83">
        <v>278625</v>
      </c>
      <c r="E6" s="131">
        <v>53243.670396198599</v>
      </c>
      <c r="F6" s="134">
        <v>207828.48000000001</v>
      </c>
      <c r="G6" s="134">
        <v>37683.46</v>
      </c>
      <c r="H6" s="135">
        <f t="shared" si="0"/>
        <v>0.92368213333333304</v>
      </c>
      <c r="I6" s="132">
        <f t="shared" si="1"/>
        <v>0.81380326471961695</v>
      </c>
      <c r="J6" s="135">
        <f t="shared" si="2"/>
        <v>0.74590751009421297</v>
      </c>
      <c r="K6" s="132">
        <f t="shared" si="3"/>
        <v>0.70775473816114798</v>
      </c>
      <c r="L6" s="136"/>
      <c r="M6" s="139">
        <v>5</v>
      </c>
      <c r="N6" s="139">
        <v>2</v>
      </c>
      <c r="O6" s="132">
        <f t="shared" si="4"/>
        <v>0.4</v>
      </c>
      <c r="P6" s="140" t="s">
        <v>902</v>
      </c>
    </row>
    <row r="7" spans="1:16" ht="27" customHeight="1">
      <c r="A7" s="13" t="s">
        <v>47</v>
      </c>
      <c r="B7" s="104">
        <v>1354500</v>
      </c>
      <c r="C7" s="130">
        <v>277512.01923905901</v>
      </c>
      <c r="D7" s="83">
        <v>1675575</v>
      </c>
      <c r="E7" s="131">
        <v>317521.49833911599</v>
      </c>
      <c r="F7" s="114">
        <v>1404670.69</v>
      </c>
      <c r="G7" s="114">
        <v>269291.78999999998</v>
      </c>
      <c r="H7" s="133">
        <f t="shared" si="0"/>
        <v>1.0370400073828001</v>
      </c>
      <c r="I7" s="132">
        <f t="shared" si="1"/>
        <v>0.97037883526054503</v>
      </c>
      <c r="J7" s="132">
        <f t="shared" si="2"/>
        <v>0.838321585127494</v>
      </c>
      <c r="K7" s="132">
        <f t="shared" si="3"/>
        <v>0.84810569176766004</v>
      </c>
      <c r="L7" s="136">
        <v>600</v>
      </c>
      <c r="M7" s="139">
        <v>27</v>
      </c>
      <c r="N7" s="139">
        <v>13</v>
      </c>
      <c r="O7" s="132">
        <f t="shared" si="4"/>
        <v>0.48148148148148101</v>
      </c>
    </row>
    <row r="8" spans="1:16" ht="27" customHeight="1">
      <c r="A8" s="13" t="s">
        <v>51</v>
      </c>
      <c r="B8" s="104">
        <v>1195500</v>
      </c>
      <c r="C8" s="130">
        <v>284796.72453831602</v>
      </c>
      <c r="D8" s="83">
        <v>1487925</v>
      </c>
      <c r="E8" s="131">
        <v>327943.80598760297</v>
      </c>
      <c r="F8" s="114">
        <v>1148342.25</v>
      </c>
      <c r="G8" s="114">
        <v>258070.59</v>
      </c>
      <c r="H8" s="132">
        <f t="shared" si="0"/>
        <v>0.960553952321205</v>
      </c>
      <c r="I8" s="132">
        <f t="shared" si="1"/>
        <v>0.906157156190466</v>
      </c>
      <c r="J8" s="132">
        <f t="shared" si="2"/>
        <v>0.77177428297797301</v>
      </c>
      <c r="K8" s="132">
        <f t="shared" si="3"/>
        <v>0.78693539956585001</v>
      </c>
      <c r="L8" s="136"/>
      <c r="M8" s="139">
        <v>26</v>
      </c>
      <c r="N8" s="139">
        <v>15</v>
      </c>
      <c r="O8" s="132">
        <f t="shared" si="4"/>
        <v>0.57692307692307698</v>
      </c>
    </row>
    <row r="9" spans="1:16" ht="27" customHeight="1">
      <c r="A9" s="13" t="s">
        <v>43</v>
      </c>
      <c r="B9" s="104">
        <v>432000</v>
      </c>
      <c r="C9" s="130">
        <v>91742.511200306704</v>
      </c>
      <c r="D9" s="83">
        <v>523500</v>
      </c>
      <c r="E9" s="131">
        <v>102872.153575355</v>
      </c>
      <c r="F9" s="114">
        <v>526977.27</v>
      </c>
      <c r="G9" s="114">
        <v>105621.58</v>
      </c>
      <c r="H9" s="133">
        <f t="shared" si="0"/>
        <v>1.21985479166667</v>
      </c>
      <c r="I9" s="133">
        <f t="shared" si="1"/>
        <v>1.1512828526068</v>
      </c>
      <c r="J9" s="133">
        <f t="shared" si="2"/>
        <v>1.0066423495701999</v>
      </c>
      <c r="K9" s="133">
        <f t="shared" si="3"/>
        <v>1.02672663426484</v>
      </c>
      <c r="L9" s="136">
        <v>5000</v>
      </c>
      <c r="M9" s="139">
        <v>3</v>
      </c>
      <c r="N9" s="139">
        <v>0</v>
      </c>
      <c r="O9" s="133">
        <f t="shared" si="4"/>
        <v>0</v>
      </c>
    </row>
    <row r="10" spans="1:16" ht="27" customHeight="1">
      <c r="A10" s="13" t="s">
        <v>53</v>
      </c>
      <c r="B10" s="104">
        <v>1552500</v>
      </c>
      <c r="C10" s="130">
        <v>328187.97079882398</v>
      </c>
      <c r="D10" s="83">
        <v>1935750</v>
      </c>
      <c r="E10" s="131">
        <v>378703.00347130501</v>
      </c>
      <c r="F10" s="114">
        <v>1527088.73</v>
      </c>
      <c r="G10" s="114">
        <v>301362.06</v>
      </c>
      <c r="H10" s="132">
        <f t="shared" si="0"/>
        <v>0.98363203220611894</v>
      </c>
      <c r="I10" s="132">
        <f t="shared" si="1"/>
        <v>0.91826052998369001</v>
      </c>
      <c r="J10" s="132">
        <f t="shared" si="2"/>
        <v>0.78888737181970803</v>
      </c>
      <c r="K10" s="132">
        <f t="shared" si="3"/>
        <v>0.79577414817845404</v>
      </c>
      <c r="L10" s="136"/>
      <c r="M10" s="139">
        <v>33</v>
      </c>
      <c r="N10" s="139">
        <v>16</v>
      </c>
      <c r="O10" s="132">
        <f t="shared" si="4"/>
        <v>0.48484848484848497</v>
      </c>
    </row>
    <row r="11" spans="1:16" s="19" customFormat="1" ht="27" customHeight="1">
      <c r="A11" s="6" t="s">
        <v>903</v>
      </c>
      <c r="B11" s="126">
        <f t="shared" ref="B11:G11" si="5">SUM(B3:B10)</f>
        <v>6055500</v>
      </c>
      <c r="C11" s="127">
        <f t="shared" si="5"/>
        <v>1323127.9092480701</v>
      </c>
      <c r="D11" s="98">
        <f t="shared" si="5"/>
        <v>7543875</v>
      </c>
      <c r="E11" s="128">
        <f t="shared" si="5"/>
        <v>1525797.3339883799</v>
      </c>
      <c r="F11" s="12">
        <f t="shared" si="5"/>
        <v>6061874.1100000003</v>
      </c>
      <c r="G11" s="12">
        <f t="shared" si="5"/>
        <v>1231290.68</v>
      </c>
      <c r="H11" s="132">
        <f t="shared" si="0"/>
        <v>1.00105261497812</v>
      </c>
      <c r="I11" s="132">
        <f t="shared" si="1"/>
        <v>0.93059081544107103</v>
      </c>
      <c r="J11" s="132">
        <f t="shared" si="2"/>
        <v>0.803549118987258</v>
      </c>
      <c r="K11" s="132">
        <f t="shared" si="3"/>
        <v>0.80698180064416103</v>
      </c>
      <c r="L11" s="136">
        <v>6200</v>
      </c>
      <c r="M11" s="139">
        <f>SUM(M3:M10)</f>
        <v>128</v>
      </c>
      <c r="N11" s="139">
        <f>SUM(N3:N10)</f>
        <v>62</v>
      </c>
      <c r="O11" s="132">
        <f t="shared" si="4"/>
        <v>0.484375</v>
      </c>
      <c r="P11" s="138"/>
    </row>
  </sheetData>
  <mergeCells count="1">
    <mergeCell ref="A1:O1"/>
  </mergeCells>
  <phoneticPr fontId="31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dimension ref="A1:XFB535"/>
  <sheetViews>
    <sheetView topLeftCell="A22" workbookViewId="0">
      <selection activeCell="J7" sqref="J1:J1048576"/>
    </sheetView>
  </sheetViews>
  <sheetFormatPr defaultColWidth="20" defaultRowHeight="13.5"/>
  <cols>
    <col min="1" max="1" width="11.75" style="115" customWidth="1"/>
    <col min="2" max="2" width="11" style="115" customWidth="1"/>
    <col min="3" max="3" width="8.5" style="115" customWidth="1"/>
    <col min="4" max="4" width="10.625" style="115" customWidth="1"/>
    <col min="5" max="5" width="10" style="115" customWidth="1"/>
    <col min="6" max="6" width="20" style="115"/>
    <col min="7" max="7" width="9" style="115" customWidth="1"/>
    <col min="8" max="8" width="9.375" style="115" customWidth="1"/>
    <col min="9" max="9" width="11.375" style="115" customWidth="1"/>
    <col min="10" max="10" width="9" style="116" customWidth="1"/>
    <col min="11" max="16382" width="20" style="115"/>
  </cols>
  <sheetData>
    <row r="1" spans="1:10" s="115" customFormat="1" ht="15.75">
      <c r="A1" s="117" t="s">
        <v>904</v>
      </c>
      <c r="B1" s="117" t="s">
        <v>905</v>
      </c>
      <c r="C1" s="118" t="s">
        <v>906</v>
      </c>
      <c r="D1" s="117" t="s">
        <v>907</v>
      </c>
      <c r="E1" s="117" t="s">
        <v>908</v>
      </c>
      <c r="F1" s="117" t="s">
        <v>909</v>
      </c>
      <c r="G1" s="117" t="s">
        <v>910</v>
      </c>
      <c r="H1" s="117" t="s">
        <v>911</v>
      </c>
      <c r="I1" s="117" t="s">
        <v>912</v>
      </c>
      <c r="J1" s="120" t="s">
        <v>913</v>
      </c>
    </row>
    <row r="2" spans="1:10">
      <c r="A2" s="119" t="s">
        <v>914</v>
      </c>
      <c r="B2" s="119" t="s">
        <v>700</v>
      </c>
      <c r="C2" s="119" t="s">
        <v>915</v>
      </c>
      <c r="D2" s="119" t="s">
        <v>916</v>
      </c>
      <c r="E2" s="119" t="s">
        <v>917</v>
      </c>
      <c r="F2" s="119" t="s">
        <v>918</v>
      </c>
      <c r="G2" s="119" t="s">
        <v>919</v>
      </c>
      <c r="H2" s="119" t="s">
        <v>920</v>
      </c>
      <c r="I2" s="119" t="s">
        <v>921</v>
      </c>
      <c r="J2" s="116">
        <v>-50</v>
      </c>
    </row>
    <row r="3" spans="1:10">
      <c r="A3" s="119" t="s">
        <v>922</v>
      </c>
      <c r="B3" s="119" t="s">
        <v>923</v>
      </c>
      <c r="C3" s="119" t="s">
        <v>924</v>
      </c>
      <c r="D3" s="119" t="s">
        <v>916</v>
      </c>
      <c r="E3" s="119" t="s">
        <v>917</v>
      </c>
      <c r="F3" s="119" t="s">
        <v>925</v>
      </c>
      <c r="G3" s="119" t="s">
        <v>919</v>
      </c>
      <c r="H3" s="119" t="s">
        <v>920</v>
      </c>
      <c r="I3" s="119" t="s">
        <v>926</v>
      </c>
      <c r="J3" s="116">
        <v>-45</v>
      </c>
    </row>
    <row r="4" spans="1:10">
      <c r="A4" s="119" t="s">
        <v>927</v>
      </c>
      <c r="B4" s="119" t="s">
        <v>928</v>
      </c>
      <c r="C4" s="119" t="s">
        <v>929</v>
      </c>
      <c r="D4" s="119" t="s">
        <v>916</v>
      </c>
      <c r="E4" s="119" t="s">
        <v>917</v>
      </c>
      <c r="F4" s="119" t="s">
        <v>930</v>
      </c>
      <c r="G4" s="119" t="s">
        <v>919</v>
      </c>
      <c r="H4" s="119" t="s">
        <v>920</v>
      </c>
      <c r="I4" s="119" t="s">
        <v>926</v>
      </c>
      <c r="J4" s="116">
        <v>-45</v>
      </c>
    </row>
    <row r="5" spans="1:10">
      <c r="A5" s="119" t="s">
        <v>931</v>
      </c>
      <c r="B5" s="119" t="s">
        <v>759</v>
      </c>
      <c r="C5" s="119" t="s">
        <v>932</v>
      </c>
      <c r="D5" s="119" t="s">
        <v>916</v>
      </c>
      <c r="E5" s="119" t="s">
        <v>917</v>
      </c>
      <c r="F5" s="119" t="s">
        <v>933</v>
      </c>
      <c r="G5" s="119" t="s">
        <v>919</v>
      </c>
      <c r="H5" s="119" t="s">
        <v>920</v>
      </c>
      <c r="I5" s="119" t="s">
        <v>926</v>
      </c>
      <c r="J5" s="116">
        <v>-45</v>
      </c>
    </row>
    <row r="6" spans="1:10">
      <c r="A6" s="119" t="s">
        <v>934</v>
      </c>
      <c r="B6" s="119" t="s">
        <v>935</v>
      </c>
      <c r="C6" s="119" t="s">
        <v>936</v>
      </c>
      <c r="D6" s="119" t="s">
        <v>916</v>
      </c>
      <c r="E6" s="119" t="s">
        <v>917</v>
      </c>
      <c r="F6" s="119" t="s">
        <v>937</v>
      </c>
      <c r="G6" s="119" t="s">
        <v>919</v>
      </c>
      <c r="H6" s="119" t="s">
        <v>920</v>
      </c>
      <c r="I6" s="119" t="s">
        <v>938</v>
      </c>
      <c r="J6" s="116">
        <v>-40</v>
      </c>
    </row>
    <row r="7" spans="1:10">
      <c r="A7" s="119" t="s">
        <v>939</v>
      </c>
      <c r="B7" s="119" t="s">
        <v>940</v>
      </c>
      <c r="C7" s="119" t="s">
        <v>941</v>
      </c>
      <c r="D7" s="119" t="s">
        <v>916</v>
      </c>
      <c r="E7" s="119" t="s">
        <v>917</v>
      </c>
      <c r="F7" s="119" t="s">
        <v>942</v>
      </c>
      <c r="G7" s="119" t="s">
        <v>919</v>
      </c>
      <c r="H7" s="119" t="s">
        <v>920</v>
      </c>
      <c r="I7" s="119" t="s">
        <v>938</v>
      </c>
      <c r="J7" s="116">
        <v>-40</v>
      </c>
    </row>
    <row r="8" spans="1:10">
      <c r="A8" s="119" t="s">
        <v>943</v>
      </c>
      <c r="B8" s="119" t="s">
        <v>872</v>
      </c>
      <c r="C8" s="119" t="s">
        <v>944</v>
      </c>
      <c r="D8" s="119" t="s">
        <v>916</v>
      </c>
      <c r="E8" s="119" t="s">
        <v>917</v>
      </c>
      <c r="F8" s="119" t="s">
        <v>945</v>
      </c>
      <c r="G8" s="119" t="s">
        <v>919</v>
      </c>
      <c r="H8" s="119" t="s">
        <v>920</v>
      </c>
      <c r="I8" s="119" t="s">
        <v>946</v>
      </c>
      <c r="J8" s="116">
        <v>-35</v>
      </c>
    </row>
    <row r="9" spans="1:10">
      <c r="A9" s="119" t="s">
        <v>947</v>
      </c>
      <c r="B9" s="119" t="s">
        <v>813</v>
      </c>
      <c r="C9" s="119" t="s">
        <v>948</v>
      </c>
      <c r="D9" s="119" t="s">
        <v>916</v>
      </c>
      <c r="E9" s="119" t="s">
        <v>917</v>
      </c>
      <c r="F9" s="119" t="s">
        <v>949</v>
      </c>
      <c r="G9" s="119" t="s">
        <v>919</v>
      </c>
      <c r="H9" s="119" t="s">
        <v>920</v>
      </c>
      <c r="I9" s="119" t="s">
        <v>946</v>
      </c>
      <c r="J9" s="116">
        <v>-35</v>
      </c>
    </row>
    <row r="10" spans="1:10">
      <c r="A10" s="119" t="s">
        <v>950</v>
      </c>
      <c r="B10" s="119" t="s">
        <v>416</v>
      </c>
      <c r="C10" s="119" t="s">
        <v>951</v>
      </c>
      <c r="D10" s="119" t="s">
        <v>916</v>
      </c>
      <c r="E10" s="119" t="s">
        <v>917</v>
      </c>
      <c r="F10" s="119" t="s">
        <v>69</v>
      </c>
      <c r="G10" s="119" t="s">
        <v>919</v>
      </c>
      <c r="H10" s="119" t="s">
        <v>920</v>
      </c>
      <c r="I10" s="119" t="s">
        <v>952</v>
      </c>
      <c r="J10" s="116">
        <v>-25</v>
      </c>
    </row>
    <row r="11" spans="1:10">
      <c r="A11" s="119" t="s">
        <v>953</v>
      </c>
      <c r="B11" s="119" t="s">
        <v>553</v>
      </c>
      <c r="C11" s="119" t="s">
        <v>954</v>
      </c>
      <c r="D11" s="119" t="s">
        <v>916</v>
      </c>
      <c r="E11" s="119" t="s">
        <v>917</v>
      </c>
      <c r="F11" s="119" t="s">
        <v>955</v>
      </c>
      <c r="G11" s="119" t="s">
        <v>919</v>
      </c>
      <c r="H11" s="119" t="s">
        <v>920</v>
      </c>
      <c r="I11" s="119" t="s">
        <v>952</v>
      </c>
      <c r="J11" s="116">
        <v>-25</v>
      </c>
    </row>
    <row r="12" spans="1:10">
      <c r="A12" s="119" t="s">
        <v>956</v>
      </c>
      <c r="B12" s="119" t="s">
        <v>957</v>
      </c>
      <c r="C12" s="119" t="s">
        <v>958</v>
      </c>
      <c r="D12" s="119" t="s">
        <v>916</v>
      </c>
      <c r="E12" s="119" t="s">
        <v>917</v>
      </c>
      <c r="F12" s="119" t="s">
        <v>959</v>
      </c>
      <c r="G12" s="119" t="s">
        <v>919</v>
      </c>
      <c r="H12" s="119" t="s">
        <v>920</v>
      </c>
      <c r="I12" s="119" t="s">
        <v>952</v>
      </c>
      <c r="J12" s="116">
        <v>-25</v>
      </c>
    </row>
    <row r="13" spans="1:10">
      <c r="A13" s="119" t="s">
        <v>960</v>
      </c>
      <c r="B13" s="119" t="s">
        <v>961</v>
      </c>
      <c r="C13" s="119" t="s">
        <v>962</v>
      </c>
      <c r="D13" s="119" t="s">
        <v>916</v>
      </c>
      <c r="E13" s="119" t="s">
        <v>917</v>
      </c>
      <c r="F13" s="119" t="s">
        <v>104</v>
      </c>
      <c r="G13" s="119" t="s">
        <v>919</v>
      </c>
      <c r="H13" s="119" t="s">
        <v>920</v>
      </c>
      <c r="I13" s="119" t="s">
        <v>952</v>
      </c>
      <c r="J13" s="116">
        <v>-25</v>
      </c>
    </row>
    <row r="14" spans="1:10">
      <c r="A14" s="119" t="s">
        <v>963</v>
      </c>
      <c r="B14" s="119" t="s">
        <v>878</v>
      </c>
      <c r="C14" s="119" t="s">
        <v>964</v>
      </c>
      <c r="D14" s="119" t="s">
        <v>916</v>
      </c>
      <c r="E14" s="119" t="s">
        <v>917</v>
      </c>
      <c r="F14" s="119" t="s">
        <v>965</v>
      </c>
      <c r="G14" s="119" t="s">
        <v>919</v>
      </c>
      <c r="H14" s="119" t="s">
        <v>920</v>
      </c>
      <c r="I14" s="119" t="s">
        <v>952</v>
      </c>
      <c r="J14" s="116">
        <v>-25</v>
      </c>
    </row>
    <row r="15" spans="1:10">
      <c r="A15" s="119" t="s">
        <v>931</v>
      </c>
      <c r="B15" s="119" t="s">
        <v>482</v>
      </c>
      <c r="C15" s="119" t="s">
        <v>966</v>
      </c>
      <c r="D15" s="119" t="s">
        <v>916</v>
      </c>
      <c r="E15" s="119" t="s">
        <v>917</v>
      </c>
      <c r="F15" s="119" t="s">
        <v>933</v>
      </c>
      <c r="G15" s="119" t="s">
        <v>919</v>
      </c>
      <c r="H15" s="119" t="s">
        <v>920</v>
      </c>
      <c r="I15" s="119" t="s">
        <v>952</v>
      </c>
      <c r="J15" s="116">
        <v>-25</v>
      </c>
    </row>
    <row r="16" spans="1:10">
      <c r="A16" s="119" t="s">
        <v>967</v>
      </c>
      <c r="B16" s="119" t="s">
        <v>449</v>
      </c>
      <c r="C16" s="119" t="s">
        <v>968</v>
      </c>
      <c r="D16" s="119" t="s">
        <v>916</v>
      </c>
      <c r="E16" s="119" t="s">
        <v>917</v>
      </c>
      <c r="F16" s="119" t="s">
        <v>113</v>
      </c>
      <c r="G16" s="119" t="s">
        <v>919</v>
      </c>
      <c r="H16" s="119" t="s">
        <v>920</v>
      </c>
      <c r="I16" s="119" t="s">
        <v>952</v>
      </c>
      <c r="J16" s="116">
        <v>-25</v>
      </c>
    </row>
    <row r="17" spans="1:10">
      <c r="A17" s="119" t="s">
        <v>939</v>
      </c>
      <c r="B17" s="119" t="s">
        <v>473</v>
      </c>
      <c r="C17" s="119" t="s">
        <v>969</v>
      </c>
      <c r="D17" s="119" t="s">
        <v>916</v>
      </c>
      <c r="E17" s="119" t="s">
        <v>917</v>
      </c>
      <c r="F17" s="119" t="s">
        <v>942</v>
      </c>
      <c r="G17" s="119" t="s">
        <v>919</v>
      </c>
      <c r="H17" s="119" t="s">
        <v>920</v>
      </c>
      <c r="I17" s="119" t="s">
        <v>970</v>
      </c>
      <c r="J17" s="116">
        <v>-20</v>
      </c>
    </row>
    <row r="18" spans="1:10">
      <c r="A18" s="119" t="s">
        <v>971</v>
      </c>
      <c r="B18" s="119" t="s">
        <v>645</v>
      </c>
      <c r="C18" s="119" t="s">
        <v>972</v>
      </c>
      <c r="D18" s="119" t="s">
        <v>916</v>
      </c>
      <c r="E18" s="119" t="s">
        <v>917</v>
      </c>
      <c r="F18" s="119" t="s">
        <v>973</v>
      </c>
      <c r="G18" s="119" t="s">
        <v>919</v>
      </c>
      <c r="H18" s="119" t="s">
        <v>920</v>
      </c>
      <c r="I18" s="119" t="s">
        <v>970</v>
      </c>
      <c r="J18" s="116">
        <v>-20</v>
      </c>
    </row>
    <row r="19" spans="1:10">
      <c r="A19" s="119" t="s">
        <v>974</v>
      </c>
      <c r="B19" s="119" t="s">
        <v>299</v>
      </c>
      <c r="C19" s="119" t="s">
        <v>975</v>
      </c>
      <c r="D19" s="119" t="s">
        <v>916</v>
      </c>
      <c r="E19" s="119" t="s">
        <v>917</v>
      </c>
      <c r="F19" s="119" t="s">
        <v>976</v>
      </c>
      <c r="G19" s="119" t="s">
        <v>919</v>
      </c>
      <c r="H19" s="119" t="s">
        <v>920</v>
      </c>
      <c r="I19" s="119" t="s">
        <v>970</v>
      </c>
      <c r="J19" s="116">
        <v>-20</v>
      </c>
    </row>
    <row r="20" spans="1:10">
      <c r="A20" s="119" t="s">
        <v>977</v>
      </c>
      <c r="B20" s="119" t="s">
        <v>978</v>
      </c>
      <c r="C20" s="119" t="s">
        <v>979</v>
      </c>
      <c r="D20" s="119" t="s">
        <v>916</v>
      </c>
      <c r="E20" s="119" t="s">
        <v>917</v>
      </c>
      <c r="F20" s="119" t="s">
        <v>122</v>
      </c>
      <c r="G20" s="119" t="s">
        <v>919</v>
      </c>
      <c r="H20" s="119" t="s">
        <v>920</v>
      </c>
      <c r="I20" s="119" t="s">
        <v>970</v>
      </c>
      <c r="J20" s="116">
        <v>-20</v>
      </c>
    </row>
    <row r="21" spans="1:10">
      <c r="A21" s="119" t="s">
        <v>980</v>
      </c>
      <c r="B21" s="119" t="s">
        <v>581</v>
      </c>
      <c r="C21" s="119" t="s">
        <v>981</v>
      </c>
      <c r="D21" s="119" t="s">
        <v>916</v>
      </c>
      <c r="E21" s="119" t="s">
        <v>917</v>
      </c>
      <c r="F21" s="119" t="s">
        <v>982</v>
      </c>
      <c r="G21" s="119" t="s">
        <v>919</v>
      </c>
      <c r="H21" s="119" t="s">
        <v>920</v>
      </c>
      <c r="I21" s="119" t="s">
        <v>970</v>
      </c>
      <c r="J21" s="116">
        <v>-20</v>
      </c>
    </row>
    <row r="22" spans="1:10">
      <c r="A22" s="119" t="s">
        <v>983</v>
      </c>
      <c r="B22" s="119" t="s">
        <v>616</v>
      </c>
      <c r="C22" s="119" t="s">
        <v>984</v>
      </c>
      <c r="D22" s="119" t="s">
        <v>916</v>
      </c>
      <c r="E22" s="119" t="s">
        <v>917</v>
      </c>
      <c r="F22" s="119" t="s">
        <v>985</v>
      </c>
      <c r="G22" s="119" t="s">
        <v>919</v>
      </c>
      <c r="H22" s="119" t="s">
        <v>920</v>
      </c>
      <c r="I22" s="119" t="s">
        <v>970</v>
      </c>
      <c r="J22" s="116">
        <v>-20</v>
      </c>
    </row>
    <row r="23" spans="1:10">
      <c r="A23" s="119" t="s">
        <v>983</v>
      </c>
      <c r="B23" s="119" t="s">
        <v>674</v>
      </c>
      <c r="C23" s="119" t="s">
        <v>986</v>
      </c>
      <c r="D23" s="119" t="s">
        <v>916</v>
      </c>
      <c r="E23" s="119" t="s">
        <v>917</v>
      </c>
      <c r="F23" s="119" t="s">
        <v>985</v>
      </c>
      <c r="G23" s="119" t="s">
        <v>919</v>
      </c>
      <c r="H23" s="119" t="s">
        <v>920</v>
      </c>
      <c r="I23" s="119" t="s">
        <v>970</v>
      </c>
      <c r="J23" s="116">
        <v>-20</v>
      </c>
    </row>
    <row r="24" spans="1:10">
      <c r="A24" s="119" t="s">
        <v>987</v>
      </c>
      <c r="B24" s="119" t="s">
        <v>874</v>
      </c>
      <c r="C24" s="119" t="s">
        <v>988</v>
      </c>
      <c r="D24" s="119" t="s">
        <v>916</v>
      </c>
      <c r="E24" s="119" t="s">
        <v>917</v>
      </c>
      <c r="F24" s="119" t="s">
        <v>989</v>
      </c>
      <c r="G24" s="119" t="s">
        <v>919</v>
      </c>
      <c r="H24" s="119" t="s">
        <v>920</v>
      </c>
      <c r="I24" s="119" t="s">
        <v>970</v>
      </c>
      <c r="J24" s="116">
        <v>-20</v>
      </c>
    </row>
    <row r="25" spans="1:10">
      <c r="A25" s="119" t="s">
        <v>990</v>
      </c>
      <c r="B25" s="119" t="s">
        <v>991</v>
      </c>
      <c r="C25" s="119" t="s">
        <v>992</v>
      </c>
      <c r="D25" s="119" t="s">
        <v>916</v>
      </c>
      <c r="E25" s="119" t="s">
        <v>917</v>
      </c>
      <c r="F25" s="119" t="s">
        <v>993</v>
      </c>
      <c r="G25" s="119" t="s">
        <v>919</v>
      </c>
      <c r="H25" s="119" t="s">
        <v>920</v>
      </c>
      <c r="I25" s="119" t="s">
        <v>970</v>
      </c>
      <c r="J25" s="116">
        <v>-20</v>
      </c>
    </row>
    <row r="26" spans="1:10">
      <c r="A26" s="119" t="s">
        <v>980</v>
      </c>
      <c r="B26" s="119" t="s">
        <v>743</v>
      </c>
      <c r="C26" s="119" t="s">
        <v>994</v>
      </c>
      <c r="D26" s="119" t="s">
        <v>916</v>
      </c>
      <c r="E26" s="119" t="s">
        <v>917</v>
      </c>
      <c r="F26" s="119" t="s">
        <v>982</v>
      </c>
      <c r="G26" s="119" t="s">
        <v>919</v>
      </c>
      <c r="H26" s="119" t="s">
        <v>920</v>
      </c>
      <c r="I26" s="119" t="s">
        <v>970</v>
      </c>
      <c r="J26" s="116">
        <v>-20</v>
      </c>
    </row>
    <row r="27" spans="1:10">
      <c r="A27" s="119" t="s">
        <v>922</v>
      </c>
      <c r="B27" s="119" t="s">
        <v>479</v>
      </c>
      <c r="C27" s="119" t="s">
        <v>995</v>
      </c>
      <c r="D27" s="119" t="s">
        <v>916</v>
      </c>
      <c r="E27" s="119" t="s">
        <v>917</v>
      </c>
      <c r="F27" s="119" t="s">
        <v>925</v>
      </c>
      <c r="G27" s="119" t="s">
        <v>919</v>
      </c>
      <c r="H27" s="119" t="s">
        <v>920</v>
      </c>
      <c r="I27" s="119" t="s">
        <v>970</v>
      </c>
      <c r="J27" s="116">
        <v>-20</v>
      </c>
    </row>
    <row r="28" spans="1:10">
      <c r="A28" s="119" t="s">
        <v>996</v>
      </c>
      <c r="B28" s="119" t="s">
        <v>618</v>
      </c>
      <c r="C28" s="119" t="s">
        <v>997</v>
      </c>
      <c r="D28" s="119" t="s">
        <v>916</v>
      </c>
      <c r="E28" s="119" t="s">
        <v>917</v>
      </c>
      <c r="F28" s="119" t="s">
        <v>998</v>
      </c>
      <c r="G28" s="119" t="s">
        <v>919</v>
      </c>
      <c r="H28" s="119" t="s">
        <v>920</v>
      </c>
      <c r="I28" s="119" t="s">
        <v>970</v>
      </c>
      <c r="J28" s="116">
        <v>-20</v>
      </c>
    </row>
    <row r="29" spans="1:10">
      <c r="A29" s="119" t="s">
        <v>980</v>
      </c>
      <c r="B29" s="119" t="s">
        <v>567</v>
      </c>
      <c r="C29" s="119" t="s">
        <v>999</v>
      </c>
      <c r="D29" s="119" t="s">
        <v>916</v>
      </c>
      <c r="E29" s="119" t="s">
        <v>917</v>
      </c>
      <c r="F29" s="119" t="s">
        <v>982</v>
      </c>
      <c r="G29" s="119" t="s">
        <v>919</v>
      </c>
      <c r="H29" s="119" t="s">
        <v>920</v>
      </c>
      <c r="I29" s="119" t="s">
        <v>970</v>
      </c>
      <c r="J29" s="116">
        <v>-20</v>
      </c>
    </row>
    <row r="30" spans="1:10">
      <c r="A30" s="119" t="s">
        <v>1000</v>
      </c>
      <c r="B30" s="119" t="s">
        <v>672</v>
      </c>
      <c r="C30" s="119" t="s">
        <v>1001</v>
      </c>
      <c r="D30" s="119" t="s">
        <v>916</v>
      </c>
      <c r="E30" s="119" t="s">
        <v>917</v>
      </c>
      <c r="F30" s="119" t="s">
        <v>1002</v>
      </c>
      <c r="G30" s="119" t="s">
        <v>919</v>
      </c>
      <c r="H30" s="119" t="s">
        <v>920</v>
      </c>
      <c r="I30" s="119" t="s">
        <v>970</v>
      </c>
      <c r="J30" s="116">
        <v>-20</v>
      </c>
    </row>
    <row r="31" spans="1:10">
      <c r="A31" s="119" t="s">
        <v>1003</v>
      </c>
      <c r="B31" s="119" t="s">
        <v>736</v>
      </c>
      <c r="C31" s="119" t="s">
        <v>1004</v>
      </c>
      <c r="D31" s="119" t="s">
        <v>916</v>
      </c>
      <c r="E31" s="119" t="s">
        <v>917</v>
      </c>
      <c r="F31" s="119" t="s">
        <v>1005</v>
      </c>
      <c r="G31" s="119" t="s">
        <v>919</v>
      </c>
      <c r="H31" s="119" t="s">
        <v>920</v>
      </c>
      <c r="I31" s="119" t="s">
        <v>970</v>
      </c>
      <c r="J31" s="116">
        <v>-20</v>
      </c>
    </row>
    <row r="32" spans="1:10">
      <c r="A32" s="119" t="s">
        <v>1006</v>
      </c>
      <c r="B32" s="119" t="s">
        <v>1007</v>
      </c>
      <c r="C32" s="119" t="s">
        <v>1008</v>
      </c>
      <c r="D32" s="119" t="s">
        <v>916</v>
      </c>
      <c r="E32" s="119" t="s">
        <v>917</v>
      </c>
      <c r="F32" s="119" t="s">
        <v>1009</v>
      </c>
      <c r="G32" s="119" t="s">
        <v>919</v>
      </c>
      <c r="H32" s="119" t="s">
        <v>920</v>
      </c>
      <c r="I32" s="119" t="s">
        <v>970</v>
      </c>
      <c r="J32" s="116">
        <v>-20</v>
      </c>
    </row>
    <row r="33" spans="1:10">
      <c r="A33" s="119" t="s">
        <v>1010</v>
      </c>
      <c r="B33" s="119" t="s">
        <v>635</v>
      </c>
      <c r="C33" s="119" t="s">
        <v>1011</v>
      </c>
      <c r="D33" s="119" t="s">
        <v>916</v>
      </c>
      <c r="E33" s="119" t="s">
        <v>917</v>
      </c>
      <c r="F33" s="119" t="s">
        <v>1012</v>
      </c>
      <c r="G33" s="119" t="s">
        <v>919</v>
      </c>
      <c r="H33" s="119" t="s">
        <v>920</v>
      </c>
      <c r="I33" s="119" t="s">
        <v>970</v>
      </c>
      <c r="J33" s="116">
        <v>-20</v>
      </c>
    </row>
    <row r="34" spans="1:10">
      <c r="A34" s="119" t="s">
        <v>1013</v>
      </c>
      <c r="B34" s="119" t="s">
        <v>1014</v>
      </c>
      <c r="C34" s="119" t="s">
        <v>1015</v>
      </c>
      <c r="D34" s="119" t="s">
        <v>916</v>
      </c>
      <c r="E34" s="119" t="s">
        <v>917</v>
      </c>
      <c r="F34" s="119" t="s">
        <v>1016</v>
      </c>
      <c r="G34" s="119" t="s">
        <v>919</v>
      </c>
      <c r="H34" s="119" t="s">
        <v>920</v>
      </c>
      <c r="I34" s="119" t="s">
        <v>970</v>
      </c>
      <c r="J34" s="116">
        <v>-20</v>
      </c>
    </row>
    <row r="35" spans="1:10">
      <c r="A35" s="119" t="s">
        <v>1017</v>
      </c>
      <c r="B35" s="119" t="s">
        <v>577</v>
      </c>
      <c r="C35" s="119" t="s">
        <v>1018</v>
      </c>
      <c r="D35" s="119" t="s">
        <v>916</v>
      </c>
      <c r="E35" s="119" t="s">
        <v>917</v>
      </c>
      <c r="F35" s="119" t="s">
        <v>1019</v>
      </c>
      <c r="G35" s="119" t="s">
        <v>919</v>
      </c>
      <c r="H35" s="119" t="s">
        <v>920</v>
      </c>
      <c r="I35" s="119" t="s">
        <v>970</v>
      </c>
      <c r="J35" s="116">
        <v>-20</v>
      </c>
    </row>
    <row r="36" spans="1:10">
      <c r="A36" s="119" t="s">
        <v>1017</v>
      </c>
      <c r="B36" s="119" t="s">
        <v>1020</v>
      </c>
      <c r="C36" s="119" t="s">
        <v>1021</v>
      </c>
      <c r="D36" s="119" t="s">
        <v>916</v>
      </c>
      <c r="E36" s="119" t="s">
        <v>917</v>
      </c>
      <c r="F36" s="119" t="s">
        <v>1019</v>
      </c>
      <c r="G36" s="119" t="s">
        <v>919</v>
      </c>
      <c r="H36" s="119" t="s">
        <v>920</v>
      </c>
      <c r="I36" s="119" t="s">
        <v>1022</v>
      </c>
      <c r="J36" s="116">
        <v>-15</v>
      </c>
    </row>
    <row r="37" spans="1:10">
      <c r="A37" s="119" t="s">
        <v>931</v>
      </c>
      <c r="B37" s="119" t="s">
        <v>293</v>
      </c>
      <c r="C37" s="119" t="s">
        <v>1023</v>
      </c>
      <c r="D37" s="119" t="s">
        <v>916</v>
      </c>
      <c r="E37" s="119" t="s">
        <v>917</v>
      </c>
      <c r="F37" s="119" t="s">
        <v>933</v>
      </c>
      <c r="G37" s="119" t="s">
        <v>919</v>
      </c>
      <c r="H37" s="119" t="s">
        <v>920</v>
      </c>
      <c r="I37" s="119" t="s">
        <v>1022</v>
      </c>
      <c r="J37" s="116">
        <v>-15</v>
      </c>
    </row>
    <row r="38" spans="1:10">
      <c r="A38" s="119" t="s">
        <v>983</v>
      </c>
      <c r="B38" s="119" t="s">
        <v>749</v>
      </c>
      <c r="C38" s="119" t="s">
        <v>1024</v>
      </c>
      <c r="D38" s="119" t="s">
        <v>916</v>
      </c>
      <c r="E38" s="119" t="s">
        <v>917</v>
      </c>
      <c r="F38" s="119" t="s">
        <v>985</v>
      </c>
      <c r="G38" s="119" t="s">
        <v>919</v>
      </c>
      <c r="H38" s="119" t="s">
        <v>920</v>
      </c>
      <c r="I38" s="119" t="s">
        <v>1022</v>
      </c>
      <c r="J38" s="116">
        <v>-15</v>
      </c>
    </row>
    <row r="39" spans="1:10">
      <c r="A39" s="119" t="s">
        <v>1025</v>
      </c>
      <c r="B39" s="119" t="s">
        <v>641</v>
      </c>
      <c r="C39" s="119" t="s">
        <v>1026</v>
      </c>
      <c r="D39" s="119" t="s">
        <v>916</v>
      </c>
      <c r="E39" s="119" t="s">
        <v>917</v>
      </c>
      <c r="F39" s="119" t="s">
        <v>1027</v>
      </c>
      <c r="G39" s="119" t="s">
        <v>919</v>
      </c>
      <c r="H39" s="119" t="s">
        <v>920</v>
      </c>
      <c r="I39" s="119" t="s">
        <v>1022</v>
      </c>
      <c r="J39" s="116">
        <v>-15</v>
      </c>
    </row>
    <row r="40" spans="1:10">
      <c r="A40" s="119" t="s">
        <v>1025</v>
      </c>
      <c r="B40" s="119" t="s">
        <v>1028</v>
      </c>
      <c r="C40" s="119" t="s">
        <v>1029</v>
      </c>
      <c r="D40" s="119" t="s">
        <v>916</v>
      </c>
      <c r="E40" s="119" t="s">
        <v>1030</v>
      </c>
      <c r="F40" s="119" t="s">
        <v>1027</v>
      </c>
      <c r="G40" s="119" t="s">
        <v>919</v>
      </c>
      <c r="H40" s="119" t="s">
        <v>920</v>
      </c>
      <c r="I40" s="119" t="s">
        <v>1022</v>
      </c>
      <c r="J40" s="116">
        <v>-15</v>
      </c>
    </row>
    <row r="41" spans="1:10">
      <c r="A41" s="119" t="s">
        <v>1031</v>
      </c>
      <c r="B41" s="119" t="s">
        <v>609</v>
      </c>
      <c r="C41" s="119" t="s">
        <v>1032</v>
      </c>
      <c r="D41" s="119" t="s">
        <v>916</v>
      </c>
      <c r="E41" s="119" t="s">
        <v>1030</v>
      </c>
      <c r="F41" s="119" t="s">
        <v>126</v>
      </c>
      <c r="G41" s="119" t="s">
        <v>919</v>
      </c>
      <c r="H41" s="119" t="s">
        <v>920</v>
      </c>
      <c r="I41" s="119" t="s">
        <v>1022</v>
      </c>
      <c r="J41" s="116">
        <v>-15</v>
      </c>
    </row>
    <row r="42" spans="1:10">
      <c r="A42" s="119" t="s">
        <v>983</v>
      </c>
      <c r="B42" s="119" t="s">
        <v>1033</v>
      </c>
      <c r="C42" s="119" t="s">
        <v>1034</v>
      </c>
      <c r="D42" s="119" t="s">
        <v>916</v>
      </c>
      <c r="E42" s="119" t="s">
        <v>1030</v>
      </c>
      <c r="F42" s="119" t="s">
        <v>985</v>
      </c>
      <c r="G42" s="119" t="s">
        <v>919</v>
      </c>
      <c r="H42" s="119" t="s">
        <v>920</v>
      </c>
      <c r="I42" s="119" t="s">
        <v>1022</v>
      </c>
      <c r="J42" s="116">
        <v>-15</v>
      </c>
    </row>
    <row r="43" spans="1:10">
      <c r="A43" s="119" t="s">
        <v>987</v>
      </c>
      <c r="B43" s="119" t="s">
        <v>1035</v>
      </c>
      <c r="C43" s="119" t="s">
        <v>1036</v>
      </c>
      <c r="D43" s="119" t="s">
        <v>916</v>
      </c>
      <c r="E43" s="119" t="s">
        <v>917</v>
      </c>
      <c r="F43" s="119" t="s">
        <v>989</v>
      </c>
      <c r="G43" s="119" t="s">
        <v>919</v>
      </c>
      <c r="H43" s="119" t="s">
        <v>920</v>
      </c>
      <c r="I43" s="119" t="s">
        <v>1022</v>
      </c>
      <c r="J43" s="116">
        <v>-15</v>
      </c>
    </row>
    <row r="44" spans="1:10">
      <c r="A44" s="119" t="s">
        <v>956</v>
      </c>
      <c r="B44" s="119" t="s">
        <v>300</v>
      </c>
      <c r="C44" s="119" t="s">
        <v>1037</v>
      </c>
      <c r="D44" s="119" t="s">
        <v>916</v>
      </c>
      <c r="E44" s="119" t="s">
        <v>917</v>
      </c>
      <c r="F44" s="119" t="s">
        <v>959</v>
      </c>
      <c r="G44" s="119" t="s">
        <v>919</v>
      </c>
      <c r="H44" s="119" t="s">
        <v>920</v>
      </c>
      <c r="I44" s="119" t="s">
        <v>1022</v>
      </c>
      <c r="J44" s="116">
        <v>-15</v>
      </c>
    </row>
    <row r="45" spans="1:10">
      <c r="A45" s="119" t="s">
        <v>1038</v>
      </c>
      <c r="B45" s="119" t="s">
        <v>1039</v>
      </c>
      <c r="C45" s="119" t="s">
        <v>1040</v>
      </c>
      <c r="D45" s="119" t="s">
        <v>916</v>
      </c>
      <c r="E45" s="119" t="s">
        <v>917</v>
      </c>
      <c r="F45" s="119" t="s">
        <v>1041</v>
      </c>
      <c r="G45" s="119" t="s">
        <v>919</v>
      </c>
      <c r="H45" s="119" t="s">
        <v>920</v>
      </c>
      <c r="I45" s="119" t="s">
        <v>1022</v>
      </c>
      <c r="J45" s="116">
        <v>-15</v>
      </c>
    </row>
    <row r="46" spans="1:10">
      <c r="A46" s="119" t="s">
        <v>1042</v>
      </c>
      <c r="B46" s="119" t="s">
        <v>1043</v>
      </c>
      <c r="C46" s="119" t="s">
        <v>1044</v>
      </c>
      <c r="D46" s="119" t="s">
        <v>916</v>
      </c>
      <c r="E46" s="119" t="s">
        <v>917</v>
      </c>
      <c r="F46" s="119" t="s">
        <v>1045</v>
      </c>
      <c r="G46" s="119" t="s">
        <v>919</v>
      </c>
      <c r="H46" s="119" t="s">
        <v>920</v>
      </c>
      <c r="I46" s="119" t="s">
        <v>1022</v>
      </c>
      <c r="J46" s="116">
        <v>-15</v>
      </c>
    </row>
    <row r="47" spans="1:10">
      <c r="A47" s="119" t="s">
        <v>1046</v>
      </c>
      <c r="B47" s="119" t="s">
        <v>364</v>
      </c>
      <c r="C47" s="119" t="s">
        <v>1047</v>
      </c>
      <c r="D47" s="119" t="s">
        <v>916</v>
      </c>
      <c r="E47" s="119" t="s">
        <v>917</v>
      </c>
      <c r="F47" s="119" t="s">
        <v>1048</v>
      </c>
      <c r="G47" s="119" t="s">
        <v>919</v>
      </c>
      <c r="H47" s="119" t="s">
        <v>920</v>
      </c>
      <c r="I47" s="119" t="s">
        <v>1022</v>
      </c>
      <c r="J47" s="116">
        <v>-15</v>
      </c>
    </row>
    <row r="48" spans="1:10">
      <c r="A48" s="119" t="s">
        <v>927</v>
      </c>
      <c r="B48" s="119" t="s">
        <v>766</v>
      </c>
      <c r="C48" s="119" t="s">
        <v>1049</v>
      </c>
      <c r="D48" s="119" t="s">
        <v>916</v>
      </c>
      <c r="E48" s="119" t="s">
        <v>917</v>
      </c>
      <c r="F48" s="119" t="s">
        <v>930</v>
      </c>
      <c r="G48" s="119" t="s">
        <v>919</v>
      </c>
      <c r="H48" s="119" t="s">
        <v>920</v>
      </c>
      <c r="I48" s="119" t="s">
        <v>1022</v>
      </c>
      <c r="J48" s="116">
        <v>-15</v>
      </c>
    </row>
    <row r="49" spans="1:10">
      <c r="A49" s="119" t="s">
        <v>1050</v>
      </c>
      <c r="B49" s="119" t="s">
        <v>786</v>
      </c>
      <c r="C49" s="119" t="s">
        <v>1051</v>
      </c>
      <c r="D49" s="119" t="s">
        <v>916</v>
      </c>
      <c r="E49" s="119" t="s">
        <v>917</v>
      </c>
      <c r="F49" s="119" t="s">
        <v>78</v>
      </c>
      <c r="G49" s="119" t="s">
        <v>919</v>
      </c>
      <c r="H49" s="119" t="s">
        <v>920</v>
      </c>
      <c r="I49" s="119" t="s">
        <v>1022</v>
      </c>
      <c r="J49" s="116">
        <v>-15</v>
      </c>
    </row>
    <row r="50" spans="1:10">
      <c r="A50" s="119" t="s">
        <v>1052</v>
      </c>
      <c r="B50" s="119" t="s">
        <v>739</v>
      </c>
      <c r="C50" s="119" t="s">
        <v>1053</v>
      </c>
      <c r="D50" s="119" t="s">
        <v>916</v>
      </c>
      <c r="E50" s="119" t="s">
        <v>1054</v>
      </c>
      <c r="F50" s="119" t="s">
        <v>95</v>
      </c>
      <c r="G50" s="119" t="s">
        <v>919</v>
      </c>
      <c r="H50" s="119" t="s">
        <v>920</v>
      </c>
      <c r="I50" s="119" t="s">
        <v>1022</v>
      </c>
      <c r="J50" s="116">
        <v>-15</v>
      </c>
    </row>
    <row r="51" spans="1:10">
      <c r="A51" s="119" t="s">
        <v>977</v>
      </c>
      <c r="B51" s="119" t="s">
        <v>1055</v>
      </c>
      <c r="C51" s="119" t="s">
        <v>1056</v>
      </c>
      <c r="D51" s="119" t="s">
        <v>916</v>
      </c>
      <c r="E51" s="119" t="s">
        <v>917</v>
      </c>
      <c r="F51" s="119" t="s">
        <v>122</v>
      </c>
      <c r="G51" s="119" t="s">
        <v>919</v>
      </c>
      <c r="H51" s="119" t="s">
        <v>920</v>
      </c>
      <c r="I51" s="119" t="s">
        <v>1022</v>
      </c>
      <c r="J51" s="116">
        <v>-15</v>
      </c>
    </row>
    <row r="52" spans="1:10">
      <c r="A52" s="119" t="s">
        <v>931</v>
      </c>
      <c r="B52" s="119" t="s">
        <v>670</v>
      </c>
      <c r="C52" s="119" t="s">
        <v>1057</v>
      </c>
      <c r="D52" s="119" t="s">
        <v>916</v>
      </c>
      <c r="E52" s="119" t="s">
        <v>917</v>
      </c>
      <c r="F52" s="119" t="s">
        <v>933</v>
      </c>
      <c r="G52" s="119" t="s">
        <v>919</v>
      </c>
      <c r="H52" s="119" t="s">
        <v>920</v>
      </c>
      <c r="I52" s="119" t="s">
        <v>1022</v>
      </c>
      <c r="J52" s="116">
        <v>-15</v>
      </c>
    </row>
    <row r="53" spans="1:10">
      <c r="A53" s="119" t="s">
        <v>927</v>
      </c>
      <c r="B53" s="119" t="s">
        <v>224</v>
      </c>
      <c r="C53" s="119" t="s">
        <v>1058</v>
      </c>
      <c r="D53" s="119" t="s">
        <v>916</v>
      </c>
      <c r="E53" s="119" t="s">
        <v>917</v>
      </c>
      <c r="F53" s="119" t="s">
        <v>930</v>
      </c>
      <c r="G53" s="119" t="s">
        <v>919</v>
      </c>
      <c r="H53" s="119" t="s">
        <v>920</v>
      </c>
      <c r="I53" s="119" t="s">
        <v>1022</v>
      </c>
      <c r="J53" s="116">
        <v>-15</v>
      </c>
    </row>
    <row r="54" spans="1:10">
      <c r="A54" s="119" t="s">
        <v>1059</v>
      </c>
      <c r="B54" s="119" t="s">
        <v>1060</v>
      </c>
      <c r="C54" s="119" t="s">
        <v>1061</v>
      </c>
      <c r="D54" s="119" t="s">
        <v>916</v>
      </c>
      <c r="E54" s="119" t="s">
        <v>917</v>
      </c>
      <c r="F54" s="119" t="s">
        <v>82</v>
      </c>
      <c r="G54" s="119" t="s">
        <v>919</v>
      </c>
      <c r="H54" s="119" t="s">
        <v>920</v>
      </c>
      <c r="I54" s="119" t="s">
        <v>1022</v>
      </c>
      <c r="J54" s="116">
        <v>-15</v>
      </c>
    </row>
    <row r="55" spans="1:10">
      <c r="A55" s="119" t="s">
        <v>1062</v>
      </c>
      <c r="B55" s="119" t="s">
        <v>1063</v>
      </c>
      <c r="C55" s="119" t="s">
        <v>1064</v>
      </c>
      <c r="D55" s="119" t="s">
        <v>916</v>
      </c>
      <c r="E55" s="119" t="s">
        <v>917</v>
      </c>
      <c r="F55" s="119" t="s">
        <v>1065</v>
      </c>
      <c r="G55" s="119" t="s">
        <v>919</v>
      </c>
      <c r="H55" s="119" t="s">
        <v>920</v>
      </c>
      <c r="I55" s="119" t="s">
        <v>1022</v>
      </c>
      <c r="J55" s="116">
        <v>-15</v>
      </c>
    </row>
    <row r="56" spans="1:10">
      <c r="A56" s="119" t="s">
        <v>1066</v>
      </c>
      <c r="B56" s="119" t="s">
        <v>590</v>
      </c>
      <c r="C56" s="119" t="s">
        <v>1067</v>
      </c>
      <c r="D56" s="119" t="s">
        <v>916</v>
      </c>
      <c r="E56" s="119" t="s">
        <v>917</v>
      </c>
      <c r="F56" s="119" t="s">
        <v>1068</v>
      </c>
      <c r="G56" s="119" t="s">
        <v>919</v>
      </c>
      <c r="H56" s="119" t="s">
        <v>920</v>
      </c>
      <c r="I56" s="119" t="s">
        <v>1022</v>
      </c>
      <c r="J56" s="116">
        <v>-15</v>
      </c>
    </row>
    <row r="57" spans="1:10">
      <c r="A57" s="119" t="s">
        <v>974</v>
      </c>
      <c r="B57" s="119" t="s">
        <v>1069</v>
      </c>
      <c r="C57" s="119" t="s">
        <v>1070</v>
      </c>
      <c r="D57" s="119" t="s">
        <v>916</v>
      </c>
      <c r="E57" s="119" t="s">
        <v>917</v>
      </c>
      <c r="F57" s="119" t="s">
        <v>976</v>
      </c>
      <c r="G57" s="119" t="s">
        <v>919</v>
      </c>
      <c r="H57" s="119" t="s">
        <v>920</v>
      </c>
      <c r="I57" s="119" t="s">
        <v>1022</v>
      </c>
      <c r="J57" s="116">
        <v>-15</v>
      </c>
    </row>
    <row r="58" spans="1:10">
      <c r="A58" s="119" t="s">
        <v>1071</v>
      </c>
      <c r="B58" s="119" t="s">
        <v>1072</v>
      </c>
      <c r="C58" s="119" t="s">
        <v>1073</v>
      </c>
      <c r="D58" s="119" t="s">
        <v>916</v>
      </c>
      <c r="E58" s="119" t="s">
        <v>1030</v>
      </c>
      <c r="F58" s="119" t="s">
        <v>1074</v>
      </c>
      <c r="G58" s="119" t="s">
        <v>919</v>
      </c>
      <c r="H58" s="119" t="s">
        <v>920</v>
      </c>
      <c r="I58" s="119" t="s">
        <v>1022</v>
      </c>
      <c r="J58" s="116">
        <v>-15</v>
      </c>
    </row>
    <row r="59" spans="1:10">
      <c r="A59" s="119" t="s">
        <v>1075</v>
      </c>
      <c r="B59" s="119" t="s">
        <v>562</v>
      </c>
      <c r="C59" s="119" t="s">
        <v>1076</v>
      </c>
      <c r="D59" s="119" t="s">
        <v>916</v>
      </c>
      <c r="E59" s="119" t="s">
        <v>1030</v>
      </c>
      <c r="F59" s="119" t="s">
        <v>1077</v>
      </c>
      <c r="G59" s="119" t="s">
        <v>919</v>
      </c>
      <c r="H59" s="119" t="s">
        <v>920</v>
      </c>
      <c r="I59" s="119" t="s">
        <v>1022</v>
      </c>
      <c r="J59" s="116">
        <v>-15</v>
      </c>
    </row>
    <row r="60" spans="1:10">
      <c r="A60" s="119" t="s">
        <v>1078</v>
      </c>
      <c r="B60" s="119" t="s">
        <v>1079</v>
      </c>
      <c r="C60" s="119" t="s">
        <v>1080</v>
      </c>
      <c r="D60" s="119" t="s">
        <v>916</v>
      </c>
      <c r="E60" s="119" t="s">
        <v>917</v>
      </c>
      <c r="F60" s="119" t="s">
        <v>1081</v>
      </c>
      <c r="G60" s="119" t="s">
        <v>919</v>
      </c>
      <c r="H60" s="119" t="s">
        <v>920</v>
      </c>
      <c r="I60" s="119" t="s">
        <v>1022</v>
      </c>
      <c r="J60" s="116">
        <v>-15</v>
      </c>
    </row>
    <row r="61" spans="1:10">
      <c r="A61" s="119" t="s">
        <v>1082</v>
      </c>
      <c r="B61" s="119" t="s">
        <v>836</v>
      </c>
      <c r="C61" s="119" t="s">
        <v>1083</v>
      </c>
      <c r="D61" s="119" t="s">
        <v>916</v>
      </c>
      <c r="E61" s="119" t="s">
        <v>917</v>
      </c>
      <c r="F61" s="119" t="s">
        <v>1084</v>
      </c>
      <c r="G61" s="119" t="s">
        <v>919</v>
      </c>
      <c r="H61" s="119" t="s">
        <v>920</v>
      </c>
      <c r="I61" s="119" t="s">
        <v>1022</v>
      </c>
      <c r="J61" s="116">
        <v>-15</v>
      </c>
    </row>
    <row r="62" spans="1:10">
      <c r="A62" s="119" t="s">
        <v>927</v>
      </c>
      <c r="B62" s="119" t="s">
        <v>1085</v>
      </c>
      <c r="C62" s="119" t="s">
        <v>1086</v>
      </c>
      <c r="D62" s="119" t="s">
        <v>916</v>
      </c>
      <c r="E62" s="119" t="s">
        <v>917</v>
      </c>
      <c r="F62" s="119" t="s">
        <v>930</v>
      </c>
      <c r="G62" s="119" t="s">
        <v>919</v>
      </c>
      <c r="H62" s="119" t="s">
        <v>920</v>
      </c>
      <c r="I62" s="119" t="s">
        <v>1022</v>
      </c>
      <c r="J62" s="116">
        <v>-15</v>
      </c>
    </row>
    <row r="63" spans="1:10">
      <c r="A63" s="119" t="s">
        <v>931</v>
      </c>
      <c r="B63" s="119" t="s">
        <v>501</v>
      </c>
      <c r="C63" s="119" t="s">
        <v>1087</v>
      </c>
      <c r="D63" s="119" t="s">
        <v>916</v>
      </c>
      <c r="E63" s="119" t="s">
        <v>917</v>
      </c>
      <c r="F63" s="119" t="s">
        <v>933</v>
      </c>
      <c r="G63" s="119" t="s">
        <v>919</v>
      </c>
      <c r="H63" s="119" t="s">
        <v>920</v>
      </c>
      <c r="I63" s="119" t="s">
        <v>1022</v>
      </c>
      <c r="J63" s="116">
        <v>-15</v>
      </c>
    </row>
    <row r="64" spans="1:10">
      <c r="A64" s="119" t="s">
        <v>1088</v>
      </c>
      <c r="B64" s="119" t="s">
        <v>1089</v>
      </c>
      <c r="C64" s="119" t="s">
        <v>1090</v>
      </c>
      <c r="D64" s="119" t="s">
        <v>916</v>
      </c>
      <c r="E64" s="119" t="s">
        <v>917</v>
      </c>
      <c r="F64" s="119" t="s">
        <v>1091</v>
      </c>
      <c r="G64" s="119" t="s">
        <v>919</v>
      </c>
      <c r="H64" s="119" t="s">
        <v>920</v>
      </c>
      <c r="I64" s="119" t="s">
        <v>1022</v>
      </c>
      <c r="J64" s="116">
        <v>-15</v>
      </c>
    </row>
    <row r="65" spans="1:10">
      <c r="A65" s="119" t="s">
        <v>1092</v>
      </c>
      <c r="B65" s="119" t="s">
        <v>650</v>
      </c>
      <c r="C65" s="119" t="s">
        <v>1093</v>
      </c>
      <c r="D65" s="119" t="s">
        <v>916</v>
      </c>
      <c r="E65" s="119" t="s">
        <v>917</v>
      </c>
      <c r="F65" s="119" t="s">
        <v>1094</v>
      </c>
      <c r="G65" s="119" t="s">
        <v>919</v>
      </c>
      <c r="H65" s="119" t="s">
        <v>920</v>
      </c>
      <c r="I65" s="119" t="s">
        <v>1022</v>
      </c>
      <c r="J65" s="116">
        <v>-15</v>
      </c>
    </row>
    <row r="66" spans="1:10">
      <c r="A66" s="119" t="s">
        <v>1095</v>
      </c>
      <c r="B66" s="119" t="s">
        <v>604</v>
      </c>
      <c r="C66" s="119" t="s">
        <v>1096</v>
      </c>
      <c r="D66" s="119" t="s">
        <v>916</v>
      </c>
      <c r="E66" s="119" t="s">
        <v>917</v>
      </c>
      <c r="F66" s="119" t="s">
        <v>137</v>
      </c>
      <c r="G66" s="119" t="s">
        <v>919</v>
      </c>
      <c r="H66" s="119" t="s">
        <v>920</v>
      </c>
      <c r="I66" s="119" t="s">
        <v>1022</v>
      </c>
      <c r="J66" s="116">
        <v>-15</v>
      </c>
    </row>
    <row r="67" spans="1:10">
      <c r="A67" s="119" t="s">
        <v>1097</v>
      </c>
      <c r="B67" s="119" t="s">
        <v>647</v>
      </c>
      <c r="C67" s="119" t="s">
        <v>1098</v>
      </c>
      <c r="D67" s="119" t="s">
        <v>916</v>
      </c>
      <c r="E67" s="119" t="s">
        <v>917</v>
      </c>
      <c r="F67" s="119" t="s">
        <v>114</v>
      </c>
      <c r="G67" s="119" t="s">
        <v>919</v>
      </c>
      <c r="H67" s="119" t="s">
        <v>920</v>
      </c>
      <c r="I67" s="119" t="s">
        <v>1022</v>
      </c>
      <c r="J67" s="116">
        <v>-15</v>
      </c>
    </row>
    <row r="68" spans="1:10">
      <c r="A68" s="119" t="s">
        <v>1099</v>
      </c>
      <c r="B68" s="119" t="s">
        <v>495</v>
      </c>
      <c r="C68" s="119" t="s">
        <v>1100</v>
      </c>
      <c r="D68" s="119" t="s">
        <v>916</v>
      </c>
      <c r="E68" s="119" t="s">
        <v>917</v>
      </c>
      <c r="F68" s="119" t="s">
        <v>1101</v>
      </c>
      <c r="G68" s="119" t="s">
        <v>919</v>
      </c>
      <c r="H68" s="119" t="s">
        <v>920</v>
      </c>
      <c r="I68" s="119" t="s">
        <v>1022</v>
      </c>
      <c r="J68" s="116">
        <v>-15</v>
      </c>
    </row>
    <row r="69" spans="1:10">
      <c r="A69" s="119" t="s">
        <v>1102</v>
      </c>
      <c r="B69" s="119" t="s">
        <v>704</v>
      </c>
      <c r="C69" s="119" t="s">
        <v>1103</v>
      </c>
      <c r="D69" s="119" t="s">
        <v>916</v>
      </c>
      <c r="E69" s="119" t="s">
        <v>917</v>
      </c>
      <c r="F69" s="119" t="s">
        <v>160</v>
      </c>
      <c r="G69" s="119" t="s">
        <v>919</v>
      </c>
      <c r="H69" s="119" t="s">
        <v>920</v>
      </c>
      <c r="I69" s="119" t="s">
        <v>1022</v>
      </c>
      <c r="J69" s="116">
        <v>-15</v>
      </c>
    </row>
    <row r="70" spans="1:10">
      <c r="A70" s="119" t="s">
        <v>931</v>
      </c>
      <c r="B70" s="119" t="s">
        <v>294</v>
      </c>
      <c r="C70" s="119" t="s">
        <v>1104</v>
      </c>
      <c r="D70" s="119" t="s">
        <v>916</v>
      </c>
      <c r="E70" s="119" t="s">
        <v>917</v>
      </c>
      <c r="F70" s="119" t="s">
        <v>933</v>
      </c>
      <c r="G70" s="119" t="s">
        <v>919</v>
      </c>
      <c r="H70" s="119" t="s">
        <v>920</v>
      </c>
      <c r="I70" s="119" t="s">
        <v>1022</v>
      </c>
      <c r="J70" s="116">
        <v>-15</v>
      </c>
    </row>
    <row r="71" spans="1:10">
      <c r="A71" s="119" t="s">
        <v>1105</v>
      </c>
      <c r="B71" s="119" t="s">
        <v>564</v>
      </c>
      <c r="C71" s="119" t="s">
        <v>1106</v>
      </c>
      <c r="D71" s="119" t="s">
        <v>916</v>
      </c>
      <c r="E71" s="119" t="s">
        <v>1030</v>
      </c>
      <c r="F71" s="119" t="s">
        <v>162</v>
      </c>
      <c r="G71" s="119" t="s">
        <v>919</v>
      </c>
      <c r="H71" s="119" t="s">
        <v>920</v>
      </c>
      <c r="I71" s="119" t="s">
        <v>1022</v>
      </c>
      <c r="J71" s="116">
        <v>-15</v>
      </c>
    </row>
    <row r="72" spans="1:10">
      <c r="A72" s="119" t="s">
        <v>1107</v>
      </c>
      <c r="B72" s="119" t="s">
        <v>520</v>
      </c>
      <c r="C72" s="119" t="s">
        <v>1108</v>
      </c>
      <c r="D72" s="119" t="s">
        <v>916</v>
      </c>
      <c r="E72" s="119" t="s">
        <v>917</v>
      </c>
      <c r="F72" s="119" t="s">
        <v>1109</v>
      </c>
      <c r="G72" s="119" t="s">
        <v>919</v>
      </c>
      <c r="H72" s="119" t="s">
        <v>920</v>
      </c>
      <c r="I72" s="119" t="s">
        <v>1022</v>
      </c>
      <c r="J72" s="116">
        <v>-15</v>
      </c>
    </row>
    <row r="73" spans="1:10">
      <c r="A73" s="119" t="s">
        <v>1110</v>
      </c>
      <c r="B73" s="119" t="s">
        <v>467</v>
      </c>
      <c r="C73" s="119" t="s">
        <v>1111</v>
      </c>
      <c r="D73" s="119" t="s">
        <v>916</v>
      </c>
      <c r="E73" s="119" t="s">
        <v>917</v>
      </c>
      <c r="F73" s="119" t="s">
        <v>1112</v>
      </c>
      <c r="G73" s="119" t="s">
        <v>919</v>
      </c>
      <c r="H73" s="119" t="s">
        <v>920</v>
      </c>
      <c r="I73" s="119" t="s">
        <v>1022</v>
      </c>
      <c r="J73" s="116">
        <v>-15</v>
      </c>
    </row>
    <row r="74" spans="1:10">
      <c r="A74" s="119" t="s">
        <v>956</v>
      </c>
      <c r="B74" s="119" t="s">
        <v>620</v>
      </c>
      <c r="C74" s="119" t="s">
        <v>1113</v>
      </c>
      <c r="D74" s="119" t="s">
        <v>916</v>
      </c>
      <c r="E74" s="119" t="s">
        <v>917</v>
      </c>
      <c r="F74" s="119" t="s">
        <v>959</v>
      </c>
      <c r="G74" s="119" t="s">
        <v>919</v>
      </c>
      <c r="H74" s="119" t="s">
        <v>920</v>
      </c>
      <c r="I74" s="119" t="s">
        <v>1022</v>
      </c>
      <c r="J74" s="116">
        <v>-15</v>
      </c>
    </row>
    <row r="75" spans="1:10">
      <c r="A75" s="119" t="s">
        <v>1099</v>
      </c>
      <c r="B75" s="119" t="s">
        <v>354</v>
      </c>
      <c r="C75" s="119" t="s">
        <v>1114</v>
      </c>
      <c r="D75" s="119" t="s">
        <v>916</v>
      </c>
      <c r="E75" s="119" t="s">
        <v>1030</v>
      </c>
      <c r="F75" s="119" t="s">
        <v>1101</v>
      </c>
      <c r="G75" s="119" t="s">
        <v>919</v>
      </c>
      <c r="H75" s="119" t="s">
        <v>920</v>
      </c>
      <c r="I75" s="119" t="s">
        <v>1022</v>
      </c>
      <c r="J75" s="116">
        <v>-15</v>
      </c>
    </row>
    <row r="76" spans="1:10">
      <c r="A76" s="119" t="s">
        <v>974</v>
      </c>
      <c r="B76" s="119" t="s">
        <v>1115</v>
      </c>
      <c r="C76" s="119" t="s">
        <v>1116</v>
      </c>
      <c r="D76" s="119" t="s">
        <v>916</v>
      </c>
      <c r="E76" s="119" t="s">
        <v>917</v>
      </c>
      <c r="F76" s="119" t="s">
        <v>976</v>
      </c>
      <c r="G76" s="119" t="s">
        <v>919</v>
      </c>
      <c r="H76" s="119" t="s">
        <v>920</v>
      </c>
      <c r="I76" s="119" t="s">
        <v>1022</v>
      </c>
      <c r="J76" s="116">
        <v>-15</v>
      </c>
    </row>
    <row r="77" spans="1:10">
      <c r="A77" s="119" t="s">
        <v>1117</v>
      </c>
      <c r="B77" s="119" t="s">
        <v>828</v>
      </c>
      <c r="C77" s="119" t="s">
        <v>1118</v>
      </c>
      <c r="D77" s="119" t="s">
        <v>916</v>
      </c>
      <c r="E77" s="119" t="s">
        <v>917</v>
      </c>
      <c r="F77" s="119" t="s">
        <v>1119</v>
      </c>
      <c r="G77" s="119" t="s">
        <v>919</v>
      </c>
      <c r="H77" s="119" t="s">
        <v>920</v>
      </c>
      <c r="I77" s="119" t="s">
        <v>1022</v>
      </c>
      <c r="J77" s="116">
        <v>-15</v>
      </c>
    </row>
    <row r="78" spans="1:10">
      <c r="A78" s="119" t="s">
        <v>996</v>
      </c>
      <c r="B78" s="119" t="s">
        <v>625</v>
      </c>
      <c r="C78" s="119" t="s">
        <v>1120</v>
      </c>
      <c r="D78" s="119" t="s">
        <v>916</v>
      </c>
      <c r="E78" s="119" t="s">
        <v>917</v>
      </c>
      <c r="F78" s="119" t="s">
        <v>998</v>
      </c>
      <c r="G78" s="119" t="s">
        <v>919</v>
      </c>
      <c r="H78" s="119" t="s">
        <v>920</v>
      </c>
      <c r="I78" s="119" t="s">
        <v>1022</v>
      </c>
      <c r="J78" s="116">
        <v>-15</v>
      </c>
    </row>
    <row r="79" spans="1:10">
      <c r="A79" s="119" t="s">
        <v>1121</v>
      </c>
      <c r="B79" s="119" t="s">
        <v>1122</v>
      </c>
      <c r="C79" s="119" t="s">
        <v>1123</v>
      </c>
      <c r="D79" s="119" t="s">
        <v>916</v>
      </c>
      <c r="E79" s="119" t="s">
        <v>917</v>
      </c>
      <c r="F79" s="119" t="s">
        <v>1124</v>
      </c>
      <c r="G79" s="119" t="s">
        <v>919</v>
      </c>
      <c r="H79" s="119" t="s">
        <v>920</v>
      </c>
      <c r="I79" s="119" t="s">
        <v>1022</v>
      </c>
      <c r="J79" s="116">
        <v>-15</v>
      </c>
    </row>
    <row r="80" spans="1:10">
      <c r="A80" s="119" t="s">
        <v>967</v>
      </c>
      <c r="B80" s="119" t="s">
        <v>315</v>
      </c>
      <c r="C80" s="119" t="s">
        <v>1125</v>
      </c>
      <c r="D80" s="119" t="s">
        <v>916</v>
      </c>
      <c r="E80" s="119" t="s">
        <v>917</v>
      </c>
      <c r="F80" s="119" t="s">
        <v>113</v>
      </c>
      <c r="G80" s="119" t="s">
        <v>919</v>
      </c>
      <c r="H80" s="119" t="s">
        <v>920</v>
      </c>
      <c r="I80" s="119" t="s">
        <v>1022</v>
      </c>
      <c r="J80" s="116">
        <v>-15</v>
      </c>
    </row>
    <row r="81" spans="1:10">
      <c r="A81" s="119" t="s">
        <v>1102</v>
      </c>
      <c r="B81" s="119" t="s">
        <v>695</v>
      </c>
      <c r="C81" s="119" t="s">
        <v>1126</v>
      </c>
      <c r="D81" s="119" t="s">
        <v>916</v>
      </c>
      <c r="E81" s="119" t="s">
        <v>917</v>
      </c>
      <c r="F81" s="119" t="s">
        <v>160</v>
      </c>
      <c r="G81" s="119" t="s">
        <v>919</v>
      </c>
      <c r="H81" s="119" t="s">
        <v>920</v>
      </c>
      <c r="I81" s="119" t="s">
        <v>1022</v>
      </c>
      <c r="J81" s="116">
        <v>-15</v>
      </c>
    </row>
    <row r="82" spans="1:10">
      <c r="A82" s="119" t="s">
        <v>927</v>
      </c>
      <c r="B82" s="119" t="s">
        <v>1127</v>
      </c>
      <c r="C82" s="119" t="s">
        <v>1128</v>
      </c>
      <c r="D82" s="119" t="s">
        <v>916</v>
      </c>
      <c r="E82" s="119" t="s">
        <v>1129</v>
      </c>
      <c r="F82" s="119" t="s">
        <v>930</v>
      </c>
      <c r="G82" s="119" t="s">
        <v>919</v>
      </c>
      <c r="H82" s="119" t="s">
        <v>920</v>
      </c>
      <c r="I82" s="119" t="s">
        <v>1022</v>
      </c>
      <c r="J82" s="116">
        <v>-15</v>
      </c>
    </row>
    <row r="83" spans="1:10">
      <c r="A83" s="119" t="s">
        <v>1038</v>
      </c>
      <c r="B83" s="119" t="s">
        <v>594</v>
      </c>
      <c r="C83" s="119" t="s">
        <v>1130</v>
      </c>
      <c r="D83" s="119" t="s">
        <v>916</v>
      </c>
      <c r="E83" s="119" t="s">
        <v>917</v>
      </c>
      <c r="F83" s="119" t="s">
        <v>1041</v>
      </c>
      <c r="G83" s="119" t="s">
        <v>919</v>
      </c>
      <c r="H83" s="119" t="s">
        <v>920</v>
      </c>
      <c r="I83" s="119" t="s">
        <v>1022</v>
      </c>
      <c r="J83" s="116">
        <v>-15</v>
      </c>
    </row>
    <row r="84" spans="1:10">
      <c r="A84" s="119" t="s">
        <v>1013</v>
      </c>
      <c r="B84" s="119" t="s">
        <v>394</v>
      </c>
      <c r="C84" s="119" t="s">
        <v>1131</v>
      </c>
      <c r="D84" s="119" t="s">
        <v>916</v>
      </c>
      <c r="E84" s="119" t="s">
        <v>917</v>
      </c>
      <c r="F84" s="119" t="s">
        <v>1016</v>
      </c>
      <c r="G84" s="119" t="s">
        <v>919</v>
      </c>
      <c r="H84" s="119" t="s">
        <v>920</v>
      </c>
      <c r="I84" s="119" t="s">
        <v>1022</v>
      </c>
      <c r="J84" s="116">
        <v>-15</v>
      </c>
    </row>
    <row r="85" spans="1:10">
      <c r="A85" s="119" t="s">
        <v>963</v>
      </c>
      <c r="B85" s="119" t="s">
        <v>782</v>
      </c>
      <c r="C85" s="119" t="s">
        <v>1132</v>
      </c>
      <c r="D85" s="119" t="s">
        <v>916</v>
      </c>
      <c r="E85" s="119" t="s">
        <v>917</v>
      </c>
      <c r="F85" s="119" t="s">
        <v>965</v>
      </c>
      <c r="G85" s="119" t="s">
        <v>919</v>
      </c>
      <c r="H85" s="119" t="s">
        <v>920</v>
      </c>
      <c r="I85" s="119" t="s">
        <v>1022</v>
      </c>
      <c r="J85" s="116">
        <v>-15</v>
      </c>
    </row>
    <row r="86" spans="1:10">
      <c r="A86" s="119" t="s">
        <v>1133</v>
      </c>
      <c r="B86" s="119" t="s">
        <v>1134</v>
      </c>
      <c r="C86" s="119" t="s">
        <v>1135</v>
      </c>
      <c r="D86" s="119" t="s">
        <v>916</v>
      </c>
      <c r="E86" s="119" t="s">
        <v>917</v>
      </c>
      <c r="F86" s="119" t="s">
        <v>1136</v>
      </c>
      <c r="G86" s="119" t="s">
        <v>919</v>
      </c>
      <c r="H86" s="119" t="s">
        <v>920</v>
      </c>
      <c r="I86" s="119" t="s">
        <v>1022</v>
      </c>
      <c r="J86" s="116">
        <v>-15</v>
      </c>
    </row>
    <row r="87" spans="1:10">
      <c r="A87" s="119" t="s">
        <v>1137</v>
      </c>
      <c r="B87" s="119" t="s">
        <v>462</v>
      </c>
      <c r="C87" s="119" t="s">
        <v>1138</v>
      </c>
      <c r="D87" s="119" t="s">
        <v>916</v>
      </c>
      <c r="E87" s="119" t="s">
        <v>917</v>
      </c>
      <c r="F87" s="119" t="s">
        <v>1139</v>
      </c>
      <c r="G87" s="119" t="s">
        <v>919</v>
      </c>
      <c r="H87" s="119" t="s">
        <v>920</v>
      </c>
      <c r="I87" s="119" t="s">
        <v>1022</v>
      </c>
      <c r="J87" s="116">
        <v>-15</v>
      </c>
    </row>
    <row r="88" spans="1:10">
      <c r="A88" s="119" t="s">
        <v>922</v>
      </c>
      <c r="B88" s="119" t="s">
        <v>827</v>
      </c>
      <c r="C88" s="119" t="s">
        <v>1140</v>
      </c>
      <c r="D88" s="119" t="s">
        <v>916</v>
      </c>
      <c r="E88" s="119" t="s">
        <v>917</v>
      </c>
      <c r="F88" s="119" t="s">
        <v>925</v>
      </c>
      <c r="G88" s="119" t="s">
        <v>919</v>
      </c>
      <c r="H88" s="119" t="s">
        <v>920</v>
      </c>
      <c r="I88" s="119" t="s">
        <v>1022</v>
      </c>
      <c r="J88" s="116">
        <v>-15</v>
      </c>
    </row>
    <row r="89" spans="1:10">
      <c r="A89" s="119" t="s">
        <v>1141</v>
      </c>
      <c r="B89" s="119" t="s">
        <v>1142</v>
      </c>
      <c r="C89" s="119" t="s">
        <v>1143</v>
      </c>
      <c r="D89" s="119" t="s">
        <v>916</v>
      </c>
      <c r="E89" s="119" t="s">
        <v>917</v>
      </c>
      <c r="F89" s="119" t="s">
        <v>1144</v>
      </c>
      <c r="G89" s="119" t="s">
        <v>919</v>
      </c>
      <c r="H89" s="119" t="s">
        <v>920</v>
      </c>
      <c r="I89" s="119" t="s">
        <v>1022</v>
      </c>
      <c r="J89" s="116">
        <v>-15</v>
      </c>
    </row>
    <row r="90" spans="1:10">
      <c r="A90" s="119" t="s">
        <v>963</v>
      </c>
      <c r="B90" s="119" t="s">
        <v>448</v>
      </c>
      <c r="C90" s="119" t="s">
        <v>1145</v>
      </c>
      <c r="D90" s="119" t="s">
        <v>916</v>
      </c>
      <c r="E90" s="119" t="s">
        <v>917</v>
      </c>
      <c r="F90" s="119" t="s">
        <v>965</v>
      </c>
      <c r="G90" s="119" t="s">
        <v>919</v>
      </c>
      <c r="H90" s="119" t="s">
        <v>920</v>
      </c>
      <c r="I90" s="119" t="s">
        <v>1022</v>
      </c>
      <c r="J90" s="116">
        <v>-15</v>
      </c>
    </row>
    <row r="91" spans="1:10">
      <c r="A91" s="119" t="s">
        <v>1146</v>
      </c>
      <c r="B91" s="119" t="s">
        <v>571</v>
      </c>
      <c r="C91" s="119" t="s">
        <v>1147</v>
      </c>
      <c r="D91" s="119" t="s">
        <v>916</v>
      </c>
      <c r="E91" s="119" t="s">
        <v>1030</v>
      </c>
      <c r="F91" s="119" t="s">
        <v>1148</v>
      </c>
      <c r="G91" s="119" t="s">
        <v>919</v>
      </c>
      <c r="H91" s="119" t="s">
        <v>920</v>
      </c>
      <c r="I91" s="119" t="s">
        <v>1022</v>
      </c>
      <c r="J91" s="116">
        <v>-15</v>
      </c>
    </row>
    <row r="92" spans="1:10">
      <c r="A92" s="119" t="s">
        <v>1149</v>
      </c>
      <c r="B92" s="119" t="s">
        <v>701</v>
      </c>
      <c r="C92" s="119" t="s">
        <v>1150</v>
      </c>
      <c r="D92" s="119" t="s">
        <v>916</v>
      </c>
      <c r="E92" s="119" t="s">
        <v>917</v>
      </c>
      <c r="F92" s="119" t="s">
        <v>65</v>
      </c>
      <c r="G92" s="119" t="s">
        <v>919</v>
      </c>
      <c r="H92" s="119" t="s">
        <v>920</v>
      </c>
      <c r="I92" s="119" t="s">
        <v>1022</v>
      </c>
      <c r="J92" s="116">
        <v>-15</v>
      </c>
    </row>
    <row r="93" spans="1:10">
      <c r="A93" s="119" t="s">
        <v>1025</v>
      </c>
      <c r="B93" s="119" t="s">
        <v>1151</v>
      </c>
      <c r="C93" s="119" t="s">
        <v>1152</v>
      </c>
      <c r="D93" s="119" t="s">
        <v>916</v>
      </c>
      <c r="E93" s="119" t="s">
        <v>917</v>
      </c>
      <c r="F93" s="119" t="s">
        <v>1027</v>
      </c>
      <c r="G93" s="119" t="s">
        <v>919</v>
      </c>
      <c r="H93" s="119" t="s">
        <v>920</v>
      </c>
      <c r="I93" s="119" t="s">
        <v>1022</v>
      </c>
      <c r="J93" s="116">
        <v>-15</v>
      </c>
    </row>
    <row r="94" spans="1:10">
      <c r="A94" s="119" t="s">
        <v>1133</v>
      </c>
      <c r="B94" s="119" t="s">
        <v>270</v>
      </c>
      <c r="C94" s="119" t="s">
        <v>1153</v>
      </c>
      <c r="D94" s="119" t="s">
        <v>916</v>
      </c>
      <c r="E94" s="119" t="s">
        <v>1030</v>
      </c>
      <c r="F94" s="119" t="s">
        <v>1136</v>
      </c>
      <c r="G94" s="119" t="s">
        <v>919</v>
      </c>
      <c r="H94" s="119" t="s">
        <v>920</v>
      </c>
      <c r="I94" s="119" t="s">
        <v>1154</v>
      </c>
      <c r="J94" s="116">
        <v>-10</v>
      </c>
    </row>
    <row r="95" spans="1:10">
      <c r="A95" s="119" t="s">
        <v>1107</v>
      </c>
      <c r="B95" s="119" t="s">
        <v>521</v>
      </c>
      <c r="C95" s="119" t="s">
        <v>1155</v>
      </c>
      <c r="D95" s="119" t="s">
        <v>916</v>
      </c>
      <c r="E95" s="119" t="s">
        <v>1030</v>
      </c>
      <c r="F95" s="119" t="s">
        <v>1109</v>
      </c>
      <c r="G95" s="119" t="s">
        <v>919</v>
      </c>
      <c r="H95" s="119" t="s">
        <v>920</v>
      </c>
      <c r="I95" s="119" t="s">
        <v>1154</v>
      </c>
      <c r="J95" s="116">
        <v>-10</v>
      </c>
    </row>
    <row r="96" spans="1:10">
      <c r="A96" s="119" t="s">
        <v>1156</v>
      </c>
      <c r="B96" s="119" t="s">
        <v>527</v>
      </c>
      <c r="C96" s="119" t="s">
        <v>1157</v>
      </c>
      <c r="D96" s="119" t="s">
        <v>916</v>
      </c>
      <c r="E96" s="119" t="s">
        <v>917</v>
      </c>
      <c r="F96" s="119" t="s">
        <v>1158</v>
      </c>
      <c r="G96" s="119" t="s">
        <v>919</v>
      </c>
      <c r="H96" s="119" t="s">
        <v>920</v>
      </c>
      <c r="I96" s="119" t="s">
        <v>1154</v>
      </c>
      <c r="J96" s="116">
        <v>-10</v>
      </c>
    </row>
    <row r="97" spans="1:10">
      <c r="A97" s="119" t="s">
        <v>1159</v>
      </c>
      <c r="B97" s="119" t="s">
        <v>287</v>
      </c>
      <c r="C97" s="119" t="s">
        <v>1160</v>
      </c>
      <c r="D97" s="119" t="s">
        <v>916</v>
      </c>
      <c r="E97" s="119" t="s">
        <v>917</v>
      </c>
      <c r="F97" s="119" t="s">
        <v>1161</v>
      </c>
      <c r="G97" s="119" t="s">
        <v>919</v>
      </c>
      <c r="H97" s="119" t="s">
        <v>920</v>
      </c>
      <c r="I97" s="119" t="s">
        <v>1154</v>
      </c>
      <c r="J97" s="116">
        <v>-10</v>
      </c>
    </row>
    <row r="98" spans="1:10">
      <c r="A98" s="119" t="s">
        <v>960</v>
      </c>
      <c r="B98" s="119" t="s">
        <v>578</v>
      </c>
      <c r="C98" s="119" t="s">
        <v>1162</v>
      </c>
      <c r="D98" s="119" t="s">
        <v>916</v>
      </c>
      <c r="E98" s="119" t="s">
        <v>917</v>
      </c>
      <c r="F98" s="119" t="s">
        <v>104</v>
      </c>
      <c r="G98" s="119" t="s">
        <v>919</v>
      </c>
      <c r="H98" s="119" t="s">
        <v>920</v>
      </c>
      <c r="I98" s="119" t="s">
        <v>1154</v>
      </c>
      <c r="J98" s="116">
        <v>-10</v>
      </c>
    </row>
    <row r="99" spans="1:10">
      <c r="A99" s="119" t="s">
        <v>1110</v>
      </c>
      <c r="B99" s="119" t="s">
        <v>359</v>
      </c>
      <c r="C99" s="119" t="s">
        <v>1163</v>
      </c>
      <c r="D99" s="119" t="s">
        <v>916</v>
      </c>
      <c r="E99" s="119" t="s">
        <v>1030</v>
      </c>
      <c r="F99" s="119" t="s">
        <v>1112</v>
      </c>
      <c r="G99" s="119" t="s">
        <v>919</v>
      </c>
      <c r="H99" s="119" t="s">
        <v>920</v>
      </c>
      <c r="I99" s="119" t="s">
        <v>1154</v>
      </c>
      <c r="J99" s="116">
        <v>-10</v>
      </c>
    </row>
    <row r="100" spans="1:10">
      <c r="A100" s="119" t="s">
        <v>1164</v>
      </c>
      <c r="B100" s="119" t="s">
        <v>1165</v>
      </c>
      <c r="C100" s="119" t="s">
        <v>1166</v>
      </c>
      <c r="D100" s="119" t="s">
        <v>916</v>
      </c>
      <c r="E100" s="119" t="s">
        <v>917</v>
      </c>
      <c r="F100" s="119" t="s">
        <v>1167</v>
      </c>
      <c r="G100" s="119" t="s">
        <v>919</v>
      </c>
      <c r="H100" s="119" t="s">
        <v>920</v>
      </c>
      <c r="I100" s="119" t="s">
        <v>1154</v>
      </c>
      <c r="J100" s="116">
        <v>-10</v>
      </c>
    </row>
    <row r="101" spans="1:10">
      <c r="A101" s="119" t="s">
        <v>1168</v>
      </c>
      <c r="B101" s="119" t="s">
        <v>814</v>
      </c>
      <c r="C101" s="119" t="s">
        <v>1169</v>
      </c>
      <c r="D101" s="119" t="s">
        <v>916</v>
      </c>
      <c r="E101" s="119" t="s">
        <v>917</v>
      </c>
      <c r="F101" s="119" t="s">
        <v>1170</v>
      </c>
      <c r="G101" s="119" t="s">
        <v>919</v>
      </c>
      <c r="H101" s="119" t="s">
        <v>920</v>
      </c>
      <c r="I101" s="119" t="s">
        <v>1154</v>
      </c>
      <c r="J101" s="116">
        <v>-10</v>
      </c>
    </row>
    <row r="102" spans="1:10">
      <c r="A102" s="119" t="s">
        <v>1171</v>
      </c>
      <c r="B102" s="119" t="s">
        <v>519</v>
      </c>
      <c r="C102" s="119" t="s">
        <v>1172</v>
      </c>
      <c r="D102" s="119" t="s">
        <v>916</v>
      </c>
      <c r="E102" s="119" t="s">
        <v>917</v>
      </c>
      <c r="F102" s="119" t="s">
        <v>135</v>
      </c>
      <c r="G102" s="119" t="s">
        <v>919</v>
      </c>
      <c r="H102" s="119" t="s">
        <v>920</v>
      </c>
      <c r="I102" s="119" t="s">
        <v>1154</v>
      </c>
      <c r="J102" s="116">
        <v>-10</v>
      </c>
    </row>
    <row r="103" spans="1:10">
      <c r="A103" s="119" t="s">
        <v>1173</v>
      </c>
      <c r="B103" s="119" t="s">
        <v>1174</v>
      </c>
      <c r="C103" s="119" t="s">
        <v>1175</v>
      </c>
      <c r="D103" s="119" t="s">
        <v>916</v>
      </c>
      <c r="E103" s="119" t="s">
        <v>917</v>
      </c>
      <c r="F103" s="119" t="s">
        <v>1176</v>
      </c>
      <c r="G103" s="119" t="s">
        <v>919</v>
      </c>
      <c r="H103" s="119" t="s">
        <v>920</v>
      </c>
      <c r="I103" s="119" t="s">
        <v>1154</v>
      </c>
      <c r="J103" s="116">
        <v>-10</v>
      </c>
    </row>
    <row r="104" spans="1:10">
      <c r="A104" s="119" t="s">
        <v>1062</v>
      </c>
      <c r="B104" s="119" t="s">
        <v>644</v>
      </c>
      <c r="C104" s="119" t="s">
        <v>1177</v>
      </c>
      <c r="D104" s="119" t="s">
        <v>916</v>
      </c>
      <c r="E104" s="119" t="s">
        <v>917</v>
      </c>
      <c r="F104" s="119" t="s">
        <v>1065</v>
      </c>
      <c r="G104" s="119" t="s">
        <v>919</v>
      </c>
      <c r="H104" s="119" t="s">
        <v>920</v>
      </c>
      <c r="I104" s="119" t="s">
        <v>1154</v>
      </c>
      <c r="J104" s="116">
        <v>-10</v>
      </c>
    </row>
    <row r="105" spans="1:10">
      <c r="A105" s="119" t="s">
        <v>1095</v>
      </c>
      <c r="B105" s="119" t="s">
        <v>320</v>
      </c>
      <c r="C105" s="119" t="s">
        <v>1178</v>
      </c>
      <c r="D105" s="119" t="s">
        <v>916</v>
      </c>
      <c r="E105" s="119" t="s">
        <v>1030</v>
      </c>
      <c r="F105" s="119" t="s">
        <v>137</v>
      </c>
      <c r="G105" s="119" t="s">
        <v>919</v>
      </c>
      <c r="H105" s="119" t="s">
        <v>920</v>
      </c>
      <c r="I105" s="119" t="s">
        <v>1154</v>
      </c>
      <c r="J105" s="116">
        <v>-10</v>
      </c>
    </row>
    <row r="106" spans="1:10">
      <c r="A106" s="119" t="s">
        <v>1179</v>
      </c>
      <c r="B106" s="119" t="s">
        <v>418</v>
      </c>
      <c r="C106" s="119" t="s">
        <v>1180</v>
      </c>
      <c r="D106" s="119" t="s">
        <v>916</v>
      </c>
      <c r="E106" s="119" t="s">
        <v>1030</v>
      </c>
      <c r="F106" s="119" t="s">
        <v>1181</v>
      </c>
      <c r="G106" s="119" t="s">
        <v>919</v>
      </c>
      <c r="H106" s="119" t="s">
        <v>920</v>
      </c>
      <c r="I106" s="119" t="s">
        <v>1154</v>
      </c>
      <c r="J106" s="116">
        <v>-10</v>
      </c>
    </row>
    <row r="107" spans="1:10">
      <c r="A107" s="119" t="s">
        <v>1182</v>
      </c>
      <c r="B107" s="119" t="s">
        <v>859</v>
      </c>
      <c r="C107" s="119" t="s">
        <v>1183</v>
      </c>
      <c r="D107" s="119" t="s">
        <v>916</v>
      </c>
      <c r="E107" s="119" t="s">
        <v>917</v>
      </c>
      <c r="F107" s="119" t="s">
        <v>1184</v>
      </c>
      <c r="G107" s="119" t="s">
        <v>919</v>
      </c>
      <c r="H107" s="119" t="s">
        <v>920</v>
      </c>
      <c r="I107" s="119" t="s">
        <v>1154</v>
      </c>
      <c r="J107" s="116">
        <v>-10</v>
      </c>
    </row>
    <row r="108" spans="1:10">
      <c r="A108" s="119" t="s">
        <v>1025</v>
      </c>
      <c r="B108" s="119" t="s">
        <v>606</v>
      </c>
      <c r="C108" s="119" t="s">
        <v>1185</v>
      </c>
      <c r="D108" s="119" t="s">
        <v>916</v>
      </c>
      <c r="E108" s="119" t="s">
        <v>917</v>
      </c>
      <c r="F108" s="119" t="s">
        <v>1027</v>
      </c>
      <c r="G108" s="119" t="s">
        <v>919</v>
      </c>
      <c r="H108" s="119" t="s">
        <v>920</v>
      </c>
      <c r="I108" s="119" t="s">
        <v>1154</v>
      </c>
      <c r="J108" s="116">
        <v>-10</v>
      </c>
    </row>
    <row r="109" spans="1:10">
      <c r="A109" s="119" t="s">
        <v>1186</v>
      </c>
      <c r="B109" s="119" t="s">
        <v>784</v>
      </c>
      <c r="C109" s="119" t="s">
        <v>1187</v>
      </c>
      <c r="D109" s="119" t="s">
        <v>916</v>
      </c>
      <c r="E109" s="119" t="s">
        <v>917</v>
      </c>
      <c r="F109" s="119" t="s">
        <v>1188</v>
      </c>
      <c r="G109" s="119" t="s">
        <v>919</v>
      </c>
      <c r="H109" s="119" t="s">
        <v>920</v>
      </c>
      <c r="I109" s="119" t="s">
        <v>1154</v>
      </c>
      <c r="J109" s="116">
        <v>-10</v>
      </c>
    </row>
    <row r="110" spans="1:10">
      <c r="A110" s="119" t="s">
        <v>1189</v>
      </c>
      <c r="B110" s="119" t="s">
        <v>412</v>
      </c>
      <c r="C110" s="119" t="s">
        <v>1190</v>
      </c>
      <c r="D110" s="119" t="s">
        <v>916</v>
      </c>
      <c r="E110" s="119" t="s">
        <v>1030</v>
      </c>
      <c r="F110" s="119" t="s">
        <v>1191</v>
      </c>
      <c r="G110" s="119" t="s">
        <v>919</v>
      </c>
      <c r="H110" s="119" t="s">
        <v>920</v>
      </c>
      <c r="I110" s="119" t="s">
        <v>1154</v>
      </c>
      <c r="J110" s="116">
        <v>-10</v>
      </c>
    </row>
    <row r="111" spans="1:10">
      <c r="A111" s="119" t="s">
        <v>1168</v>
      </c>
      <c r="B111" s="119" t="s">
        <v>506</v>
      </c>
      <c r="C111" s="119" t="s">
        <v>1192</v>
      </c>
      <c r="D111" s="119" t="s">
        <v>916</v>
      </c>
      <c r="E111" s="119" t="s">
        <v>917</v>
      </c>
      <c r="F111" s="119" t="s">
        <v>1170</v>
      </c>
      <c r="G111" s="119" t="s">
        <v>919</v>
      </c>
      <c r="H111" s="119" t="s">
        <v>920</v>
      </c>
      <c r="I111" s="119" t="s">
        <v>1154</v>
      </c>
      <c r="J111" s="116">
        <v>-10</v>
      </c>
    </row>
    <row r="112" spans="1:10">
      <c r="A112" s="119" t="s">
        <v>1193</v>
      </c>
      <c r="B112" s="119" t="s">
        <v>500</v>
      </c>
      <c r="C112" s="119" t="s">
        <v>1194</v>
      </c>
      <c r="D112" s="119" t="s">
        <v>916</v>
      </c>
      <c r="E112" s="119" t="s">
        <v>917</v>
      </c>
      <c r="F112" s="119" t="s">
        <v>1195</v>
      </c>
      <c r="G112" s="119" t="s">
        <v>919</v>
      </c>
      <c r="H112" s="119" t="s">
        <v>920</v>
      </c>
      <c r="I112" s="119" t="s">
        <v>1154</v>
      </c>
      <c r="J112" s="116">
        <v>-10</v>
      </c>
    </row>
    <row r="113" spans="1:10">
      <c r="A113" s="119" t="s">
        <v>1006</v>
      </c>
      <c r="B113" s="119" t="s">
        <v>372</v>
      </c>
      <c r="C113" s="119" t="s">
        <v>1196</v>
      </c>
      <c r="D113" s="119" t="s">
        <v>916</v>
      </c>
      <c r="E113" s="119" t="s">
        <v>917</v>
      </c>
      <c r="F113" s="119" t="s">
        <v>1009</v>
      </c>
      <c r="G113" s="119" t="s">
        <v>919</v>
      </c>
      <c r="H113" s="119" t="s">
        <v>920</v>
      </c>
      <c r="I113" s="119" t="s">
        <v>1154</v>
      </c>
      <c r="J113" s="116">
        <v>-10</v>
      </c>
    </row>
    <row r="114" spans="1:10">
      <c r="A114" s="119" t="s">
        <v>1062</v>
      </c>
      <c r="B114" s="119" t="s">
        <v>837</v>
      </c>
      <c r="C114" s="119" t="s">
        <v>1197</v>
      </c>
      <c r="D114" s="119" t="s">
        <v>916</v>
      </c>
      <c r="E114" s="119" t="s">
        <v>917</v>
      </c>
      <c r="F114" s="119" t="s">
        <v>1065</v>
      </c>
      <c r="G114" s="119" t="s">
        <v>919</v>
      </c>
      <c r="H114" s="119" t="s">
        <v>920</v>
      </c>
      <c r="I114" s="119" t="s">
        <v>1154</v>
      </c>
      <c r="J114" s="116">
        <v>-10</v>
      </c>
    </row>
    <row r="115" spans="1:10">
      <c r="A115" s="119" t="s">
        <v>1198</v>
      </c>
      <c r="B115" s="119" t="s">
        <v>357</v>
      </c>
      <c r="C115" s="119" t="s">
        <v>1199</v>
      </c>
      <c r="D115" s="119" t="s">
        <v>916</v>
      </c>
      <c r="E115" s="119" t="s">
        <v>1030</v>
      </c>
      <c r="F115" s="119" t="s">
        <v>1200</v>
      </c>
      <c r="G115" s="119" t="s">
        <v>919</v>
      </c>
      <c r="H115" s="119" t="s">
        <v>920</v>
      </c>
      <c r="I115" s="119" t="s">
        <v>1154</v>
      </c>
      <c r="J115" s="116">
        <v>-10</v>
      </c>
    </row>
    <row r="116" spans="1:10">
      <c r="A116" s="119" t="s">
        <v>1201</v>
      </c>
      <c r="B116" s="119" t="s">
        <v>531</v>
      </c>
      <c r="C116" s="119" t="s">
        <v>1202</v>
      </c>
      <c r="D116" s="119" t="s">
        <v>916</v>
      </c>
      <c r="E116" s="119" t="s">
        <v>1030</v>
      </c>
      <c r="F116" s="119" t="s">
        <v>1203</v>
      </c>
      <c r="G116" s="119" t="s">
        <v>919</v>
      </c>
      <c r="H116" s="119" t="s">
        <v>920</v>
      </c>
      <c r="I116" s="119" t="s">
        <v>1154</v>
      </c>
      <c r="J116" s="116">
        <v>-10</v>
      </c>
    </row>
    <row r="117" spans="1:10">
      <c r="A117" s="119" t="s">
        <v>1204</v>
      </c>
      <c r="B117" s="119" t="s">
        <v>675</v>
      </c>
      <c r="C117" s="119" t="s">
        <v>1205</v>
      </c>
      <c r="D117" s="119" t="s">
        <v>916</v>
      </c>
      <c r="E117" s="119" t="s">
        <v>917</v>
      </c>
      <c r="F117" s="119" t="s">
        <v>1206</v>
      </c>
      <c r="G117" s="119" t="s">
        <v>919</v>
      </c>
      <c r="H117" s="119" t="s">
        <v>920</v>
      </c>
      <c r="I117" s="119" t="s">
        <v>1154</v>
      </c>
      <c r="J117" s="116">
        <v>-10</v>
      </c>
    </row>
    <row r="118" spans="1:10">
      <c r="A118" s="119" t="s">
        <v>1198</v>
      </c>
      <c r="B118" s="119" t="s">
        <v>516</v>
      </c>
      <c r="C118" s="119" t="s">
        <v>1207</v>
      </c>
      <c r="D118" s="119" t="s">
        <v>916</v>
      </c>
      <c r="E118" s="119" t="s">
        <v>917</v>
      </c>
      <c r="F118" s="119" t="s">
        <v>1200</v>
      </c>
      <c r="G118" s="119" t="s">
        <v>919</v>
      </c>
      <c r="H118" s="119" t="s">
        <v>920</v>
      </c>
      <c r="I118" s="119" t="s">
        <v>1154</v>
      </c>
      <c r="J118" s="116">
        <v>-10</v>
      </c>
    </row>
    <row r="119" spans="1:10">
      <c r="A119" s="119" t="s">
        <v>1208</v>
      </c>
      <c r="B119" s="119" t="s">
        <v>568</v>
      </c>
      <c r="C119" s="119" t="s">
        <v>1209</v>
      </c>
      <c r="D119" s="119" t="s">
        <v>916</v>
      </c>
      <c r="E119" s="119" t="s">
        <v>917</v>
      </c>
      <c r="F119" s="119" t="s">
        <v>1210</v>
      </c>
      <c r="G119" s="119" t="s">
        <v>919</v>
      </c>
      <c r="H119" s="119" t="s">
        <v>920</v>
      </c>
      <c r="I119" s="119" t="s">
        <v>1154</v>
      </c>
      <c r="J119" s="116">
        <v>-10</v>
      </c>
    </row>
    <row r="120" spans="1:10">
      <c r="A120" s="119" t="s">
        <v>1071</v>
      </c>
      <c r="B120" s="119" t="s">
        <v>332</v>
      </c>
      <c r="C120" s="119" t="s">
        <v>1211</v>
      </c>
      <c r="D120" s="119" t="s">
        <v>916</v>
      </c>
      <c r="E120" s="119" t="s">
        <v>917</v>
      </c>
      <c r="F120" s="119" t="s">
        <v>1074</v>
      </c>
      <c r="G120" s="119" t="s">
        <v>919</v>
      </c>
      <c r="H120" s="119" t="s">
        <v>920</v>
      </c>
      <c r="I120" s="119" t="s">
        <v>1154</v>
      </c>
      <c r="J120" s="116">
        <v>-10</v>
      </c>
    </row>
    <row r="121" spans="1:10">
      <c r="A121" s="119" t="s">
        <v>1212</v>
      </c>
      <c r="B121" s="119" t="s">
        <v>648</v>
      </c>
      <c r="C121" s="119" t="s">
        <v>1213</v>
      </c>
      <c r="D121" s="119" t="s">
        <v>916</v>
      </c>
      <c r="E121" s="119" t="s">
        <v>1214</v>
      </c>
      <c r="F121" s="119" t="s">
        <v>1215</v>
      </c>
      <c r="G121" s="119" t="s">
        <v>919</v>
      </c>
      <c r="H121" s="119" t="s">
        <v>920</v>
      </c>
      <c r="I121" s="119" t="s">
        <v>1154</v>
      </c>
      <c r="J121" s="116">
        <v>-10</v>
      </c>
    </row>
    <row r="122" spans="1:10">
      <c r="A122" s="119" t="s">
        <v>1046</v>
      </c>
      <c r="B122" s="119" t="s">
        <v>728</v>
      </c>
      <c r="C122" s="119" t="s">
        <v>1216</v>
      </c>
      <c r="D122" s="119" t="s">
        <v>916</v>
      </c>
      <c r="E122" s="119" t="s">
        <v>917</v>
      </c>
      <c r="F122" s="119" t="s">
        <v>1048</v>
      </c>
      <c r="G122" s="119" t="s">
        <v>919</v>
      </c>
      <c r="H122" s="119" t="s">
        <v>920</v>
      </c>
      <c r="I122" s="119" t="s">
        <v>1154</v>
      </c>
      <c r="J122" s="116">
        <v>-10</v>
      </c>
    </row>
    <row r="123" spans="1:10">
      <c r="A123" s="119" t="s">
        <v>977</v>
      </c>
      <c r="B123" s="119" t="s">
        <v>1217</v>
      </c>
      <c r="C123" s="119" t="s">
        <v>1218</v>
      </c>
      <c r="D123" s="119" t="s">
        <v>916</v>
      </c>
      <c r="E123" s="119" t="s">
        <v>917</v>
      </c>
      <c r="F123" s="119" t="s">
        <v>122</v>
      </c>
      <c r="G123" s="119" t="s">
        <v>919</v>
      </c>
      <c r="H123" s="119" t="s">
        <v>920</v>
      </c>
      <c r="I123" s="119" t="s">
        <v>1154</v>
      </c>
      <c r="J123" s="116">
        <v>-10</v>
      </c>
    </row>
    <row r="124" spans="1:10">
      <c r="A124" s="119" t="s">
        <v>1219</v>
      </c>
      <c r="B124" s="119" t="s">
        <v>526</v>
      </c>
      <c r="C124" s="119" t="s">
        <v>1220</v>
      </c>
      <c r="D124" s="119" t="s">
        <v>916</v>
      </c>
      <c r="E124" s="119" t="s">
        <v>917</v>
      </c>
      <c r="F124" s="119" t="s">
        <v>1221</v>
      </c>
      <c r="G124" s="119" t="s">
        <v>919</v>
      </c>
      <c r="H124" s="119" t="s">
        <v>920</v>
      </c>
      <c r="I124" s="119" t="s">
        <v>1154</v>
      </c>
      <c r="J124" s="116">
        <v>-10</v>
      </c>
    </row>
    <row r="125" spans="1:10">
      <c r="A125" s="119" t="s">
        <v>1182</v>
      </c>
      <c r="B125" s="119" t="s">
        <v>286</v>
      </c>
      <c r="C125" s="119" t="s">
        <v>1222</v>
      </c>
      <c r="D125" s="119" t="s">
        <v>916</v>
      </c>
      <c r="E125" s="119" t="s">
        <v>1030</v>
      </c>
      <c r="F125" s="119" t="s">
        <v>1184</v>
      </c>
      <c r="G125" s="119" t="s">
        <v>919</v>
      </c>
      <c r="H125" s="119" t="s">
        <v>920</v>
      </c>
      <c r="I125" s="119" t="s">
        <v>1154</v>
      </c>
      <c r="J125" s="116">
        <v>-10</v>
      </c>
    </row>
    <row r="126" spans="1:10">
      <c r="A126" s="119" t="s">
        <v>927</v>
      </c>
      <c r="B126" s="119" t="s">
        <v>716</v>
      </c>
      <c r="C126" s="119" t="s">
        <v>1223</v>
      </c>
      <c r="D126" s="119" t="s">
        <v>916</v>
      </c>
      <c r="E126" s="119" t="s">
        <v>917</v>
      </c>
      <c r="F126" s="119" t="s">
        <v>930</v>
      </c>
      <c r="G126" s="119" t="s">
        <v>919</v>
      </c>
      <c r="H126" s="119" t="s">
        <v>920</v>
      </c>
      <c r="I126" s="119" t="s">
        <v>1154</v>
      </c>
      <c r="J126" s="116">
        <v>-10</v>
      </c>
    </row>
    <row r="127" spans="1:10">
      <c r="A127" s="119" t="s">
        <v>1224</v>
      </c>
      <c r="B127" s="119" t="s">
        <v>838</v>
      </c>
      <c r="C127" s="119" t="s">
        <v>1225</v>
      </c>
      <c r="D127" s="119" t="s">
        <v>916</v>
      </c>
      <c r="E127" s="119" t="s">
        <v>917</v>
      </c>
      <c r="F127" s="119" t="s">
        <v>1226</v>
      </c>
      <c r="G127" s="119" t="s">
        <v>919</v>
      </c>
      <c r="H127" s="119" t="s">
        <v>920</v>
      </c>
      <c r="I127" s="119" t="s">
        <v>1154</v>
      </c>
      <c r="J127" s="116">
        <v>-10</v>
      </c>
    </row>
    <row r="128" spans="1:10">
      <c r="A128" s="119" t="s">
        <v>927</v>
      </c>
      <c r="B128" s="119" t="s">
        <v>887</v>
      </c>
      <c r="C128" s="119" t="s">
        <v>1227</v>
      </c>
      <c r="D128" s="119" t="s">
        <v>916</v>
      </c>
      <c r="E128" s="119" t="s">
        <v>1228</v>
      </c>
      <c r="F128" s="119" t="s">
        <v>930</v>
      </c>
      <c r="G128" s="119" t="s">
        <v>919</v>
      </c>
      <c r="H128" s="119" t="s">
        <v>920</v>
      </c>
      <c r="I128" s="119" t="s">
        <v>1154</v>
      </c>
      <c r="J128" s="116">
        <v>-10</v>
      </c>
    </row>
    <row r="129" spans="1:10">
      <c r="A129" s="119" t="s">
        <v>1133</v>
      </c>
      <c r="B129" s="119" t="s">
        <v>374</v>
      </c>
      <c r="C129" s="119" t="s">
        <v>1229</v>
      </c>
      <c r="D129" s="119" t="s">
        <v>916</v>
      </c>
      <c r="E129" s="119" t="s">
        <v>917</v>
      </c>
      <c r="F129" s="119" t="s">
        <v>1136</v>
      </c>
      <c r="G129" s="119" t="s">
        <v>919</v>
      </c>
      <c r="H129" s="119" t="s">
        <v>920</v>
      </c>
      <c r="I129" s="119" t="s">
        <v>1154</v>
      </c>
      <c r="J129" s="116">
        <v>-10</v>
      </c>
    </row>
    <row r="130" spans="1:10">
      <c r="A130" s="119" t="s">
        <v>1230</v>
      </c>
      <c r="B130" s="119" t="s">
        <v>1231</v>
      </c>
      <c r="C130" s="119" t="s">
        <v>1232</v>
      </c>
      <c r="D130" s="119" t="s">
        <v>916</v>
      </c>
      <c r="E130" s="119" t="s">
        <v>917</v>
      </c>
      <c r="F130" s="119" t="s">
        <v>1233</v>
      </c>
      <c r="G130" s="119" t="s">
        <v>919</v>
      </c>
      <c r="H130" s="119" t="s">
        <v>920</v>
      </c>
      <c r="I130" s="119" t="s">
        <v>1154</v>
      </c>
      <c r="J130" s="116">
        <v>-10</v>
      </c>
    </row>
    <row r="131" spans="1:10">
      <c r="A131" s="119" t="s">
        <v>1013</v>
      </c>
      <c r="B131" s="119" t="s">
        <v>1234</v>
      </c>
      <c r="C131" s="119" t="s">
        <v>1235</v>
      </c>
      <c r="D131" s="119" t="s">
        <v>916</v>
      </c>
      <c r="E131" s="119" t="s">
        <v>917</v>
      </c>
      <c r="F131" s="119" t="s">
        <v>1016</v>
      </c>
      <c r="G131" s="119" t="s">
        <v>919</v>
      </c>
      <c r="H131" s="119" t="s">
        <v>920</v>
      </c>
      <c r="I131" s="119" t="s">
        <v>1154</v>
      </c>
      <c r="J131" s="116">
        <v>-10</v>
      </c>
    </row>
    <row r="132" spans="1:10">
      <c r="A132" s="119" t="s">
        <v>914</v>
      </c>
      <c r="B132" s="119" t="s">
        <v>640</v>
      </c>
      <c r="C132" s="119" t="s">
        <v>1236</v>
      </c>
      <c r="D132" s="119" t="s">
        <v>916</v>
      </c>
      <c r="E132" s="119" t="s">
        <v>917</v>
      </c>
      <c r="F132" s="119" t="s">
        <v>918</v>
      </c>
      <c r="G132" s="119" t="s">
        <v>919</v>
      </c>
      <c r="H132" s="119" t="s">
        <v>920</v>
      </c>
      <c r="I132" s="119" t="s">
        <v>1154</v>
      </c>
      <c r="J132" s="116">
        <v>-10</v>
      </c>
    </row>
    <row r="133" spans="1:10">
      <c r="A133" s="119" t="s">
        <v>1000</v>
      </c>
      <c r="B133" s="119" t="s">
        <v>327</v>
      </c>
      <c r="C133" s="119" t="s">
        <v>1237</v>
      </c>
      <c r="D133" s="119" t="s">
        <v>916</v>
      </c>
      <c r="E133" s="119" t="s">
        <v>1030</v>
      </c>
      <c r="F133" s="119" t="s">
        <v>1002</v>
      </c>
      <c r="G133" s="119" t="s">
        <v>919</v>
      </c>
      <c r="H133" s="119" t="s">
        <v>920</v>
      </c>
      <c r="I133" s="119" t="s">
        <v>1154</v>
      </c>
      <c r="J133" s="116">
        <v>-10</v>
      </c>
    </row>
    <row r="134" spans="1:10">
      <c r="A134" s="119" t="s">
        <v>914</v>
      </c>
      <c r="B134" s="119" t="s">
        <v>781</v>
      </c>
      <c r="C134" s="119" t="s">
        <v>1238</v>
      </c>
      <c r="D134" s="119" t="s">
        <v>916</v>
      </c>
      <c r="E134" s="119" t="s">
        <v>917</v>
      </c>
      <c r="F134" s="119" t="s">
        <v>918</v>
      </c>
      <c r="G134" s="119" t="s">
        <v>919</v>
      </c>
      <c r="H134" s="119" t="s">
        <v>920</v>
      </c>
      <c r="I134" s="119" t="s">
        <v>1154</v>
      </c>
      <c r="J134" s="116">
        <v>-10</v>
      </c>
    </row>
    <row r="135" spans="1:10" s="115" customFormat="1" ht="12.75">
      <c r="A135" s="119" t="s">
        <v>1159</v>
      </c>
      <c r="B135" s="119" t="s">
        <v>1239</v>
      </c>
      <c r="C135" s="119" t="s">
        <v>1240</v>
      </c>
      <c r="D135" s="119" t="s">
        <v>916</v>
      </c>
      <c r="E135" s="119" t="s">
        <v>917</v>
      </c>
      <c r="F135" s="119" t="s">
        <v>1161</v>
      </c>
      <c r="G135" s="119" t="s">
        <v>919</v>
      </c>
      <c r="H135" s="119" t="s">
        <v>920</v>
      </c>
      <c r="I135" s="119" t="s">
        <v>1154</v>
      </c>
      <c r="J135" s="116">
        <v>-10</v>
      </c>
    </row>
    <row r="136" spans="1:10" s="115" customFormat="1" ht="12.75">
      <c r="A136" s="119" t="s">
        <v>1230</v>
      </c>
      <c r="B136" s="119" t="s">
        <v>662</v>
      </c>
      <c r="C136" s="119" t="s">
        <v>1241</v>
      </c>
      <c r="D136" s="119" t="s">
        <v>916</v>
      </c>
      <c r="E136" s="119" t="s">
        <v>1030</v>
      </c>
      <c r="F136" s="119" t="s">
        <v>1233</v>
      </c>
      <c r="G136" s="119" t="s">
        <v>919</v>
      </c>
      <c r="H136" s="119" t="s">
        <v>920</v>
      </c>
      <c r="I136" s="119" t="s">
        <v>1154</v>
      </c>
      <c r="J136" s="116">
        <v>-10</v>
      </c>
    </row>
    <row r="137" spans="1:10" s="115" customFormat="1" ht="12.75">
      <c r="A137" s="119" t="s">
        <v>1164</v>
      </c>
      <c r="B137" s="119" t="s">
        <v>599</v>
      </c>
      <c r="C137" s="119" t="s">
        <v>1242</v>
      </c>
      <c r="D137" s="119" t="s">
        <v>916</v>
      </c>
      <c r="E137" s="119" t="s">
        <v>917</v>
      </c>
      <c r="F137" s="119" t="s">
        <v>1167</v>
      </c>
      <c r="G137" s="119" t="s">
        <v>919</v>
      </c>
      <c r="H137" s="119" t="s">
        <v>920</v>
      </c>
      <c r="I137" s="119" t="s">
        <v>1154</v>
      </c>
      <c r="J137" s="116">
        <v>-10</v>
      </c>
    </row>
    <row r="138" spans="1:10" s="115" customFormat="1" ht="12.75">
      <c r="A138" s="119" t="s">
        <v>1075</v>
      </c>
      <c r="B138" s="119" t="s">
        <v>241</v>
      </c>
      <c r="C138" s="119" t="s">
        <v>1243</v>
      </c>
      <c r="D138" s="119" t="s">
        <v>916</v>
      </c>
      <c r="E138" s="119" t="s">
        <v>917</v>
      </c>
      <c r="F138" s="119" t="s">
        <v>1077</v>
      </c>
      <c r="G138" s="119" t="s">
        <v>919</v>
      </c>
      <c r="H138" s="119" t="s">
        <v>920</v>
      </c>
      <c r="I138" s="119" t="s">
        <v>1154</v>
      </c>
      <c r="J138" s="116">
        <v>-10</v>
      </c>
    </row>
    <row r="139" spans="1:10">
      <c r="A139" s="119" t="s">
        <v>931</v>
      </c>
      <c r="B139" s="119" t="s">
        <v>690</v>
      </c>
      <c r="C139" s="119" t="s">
        <v>1244</v>
      </c>
      <c r="D139" s="119" t="s">
        <v>916</v>
      </c>
      <c r="E139" s="119" t="s">
        <v>917</v>
      </c>
      <c r="F139" s="119" t="s">
        <v>933</v>
      </c>
      <c r="G139" s="119" t="s">
        <v>919</v>
      </c>
      <c r="H139" s="119" t="s">
        <v>920</v>
      </c>
      <c r="I139" s="119" t="s">
        <v>1154</v>
      </c>
      <c r="J139" s="116">
        <v>-10</v>
      </c>
    </row>
    <row r="140" spans="1:10" s="115" customFormat="1" ht="12.75">
      <c r="A140" s="119" t="s">
        <v>1245</v>
      </c>
      <c r="B140" s="119" t="s">
        <v>735</v>
      </c>
      <c r="C140" s="119" t="s">
        <v>1246</v>
      </c>
      <c r="D140" s="119" t="s">
        <v>916</v>
      </c>
      <c r="E140" s="119" t="s">
        <v>917</v>
      </c>
      <c r="F140" s="119" t="s">
        <v>94</v>
      </c>
      <c r="G140" s="119" t="s">
        <v>919</v>
      </c>
      <c r="H140" s="119" t="s">
        <v>920</v>
      </c>
      <c r="I140" s="119" t="s">
        <v>1154</v>
      </c>
      <c r="J140" s="116">
        <v>-10</v>
      </c>
    </row>
    <row r="141" spans="1:10">
      <c r="A141" s="119" t="s">
        <v>1046</v>
      </c>
      <c r="B141" s="119" t="s">
        <v>339</v>
      </c>
      <c r="C141" s="119" t="s">
        <v>1247</v>
      </c>
      <c r="D141" s="119" t="s">
        <v>916</v>
      </c>
      <c r="E141" s="119" t="s">
        <v>1030</v>
      </c>
      <c r="F141" s="119" t="s">
        <v>1048</v>
      </c>
      <c r="G141" s="119" t="s">
        <v>919</v>
      </c>
      <c r="H141" s="119" t="s">
        <v>920</v>
      </c>
      <c r="I141" s="119" t="s">
        <v>1154</v>
      </c>
      <c r="J141" s="116">
        <v>-10</v>
      </c>
    </row>
    <row r="142" spans="1:10">
      <c r="A142" s="119" t="s">
        <v>1050</v>
      </c>
      <c r="B142" s="119" t="s">
        <v>335</v>
      </c>
      <c r="C142" s="119" t="s">
        <v>1248</v>
      </c>
      <c r="D142" s="119" t="s">
        <v>916</v>
      </c>
      <c r="E142" s="119" t="s">
        <v>917</v>
      </c>
      <c r="F142" s="119" t="s">
        <v>78</v>
      </c>
      <c r="G142" s="119" t="s">
        <v>919</v>
      </c>
      <c r="H142" s="119" t="s">
        <v>920</v>
      </c>
      <c r="I142" s="119" t="s">
        <v>1154</v>
      </c>
      <c r="J142" s="116">
        <v>-10</v>
      </c>
    </row>
    <row r="143" spans="1:10">
      <c r="A143" s="119" t="s">
        <v>1088</v>
      </c>
      <c r="B143" s="119" t="s">
        <v>404</v>
      </c>
      <c r="C143" s="119" t="s">
        <v>1249</v>
      </c>
      <c r="D143" s="119" t="s">
        <v>916</v>
      </c>
      <c r="E143" s="119" t="s">
        <v>1030</v>
      </c>
      <c r="F143" s="119" t="s">
        <v>1091</v>
      </c>
      <c r="G143" s="119" t="s">
        <v>919</v>
      </c>
      <c r="H143" s="119" t="s">
        <v>920</v>
      </c>
      <c r="I143" s="119" t="s">
        <v>1154</v>
      </c>
      <c r="J143" s="116">
        <v>-10</v>
      </c>
    </row>
    <row r="144" spans="1:10">
      <c r="A144" s="119" t="s">
        <v>927</v>
      </c>
      <c r="B144" s="119" t="s">
        <v>1250</v>
      </c>
      <c r="C144" s="119" t="s">
        <v>1251</v>
      </c>
      <c r="D144" s="119" t="s">
        <v>916</v>
      </c>
      <c r="E144" s="119" t="s">
        <v>917</v>
      </c>
      <c r="F144" s="119" t="s">
        <v>930</v>
      </c>
      <c r="G144" s="119" t="s">
        <v>919</v>
      </c>
      <c r="H144" s="119" t="s">
        <v>920</v>
      </c>
      <c r="I144" s="119" t="s">
        <v>1154</v>
      </c>
      <c r="J144" s="116">
        <v>-10</v>
      </c>
    </row>
    <row r="145" spans="1:10">
      <c r="A145" s="119" t="s">
        <v>953</v>
      </c>
      <c r="B145" s="119" t="s">
        <v>630</v>
      </c>
      <c r="C145" s="119" t="s">
        <v>1252</v>
      </c>
      <c r="D145" s="119" t="s">
        <v>916</v>
      </c>
      <c r="E145" s="119" t="s">
        <v>917</v>
      </c>
      <c r="F145" s="119" t="s">
        <v>955</v>
      </c>
      <c r="G145" s="119" t="s">
        <v>919</v>
      </c>
      <c r="H145" s="119" t="s">
        <v>920</v>
      </c>
      <c r="I145" s="119" t="s">
        <v>1154</v>
      </c>
      <c r="J145" s="116">
        <v>-10</v>
      </c>
    </row>
    <row r="146" spans="1:10">
      <c r="A146" s="119" t="s">
        <v>1245</v>
      </c>
      <c r="B146" s="119" t="s">
        <v>367</v>
      </c>
      <c r="C146" s="119" t="s">
        <v>1253</v>
      </c>
      <c r="D146" s="119" t="s">
        <v>916</v>
      </c>
      <c r="E146" s="119" t="s">
        <v>1030</v>
      </c>
      <c r="F146" s="119" t="s">
        <v>94</v>
      </c>
      <c r="G146" s="119" t="s">
        <v>919</v>
      </c>
      <c r="H146" s="119" t="s">
        <v>920</v>
      </c>
      <c r="I146" s="119" t="s">
        <v>1154</v>
      </c>
      <c r="J146" s="116">
        <v>-10</v>
      </c>
    </row>
    <row r="147" spans="1:10">
      <c r="A147" s="119" t="s">
        <v>1102</v>
      </c>
      <c r="B147" s="119" t="s">
        <v>614</v>
      </c>
      <c r="C147" s="119" t="s">
        <v>1254</v>
      </c>
      <c r="D147" s="119" t="s">
        <v>916</v>
      </c>
      <c r="E147" s="119" t="s">
        <v>1030</v>
      </c>
      <c r="F147" s="119" t="s">
        <v>160</v>
      </c>
      <c r="G147" s="119" t="s">
        <v>919</v>
      </c>
      <c r="H147" s="119" t="s">
        <v>920</v>
      </c>
      <c r="I147" s="119" t="s">
        <v>1154</v>
      </c>
      <c r="J147" s="116">
        <v>-10</v>
      </c>
    </row>
    <row r="148" spans="1:10">
      <c r="A148" s="119" t="s">
        <v>1255</v>
      </c>
      <c r="B148" s="119" t="s">
        <v>1256</v>
      </c>
      <c r="C148" s="119" t="s">
        <v>1257</v>
      </c>
      <c r="D148" s="119" t="s">
        <v>916</v>
      </c>
      <c r="E148" s="119" t="s">
        <v>917</v>
      </c>
      <c r="F148" s="119" t="s">
        <v>1258</v>
      </c>
      <c r="G148" s="119" t="s">
        <v>919</v>
      </c>
      <c r="H148" s="119" t="s">
        <v>920</v>
      </c>
      <c r="I148" s="119" t="s">
        <v>1154</v>
      </c>
      <c r="J148" s="116">
        <v>-10</v>
      </c>
    </row>
    <row r="149" spans="1:10">
      <c r="A149" s="119" t="s">
        <v>1066</v>
      </c>
      <c r="B149" s="119" t="s">
        <v>306</v>
      </c>
      <c r="C149" s="119" t="s">
        <v>1259</v>
      </c>
      <c r="D149" s="119" t="s">
        <v>916</v>
      </c>
      <c r="E149" s="119" t="s">
        <v>917</v>
      </c>
      <c r="F149" s="119" t="s">
        <v>1068</v>
      </c>
      <c r="G149" s="119" t="s">
        <v>919</v>
      </c>
      <c r="H149" s="119" t="s">
        <v>920</v>
      </c>
      <c r="I149" s="119" t="s">
        <v>1154</v>
      </c>
      <c r="J149" s="116">
        <v>-10</v>
      </c>
    </row>
    <row r="150" spans="1:10">
      <c r="A150" s="119" t="s">
        <v>1260</v>
      </c>
      <c r="B150" s="119" t="s">
        <v>772</v>
      </c>
      <c r="C150" s="119" t="s">
        <v>1261</v>
      </c>
      <c r="D150" s="119" t="s">
        <v>916</v>
      </c>
      <c r="E150" s="119" t="s">
        <v>917</v>
      </c>
      <c r="F150" s="119" t="s">
        <v>1262</v>
      </c>
      <c r="G150" s="119" t="s">
        <v>919</v>
      </c>
      <c r="H150" s="119" t="s">
        <v>920</v>
      </c>
      <c r="I150" s="119" t="s">
        <v>1154</v>
      </c>
      <c r="J150" s="116">
        <v>-10</v>
      </c>
    </row>
    <row r="151" spans="1:10">
      <c r="A151" s="119" t="s">
        <v>1075</v>
      </c>
      <c r="B151" s="119" t="s">
        <v>468</v>
      </c>
      <c r="C151" s="119" t="s">
        <v>1263</v>
      </c>
      <c r="D151" s="119" t="s">
        <v>916</v>
      </c>
      <c r="E151" s="119" t="s">
        <v>917</v>
      </c>
      <c r="F151" s="119" t="s">
        <v>1077</v>
      </c>
      <c r="G151" s="119" t="s">
        <v>919</v>
      </c>
      <c r="H151" s="119" t="s">
        <v>920</v>
      </c>
      <c r="I151" s="119" t="s">
        <v>1154</v>
      </c>
      <c r="J151" s="116">
        <v>-10</v>
      </c>
    </row>
    <row r="152" spans="1:10">
      <c r="A152" s="119" t="s">
        <v>1264</v>
      </c>
      <c r="B152" s="119" t="s">
        <v>253</v>
      </c>
      <c r="C152" s="119" t="s">
        <v>1265</v>
      </c>
      <c r="D152" s="119" t="s">
        <v>916</v>
      </c>
      <c r="E152" s="119" t="s">
        <v>917</v>
      </c>
      <c r="F152" s="119" t="s">
        <v>72</v>
      </c>
      <c r="G152" s="119" t="s">
        <v>919</v>
      </c>
      <c r="H152" s="119" t="s">
        <v>920</v>
      </c>
      <c r="I152" s="119" t="s">
        <v>1154</v>
      </c>
      <c r="J152" s="116">
        <v>-10</v>
      </c>
    </row>
    <row r="153" spans="1:10" s="115" customFormat="1" ht="12.75">
      <c r="A153" s="119" t="s">
        <v>931</v>
      </c>
      <c r="B153" s="119" t="s">
        <v>1266</v>
      </c>
      <c r="C153" s="119" t="s">
        <v>1267</v>
      </c>
      <c r="D153" s="119" t="s">
        <v>916</v>
      </c>
      <c r="E153" s="119" t="s">
        <v>917</v>
      </c>
      <c r="F153" s="119" t="s">
        <v>933</v>
      </c>
      <c r="G153" s="119" t="s">
        <v>919</v>
      </c>
      <c r="H153" s="119" t="s">
        <v>920</v>
      </c>
      <c r="I153" s="119" t="s">
        <v>1154</v>
      </c>
      <c r="J153" s="116">
        <v>-10</v>
      </c>
    </row>
    <row r="154" spans="1:10" s="115" customFormat="1" ht="12.75">
      <c r="A154" s="119" t="s">
        <v>1189</v>
      </c>
      <c r="B154" s="119" t="s">
        <v>472</v>
      </c>
      <c r="C154" s="119" t="s">
        <v>1268</v>
      </c>
      <c r="D154" s="119" t="s">
        <v>916</v>
      </c>
      <c r="E154" s="119" t="s">
        <v>917</v>
      </c>
      <c r="F154" s="119" t="s">
        <v>1191</v>
      </c>
      <c r="G154" s="119" t="s">
        <v>919</v>
      </c>
      <c r="H154" s="119" t="s">
        <v>920</v>
      </c>
      <c r="I154" s="119" t="s">
        <v>1154</v>
      </c>
      <c r="J154" s="116">
        <v>-10</v>
      </c>
    </row>
    <row r="155" spans="1:10" s="115" customFormat="1" ht="12.75">
      <c r="A155" s="119" t="s">
        <v>931</v>
      </c>
      <c r="B155" s="119" t="s">
        <v>829</v>
      </c>
      <c r="C155" s="119" t="s">
        <v>1269</v>
      </c>
      <c r="D155" s="119" t="s">
        <v>916</v>
      </c>
      <c r="E155" s="119" t="s">
        <v>917</v>
      </c>
      <c r="F155" s="119" t="s">
        <v>933</v>
      </c>
      <c r="G155" s="119" t="s">
        <v>919</v>
      </c>
      <c r="H155" s="119" t="s">
        <v>920</v>
      </c>
      <c r="I155" s="119" t="s">
        <v>1154</v>
      </c>
      <c r="J155" s="116">
        <v>-10</v>
      </c>
    </row>
    <row r="156" spans="1:10" s="115" customFormat="1" ht="12.75">
      <c r="A156" s="119" t="s">
        <v>1097</v>
      </c>
      <c r="B156" s="119" t="s">
        <v>654</v>
      </c>
      <c r="C156" s="119" t="s">
        <v>1270</v>
      </c>
      <c r="D156" s="119" t="s">
        <v>916</v>
      </c>
      <c r="E156" s="119" t="s">
        <v>917</v>
      </c>
      <c r="F156" s="119" t="s">
        <v>114</v>
      </c>
      <c r="G156" s="119" t="s">
        <v>919</v>
      </c>
      <c r="H156" s="119" t="s">
        <v>920</v>
      </c>
      <c r="I156" s="119" t="s">
        <v>1154</v>
      </c>
      <c r="J156" s="116">
        <v>-10</v>
      </c>
    </row>
    <row r="157" spans="1:10" s="115" customFormat="1" ht="12.75">
      <c r="A157" s="119" t="s">
        <v>1271</v>
      </c>
      <c r="B157" s="119" t="s">
        <v>431</v>
      </c>
      <c r="C157" s="119" t="s">
        <v>1272</v>
      </c>
      <c r="D157" s="119" t="s">
        <v>916</v>
      </c>
      <c r="E157" s="119" t="s">
        <v>1030</v>
      </c>
      <c r="F157" s="119" t="s">
        <v>1273</v>
      </c>
      <c r="G157" s="119" t="s">
        <v>919</v>
      </c>
      <c r="H157" s="119" t="s">
        <v>920</v>
      </c>
      <c r="I157" s="119" t="s">
        <v>1154</v>
      </c>
      <c r="J157" s="116">
        <v>-10</v>
      </c>
    </row>
    <row r="158" spans="1:10" s="115" customFormat="1" ht="12.75">
      <c r="A158" s="119" t="s">
        <v>927</v>
      </c>
      <c r="B158" s="119" t="s">
        <v>678</v>
      </c>
      <c r="C158" s="119" t="s">
        <v>1274</v>
      </c>
      <c r="D158" s="119" t="s">
        <v>916</v>
      </c>
      <c r="E158" s="119" t="s">
        <v>917</v>
      </c>
      <c r="F158" s="119" t="s">
        <v>930</v>
      </c>
      <c r="G158" s="119" t="s">
        <v>919</v>
      </c>
      <c r="H158" s="119" t="s">
        <v>920</v>
      </c>
      <c r="I158" s="119" t="s">
        <v>1154</v>
      </c>
      <c r="J158" s="116">
        <v>-10</v>
      </c>
    </row>
    <row r="159" spans="1:10" s="115" customFormat="1" ht="12.75">
      <c r="A159" s="119" t="s">
        <v>1102</v>
      </c>
      <c r="B159" s="119" t="s">
        <v>542</v>
      </c>
      <c r="C159" s="119" t="s">
        <v>1275</v>
      </c>
      <c r="D159" s="119" t="s">
        <v>916</v>
      </c>
      <c r="E159" s="119" t="s">
        <v>917</v>
      </c>
      <c r="F159" s="119" t="s">
        <v>160</v>
      </c>
      <c r="G159" s="119" t="s">
        <v>919</v>
      </c>
      <c r="H159" s="119" t="s">
        <v>920</v>
      </c>
      <c r="I159" s="119" t="s">
        <v>1154</v>
      </c>
      <c r="J159" s="116">
        <v>-10</v>
      </c>
    </row>
    <row r="160" spans="1:10" s="115" customFormat="1" ht="12.75">
      <c r="A160" s="119" t="s">
        <v>1276</v>
      </c>
      <c r="B160" s="119" t="s">
        <v>545</v>
      </c>
      <c r="C160" s="119" t="s">
        <v>1277</v>
      </c>
      <c r="D160" s="119" t="s">
        <v>916</v>
      </c>
      <c r="E160" s="119" t="s">
        <v>917</v>
      </c>
      <c r="F160" s="119" t="s">
        <v>1278</v>
      </c>
      <c r="G160" s="119" t="s">
        <v>919</v>
      </c>
      <c r="H160" s="119" t="s">
        <v>920</v>
      </c>
      <c r="I160" s="119" t="s">
        <v>1154</v>
      </c>
      <c r="J160" s="116">
        <v>-10</v>
      </c>
    </row>
    <row r="161" spans="1:10" s="115" customFormat="1" ht="12.75">
      <c r="A161" s="119" t="s">
        <v>980</v>
      </c>
      <c r="B161" s="119" t="s">
        <v>576</v>
      </c>
      <c r="C161" s="119" t="s">
        <v>1279</v>
      </c>
      <c r="D161" s="119" t="s">
        <v>916</v>
      </c>
      <c r="E161" s="119" t="s">
        <v>1030</v>
      </c>
      <c r="F161" s="119" t="s">
        <v>982</v>
      </c>
      <c r="G161" s="119" t="s">
        <v>919</v>
      </c>
      <c r="H161" s="119" t="s">
        <v>920</v>
      </c>
      <c r="I161" s="119" t="s">
        <v>1154</v>
      </c>
      <c r="J161" s="116">
        <v>-10</v>
      </c>
    </row>
    <row r="162" spans="1:10" s="115" customFormat="1" ht="12.75">
      <c r="A162" s="119" t="s">
        <v>914</v>
      </c>
      <c r="B162" s="119" t="s">
        <v>593</v>
      </c>
      <c r="C162" s="119" t="s">
        <v>1280</v>
      </c>
      <c r="D162" s="119" t="s">
        <v>916</v>
      </c>
      <c r="E162" s="119" t="s">
        <v>917</v>
      </c>
      <c r="F162" s="119" t="s">
        <v>918</v>
      </c>
      <c r="G162" s="119" t="s">
        <v>919</v>
      </c>
      <c r="H162" s="119" t="s">
        <v>920</v>
      </c>
      <c r="I162" s="119" t="s">
        <v>1154</v>
      </c>
      <c r="J162" s="116">
        <v>-10</v>
      </c>
    </row>
    <row r="163" spans="1:10" s="115" customFormat="1" ht="12.75">
      <c r="A163" s="119" t="s">
        <v>1281</v>
      </c>
      <c r="B163" s="119" t="s">
        <v>350</v>
      </c>
      <c r="C163" s="119" t="s">
        <v>1282</v>
      </c>
      <c r="D163" s="119" t="s">
        <v>916</v>
      </c>
      <c r="E163" s="119" t="s">
        <v>917</v>
      </c>
      <c r="F163" s="119" t="s">
        <v>158</v>
      </c>
      <c r="G163" s="119" t="s">
        <v>919</v>
      </c>
      <c r="H163" s="119" t="s">
        <v>920</v>
      </c>
      <c r="I163" s="119" t="s">
        <v>1154</v>
      </c>
      <c r="J163" s="116">
        <v>-10</v>
      </c>
    </row>
    <row r="164" spans="1:10" s="115" customFormat="1" ht="12.75">
      <c r="A164" s="119" t="s">
        <v>1133</v>
      </c>
      <c r="B164" s="119" t="s">
        <v>324</v>
      </c>
      <c r="C164" s="119" t="s">
        <v>1283</v>
      </c>
      <c r="D164" s="119" t="s">
        <v>916</v>
      </c>
      <c r="E164" s="119" t="s">
        <v>917</v>
      </c>
      <c r="F164" s="119" t="s">
        <v>1136</v>
      </c>
      <c r="G164" s="119" t="s">
        <v>919</v>
      </c>
      <c r="H164" s="119" t="s">
        <v>920</v>
      </c>
      <c r="I164" s="119" t="s">
        <v>1154</v>
      </c>
      <c r="J164" s="116">
        <v>-10</v>
      </c>
    </row>
    <row r="165" spans="1:10" s="115" customFormat="1" ht="12.75">
      <c r="A165" s="119" t="s">
        <v>1284</v>
      </c>
      <c r="B165" s="119" t="s">
        <v>221</v>
      </c>
      <c r="C165" s="119" t="s">
        <v>1285</v>
      </c>
      <c r="D165" s="119" t="s">
        <v>916</v>
      </c>
      <c r="E165" s="119" t="s">
        <v>917</v>
      </c>
      <c r="F165" s="119" t="s">
        <v>1286</v>
      </c>
      <c r="G165" s="119" t="s">
        <v>919</v>
      </c>
      <c r="H165" s="119" t="s">
        <v>920</v>
      </c>
      <c r="I165" s="119" t="s">
        <v>1154</v>
      </c>
      <c r="J165" s="116">
        <v>-10</v>
      </c>
    </row>
    <row r="166" spans="1:10" s="115" customFormat="1" ht="12.75">
      <c r="A166" s="119" t="s">
        <v>1121</v>
      </c>
      <c r="B166" s="119" t="s">
        <v>681</v>
      </c>
      <c r="C166" s="119" t="s">
        <v>1287</v>
      </c>
      <c r="D166" s="119" t="s">
        <v>916</v>
      </c>
      <c r="E166" s="119" t="s">
        <v>917</v>
      </c>
      <c r="F166" s="119" t="s">
        <v>1124</v>
      </c>
      <c r="G166" s="119" t="s">
        <v>919</v>
      </c>
      <c r="H166" s="119" t="s">
        <v>920</v>
      </c>
      <c r="I166" s="119" t="s">
        <v>1154</v>
      </c>
      <c r="J166" s="116">
        <v>-10</v>
      </c>
    </row>
    <row r="167" spans="1:10" s="115" customFormat="1" ht="12.75">
      <c r="A167" s="119" t="s">
        <v>1255</v>
      </c>
      <c r="B167" s="119" t="s">
        <v>347</v>
      </c>
      <c r="C167" s="119" t="s">
        <v>1288</v>
      </c>
      <c r="D167" s="119" t="s">
        <v>916</v>
      </c>
      <c r="E167" s="119" t="s">
        <v>917</v>
      </c>
      <c r="F167" s="119" t="s">
        <v>1258</v>
      </c>
      <c r="G167" s="119" t="s">
        <v>919</v>
      </c>
      <c r="H167" s="119" t="s">
        <v>920</v>
      </c>
      <c r="I167" s="119" t="s">
        <v>1154</v>
      </c>
      <c r="J167" s="116">
        <v>-10</v>
      </c>
    </row>
    <row r="168" spans="1:10" s="115" customFormat="1" ht="12.75">
      <c r="A168" s="119" t="s">
        <v>927</v>
      </c>
      <c r="B168" s="119" t="s">
        <v>1289</v>
      </c>
      <c r="C168" s="119" t="s">
        <v>1290</v>
      </c>
      <c r="D168" s="119" t="s">
        <v>916</v>
      </c>
      <c r="E168" s="119" t="s">
        <v>917</v>
      </c>
      <c r="F168" s="119" t="s">
        <v>930</v>
      </c>
      <c r="G168" s="119" t="s">
        <v>919</v>
      </c>
      <c r="H168" s="119" t="s">
        <v>920</v>
      </c>
      <c r="I168" s="119" t="s">
        <v>1154</v>
      </c>
      <c r="J168" s="116">
        <v>-10</v>
      </c>
    </row>
    <row r="169" spans="1:10" s="115" customFormat="1" ht="12.75">
      <c r="A169" s="119" t="s">
        <v>1271</v>
      </c>
      <c r="B169" s="119" t="s">
        <v>438</v>
      </c>
      <c r="C169" s="119" t="s">
        <v>1291</v>
      </c>
      <c r="D169" s="119" t="s">
        <v>916</v>
      </c>
      <c r="E169" s="119" t="s">
        <v>917</v>
      </c>
      <c r="F169" s="119" t="s">
        <v>1273</v>
      </c>
      <c r="G169" s="119" t="s">
        <v>919</v>
      </c>
      <c r="H169" s="119" t="s">
        <v>920</v>
      </c>
      <c r="I169" s="119" t="s">
        <v>1154</v>
      </c>
      <c r="J169" s="116">
        <v>-10</v>
      </c>
    </row>
    <row r="170" spans="1:10" s="115" customFormat="1" ht="12.75">
      <c r="A170" s="119" t="s">
        <v>1281</v>
      </c>
      <c r="B170" s="119" t="s">
        <v>1292</v>
      </c>
      <c r="C170" s="119" t="s">
        <v>1293</v>
      </c>
      <c r="D170" s="119" t="s">
        <v>916</v>
      </c>
      <c r="E170" s="119" t="s">
        <v>917</v>
      </c>
      <c r="F170" s="119" t="s">
        <v>158</v>
      </c>
      <c r="G170" s="119" t="s">
        <v>919</v>
      </c>
      <c r="H170" s="119" t="s">
        <v>920</v>
      </c>
      <c r="I170" s="119" t="s">
        <v>1154</v>
      </c>
      <c r="J170" s="116">
        <v>-10</v>
      </c>
    </row>
    <row r="171" spans="1:10" s="115" customFormat="1" ht="12.75">
      <c r="A171" s="119" t="s">
        <v>947</v>
      </c>
      <c r="B171" s="119" t="s">
        <v>597</v>
      </c>
      <c r="C171" s="119" t="s">
        <v>1294</v>
      </c>
      <c r="D171" s="119" t="s">
        <v>916</v>
      </c>
      <c r="E171" s="119" t="s">
        <v>917</v>
      </c>
      <c r="F171" s="119" t="s">
        <v>949</v>
      </c>
      <c r="G171" s="119" t="s">
        <v>919</v>
      </c>
      <c r="H171" s="119" t="s">
        <v>920</v>
      </c>
      <c r="I171" s="119" t="s">
        <v>1154</v>
      </c>
      <c r="J171" s="116">
        <v>-10</v>
      </c>
    </row>
    <row r="172" spans="1:10" s="115" customFormat="1" ht="12.75">
      <c r="A172" s="119" t="s">
        <v>977</v>
      </c>
      <c r="B172" s="119" t="s">
        <v>281</v>
      </c>
      <c r="C172" s="119" t="s">
        <v>1295</v>
      </c>
      <c r="D172" s="119" t="s">
        <v>916</v>
      </c>
      <c r="E172" s="119" t="s">
        <v>917</v>
      </c>
      <c r="F172" s="119" t="s">
        <v>122</v>
      </c>
      <c r="G172" s="119" t="s">
        <v>919</v>
      </c>
      <c r="H172" s="119" t="s">
        <v>920</v>
      </c>
      <c r="I172" s="119" t="s">
        <v>1154</v>
      </c>
      <c r="J172" s="116">
        <v>-10</v>
      </c>
    </row>
    <row r="173" spans="1:10" s="115" customFormat="1" ht="12.75">
      <c r="A173" s="119" t="s">
        <v>927</v>
      </c>
      <c r="B173" s="119" t="s">
        <v>724</v>
      </c>
      <c r="C173" s="119" t="s">
        <v>1296</v>
      </c>
      <c r="D173" s="119" t="s">
        <v>916</v>
      </c>
      <c r="E173" s="119" t="s">
        <v>917</v>
      </c>
      <c r="F173" s="119" t="s">
        <v>930</v>
      </c>
      <c r="G173" s="119" t="s">
        <v>919</v>
      </c>
      <c r="H173" s="119" t="s">
        <v>920</v>
      </c>
      <c r="I173" s="119" t="s">
        <v>1154</v>
      </c>
      <c r="J173" s="116">
        <v>-10</v>
      </c>
    </row>
    <row r="174" spans="1:10" s="115" customFormat="1" ht="12.75">
      <c r="A174" s="119" t="s">
        <v>1297</v>
      </c>
      <c r="B174" s="119" t="s">
        <v>682</v>
      </c>
      <c r="C174" s="119" t="s">
        <v>1298</v>
      </c>
      <c r="D174" s="119" t="s">
        <v>916</v>
      </c>
      <c r="E174" s="119" t="s">
        <v>917</v>
      </c>
      <c r="F174" s="119" t="s">
        <v>97</v>
      </c>
      <c r="G174" s="119" t="s">
        <v>919</v>
      </c>
      <c r="H174" s="119" t="s">
        <v>920</v>
      </c>
      <c r="I174" s="119" t="s">
        <v>1154</v>
      </c>
      <c r="J174" s="116">
        <v>-10</v>
      </c>
    </row>
    <row r="175" spans="1:10" s="115" customFormat="1" ht="12.75">
      <c r="A175" s="119" t="s">
        <v>1299</v>
      </c>
      <c r="B175" s="119" t="s">
        <v>399</v>
      </c>
      <c r="C175" s="119" t="s">
        <v>1300</v>
      </c>
      <c r="D175" s="119" t="s">
        <v>916</v>
      </c>
      <c r="E175" s="119" t="s">
        <v>917</v>
      </c>
      <c r="F175" s="119" t="s">
        <v>1301</v>
      </c>
      <c r="G175" s="119" t="s">
        <v>919</v>
      </c>
      <c r="H175" s="119" t="s">
        <v>920</v>
      </c>
      <c r="I175" s="119" t="s">
        <v>1154</v>
      </c>
      <c r="J175" s="116">
        <v>-10</v>
      </c>
    </row>
    <row r="176" spans="1:10" s="115" customFormat="1" ht="12.75">
      <c r="A176" s="119" t="s">
        <v>1193</v>
      </c>
      <c r="B176" s="119" t="s">
        <v>373</v>
      </c>
      <c r="C176" s="119" t="s">
        <v>1302</v>
      </c>
      <c r="D176" s="119" t="s">
        <v>916</v>
      </c>
      <c r="E176" s="119" t="s">
        <v>917</v>
      </c>
      <c r="F176" s="119" t="s">
        <v>1195</v>
      </c>
      <c r="G176" s="119" t="s">
        <v>919</v>
      </c>
      <c r="H176" s="119" t="s">
        <v>920</v>
      </c>
      <c r="I176" s="119" t="s">
        <v>1154</v>
      </c>
      <c r="J176" s="116">
        <v>-10</v>
      </c>
    </row>
    <row r="177" spans="1:10" s="115" customFormat="1" ht="12.75">
      <c r="A177" s="119" t="s">
        <v>1303</v>
      </c>
      <c r="B177" s="119" t="s">
        <v>228</v>
      </c>
      <c r="C177" s="119" t="s">
        <v>1304</v>
      </c>
      <c r="D177" s="119" t="s">
        <v>916</v>
      </c>
      <c r="E177" s="119" t="s">
        <v>917</v>
      </c>
      <c r="F177" s="119" t="s">
        <v>1305</v>
      </c>
      <c r="G177" s="119" t="s">
        <v>919</v>
      </c>
      <c r="H177" s="119" t="s">
        <v>920</v>
      </c>
      <c r="I177" s="119" t="s">
        <v>1154</v>
      </c>
      <c r="J177" s="116">
        <v>-10</v>
      </c>
    </row>
    <row r="178" spans="1:10" s="115" customFormat="1" ht="12.75">
      <c r="A178" s="119" t="s">
        <v>927</v>
      </c>
      <c r="B178" s="119" t="s">
        <v>193</v>
      </c>
      <c r="C178" s="119" t="s">
        <v>1306</v>
      </c>
      <c r="D178" s="119" t="s">
        <v>916</v>
      </c>
      <c r="E178" s="119" t="s">
        <v>1129</v>
      </c>
      <c r="F178" s="119" t="s">
        <v>930</v>
      </c>
      <c r="G178" s="119" t="s">
        <v>919</v>
      </c>
      <c r="H178" s="119" t="s">
        <v>920</v>
      </c>
      <c r="I178" s="119" t="s">
        <v>1154</v>
      </c>
      <c r="J178" s="116">
        <v>-10</v>
      </c>
    </row>
    <row r="179" spans="1:10" s="115" customFormat="1" ht="12.75">
      <c r="A179" s="119" t="s">
        <v>1307</v>
      </c>
      <c r="B179" s="119" t="s">
        <v>498</v>
      </c>
      <c r="C179" s="119" t="s">
        <v>1308</v>
      </c>
      <c r="D179" s="119" t="s">
        <v>916</v>
      </c>
      <c r="E179" s="119" t="s">
        <v>917</v>
      </c>
      <c r="F179" s="119" t="s">
        <v>149</v>
      </c>
      <c r="G179" s="119" t="s">
        <v>919</v>
      </c>
      <c r="H179" s="119" t="s">
        <v>920</v>
      </c>
      <c r="I179" s="119" t="s">
        <v>1154</v>
      </c>
      <c r="J179" s="116">
        <v>-10</v>
      </c>
    </row>
    <row r="180" spans="1:10" s="115" customFormat="1" ht="12.75">
      <c r="A180" s="119" t="s">
        <v>927</v>
      </c>
      <c r="B180" s="119" t="s">
        <v>1309</v>
      </c>
      <c r="C180" s="119" t="s">
        <v>1310</v>
      </c>
      <c r="D180" s="119" t="s">
        <v>916</v>
      </c>
      <c r="E180" s="119" t="s">
        <v>917</v>
      </c>
      <c r="F180" s="119" t="s">
        <v>930</v>
      </c>
      <c r="G180" s="119" t="s">
        <v>919</v>
      </c>
      <c r="H180" s="119" t="s">
        <v>920</v>
      </c>
      <c r="I180" s="119" t="s">
        <v>1154</v>
      </c>
      <c r="J180" s="116">
        <v>-10</v>
      </c>
    </row>
    <row r="181" spans="1:10" s="115" customFormat="1" ht="12.75">
      <c r="A181" s="119" t="s">
        <v>927</v>
      </c>
      <c r="B181" s="119" t="s">
        <v>747</v>
      </c>
      <c r="C181" s="119" t="s">
        <v>1311</v>
      </c>
      <c r="D181" s="119" t="s">
        <v>916</v>
      </c>
      <c r="E181" s="119" t="s">
        <v>917</v>
      </c>
      <c r="F181" s="119" t="s">
        <v>930</v>
      </c>
      <c r="G181" s="119" t="s">
        <v>919</v>
      </c>
      <c r="H181" s="119" t="s">
        <v>920</v>
      </c>
      <c r="I181" s="119" t="s">
        <v>1154</v>
      </c>
      <c r="J181" s="116">
        <v>-10</v>
      </c>
    </row>
    <row r="182" spans="1:10" s="115" customFormat="1" ht="12.75">
      <c r="A182" s="119" t="s">
        <v>1303</v>
      </c>
      <c r="B182" s="119" t="s">
        <v>233</v>
      </c>
      <c r="C182" s="119" t="s">
        <v>1312</v>
      </c>
      <c r="D182" s="119" t="s">
        <v>916</v>
      </c>
      <c r="E182" s="119" t="s">
        <v>917</v>
      </c>
      <c r="F182" s="119" t="s">
        <v>1305</v>
      </c>
      <c r="G182" s="119" t="s">
        <v>919</v>
      </c>
      <c r="H182" s="119" t="s">
        <v>920</v>
      </c>
      <c r="I182" s="119" t="s">
        <v>1154</v>
      </c>
      <c r="J182" s="116">
        <v>-10</v>
      </c>
    </row>
    <row r="183" spans="1:10" s="115" customFormat="1" ht="12.75">
      <c r="A183" s="119" t="s">
        <v>960</v>
      </c>
      <c r="B183" s="119" t="s">
        <v>1313</v>
      </c>
      <c r="C183" s="119" t="s">
        <v>1314</v>
      </c>
      <c r="D183" s="119" t="s">
        <v>916</v>
      </c>
      <c r="E183" s="119" t="s">
        <v>1030</v>
      </c>
      <c r="F183" s="119" t="s">
        <v>104</v>
      </c>
      <c r="G183" s="119" t="s">
        <v>919</v>
      </c>
      <c r="H183" s="119" t="s">
        <v>920</v>
      </c>
      <c r="I183" s="119" t="s">
        <v>1154</v>
      </c>
      <c r="J183" s="116">
        <v>-10</v>
      </c>
    </row>
    <row r="184" spans="1:10" s="115" customFormat="1" ht="12.75">
      <c r="A184" s="119" t="s">
        <v>1198</v>
      </c>
      <c r="B184" s="119" t="s">
        <v>612</v>
      </c>
      <c r="C184" s="119" t="s">
        <v>1315</v>
      </c>
      <c r="D184" s="119" t="s">
        <v>916</v>
      </c>
      <c r="E184" s="119" t="s">
        <v>917</v>
      </c>
      <c r="F184" s="119" t="s">
        <v>1200</v>
      </c>
      <c r="G184" s="119" t="s">
        <v>919</v>
      </c>
      <c r="H184" s="119" t="s">
        <v>920</v>
      </c>
      <c r="I184" s="119" t="s">
        <v>1154</v>
      </c>
      <c r="J184" s="116">
        <v>-10</v>
      </c>
    </row>
    <row r="185" spans="1:10" s="115" customFormat="1" ht="12.75">
      <c r="A185" s="119" t="s">
        <v>1316</v>
      </c>
      <c r="B185" s="119" t="s">
        <v>529</v>
      </c>
      <c r="C185" s="119" t="s">
        <v>1317</v>
      </c>
      <c r="D185" s="119" t="s">
        <v>916</v>
      </c>
      <c r="E185" s="119" t="s">
        <v>917</v>
      </c>
      <c r="F185" s="119" t="s">
        <v>1318</v>
      </c>
      <c r="G185" s="119" t="s">
        <v>919</v>
      </c>
      <c r="H185" s="119" t="s">
        <v>920</v>
      </c>
      <c r="I185" s="119" t="s">
        <v>1154</v>
      </c>
      <c r="J185" s="116">
        <v>-10</v>
      </c>
    </row>
    <row r="186" spans="1:10" s="115" customFormat="1" ht="12.75">
      <c r="A186" s="119" t="s">
        <v>1186</v>
      </c>
      <c r="B186" s="119" t="s">
        <v>602</v>
      </c>
      <c r="C186" s="119" t="s">
        <v>1319</v>
      </c>
      <c r="D186" s="119" t="s">
        <v>916</v>
      </c>
      <c r="E186" s="119" t="s">
        <v>917</v>
      </c>
      <c r="F186" s="119" t="s">
        <v>1188</v>
      </c>
      <c r="G186" s="119" t="s">
        <v>919</v>
      </c>
      <c r="H186" s="119" t="s">
        <v>920</v>
      </c>
      <c r="I186" s="119" t="s">
        <v>1154</v>
      </c>
      <c r="J186" s="116">
        <v>-10</v>
      </c>
    </row>
    <row r="187" spans="1:10" s="115" customFormat="1" ht="12.75">
      <c r="A187" s="119" t="s">
        <v>1146</v>
      </c>
      <c r="B187" s="119" t="s">
        <v>731</v>
      </c>
      <c r="C187" s="119" t="s">
        <v>1320</v>
      </c>
      <c r="D187" s="119" t="s">
        <v>916</v>
      </c>
      <c r="E187" s="119" t="s">
        <v>917</v>
      </c>
      <c r="F187" s="119" t="s">
        <v>1148</v>
      </c>
      <c r="G187" s="119" t="s">
        <v>919</v>
      </c>
      <c r="H187" s="119" t="s">
        <v>920</v>
      </c>
      <c r="I187" s="119" t="s">
        <v>1154</v>
      </c>
      <c r="J187" s="116">
        <v>-10</v>
      </c>
    </row>
    <row r="188" spans="1:10" s="115" customFormat="1" ht="12.75">
      <c r="A188" s="119" t="s">
        <v>971</v>
      </c>
      <c r="B188" s="119" t="s">
        <v>677</v>
      </c>
      <c r="C188" s="119" t="s">
        <v>1321</v>
      </c>
      <c r="D188" s="119" t="s">
        <v>916</v>
      </c>
      <c r="E188" s="119" t="s">
        <v>917</v>
      </c>
      <c r="F188" s="119" t="s">
        <v>973</v>
      </c>
      <c r="G188" s="119" t="s">
        <v>919</v>
      </c>
      <c r="H188" s="119" t="s">
        <v>920</v>
      </c>
      <c r="I188" s="119" t="s">
        <v>1154</v>
      </c>
      <c r="J188" s="116">
        <v>-10</v>
      </c>
    </row>
    <row r="189" spans="1:10" s="115" customFormat="1" ht="12.75">
      <c r="A189" s="119" t="s">
        <v>939</v>
      </c>
      <c r="B189" s="119" t="s">
        <v>470</v>
      </c>
      <c r="C189" s="119" t="s">
        <v>1322</v>
      </c>
      <c r="D189" s="119" t="s">
        <v>916</v>
      </c>
      <c r="E189" s="119" t="s">
        <v>1030</v>
      </c>
      <c r="F189" s="119" t="s">
        <v>942</v>
      </c>
      <c r="G189" s="119" t="s">
        <v>919</v>
      </c>
      <c r="H189" s="119" t="s">
        <v>920</v>
      </c>
      <c r="I189" s="119" t="s">
        <v>1154</v>
      </c>
      <c r="J189" s="116">
        <v>-10</v>
      </c>
    </row>
    <row r="190" spans="1:10" s="115" customFormat="1" ht="12.75">
      <c r="A190" s="119" t="s">
        <v>1099</v>
      </c>
      <c r="B190" s="119" t="s">
        <v>188</v>
      </c>
      <c r="C190" s="119" t="s">
        <v>1323</v>
      </c>
      <c r="D190" s="119" t="s">
        <v>916</v>
      </c>
      <c r="E190" s="119" t="s">
        <v>917</v>
      </c>
      <c r="F190" s="119" t="s">
        <v>1101</v>
      </c>
      <c r="G190" s="119" t="s">
        <v>919</v>
      </c>
      <c r="H190" s="119" t="s">
        <v>920</v>
      </c>
      <c r="I190" s="119" t="s">
        <v>1154</v>
      </c>
      <c r="J190" s="116">
        <v>-10</v>
      </c>
    </row>
    <row r="191" spans="1:10" s="115" customFormat="1" ht="12.75">
      <c r="A191" s="119" t="s">
        <v>1324</v>
      </c>
      <c r="B191" s="119" t="s">
        <v>1325</v>
      </c>
      <c r="C191" s="119" t="s">
        <v>1326</v>
      </c>
      <c r="D191" s="119" t="s">
        <v>916</v>
      </c>
      <c r="E191" s="119" t="s">
        <v>917</v>
      </c>
      <c r="F191" s="119" t="s">
        <v>145</v>
      </c>
      <c r="G191" s="119" t="s">
        <v>919</v>
      </c>
      <c r="H191" s="119" t="s">
        <v>920</v>
      </c>
      <c r="I191" s="119" t="s">
        <v>1154</v>
      </c>
      <c r="J191" s="116">
        <v>-10</v>
      </c>
    </row>
    <row r="192" spans="1:10" s="115" customFormat="1" ht="12.75">
      <c r="A192" s="119" t="s">
        <v>1088</v>
      </c>
      <c r="B192" s="119" t="s">
        <v>1327</v>
      </c>
      <c r="C192" s="119" t="s">
        <v>1328</v>
      </c>
      <c r="D192" s="119" t="s">
        <v>916</v>
      </c>
      <c r="E192" s="119" t="s">
        <v>917</v>
      </c>
      <c r="F192" s="119" t="s">
        <v>1091</v>
      </c>
      <c r="G192" s="119" t="s">
        <v>919</v>
      </c>
      <c r="H192" s="119" t="s">
        <v>920</v>
      </c>
      <c r="I192" s="119" t="s">
        <v>1154</v>
      </c>
      <c r="J192" s="116">
        <v>-10</v>
      </c>
    </row>
    <row r="193" spans="1:10" s="115" customFormat="1" ht="12.75">
      <c r="A193" s="119" t="s">
        <v>1281</v>
      </c>
      <c r="B193" s="119" t="s">
        <v>1329</v>
      </c>
      <c r="C193" s="119" t="s">
        <v>1330</v>
      </c>
      <c r="D193" s="119" t="s">
        <v>916</v>
      </c>
      <c r="E193" s="119" t="s">
        <v>917</v>
      </c>
      <c r="F193" s="119" t="s">
        <v>158</v>
      </c>
      <c r="G193" s="119" t="s">
        <v>919</v>
      </c>
      <c r="H193" s="119" t="s">
        <v>920</v>
      </c>
      <c r="I193" s="119" t="s">
        <v>1154</v>
      </c>
      <c r="J193" s="116">
        <v>-10</v>
      </c>
    </row>
    <row r="194" spans="1:10" s="115" customFormat="1" ht="12.75">
      <c r="A194" s="119" t="s">
        <v>1159</v>
      </c>
      <c r="B194" s="119" t="s">
        <v>1331</v>
      </c>
      <c r="C194" s="119" t="s">
        <v>1332</v>
      </c>
      <c r="D194" s="119" t="s">
        <v>916</v>
      </c>
      <c r="E194" s="119" t="s">
        <v>917</v>
      </c>
      <c r="F194" s="119" t="s">
        <v>1161</v>
      </c>
      <c r="G194" s="119" t="s">
        <v>919</v>
      </c>
      <c r="H194" s="119" t="s">
        <v>920</v>
      </c>
      <c r="I194" s="119" t="s">
        <v>1154</v>
      </c>
      <c r="J194" s="116">
        <v>-10</v>
      </c>
    </row>
    <row r="195" spans="1:10" s="115" customFormat="1" ht="12.75">
      <c r="A195" s="119" t="s">
        <v>1050</v>
      </c>
      <c r="B195" s="119" t="s">
        <v>403</v>
      </c>
      <c r="C195" s="119" t="s">
        <v>1333</v>
      </c>
      <c r="D195" s="119" t="s">
        <v>916</v>
      </c>
      <c r="E195" s="119" t="s">
        <v>917</v>
      </c>
      <c r="F195" s="119" t="s">
        <v>78</v>
      </c>
      <c r="G195" s="119" t="s">
        <v>919</v>
      </c>
      <c r="H195" s="119" t="s">
        <v>920</v>
      </c>
      <c r="I195" s="119" t="s">
        <v>1154</v>
      </c>
      <c r="J195" s="116">
        <v>-10</v>
      </c>
    </row>
    <row r="196" spans="1:10" s="115" customFormat="1" ht="12.75">
      <c r="A196" s="119" t="s">
        <v>927</v>
      </c>
      <c r="B196" s="119" t="s">
        <v>1334</v>
      </c>
      <c r="C196" s="119" t="s">
        <v>1335</v>
      </c>
      <c r="D196" s="119" t="s">
        <v>916</v>
      </c>
      <c r="E196" s="119" t="s">
        <v>917</v>
      </c>
      <c r="F196" s="119" t="s">
        <v>930</v>
      </c>
      <c r="G196" s="119" t="s">
        <v>919</v>
      </c>
      <c r="H196" s="119" t="s">
        <v>920</v>
      </c>
      <c r="I196" s="119" t="s">
        <v>1154</v>
      </c>
      <c r="J196" s="116">
        <v>-10</v>
      </c>
    </row>
    <row r="197" spans="1:10" s="115" customFormat="1" ht="12.75">
      <c r="A197" s="119" t="s">
        <v>1168</v>
      </c>
      <c r="B197" s="119" t="s">
        <v>1336</v>
      </c>
      <c r="C197" s="119" t="s">
        <v>1337</v>
      </c>
      <c r="D197" s="119" t="s">
        <v>916</v>
      </c>
      <c r="E197" s="119" t="s">
        <v>917</v>
      </c>
      <c r="F197" s="119" t="s">
        <v>1170</v>
      </c>
      <c r="G197" s="119" t="s">
        <v>919</v>
      </c>
      <c r="H197" s="119" t="s">
        <v>920</v>
      </c>
      <c r="I197" s="119" t="s">
        <v>1154</v>
      </c>
      <c r="J197" s="116">
        <v>-10</v>
      </c>
    </row>
    <row r="198" spans="1:10" s="115" customFormat="1" ht="12.75">
      <c r="A198" s="119" t="s">
        <v>1338</v>
      </c>
      <c r="B198" s="119" t="s">
        <v>653</v>
      </c>
      <c r="C198" s="119" t="s">
        <v>1339</v>
      </c>
      <c r="D198" s="119" t="s">
        <v>916</v>
      </c>
      <c r="E198" s="119" t="s">
        <v>917</v>
      </c>
      <c r="F198" s="119" t="s">
        <v>1340</v>
      </c>
      <c r="G198" s="119" t="s">
        <v>919</v>
      </c>
      <c r="H198" s="119" t="s">
        <v>920</v>
      </c>
      <c r="I198" s="119" t="s">
        <v>1154</v>
      </c>
      <c r="J198" s="116">
        <v>-10</v>
      </c>
    </row>
    <row r="199" spans="1:10" s="115" customFormat="1" ht="12.75">
      <c r="A199" s="119" t="s">
        <v>1341</v>
      </c>
      <c r="B199" s="119" t="s">
        <v>1342</v>
      </c>
      <c r="C199" s="119" t="s">
        <v>1343</v>
      </c>
      <c r="D199" s="119" t="s">
        <v>916</v>
      </c>
      <c r="E199" s="119" t="s">
        <v>917</v>
      </c>
      <c r="F199" s="119" t="s">
        <v>1344</v>
      </c>
      <c r="G199" s="119" t="s">
        <v>919</v>
      </c>
      <c r="H199" s="119" t="s">
        <v>920</v>
      </c>
      <c r="I199" s="119" t="s">
        <v>1154</v>
      </c>
      <c r="J199" s="116">
        <v>-10</v>
      </c>
    </row>
    <row r="200" spans="1:10" s="115" customFormat="1" ht="12.75">
      <c r="A200" s="119" t="s">
        <v>1219</v>
      </c>
      <c r="B200" s="119" t="s">
        <v>401</v>
      </c>
      <c r="C200" s="119" t="s">
        <v>1345</v>
      </c>
      <c r="D200" s="119" t="s">
        <v>916</v>
      </c>
      <c r="E200" s="119" t="s">
        <v>1030</v>
      </c>
      <c r="F200" s="119" t="s">
        <v>1221</v>
      </c>
      <c r="G200" s="119" t="s">
        <v>919</v>
      </c>
      <c r="H200" s="119" t="s">
        <v>920</v>
      </c>
      <c r="I200" s="119" t="s">
        <v>1154</v>
      </c>
      <c r="J200" s="116">
        <v>-10</v>
      </c>
    </row>
    <row r="201" spans="1:10" s="115" customFormat="1" ht="12.75">
      <c r="A201" s="119" t="s">
        <v>1038</v>
      </c>
      <c r="B201" s="119" t="s">
        <v>415</v>
      </c>
      <c r="C201" s="119" t="s">
        <v>1346</v>
      </c>
      <c r="D201" s="119" t="s">
        <v>916</v>
      </c>
      <c r="E201" s="119" t="s">
        <v>1030</v>
      </c>
      <c r="F201" s="119" t="s">
        <v>1041</v>
      </c>
      <c r="G201" s="119" t="s">
        <v>919</v>
      </c>
      <c r="H201" s="119" t="s">
        <v>920</v>
      </c>
      <c r="I201" s="119" t="s">
        <v>1154</v>
      </c>
      <c r="J201" s="116">
        <v>-10</v>
      </c>
    </row>
    <row r="202" spans="1:10" s="115" customFormat="1" ht="12.75">
      <c r="A202" s="119" t="s">
        <v>1307</v>
      </c>
      <c r="B202" s="119" t="s">
        <v>1347</v>
      </c>
      <c r="C202" s="119" t="s">
        <v>1348</v>
      </c>
      <c r="D202" s="119" t="s">
        <v>916</v>
      </c>
      <c r="E202" s="119" t="s">
        <v>917</v>
      </c>
      <c r="F202" s="119" t="s">
        <v>149</v>
      </c>
      <c r="G202" s="119" t="s">
        <v>919</v>
      </c>
      <c r="H202" s="119" t="s">
        <v>920</v>
      </c>
      <c r="I202" s="119" t="s">
        <v>1154</v>
      </c>
      <c r="J202" s="116">
        <v>-10</v>
      </c>
    </row>
    <row r="203" spans="1:10" s="115" customFormat="1" ht="12.75">
      <c r="A203" s="119" t="s">
        <v>1341</v>
      </c>
      <c r="B203" s="119" t="s">
        <v>205</v>
      </c>
      <c r="C203" s="119" t="s">
        <v>1349</v>
      </c>
      <c r="D203" s="119" t="s">
        <v>916</v>
      </c>
      <c r="E203" s="119" t="s">
        <v>1030</v>
      </c>
      <c r="F203" s="119" t="s">
        <v>1344</v>
      </c>
      <c r="G203" s="119" t="s">
        <v>919</v>
      </c>
      <c r="H203" s="119" t="s">
        <v>920</v>
      </c>
      <c r="I203" s="119" t="s">
        <v>1154</v>
      </c>
      <c r="J203" s="116">
        <v>-10</v>
      </c>
    </row>
    <row r="204" spans="1:10" s="115" customFormat="1" ht="12.75">
      <c r="A204" s="119" t="s">
        <v>1046</v>
      </c>
      <c r="B204" s="119" t="s">
        <v>717</v>
      </c>
      <c r="C204" s="119" t="s">
        <v>1350</v>
      </c>
      <c r="D204" s="119" t="s">
        <v>916</v>
      </c>
      <c r="E204" s="119" t="s">
        <v>917</v>
      </c>
      <c r="F204" s="119" t="s">
        <v>1048</v>
      </c>
      <c r="G204" s="119" t="s">
        <v>919</v>
      </c>
      <c r="H204" s="119" t="s">
        <v>920</v>
      </c>
      <c r="I204" s="119" t="s">
        <v>1154</v>
      </c>
      <c r="J204" s="116">
        <v>-10</v>
      </c>
    </row>
    <row r="205" spans="1:10" s="115" customFormat="1" ht="12.75">
      <c r="A205" s="119" t="s">
        <v>1276</v>
      </c>
      <c r="B205" s="119" t="s">
        <v>583</v>
      </c>
      <c r="C205" s="119" t="s">
        <v>1351</v>
      </c>
      <c r="D205" s="119" t="s">
        <v>916</v>
      </c>
      <c r="E205" s="119" t="s">
        <v>917</v>
      </c>
      <c r="F205" s="119" t="s">
        <v>1278</v>
      </c>
      <c r="G205" s="119" t="s">
        <v>919</v>
      </c>
      <c r="H205" s="119" t="s">
        <v>920</v>
      </c>
      <c r="I205" s="119" t="s">
        <v>1154</v>
      </c>
      <c r="J205" s="116">
        <v>-10</v>
      </c>
    </row>
    <row r="206" spans="1:10" s="115" customFormat="1" ht="12.75">
      <c r="A206" s="119" t="s">
        <v>1352</v>
      </c>
      <c r="B206" s="119" t="s">
        <v>308</v>
      </c>
      <c r="C206" s="119" t="s">
        <v>1353</v>
      </c>
      <c r="D206" s="119" t="s">
        <v>916</v>
      </c>
      <c r="E206" s="119" t="s">
        <v>1030</v>
      </c>
      <c r="F206" s="119" t="s">
        <v>100</v>
      </c>
      <c r="G206" s="119" t="s">
        <v>919</v>
      </c>
      <c r="H206" s="119" t="s">
        <v>920</v>
      </c>
      <c r="I206" s="119" t="s">
        <v>1154</v>
      </c>
      <c r="J206" s="116">
        <v>-10</v>
      </c>
    </row>
    <row r="207" spans="1:10" s="115" customFormat="1" ht="12.75">
      <c r="A207" s="119" t="s">
        <v>1173</v>
      </c>
      <c r="B207" s="119" t="s">
        <v>361</v>
      </c>
      <c r="C207" s="119" t="s">
        <v>1354</v>
      </c>
      <c r="D207" s="119" t="s">
        <v>916</v>
      </c>
      <c r="E207" s="119" t="s">
        <v>917</v>
      </c>
      <c r="F207" s="119" t="s">
        <v>1176</v>
      </c>
      <c r="G207" s="119" t="s">
        <v>919</v>
      </c>
      <c r="H207" s="119" t="s">
        <v>920</v>
      </c>
      <c r="I207" s="119" t="s">
        <v>1154</v>
      </c>
      <c r="J207" s="116">
        <v>-10</v>
      </c>
    </row>
    <row r="208" spans="1:10" s="115" customFormat="1" ht="12.75">
      <c r="A208" s="119" t="s">
        <v>1182</v>
      </c>
      <c r="B208" s="119" t="s">
        <v>405</v>
      </c>
      <c r="C208" s="119" t="s">
        <v>1355</v>
      </c>
      <c r="D208" s="119" t="s">
        <v>916</v>
      </c>
      <c r="E208" s="119" t="s">
        <v>917</v>
      </c>
      <c r="F208" s="119" t="s">
        <v>1184</v>
      </c>
      <c r="G208" s="119" t="s">
        <v>919</v>
      </c>
      <c r="H208" s="119" t="s">
        <v>920</v>
      </c>
      <c r="I208" s="119" t="s">
        <v>1154</v>
      </c>
      <c r="J208" s="116">
        <v>-10</v>
      </c>
    </row>
    <row r="209" spans="1:10" s="115" customFormat="1" ht="12.75">
      <c r="A209" s="119" t="s">
        <v>939</v>
      </c>
      <c r="B209" s="119" t="s">
        <v>596</v>
      </c>
      <c r="C209" s="119" t="s">
        <v>1356</v>
      </c>
      <c r="D209" s="119" t="s">
        <v>916</v>
      </c>
      <c r="E209" s="119" t="s">
        <v>917</v>
      </c>
      <c r="F209" s="119" t="s">
        <v>942</v>
      </c>
      <c r="G209" s="119" t="s">
        <v>919</v>
      </c>
      <c r="H209" s="119" t="s">
        <v>920</v>
      </c>
      <c r="I209" s="119" t="s">
        <v>1154</v>
      </c>
      <c r="J209" s="116">
        <v>-10</v>
      </c>
    </row>
    <row r="210" spans="1:10" s="115" customFormat="1" ht="12.75">
      <c r="A210" s="119" t="s">
        <v>914</v>
      </c>
      <c r="B210" s="119" t="s">
        <v>796</v>
      </c>
      <c r="C210" s="119" t="s">
        <v>1357</v>
      </c>
      <c r="D210" s="119" t="s">
        <v>916</v>
      </c>
      <c r="E210" s="119" t="s">
        <v>917</v>
      </c>
      <c r="F210" s="119" t="s">
        <v>918</v>
      </c>
      <c r="G210" s="119" t="s">
        <v>919</v>
      </c>
      <c r="H210" s="119" t="s">
        <v>920</v>
      </c>
      <c r="I210" s="119" t="s">
        <v>1154</v>
      </c>
      <c r="J210" s="116">
        <v>-10</v>
      </c>
    </row>
    <row r="211" spans="1:10" s="115" customFormat="1" ht="12.75">
      <c r="A211" s="119" t="s">
        <v>1358</v>
      </c>
      <c r="B211" s="119" t="s">
        <v>729</v>
      </c>
      <c r="C211" s="119" t="s">
        <v>1359</v>
      </c>
      <c r="D211" s="119" t="s">
        <v>916</v>
      </c>
      <c r="E211" s="119" t="s">
        <v>917</v>
      </c>
      <c r="F211" s="119" t="s">
        <v>1360</v>
      </c>
      <c r="G211" s="119" t="s">
        <v>919</v>
      </c>
      <c r="H211" s="119" t="s">
        <v>920</v>
      </c>
      <c r="I211" s="119" t="s">
        <v>1154</v>
      </c>
      <c r="J211" s="116">
        <v>-10</v>
      </c>
    </row>
    <row r="212" spans="1:10" s="115" customFormat="1" ht="12.75">
      <c r="A212" s="119" t="s">
        <v>1361</v>
      </c>
      <c r="B212" s="119" t="s">
        <v>1362</v>
      </c>
      <c r="C212" s="119" t="s">
        <v>1363</v>
      </c>
      <c r="D212" s="119" t="s">
        <v>916</v>
      </c>
      <c r="E212" s="119" t="s">
        <v>917</v>
      </c>
      <c r="F212" s="119" t="s">
        <v>1364</v>
      </c>
      <c r="G212" s="119" t="s">
        <v>919</v>
      </c>
      <c r="H212" s="119" t="s">
        <v>920</v>
      </c>
      <c r="I212" s="119" t="s">
        <v>1154</v>
      </c>
      <c r="J212" s="116">
        <v>-10</v>
      </c>
    </row>
    <row r="213" spans="1:10" s="115" customFormat="1" ht="12.75">
      <c r="A213" s="119" t="s">
        <v>1365</v>
      </c>
      <c r="B213" s="119" t="s">
        <v>883</v>
      </c>
      <c r="C213" s="119" t="s">
        <v>1366</v>
      </c>
      <c r="D213" s="119" t="s">
        <v>916</v>
      </c>
      <c r="E213" s="119" t="s">
        <v>917</v>
      </c>
      <c r="F213" s="119" t="s">
        <v>167</v>
      </c>
      <c r="G213" s="119" t="s">
        <v>919</v>
      </c>
      <c r="H213" s="119" t="s">
        <v>920</v>
      </c>
      <c r="I213" s="119" t="s">
        <v>1154</v>
      </c>
      <c r="J213" s="116">
        <v>-10</v>
      </c>
    </row>
    <row r="214" spans="1:10" s="115" customFormat="1" ht="12.75">
      <c r="A214" s="119" t="s">
        <v>1107</v>
      </c>
      <c r="B214" s="119" t="s">
        <v>444</v>
      </c>
      <c r="C214" s="119" t="s">
        <v>1367</v>
      </c>
      <c r="D214" s="119" t="s">
        <v>916</v>
      </c>
      <c r="E214" s="119" t="s">
        <v>917</v>
      </c>
      <c r="F214" s="119" t="s">
        <v>1109</v>
      </c>
      <c r="G214" s="119" t="s">
        <v>919</v>
      </c>
      <c r="H214" s="119" t="s">
        <v>920</v>
      </c>
      <c r="I214" s="119" t="s">
        <v>1154</v>
      </c>
      <c r="J214" s="116">
        <v>-10</v>
      </c>
    </row>
    <row r="215" spans="1:10" s="115" customFormat="1" ht="12.75">
      <c r="A215" s="119" t="s">
        <v>1099</v>
      </c>
      <c r="B215" s="119" t="s">
        <v>517</v>
      </c>
      <c r="C215" s="119" t="s">
        <v>1368</v>
      </c>
      <c r="D215" s="119" t="s">
        <v>916</v>
      </c>
      <c r="E215" s="119" t="s">
        <v>917</v>
      </c>
      <c r="F215" s="119" t="s">
        <v>1101</v>
      </c>
      <c r="G215" s="119" t="s">
        <v>919</v>
      </c>
      <c r="H215" s="119" t="s">
        <v>920</v>
      </c>
      <c r="I215" s="119" t="s">
        <v>1154</v>
      </c>
      <c r="J215" s="116">
        <v>-10</v>
      </c>
    </row>
    <row r="216" spans="1:10" s="115" customFormat="1" ht="12.75">
      <c r="A216" s="119" t="s">
        <v>1369</v>
      </c>
      <c r="B216" s="119" t="s">
        <v>727</v>
      </c>
      <c r="C216" s="119" t="s">
        <v>1370</v>
      </c>
      <c r="D216" s="119" t="s">
        <v>916</v>
      </c>
      <c r="E216" s="119" t="s">
        <v>917</v>
      </c>
      <c r="F216" s="119" t="s">
        <v>1371</v>
      </c>
      <c r="G216" s="119" t="s">
        <v>919</v>
      </c>
      <c r="H216" s="119" t="s">
        <v>920</v>
      </c>
      <c r="I216" s="119" t="s">
        <v>1154</v>
      </c>
      <c r="J216" s="116">
        <v>-10</v>
      </c>
    </row>
    <row r="217" spans="1:10" s="115" customFormat="1" ht="12.75">
      <c r="A217" s="119" t="s">
        <v>960</v>
      </c>
      <c r="B217" s="119" t="s">
        <v>1372</v>
      </c>
      <c r="C217" s="119" t="s">
        <v>1373</v>
      </c>
      <c r="D217" s="119" t="s">
        <v>916</v>
      </c>
      <c r="E217" s="119" t="s">
        <v>917</v>
      </c>
      <c r="F217" s="119" t="s">
        <v>104</v>
      </c>
      <c r="G217" s="119" t="s">
        <v>919</v>
      </c>
      <c r="H217" s="119" t="s">
        <v>920</v>
      </c>
      <c r="I217" s="119" t="s">
        <v>1154</v>
      </c>
      <c r="J217" s="116">
        <v>-10</v>
      </c>
    </row>
    <row r="218" spans="1:10" s="115" customFormat="1" ht="12.75">
      <c r="A218" s="119" t="s">
        <v>956</v>
      </c>
      <c r="B218" s="119" t="s">
        <v>1374</v>
      </c>
      <c r="C218" s="119" t="s">
        <v>1375</v>
      </c>
      <c r="D218" s="119" t="s">
        <v>916</v>
      </c>
      <c r="E218" s="119" t="s">
        <v>1030</v>
      </c>
      <c r="F218" s="119" t="s">
        <v>959</v>
      </c>
      <c r="G218" s="119" t="s">
        <v>919</v>
      </c>
      <c r="H218" s="119" t="s">
        <v>920</v>
      </c>
      <c r="I218" s="119" t="s">
        <v>1154</v>
      </c>
      <c r="J218" s="116">
        <v>-10</v>
      </c>
    </row>
    <row r="219" spans="1:10" s="115" customFormat="1" ht="12.75">
      <c r="A219" s="119" t="s">
        <v>1031</v>
      </c>
      <c r="B219" s="119" t="s">
        <v>659</v>
      </c>
      <c r="C219" s="119" t="s">
        <v>1376</v>
      </c>
      <c r="D219" s="119" t="s">
        <v>916</v>
      </c>
      <c r="E219" s="119" t="s">
        <v>917</v>
      </c>
      <c r="F219" s="119" t="s">
        <v>126</v>
      </c>
      <c r="G219" s="119" t="s">
        <v>919</v>
      </c>
      <c r="H219" s="119" t="s">
        <v>920</v>
      </c>
      <c r="I219" s="119" t="s">
        <v>1154</v>
      </c>
      <c r="J219" s="116">
        <v>-10</v>
      </c>
    </row>
    <row r="220" spans="1:10" s="115" customFormat="1" ht="12.75">
      <c r="A220" s="119" t="s">
        <v>963</v>
      </c>
      <c r="B220" s="119" t="s">
        <v>464</v>
      </c>
      <c r="C220" s="119" t="s">
        <v>1377</v>
      </c>
      <c r="D220" s="119" t="s">
        <v>916</v>
      </c>
      <c r="E220" s="119" t="s">
        <v>917</v>
      </c>
      <c r="F220" s="119" t="s">
        <v>965</v>
      </c>
      <c r="G220" s="119" t="s">
        <v>919</v>
      </c>
      <c r="H220" s="119" t="s">
        <v>920</v>
      </c>
      <c r="I220" s="119" t="s">
        <v>1154</v>
      </c>
      <c r="J220" s="116">
        <v>-10</v>
      </c>
    </row>
    <row r="221" spans="1:10" s="115" customFormat="1" ht="12.75">
      <c r="A221" s="119" t="s">
        <v>927</v>
      </c>
      <c r="B221" s="119" t="s">
        <v>206</v>
      </c>
      <c r="C221" s="119" t="s">
        <v>1378</v>
      </c>
      <c r="D221" s="119" t="s">
        <v>916</v>
      </c>
      <c r="E221" s="119" t="s">
        <v>917</v>
      </c>
      <c r="F221" s="119" t="s">
        <v>930</v>
      </c>
      <c r="G221" s="119" t="s">
        <v>919</v>
      </c>
      <c r="H221" s="119" t="s">
        <v>920</v>
      </c>
      <c r="I221" s="119" t="s">
        <v>1154</v>
      </c>
      <c r="J221" s="116">
        <v>-10</v>
      </c>
    </row>
    <row r="222" spans="1:10" s="115" customFormat="1" ht="12.75">
      <c r="A222" s="119" t="s">
        <v>987</v>
      </c>
      <c r="B222" s="119" t="s">
        <v>271</v>
      </c>
      <c r="C222" s="119" t="s">
        <v>1379</v>
      </c>
      <c r="D222" s="119" t="s">
        <v>916</v>
      </c>
      <c r="E222" s="119" t="s">
        <v>1030</v>
      </c>
      <c r="F222" s="119" t="s">
        <v>989</v>
      </c>
      <c r="G222" s="119" t="s">
        <v>919</v>
      </c>
      <c r="H222" s="119" t="s">
        <v>920</v>
      </c>
      <c r="I222" s="119" t="s">
        <v>1154</v>
      </c>
      <c r="J222" s="116">
        <v>-10</v>
      </c>
    </row>
    <row r="223" spans="1:10" s="115" customFormat="1" ht="12.75">
      <c r="A223" s="119" t="s">
        <v>1224</v>
      </c>
      <c r="B223" s="119" t="s">
        <v>732</v>
      </c>
      <c r="C223" s="119" t="s">
        <v>1380</v>
      </c>
      <c r="D223" s="119" t="s">
        <v>916</v>
      </c>
      <c r="E223" s="119" t="s">
        <v>917</v>
      </c>
      <c r="F223" s="119" t="s">
        <v>1226</v>
      </c>
      <c r="G223" s="119" t="s">
        <v>919</v>
      </c>
      <c r="H223" s="119" t="s">
        <v>920</v>
      </c>
      <c r="I223" s="119" t="s">
        <v>1154</v>
      </c>
      <c r="J223" s="116">
        <v>-10</v>
      </c>
    </row>
    <row r="224" spans="1:10" s="115" customFormat="1" ht="12.75">
      <c r="A224" s="119" t="s">
        <v>1204</v>
      </c>
      <c r="B224" s="119" t="s">
        <v>426</v>
      </c>
      <c r="C224" s="119" t="s">
        <v>1381</v>
      </c>
      <c r="D224" s="119" t="s">
        <v>916</v>
      </c>
      <c r="E224" s="119" t="s">
        <v>1030</v>
      </c>
      <c r="F224" s="119" t="s">
        <v>1206</v>
      </c>
      <c r="G224" s="119" t="s">
        <v>919</v>
      </c>
      <c r="H224" s="119" t="s">
        <v>920</v>
      </c>
      <c r="I224" s="119" t="s">
        <v>1154</v>
      </c>
      <c r="J224" s="116">
        <v>-10</v>
      </c>
    </row>
    <row r="225" spans="1:10" s="115" customFormat="1" ht="12.75">
      <c r="A225" s="119" t="s">
        <v>1038</v>
      </c>
      <c r="B225" s="119" t="s">
        <v>558</v>
      </c>
      <c r="C225" s="119" t="s">
        <v>1382</v>
      </c>
      <c r="D225" s="119" t="s">
        <v>916</v>
      </c>
      <c r="E225" s="119" t="s">
        <v>1030</v>
      </c>
      <c r="F225" s="119" t="s">
        <v>1041</v>
      </c>
      <c r="G225" s="119" t="s">
        <v>919</v>
      </c>
      <c r="H225" s="119" t="s">
        <v>920</v>
      </c>
      <c r="I225" s="119" t="s">
        <v>1154</v>
      </c>
      <c r="J225" s="116">
        <v>-10</v>
      </c>
    </row>
    <row r="226" spans="1:10" s="115" customFormat="1" ht="12.75">
      <c r="A226" s="119" t="s">
        <v>960</v>
      </c>
      <c r="B226" s="119" t="s">
        <v>657</v>
      </c>
      <c r="C226" s="119" t="s">
        <v>1383</v>
      </c>
      <c r="D226" s="119" t="s">
        <v>916</v>
      </c>
      <c r="E226" s="119" t="s">
        <v>917</v>
      </c>
      <c r="F226" s="119" t="s">
        <v>104</v>
      </c>
      <c r="G226" s="119" t="s">
        <v>919</v>
      </c>
      <c r="H226" s="119" t="s">
        <v>920</v>
      </c>
      <c r="I226" s="119" t="s">
        <v>1154</v>
      </c>
      <c r="J226" s="116">
        <v>-10</v>
      </c>
    </row>
    <row r="227" spans="1:10" s="115" customFormat="1" ht="12.75">
      <c r="A227" s="119" t="s">
        <v>1052</v>
      </c>
      <c r="B227" s="119" t="s">
        <v>1384</v>
      </c>
      <c r="C227" s="119" t="s">
        <v>1385</v>
      </c>
      <c r="D227" s="119" t="s">
        <v>916</v>
      </c>
      <c r="E227" s="119" t="s">
        <v>917</v>
      </c>
      <c r="F227" s="119" t="s">
        <v>95</v>
      </c>
      <c r="G227" s="119" t="s">
        <v>919</v>
      </c>
      <c r="H227" s="119" t="s">
        <v>920</v>
      </c>
      <c r="I227" s="119" t="s">
        <v>1386</v>
      </c>
      <c r="J227" s="116">
        <v>-5</v>
      </c>
    </row>
    <row r="228" spans="1:10" s="115" customFormat="1" ht="12.75">
      <c r="A228" s="119" t="s">
        <v>1182</v>
      </c>
      <c r="B228" s="119" t="s">
        <v>456</v>
      </c>
      <c r="C228" s="119" t="s">
        <v>1387</v>
      </c>
      <c r="D228" s="119" t="s">
        <v>916</v>
      </c>
      <c r="E228" s="119" t="s">
        <v>917</v>
      </c>
      <c r="F228" s="119" t="s">
        <v>1184</v>
      </c>
      <c r="G228" s="119" t="s">
        <v>919</v>
      </c>
      <c r="H228" s="119" t="s">
        <v>920</v>
      </c>
      <c r="I228" s="119" t="s">
        <v>1386</v>
      </c>
      <c r="J228" s="116">
        <v>-5</v>
      </c>
    </row>
    <row r="229" spans="1:10" s="115" customFormat="1" ht="12.75">
      <c r="A229" s="119" t="s">
        <v>1224</v>
      </c>
      <c r="B229" s="119" t="s">
        <v>1388</v>
      </c>
      <c r="C229" s="119" t="s">
        <v>1389</v>
      </c>
      <c r="D229" s="119" t="s">
        <v>916</v>
      </c>
      <c r="E229" s="119" t="s">
        <v>917</v>
      </c>
      <c r="F229" s="119" t="s">
        <v>1226</v>
      </c>
      <c r="G229" s="119" t="s">
        <v>919</v>
      </c>
      <c r="H229" s="119" t="s">
        <v>920</v>
      </c>
      <c r="I229" s="119" t="s">
        <v>1386</v>
      </c>
      <c r="J229" s="116">
        <v>-5</v>
      </c>
    </row>
    <row r="230" spans="1:10" s="115" customFormat="1" ht="12.75">
      <c r="A230" s="119" t="s">
        <v>1390</v>
      </c>
      <c r="B230" s="119" t="s">
        <v>671</v>
      </c>
      <c r="C230" s="119" t="s">
        <v>1391</v>
      </c>
      <c r="D230" s="119" t="s">
        <v>916</v>
      </c>
      <c r="E230" s="119" t="s">
        <v>917</v>
      </c>
      <c r="F230" s="119" t="s">
        <v>1392</v>
      </c>
      <c r="G230" s="119" t="s">
        <v>919</v>
      </c>
      <c r="H230" s="119" t="s">
        <v>920</v>
      </c>
      <c r="I230" s="119" t="s">
        <v>1386</v>
      </c>
      <c r="J230" s="116">
        <v>-5</v>
      </c>
    </row>
    <row r="231" spans="1:10" s="115" customFormat="1" ht="12.75">
      <c r="A231" s="119" t="s">
        <v>1341</v>
      </c>
      <c r="B231" s="119" t="s">
        <v>1393</v>
      </c>
      <c r="C231" s="119" t="s">
        <v>1394</v>
      </c>
      <c r="D231" s="119" t="s">
        <v>916</v>
      </c>
      <c r="E231" s="119" t="s">
        <v>917</v>
      </c>
      <c r="F231" s="119" t="s">
        <v>1344</v>
      </c>
      <c r="G231" s="119" t="s">
        <v>919</v>
      </c>
      <c r="H231" s="119" t="s">
        <v>920</v>
      </c>
      <c r="I231" s="119" t="s">
        <v>1386</v>
      </c>
      <c r="J231" s="116">
        <v>-5</v>
      </c>
    </row>
    <row r="232" spans="1:10" s="115" customFormat="1" ht="12.75">
      <c r="A232" s="119" t="s">
        <v>943</v>
      </c>
      <c r="B232" s="119" t="s">
        <v>692</v>
      </c>
      <c r="C232" s="119" t="s">
        <v>1395</v>
      </c>
      <c r="D232" s="119" t="s">
        <v>916</v>
      </c>
      <c r="E232" s="119" t="s">
        <v>917</v>
      </c>
      <c r="F232" s="119" t="s">
        <v>945</v>
      </c>
      <c r="G232" s="119" t="s">
        <v>919</v>
      </c>
      <c r="H232" s="119" t="s">
        <v>920</v>
      </c>
      <c r="I232" s="119" t="s">
        <v>1386</v>
      </c>
      <c r="J232" s="116">
        <v>-5</v>
      </c>
    </row>
    <row r="233" spans="1:10" s="115" customFormat="1" ht="12.75">
      <c r="A233" s="119" t="s">
        <v>1338</v>
      </c>
      <c r="B233" s="119" t="s">
        <v>733</v>
      </c>
      <c r="C233" s="119" t="s">
        <v>1396</v>
      </c>
      <c r="D233" s="119" t="s">
        <v>916</v>
      </c>
      <c r="E233" s="119" t="s">
        <v>917</v>
      </c>
      <c r="F233" s="119" t="s">
        <v>1340</v>
      </c>
      <c r="G233" s="119" t="s">
        <v>919</v>
      </c>
      <c r="H233" s="119" t="s">
        <v>920</v>
      </c>
      <c r="I233" s="119" t="s">
        <v>1386</v>
      </c>
      <c r="J233" s="116">
        <v>-5</v>
      </c>
    </row>
    <row r="234" spans="1:10" s="115" customFormat="1" ht="12.75">
      <c r="A234" s="119" t="s">
        <v>1006</v>
      </c>
      <c r="B234" s="119" t="s">
        <v>337</v>
      </c>
      <c r="C234" s="119" t="s">
        <v>1397</v>
      </c>
      <c r="D234" s="119" t="s">
        <v>916</v>
      </c>
      <c r="E234" s="119" t="s">
        <v>917</v>
      </c>
      <c r="F234" s="119" t="s">
        <v>1009</v>
      </c>
      <c r="G234" s="119" t="s">
        <v>919</v>
      </c>
      <c r="H234" s="119" t="s">
        <v>920</v>
      </c>
      <c r="I234" s="119" t="s">
        <v>1386</v>
      </c>
      <c r="J234" s="116">
        <v>-5</v>
      </c>
    </row>
    <row r="235" spans="1:10" s="115" customFormat="1" ht="12.75">
      <c r="A235" s="119" t="s">
        <v>974</v>
      </c>
      <c r="B235" s="119" t="s">
        <v>1398</v>
      </c>
      <c r="C235" s="119" t="s">
        <v>1399</v>
      </c>
      <c r="D235" s="119" t="s">
        <v>916</v>
      </c>
      <c r="E235" s="119" t="s">
        <v>917</v>
      </c>
      <c r="F235" s="119" t="s">
        <v>976</v>
      </c>
      <c r="G235" s="119" t="s">
        <v>919</v>
      </c>
      <c r="H235" s="119" t="s">
        <v>920</v>
      </c>
      <c r="I235" s="119" t="s">
        <v>1386</v>
      </c>
      <c r="J235" s="116">
        <v>-5</v>
      </c>
    </row>
    <row r="236" spans="1:10" s="115" customFormat="1" ht="12.75">
      <c r="A236" s="119" t="s">
        <v>1146</v>
      </c>
      <c r="B236" s="119" t="s">
        <v>642</v>
      </c>
      <c r="C236" s="119" t="s">
        <v>1400</v>
      </c>
      <c r="D236" s="119" t="s">
        <v>916</v>
      </c>
      <c r="E236" s="119" t="s">
        <v>917</v>
      </c>
      <c r="F236" s="119" t="s">
        <v>1148</v>
      </c>
      <c r="G236" s="119" t="s">
        <v>919</v>
      </c>
      <c r="H236" s="119" t="s">
        <v>920</v>
      </c>
      <c r="I236" s="119" t="s">
        <v>1386</v>
      </c>
      <c r="J236" s="116">
        <v>-5</v>
      </c>
    </row>
    <row r="237" spans="1:10" s="115" customFormat="1" ht="12.75">
      <c r="A237" s="119" t="s">
        <v>1137</v>
      </c>
      <c r="B237" s="119" t="s">
        <v>499</v>
      </c>
      <c r="C237" s="119" t="s">
        <v>1401</v>
      </c>
      <c r="D237" s="119" t="s">
        <v>916</v>
      </c>
      <c r="E237" s="119" t="s">
        <v>917</v>
      </c>
      <c r="F237" s="119" t="s">
        <v>1139</v>
      </c>
      <c r="G237" s="119" t="s">
        <v>919</v>
      </c>
      <c r="H237" s="119" t="s">
        <v>920</v>
      </c>
      <c r="I237" s="119" t="s">
        <v>1386</v>
      </c>
      <c r="J237" s="116">
        <v>-5</v>
      </c>
    </row>
    <row r="238" spans="1:10" s="115" customFormat="1" ht="12.75">
      <c r="A238" s="119" t="s">
        <v>1066</v>
      </c>
      <c r="B238" s="119" t="s">
        <v>310</v>
      </c>
      <c r="C238" s="119" t="s">
        <v>1402</v>
      </c>
      <c r="D238" s="119" t="s">
        <v>916</v>
      </c>
      <c r="E238" s="119" t="s">
        <v>1030</v>
      </c>
      <c r="F238" s="119" t="s">
        <v>1068</v>
      </c>
      <c r="G238" s="119" t="s">
        <v>919</v>
      </c>
      <c r="H238" s="119" t="s">
        <v>920</v>
      </c>
      <c r="I238" s="119" t="s">
        <v>1386</v>
      </c>
      <c r="J238" s="116">
        <v>-5</v>
      </c>
    </row>
    <row r="239" spans="1:10" s="115" customFormat="1" ht="12.75">
      <c r="A239" s="119" t="s">
        <v>1017</v>
      </c>
      <c r="B239" s="119" t="s">
        <v>383</v>
      </c>
      <c r="C239" s="119" t="s">
        <v>1403</v>
      </c>
      <c r="D239" s="119" t="s">
        <v>916</v>
      </c>
      <c r="E239" s="119" t="s">
        <v>1030</v>
      </c>
      <c r="F239" s="119" t="s">
        <v>1019</v>
      </c>
      <c r="G239" s="119" t="s">
        <v>919</v>
      </c>
      <c r="H239" s="119" t="s">
        <v>920</v>
      </c>
      <c r="I239" s="119" t="s">
        <v>1386</v>
      </c>
      <c r="J239" s="116">
        <v>-5</v>
      </c>
    </row>
    <row r="240" spans="1:10" s="115" customFormat="1" ht="12.75">
      <c r="A240" s="119" t="s">
        <v>1404</v>
      </c>
      <c r="B240" s="119" t="s">
        <v>251</v>
      </c>
      <c r="C240" s="119" t="s">
        <v>1405</v>
      </c>
      <c r="D240" s="119" t="s">
        <v>916</v>
      </c>
      <c r="E240" s="119" t="s">
        <v>1030</v>
      </c>
      <c r="F240" s="119" t="s">
        <v>1406</v>
      </c>
      <c r="G240" s="119" t="s">
        <v>919</v>
      </c>
      <c r="H240" s="119" t="s">
        <v>920</v>
      </c>
      <c r="I240" s="119" t="s">
        <v>1386</v>
      </c>
      <c r="J240" s="116">
        <v>-5</v>
      </c>
    </row>
    <row r="241" spans="1:10" s="115" customFormat="1" ht="12.75">
      <c r="A241" s="119" t="s">
        <v>1407</v>
      </c>
      <c r="B241" s="119" t="s">
        <v>219</v>
      </c>
      <c r="C241" s="119" t="s">
        <v>1408</v>
      </c>
      <c r="D241" s="119" t="s">
        <v>916</v>
      </c>
      <c r="E241" s="119" t="s">
        <v>917</v>
      </c>
      <c r="F241" s="119" t="s">
        <v>1409</v>
      </c>
      <c r="G241" s="119" t="s">
        <v>919</v>
      </c>
      <c r="H241" s="119" t="s">
        <v>920</v>
      </c>
      <c r="I241" s="119" t="s">
        <v>1386</v>
      </c>
      <c r="J241" s="116">
        <v>-5</v>
      </c>
    </row>
    <row r="242" spans="1:10" s="115" customFormat="1" ht="12.75">
      <c r="A242" s="119" t="s">
        <v>1159</v>
      </c>
      <c r="B242" s="119" t="s">
        <v>1410</v>
      </c>
      <c r="C242" s="119" t="s">
        <v>1411</v>
      </c>
      <c r="D242" s="119" t="s">
        <v>916</v>
      </c>
      <c r="E242" s="119" t="s">
        <v>1030</v>
      </c>
      <c r="F242" s="119" t="s">
        <v>1161</v>
      </c>
      <c r="G242" s="119" t="s">
        <v>919</v>
      </c>
      <c r="H242" s="119" t="s">
        <v>920</v>
      </c>
      <c r="I242" s="119" t="s">
        <v>1386</v>
      </c>
      <c r="J242" s="116">
        <v>-5</v>
      </c>
    </row>
    <row r="243" spans="1:10" s="115" customFormat="1" ht="12.75">
      <c r="A243" s="119" t="s">
        <v>1117</v>
      </c>
      <c r="B243" s="119" t="s">
        <v>603</v>
      </c>
      <c r="C243" s="119" t="s">
        <v>1412</v>
      </c>
      <c r="D243" s="119" t="s">
        <v>916</v>
      </c>
      <c r="E243" s="119" t="s">
        <v>917</v>
      </c>
      <c r="F243" s="119" t="s">
        <v>1119</v>
      </c>
      <c r="G243" s="119" t="s">
        <v>919</v>
      </c>
      <c r="H243" s="119" t="s">
        <v>920</v>
      </c>
      <c r="I243" s="119" t="s">
        <v>1386</v>
      </c>
      <c r="J243" s="116">
        <v>-5</v>
      </c>
    </row>
    <row r="244" spans="1:10" s="115" customFormat="1" ht="12.75">
      <c r="A244" s="119" t="s">
        <v>927</v>
      </c>
      <c r="B244" s="119" t="s">
        <v>212</v>
      </c>
      <c r="C244" s="119" t="s">
        <v>1413</v>
      </c>
      <c r="D244" s="119" t="s">
        <v>916</v>
      </c>
      <c r="E244" s="119" t="s">
        <v>917</v>
      </c>
      <c r="F244" s="119" t="s">
        <v>930</v>
      </c>
      <c r="G244" s="119" t="s">
        <v>919</v>
      </c>
      <c r="H244" s="119" t="s">
        <v>920</v>
      </c>
      <c r="I244" s="119" t="s">
        <v>1386</v>
      </c>
      <c r="J244" s="116">
        <v>-5</v>
      </c>
    </row>
    <row r="245" spans="1:10" s="115" customFormat="1" ht="12.75">
      <c r="A245" s="119" t="s">
        <v>1407</v>
      </c>
      <c r="B245" s="119" t="s">
        <v>658</v>
      </c>
      <c r="C245" s="119" t="s">
        <v>1414</v>
      </c>
      <c r="D245" s="119" t="s">
        <v>916</v>
      </c>
      <c r="E245" s="119" t="s">
        <v>917</v>
      </c>
      <c r="F245" s="119" t="s">
        <v>1409</v>
      </c>
      <c r="G245" s="119" t="s">
        <v>919</v>
      </c>
      <c r="H245" s="119" t="s">
        <v>920</v>
      </c>
      <c r="I245" s="119" t="s">
        <v>1386</v>
      </c>
      <c r="J245" s="116">
        <v>-5</v>
      </c>
    </row>
    <row r="246" spans="1:10" s="115" customFormat="1" ht="12.75">
      <c r="A246" s="119" t="s">
        <v>1006</v>
      </c>
      <c r="B246" s="119" t="s">
        <v>410</v>
      </c>
      <c r="C246" s="119" t="s">
        <v>1415</v>
      </c>
      <c r="D246" s="119" t="s">
        <v>916</v>
      </c>
      <c r="E246" s="119" t="s">
        <v>917</v>
      </c>
      <c r="F246" s="119" t="s">
        <v>1009</v>
      </c>
      <c r="G246" s="119" t="s">
        <v>919</v>
      </c>
      <c r="H246" s="119" t="s">
        <v>920</v>
      </c>
      <c r="I246" s="119" t="s">
        <v>1386</v>
      </c>
      <c r="J246" s="116">
        <v>-5</v>
      </c>
    </row>
    <row r="247" spans="1:10" s="115" customFormat="1" ht="12.75">
      <c r="A247" s="119" t="s">
        <v>1173</v>
      </c>
      <c r="B247" s="119" t="s">
        <v>262</v>
      </c>
      <c r="C247" s="119" t="s">
        <v>1416</v>
      </c>
      <c r="D247" s="119" t="s">
        <v>916</v>
      </c>
      <c r="E247" s="119" t="s">
        <v>1030</v>
      </c>
      <c r="F247" s="119" t="s">
        <v>1176</v>
      </c>
      <c r="G247" s="119" t="s">
        <v>919</v>
      </c>
      <c r="H247" s="119" t="s">
        <v>920</v>
      </c>
      <c r="I247" s="119" t="s">
        <v>1386</v>
      </c>
      <c r="J247" s="116">
        <v>-5</v>
      </c>
    </row>
    <row r="248" spans="1:10" s="115" customFormat="1" ht="12.75">
      <c r="A248" s="119" t="s">
        <v>1212</v>
      </c>
      <c r="B248" s="119" t="s">
        <v>550</v>
      </c>
      <c r="C248" s="119" t="s">
        <v>1417</v>
      </c>
      <c r="D248" s="119" t="s">
        <v>916</v>
      </c>
      <c r="E248" s="119" t="s">
        <v>1214</v>
      </c>
      <c r="F248" s="119" t="s">
        <v>1215</v>
      </c>
      <c r="G248" s="119" t="s">
        <v>919</v>
      </c>
      <c r="H248" s="119" t="s">
        <v>920</v>
      </c>
      <c r="I248" s="119" t="s">
        <v>1386</v>
      </c>
      <c r="J248" s="116">
        <v>-5</v>
      </c>
    </row>
    <row r="249" spans="1:10" s="115" customFormat="1" ht="12.75">
      <c r="A249" s="119" t="s">
        <v>1418</v>
      </c>
      <c r="B249" s="119" t="s">
        <v>389</v>
      </c>
      <c r="C249" s="119" t="s">
        <v>1419</v>
      </c>
      <c r="D249" s="119" t="s">
        <v>916</v>
      </c>
      <c r="E249" s="119" t="s">
        <v>917</v>
      </c>
      <c r="F249" s="119" t="s">
        <v>1420</v>
      </c>
      <c r="G249" s="119" t="s">
        <v>919</v>
      </c>
      <c r="H249" s="119" t="s">
        <v>920</v>
      </c>
      <c r="I249" s="119" t="s">
        <v>1386</v>
      </c>
      <c r="J249" s="116">
        <v>-5</v>
      </c>
    </row>
    <row r="250" spans="1:10" s="115" customFormat="1" ht="12.75">
      <c r="A250" s="119" t="s">
        <v>1421</v>
      </c>
      <c r="B250" s="119" t="s">
        <v>466</v>
      </c>
      <c r="C250" s="119" t="s">
        <v>1422</v>
      </c>
      <c r="D250" s="119" t="s">
        <v>916</v>
      </c>
      <c r="E250" s="119" t="s">
        <v>917</v>
      </c>
      <c r="F250" s="119" t="s">
        <v>1423</v>
      </c>
      <c r="G250" s="119" t="s">
        <v>919</v>
      </c>
      <c r="H250" s="119" t="s">
        <v>920</v>
      </c>
      <c r="I250" s="119" t="s">
        <v>1386</v>
      </c>
      <c r="J250" s="116">
        <v>-5</v>
      </c>
    </row>
    <row r="251" spans="1:10" s="115" customFormat="1" ht="12.75">
      <c r="A251" s="119" t="s">
        <v>1052</v>
      </c>
      <c r="B251" s="119" t="s">
        <v>214</v>
      </c>
      <c r="C251" s="119" t="s">
        <v>1424</v>
      </c>
      <c r="D251" s="119" t="s">
        <v>916</v>
      </c>
      <c r="E251" s="119" t="s">
        <v>917</v>
      </c>
      <c r="F251" s="119" t="s">
        <v>95</v>
      </c>
      <c r="G251" s="119" t="s">
        <v>919</v>
      </c>
      <c r="H251" s="119" t="s">
        <v>920</v>
      </c>
      <c r="I251" s="119" t="s">
        <v>1386</v>
      </c>
      <c r="J251" s="116">
        <v>-5</v>
      </c>
    </row>
    <row r="252" spans="1:10" s="115" customFormat="1" ht="12.75">
      <c r="A252" s="119" t="s">
        <v>1025</v>
      </c>
      <c r="B252" s="119" t="s">
        <v>1425</v>
      </c>
      <c r="C252" s="119" t="s">
        <v>1426</v>
      </c>
      <c r="D252" s="119" t="s">
        <v>916</v>
      </c>
      <c r="E252" s="119" t="s">
        <v>917</v>
      </c>
      <c r="F252" s="119" t="s">
        <v>1027</v>
      </c>
      <c r="G252" s="119" t="s">
        <v>919</v>
      </c>
      <c r="H252" s="119" t="s">
        <v>920</v>
      </c>
      <c r="I252" s="119" t="s">
        <v>1386</v>
      </c>
      <c r="J252" s="116">
        <v>-5</v>
      </c>
    </row>
    <row r="253" spans="1:10" s="115" customFormat="1" ht="12.75">
      <c r="A253" s="119" t="s">
        <v>1224</v>
      </c>
      <c r="B253" s="119" t="s">
        <v>1427</v>
      </c>
      <c r="C253" s="119" t="s">
        <v>1428</v>
      </c>
      <c r="D253" s="119" t="s">
        <v>916</v>
      </c>
      <c r="E253" s="119" t="s">
        <v>1054</v>
      </c>
      <c r="F253" s="119" t="s">
        <v>1226</v>
      </c>
      <c r="G253" s="119" t="s">
        <v>919</v>
      </c>
      <c r="H253" s="119" t="s">
        <v>920</v>
      </c>
      <c r="I253" s="119" t="s">
        <v>1386</v>
      </c>
      <c r="J253" s="116">
        <v>-5</v>
      </c>
    </row>
    <row r="254" spans="1:10" s="115" customFormat="1" ht="12.75">
      <c r="A254" s="119" t="s">
        <v>1429</v>
      </c>
      <c r="B254" s="119" t="s">
        <v>875</v>
      </c>
      <c r="C254" s="119" t="s">
        <v>1430</v>
      </c>
      <c r="D254" s="119" t="s">
        <v>916</v>
      </c>
      <c r="E254" s="119" t="s">
        <v>917</v>
      </c>
      <c r="F254" s="119" t="s">
        <v>1431</v>
      </c>
      <c r="G254" s="119" t="s">
        <v>919</v>
      </c>
      <c r="H254" s="119" t="s">
        <v>920</v>
      </c>
      <c r="I254" s="119" t="s">
        <v>1386</v>
      </c>
      <c r="J254" s="116">
        <v>-5</v>
      </c>
    </row>
    <row r="255" spans="1:10" s="115" customFormat="1" ht="12.75">
      <c r="A255" s="119" t="s">
        <v>1204</v>
      </c>
      <c r="B255" s="119" t="s">
        <v>622</v>
      </c>
      <c r="C255" s="119" t="s">
        <v>1432</v>
      </c>
      <c r="D255" s="119" t="s">
        <v>916</v>
      </c>
      <c r="E255" s="119" t="s">
        <v>917</v>
      </c>
      <c r="F255" s="119" t="s">
        <v>1206</v>
      </c>
      <c r="G255" s="119" t="s">
        <v>919</v>
      </c>
      <c r="H255" s="119" t="s">
        <v>920</v>
      </c>
      <c r="I255" s="119" t="s">
        <v>1386</v>
      </c>
      <c r="J255" s="116">
        <v>-5</v>
      </c>
    </row>
    <row r="256" spans="1:10" s="115" customFormat="1" ht="12.75">
      <c r="A256" s="119" t="s">
        <v>931</v>
      </c>
      <c r="B256" s="119" t="s">
        <v>1433</v>
      </c>
      <c r="C256" s="119" t="s">
        <v>1434</v>
      </c>
      <c r="D256" s="119" t="s">
        <v>916</v>
      </c>
      <c r="E256" s="119" t="s">
        <v>1030</v>
      </c>
      <c r="F256" s="119" t="s">
        <v>933</v>
      </c>
      <c r="G256" s="119" t="s">
        <v>919</v>
      </c>
      <c r="H256" s="119" t="s">
        <v>920</v>
      </c>
      <c r="I256" s="119" t="s">
        <v>1386</v>
      </c>
      <c r="J256" s="116">
        <v>-5</v>
      </c>
    </row>
    <row r="257" spans="1:10" s="115" customFormat="1" ht="12.75">
      <c r="A257" s="119" t="s">
        <v>1435</v>
      </c>
      <c r="B257" s="119" t="s">
        <v>778</v>
      </c>
      <c r="C257" s="119" t="s">
        <v>1436</v>
      </c>
      <c r="D257" s="119" t="s">
        <v>916</v>
      </c>
      <c r="E257" s="119" t="s">
        <v>1030</v>
      </c>
      <c r="F257" s="119" t="s">
        <v>1437</v>
      </c>
      <c r="G257" s="119" t="s">
        <v>919</v>
      </c>
      <c r="H257" s="119" t="s">
        <v>920</v>
      </c>
      <c r="I257" s="119" t="s">
        <v>1386</v>
      </c>
      <c r="J257" s="116">
        <v>-5</v>
      </c>
    </row>
    <row r="258" spans="1:10" s="115" customFormat="1" ht="12.75">
      <c r="A258" s="119" t="s">
        <v>1031</v>
      </c>
      <c r="B258" s="119" t="s">
        <v>676</v>
      </c>
      <c r="C258" s="119" t="s">
        <v>1438</v>
      </c>
      <c r="D258" s="119" t="s">
        <v>916</v>
      </c>
      <c r="E258" s="119" t="s">
        <v>917</v>
      </c>
      <c r="F258" s="119" t="s">
        <v>126</v>
      </c>
      <c r="G258" s="119" t="s">
        <v>919</v>
      </c>
      <c r="H258" s="119" t="s">
        <v>920</v>
      </c>
      <c r="I258" s="119" t="s">
        <v>1386</v>
      </c>
      <c r="J258" s="116">
        <v>-5</v>
      </c>
    </row>
    <row r="259" spans="1:10" s="115" customFormat="1" ht="12.75">
      <c r="A259" s="119" t="s">
        <v>1439</v>
      </c>
      <c r="B259" s="119" t="s">
        <v>523</v>
      </c>
      <c r="C259" s="119" t="s">
        <v>1440</v>
      </c>
      <c r="D259" s="119" t="s">
        <v>916</v>
      </c>
      <c r="E259" s="119" t="s">
        <v>1030</v>
      </c>
      <c r="F259" s="119" t="s">
        <v>1441</v>
      </c>
      <c r="G259" s="119" t="s">
        <v>919</v>
      </c>
      <c r="H259" s="119" t="s">
        <v>920</v>
      </c>
      <c r="I259" s="119" t="s">
        <v>1386</v>
      </c>
      <c r="J259" s="116">
        <v>-5</v>
      </c>
    </row>
    <row r="260" spans="1:10" s="115" customFormat="1" ht="12.75">
      <c r="A260" s="119" t="s">
        <v>1442</v>
      </c>
      <c r="B260" s="119" t="s">
        <v>570</v>
      </c>
      <c r="C260" s="119" t="s">
        <v>1443</v>
      </c>
      <c r="D260" s="119" t="s">
        <v>916</v>
      </c>
      <c r="E260" s="119" t="s">
        <v>917</v>
      </c>
      <c r="F260" s="119" t="s">
        <v>1444</v>
      </c>
      <c r="G260" s="119" t="s">
        <v>919</v>
      </c>
      <c r="H260" s="119" t="s">
        <v>920</v>
      </c>
      <c r="I260" s="119" t="s">
        <v>1386</v>
      </c>
      <c r="J260" s="116">
        <v>-5</v>
      </c>
    </row>
    <row r="261" spans="1:10" s="115" customFormat="1" ht="12.75">
      <c r="A261" s="119" t="s">
        <v>1352</v>
      </c>
      <c r="B261" s="119" t="s">
        <v>1445</v>
      </c>
      <c r="C261" s="119" t="s">
        <v>1446</v>
      </c>
      <c r="D261" s="119" t="s">
        <v>916</v>
      </c>
      <c r="E261" s="119" t="s">
        <v>917</v>
      </c>
      <c r="F261" s="119" t="s">
        <v>100</v>
      </c>
      <c r="G261" s="119" t="s">
        <v>919</v>
      </c>
      <c r="H261" s="119" t="s">
        <v>920</v>
      </c>
      <c r="I261" s="119" t="s">
        <v>1386</v>
      </c>
      <c r="J261" s="116">
        <v>-5</v>
      </c>
    </row>
    <row r="262" spans="1:10" s="115" customFormat="1" ht="12.75">
      <c r="A262" s="119" t="s">
        <v>1447</v>
      </c>
      <c r="B262" s="119" t="s">
        <v>1448</v>
      </c>
      <c r="C262" s="119" t="s">
        <v>1449</v>
      </c>
      <c r="D262" s="119" t="s">
        <v>916</v>
      </c>
      <c r="E262" s="119" t="s">
        <v>1030</v>
      </c>
      <c r="F262" s="119" t="s">
        <v>1450</v>
      </c>
      <c r="G262" s="119" t="s">
        <v>919</v>
      </c>
      <c r="H262" s="119" t="s">
        <v>920</v>
      </c>
      <c r="I262" s="119" t="s">
        <v>1386</v>
      </c>
      <c r="J262" s="116">
        <v>-5</v>
      </c>
    </row>
    <row r="263" spans="1:10" s="115" customFormat="1" ht="12.75">
      <c r="A263" s="119" t="s">
        <v>967</v>
      </c>
      <c r="B263" s="119" t="s">
        <v>455</v>
      </c>
      <c r="C263" s="119" t="s">
        <v>1451</v>
      </c>
      <c r="D263" s="119" t="s">
        <v>916</v>
      </c>
      <c r="E263" s="119" t="s">
        <v>917</v>
      </c>
      <c r="F263" s="119" t="s">
        <v>113</v>
      </c>
      <c r="G263" s="119" t="s">
        <v>919</v>
      </c>
      <c r="H263" s="119" t="s">
        <v>920</v>
      </c>
      <c r="I263" s="119" t="s">
        <v>1386</v>
      </c>
      <c r="J263" s="116">
        <v>-5</v>
      </c>
    </row>
    <row r="264" spans="1:10" s="115" customFormat="1" ht="12.75">
      <c r="A264" s="119" t="s">
        <v>1121</v>
      </c>
      <c r="B264" s="119" t="s">
        <v>686</v>
      </c>
      <c r="C264" s="119" t="s">
        <v>1452</v>
      </c>
      <c r="D264" s="119" t="s">
        <v>916</v>
      </c>
      <c r="E264" s="119" t="s">
        <v>917</v>
      </c>
      <c r="F264" s="119" t="s">
        <v>1124</v>
      </c>
      <c r="G264" s="119" t="s">
        <v>919</v>
      </c>
      <c r="H264" s="119" t="s">
        <v>920</v>
      </c>
      <c r="I264" s="119" t="s">
        <v>1386</v>
      </c>
      <c r="J264" s="116">
        <v>-5</v>
      </c>
    </row>
    <row r="265" spans="1:10" s="115" customFormat="1" ht="12.75">
      <c r="A265" s="119" t="s">
        <v>1186</v>
      </c>
      <c r="B265" s="119" t="s">
        <v>601</v>
      </c>
      <c r="C265" s="119" t="s">
        <v>1453</v>
      </c>
      <c r="D265" s="119" t="s">
        <v>916</v>
      </c>
      <c r="E265" s="119" t="s">
        <v>1030</v>
      </c>
      <c r="F265" s="119" t="s">
        <v>1188</v>
      </c>
      <c r="G265" s="119" t="s">
        <v>919</v>
      </c>
      <c r="H265" s="119" t="s">
        <v>920</v>
      </c>
      <c r="I265" s="119" t="s">
        <v>1386</v>
      </c>
      <c r="J265" s="116">
        <v>-5</v>
      </c>
    </row>
    <row r="266" spans="1:10" s="115" customFormat="1" ht="12.75">
      <c r="A266" s="119" t="s">
        <v>990</v>
      </c>
      <c r="B266" s="119" t="s">
        <v>725</v>
      </c>
      <c r="C266" s="119" t="s">
        <v>1454</v>
      </c>
      <c r="D266" s="119" t="s">
        <v>916</v>
      </c>
      <c r="E266" s="119" t="s">
        <v>917</v>
      </c>
      <c r="F266" s="119" t="s">
        <v>993</v>
      </c>
      <c r="G266" s="119" t="s">
        <v>919</v>
      </c>
      <c r="H266" s="119" t="s">
        <v>920</v>
      </c>
      <c r="I266" s="119" t="s">
        <v>1386</v>
      </c>
      <c r="J266" s="116">
        <v>-5</v>
      </c>
    </row>
    <row r="267" spans="1:10" s="115" customFormat="1" ht="12.75">
      <c r="A267" s="119" t="s">
        <v>1182</v>
      </c>
      <c r="B267" s="119" t="s">
        <v>437</v>
      </c>
      <c r="C267" s="119" t="s">
        <v>1455</v>
      </c>
      <c r="D267" s="119" t="s">
        <v>916</v>
      </c>
      <c r="E267" s="119" t="s">
        <v>917</v>
      </c>
      <c r="F267" s="119" t="s">
        <v>1184</v>
      </c>
      <c r="G267" s="119" t="s">
        <v>919</v>
      </c>
      <c r="H267" s="119" t="s">
        <v>920</v>
      </c>
      <c r="I267" s="119" t="s">
        <v>1386</v>
      </c>
      <c r="J267" s="116">
        <v>-5</v>
      </c>
    </row>
    <row r="268" spans="1:10" s="115" customFormat="1" ht="12.75">
      <c r="A268" s="119" t="s">
        <v>1260</v>
      </c>
      <c r="B268" s="119" t="s">
        <v>555</v>
      </c>
      <c r="C268" s="119" t="s">
        <v>1456</v>
      </c>
      <c r="D268" s="119" t="s">
        <v>916</v>
      </c>
      <c r="E268" s="119" t="s">
        <v>1030</v>
      </c>
      <c r="F268" s="119" t="s">
        <v>1262</v>
      </c>
      <c r="G268" s="119" t="s">
        <v>919</v>
      </c>
      <c r="H268" s="119" t="s">
        <v>920</v>
      </c>
      <c r="I268" s="119" t="s">
        <v>1386</v>
      </c>
      <c r="J268" s="116">
        <v>-5</v>
      </c>
    </row>
    <row r="269" spans="1:10" s="115" customFormat="1" ht="12.75">
      <c r="A269" s="119" t="s">
        <v>1066</v>
      </c>
      <c r="B269" s="119" t="s">
        <v>1457</v>
      </c>
      <c r="C269" s="119" t="s">
        <v>1458</v>
      </c>
      <c r="D269" s="119" t="s">
        <v>916</v>
      </c>
      <c r="E269" s="119" t="s">
        <v>917</v>
      </c>
      <c r="F269" s="119" t="s">
        <v>1068</v>
      </c>
      <c r="G269" s="119" t="s">
        <v>919</v>
      </c>
      <c r="H269" s="119" t="s">
        <v>920</v>
      </c>
      <c r="I269" s="119" t="s">
        <v>1386</v>
      </c>
      <c r="J269" s="116">
        <v>-5</v>
      </c>
    </row>
    <row r="270" spans="1:10" s="115" customFormat="1" ht="12.75">
      <c r="A270" s="119" t="s">
        <v>1082</v>
      </c>
      <c r="B270" s="119" t="s">
        <v>344</v>
      </c>
      <c r="C270" s="119" t="s">
        <v>1459</v>
      </c>
      <c r="D270" s="119" t="s">
        <v>916</v>
      </c>
      <c r="E270" s="119" t="s">
        <v>917</v>
      </c>
      <c r="F270" s="119" t="s">
        <v>1084</v>
      </c>
      <c r="G270" s="119" t="s">
        <v>919</v>
      </c>
      <c r="H270" s="119" t="s">
        <v>920</v>
      </c>
      <c r="I270" s="119" t="s">
        <v>1386</v>
      </c>
      <c r="J270" s="116">
        <v>-5</v>
      </c>
    </row>
    <row r="271" spans="1:10" s="115" customFormat="1" ht="12.75">
      <c r="A271" s="119" t="s">
        <v>1324</v>
      </c>
      <c r="B271" s="119" t="s">
        <v>390</v>
      </c>
      <c r="C271" s="119" t="s">
        <v>1460</v>
      </c>
      <c r="D271" s="119" t="s">
        <v>916</v>
      </c>
      <c r="E271" s="119" t="s">
        <v>917</v>
      </c>
      <c r="F271" s="119" t="s">
        <v>145</v>
      </c>
      <c r="G271" s="119" t="s">
        <v>919</v>
      </c>
      <c r="H271" s="119" t="s">
        <v>920</v>
      </c>
      <c r="I271" s="119" t="s">
        <v>1386</v>
      </c>
      <c r="J271" s="116">
        <v>-5</v>
      </c>
    </row>
    <row r="272" spans="1:10" s="115" customFormat="1" ht="12.75">
      <c r="A272" s="119" t="s">
        <v>1075</v>
      </c>
      <c r="B272" s="119" t="s">
        <v>284</v>
      </c>
      <c r="C272" s="119" t="s">
        <v>1461</v>
      </c>
      <c r="D272" s="119" t="s">
        <v>916</v>
      </c>
      <c r="E272" s="119" t="s">
        <v>917</v>
      </c>
      <c r="F272" s="119" t="s">
        <v>1077</v>
      </c>
      <c r="G272" s="119" t="s">
        <v>919</v>
      </c>
      <c r="H272" s="119" t="s">
        <v>920</v>
      </c>
      <c r="I272" s="119" t="s">
        <v>1386</v>
      </c>
      <c r="J272" s="116">
        <v>-5</v>
      </c>
    </row>
    <row r="273" spans="1:10" s="115" customFormat="1" ht="12.75">
      <c r="A273" s="119" t="s">
        <v>1198</v>
      </c>
      <c r="B273" s="119" t="s">
        <v>841</v>
      </c>
      <c r="C273" s="119" t="s">
        <v>1462</v>
      </c>
      <c r="D273" s="119" t="s">
        <v>916</v>
      </c>
      <c r="E273" s="119" t="s">
        <v>917</v>
      </c>
      <c r="F273" s="119" t="s">
        <v>1200</v>
      </c>
      <c r="G273" s="119" t="s">
        <v>919</v>
      </c>
      <c r="H273" s="119" t="s">
        <v>920</v>
      </c>
      <c r="I273" s="119" t="s">
        <v>1386</v>
      </c>
      <c r="J273" s="116">
        <v>-5</v>
      </c>
    </row>
    <row r="274" spans="1:10" s="115" customFormat="1" ht="12.75">
      <c r="A274" s="119" t="s">
        <v>1284</v>
      </c>
      <c r="B274" s="119" t="s">
        <v>255</v>
      </c>
      <c r="C274" s="119" t="s">
        <v>1463</v>
      </c>
      <c r="D274" s="119" t="s">
        <v>916</v>
      </c>
      <c r="E274" s="119" t="s">
        <v>917</v>
      </c>
      <c r="F274" s="119" t="s">
        <v>1286</v>
      </c>
      <c r="G274" s="119" t="s">
        <v>919</v>
      </c>
      <c r="H274" s="119" t="s">
        <v>920</v>
      </c>
      <c r="I274" s="119" t="s">
        <v>1386</v>
      </c>
      <c r="J274" s="116">
        <v>-5</v>
      </c>
    </row>
    <row r="275" spans="1:10" s="115" customFormat="1" ht="12.75">
      <c r="A275" s="119" t="s">
        <v>1464</v>
      </c>
      <c r="B275" s="119" t="s">
        <v>1465</v>
      </c>
      <c r="C275" s="119" t="s">
        <v>1466</v>
      </c>
      <c r="D275" s="119" t="s">
        <v>916</v>
      </c>
      <c r="E275" s="119" t="s">
        <v>917</v>
      </c>
      <c r="F275" s="119" t="s">
        <v>1467</v>
      </c>
      <c r="G275" s="119" t="s">
        <v>919</v>
      </c>
      <c r="H275" s="119" t="s">
        <v>920</v>
      </c>
      <c r="I275" s="119" t="s">
        <v>1386</v>
      </c>
      <c r="J275" s="116">
        <v>-5</v>
      </c>
    </row>
    <row r="276" spans="1:10" s="115" customFormat="1" ht="12.75">
      <c r="A276" s="119" t="s">
        <v>1369</v>
      </c>
      <c r="B276" s="119" t="s">
        <v>266</v>
      </c>
      <c r="C276" s="119" t="s">
        <v>1468</v>
      </c>
      <c r="D276" s="119" t="s">
        <v>916</v>
      </c>
      <c r="E276" s="119" t="s">
        <v>1030</v>
      </c>
      <c r="F276" s="119" t="s">
        <v>1371</v>
      </c>
      <c r="G276" s="119" t="s">
        <v>919</v>
      </c>
      <c r="H276" s="119" t="s">
        <v>920</v>
      </c>
      <c r="I276" s="119" t="s">
        <v>1386</v>
      </c>
      <c r="J276" s="116">
        <v>-5</v>
      </c>
    </row>
    <row r="277" spans="1:10" s="115" customFormat="1" ht="12.75">
      <c r="A277" s="119" t="s">
        <v>953</v>
      </c>
      <c r="B277" s="119" t="s">
        <v>557</v>
      </c>
      <c r="C277" s="119" t="s">
        <v>1469</v>
      </c>
      <c r="D277" s="119" t="s">
        <v>916</v>
      </c>
      <c r="E277" s="119" t="s">
        <v>1030</v>
      </c>
      <c r="F277" s="119" t="s">
        <v>955</v>
      </c>
      <c r="G277" s="119" t="s">
        <v>919</v>
      </c>
      <c r="H277" s="119" t="s">
        <v>920</v>
      </c>
      <c r="I277" s="119" t="s">
        <v>1386</v>
      </c>
      <c r="J277" s="116">
        <v>-5</v>
      </c>
    </row>
    <row r="278" spans="1:10" s="115" customFormat="1" ht="12.75">
      <c r="A278" s="119" t="s">
        <v>1245</v>
      </c>
      <c r="B278" s="119" t="s">
        <v>366</v>
      </c>
      <c r="C278" s="119" t="s">
        <v>1470</v>
      </c>
      <c r="D278" s="119" t="s">
        <v>916</v>
      </c>
      <c r="E278" s="119" t="s">
        <v>917</v>
      </c>
      <c r="F278" s="119" t="s">
        <v>94</v>
      </c>
      <c r="G278" s="119" t="s">
        <v>919</v>
      </c>
      <c r="H278" s="119" t="s">
        <v>920</v>
      </c>
      <c r="I278" s="119" t="s">
        <v>1386</v>
      </c>
      <c r="J278" s="116">
        <v>-5</v>
      </c>
    </row>
    <row r="279" spans="1:10" s="115" customFormat="1" ht="12.75">
      <c r="A279" s="119" t="s">
        <v>1471</v>
      </c>
      <c r="B279" s="119" t="s">
        <v>421</v>
      </c>
      <c r="C279" s="119" t="s">
        <v>1472</v>
      </c>
      <c r="D279" s="119" t="s">
        <v>916</v>
      </c>
      <c r="E279" s="119" t="s">
        <v>917</v>
      </c>
      <c r="F279" s="119" t="s">
        <v>1473</v>
      </c>
      <c r="G279" s="119" t="s">
        <v>919</v>
      </c>
      <c r="H279" s="119" t="s">
        <v>920</v>
      </c>
      <c r="I279" s="119" t="s">
        <v>1386</v>
      </c>
      <c r="J279" s="116">
        <v>-5</v>
      </c>
    </row>
    <row r="280" spans="1:10" s="115" customFormat="1" ht="12.75">
      <c r="A280" s="119" t="s">
        <v>1042</v>
      </c>
      <c r="B280" s="119" t="s">
        <v>1474</v>
      </c>
      <c r="C280" s="119" t="s">
        <v>1475</v>
      </c>
      <c r="D280" s="119" t="s">
        <v>916</v>
      </c>
      <c r="E280" s="119" t="s">
        <v>917</v>
      </c>
      <c r="F280" s="119" t="s">
        <v>1045</v>
      </c>
      <c r="G280" s="119" t="s">
        <v>919</v>
      </c>
      <c r="H280" s="119" t="s">
        <v>920</v>
      </c>
      <c r="I280" s="119" t="s">
        <v>1386</v>
      </c>
      <c r="J280" s="116">
        <v>-5</v>
      </c>
    </row>
    <row r="281" spans="1:10" s="115" customFormat="1" ht="12.75">
      <c r="A281" s="119" t="s">
        <v>1418</v>
      </c>
      <c r="B281" s="119" t="s">
        <v>1476</v>
      </c>
      <c r="C281" s="119" t="s">
        <v>1477</v>
      </c>
      <c r="D281" s="119" t="s">
        <v>916</v>
      </c>
      <c r="E281" s="119" t="s">
        <v>917</v>
      </c>
      <c r="F281" s="119" t="s">
        <v>1420</v>
      </c>
      <c r="G281" s="119" t="s">
        <v>919</v>
      </c>
      <c r="H281" s="119" t="s">
        <v>920</v>
      </c>
      <c r="I281" s="119" t="s">
        <v>1386</v>
      </c>
      <c r="J281" s="116">
        <v>-5</v>
      </c>
    </row>
    <row r="282" spans="1:10" s="115" customFormat="1" ht="12.75">
      <c r="A282" s="119" t="s">
        <v>1276</v>
      </c>
      <c r="B282" s="119" t="s">
        <v>595</v>
      </c>
      <c r="C282" s="119" t="s">
        <v>1478</v>
      </c>
      <c r="D282" s="119" t="s">
        <v>916</v>
      </c>
      <c r="E282" s="119" t="s">
        <v>917</v>
      </c>
      <c r="F282" s="119" t="s">
        <v>1278</v>
      </c>
      <c r="G282" s="119" t="s">
        <v>919</v>
      </c>
      <c r="H282" s="119" t="s">
        <v>920</v>
      </c>
      <c r="I282" s="119" t="s">
        <v>1386</v>
      </c>
      <c r="J282" s="116">
        <v>-5</v>
      </c>
    </row>
    <row r="283" spans="1:10" s="115" customFormat="1" ht="12.75">
      <c r="A283" s="119" t="s">
        <v>1171</v>
      </c>
      <c r="B283" s="119" t="s">
        <v>655</v>
      </c>
      <c r="C283" s="119" t="s">
        <v>1479</v>
      </c>
      <c r="D283" s="119" t="s">
        <v>916</v>
      </c>
      <c r="E283" s="119" t="s">
        <v>917</v>
      </c>
      <c r="F283" s="119" t="s">
        <v>135</v>
      </c>
      <c r="G283" s="119" t="s">
        <v>919</v>
      </c>
      <c r="H283" s="119" t="s">
        <v>920</v>
      </c>
      <c r="I283" s="119" t="s">
        <v>1386</v>
      </c>
      <c r="J283" s="116">
        <v>-5</v>
      </c>
    </row>
    <row r="284" spans="1:10" s="115" customFormat="1" ht="12.75">
      <c r="A284" s="119" t="s">
        <v>1281</v>
      </c>
      <c r="B284" s="119" t="s">
        <v>317</v>
      </c>
      <c r="C284" s="119" t="s">
        <v>1480</v>
      </c>
      <c r="D284" s="119" t="s">
        <v>916</v>
      </c>
      <c r="E284" s="119" t="s">
        <v>1481</v>
      </c>
      <c r="F284" s="119" t="s">
        <v>158</v>
      </c>
      <c r="G284" s="119" t="s">
        <v>919</v>
      </c>
      <c r="H284" s="119" t="s">
        <v>920</v>
      </c>
      <c r="I284" s="119" t="s">
        <v>1386</v>
      </c>
      <c r="J284" s="116">
        <v>-5</v>
      </c>
    </row>
    <row r="285" spans="1:10" s="115" customFormat="1" ht="12.75">
      <c r="A285" s="119" t="s">
        <v>927</v>
      </c>
      <c r="B285" s="119" t="s">
        <v>770</v>
      </c>
      <c r="C285" s="119" t="s">
        <v>1482</v>
      </c>
      <c r="D285" s="119" t="s">
        <v>916</v>
      </c>
      <c r="E285" s="119" t="s">
        <v>917</v>
      </c>
      <c r="F285" s="119" t="s">
        <v>930</v>
      </c>
      <c r="G285" s="119" t="s">
        <v>919</v>
      </c>
      <c r="H285" s="119" t="s">
        <v>920</v>
      </c>
      <c r="I285" s="119" t="s">
        <v>1386</v>
      </c>
      <c r="J285" s="116">
        <v>-5</v>
      </c>
    </row>
    <row r="286" spans="1:10" s="115" customFormat="1" ht="12.75">
      <c r="A286" s="119" t="s">
        <v>1164</v>
      </c>
      <c r="B286" s="119" t="s">
        <v>1483</v>
      </c>
      <c r="C286" s="119" t="s">
        <v>1484</v>
      </c>
      <c r="D286" s="119" t="s">
        <v>916</v>
      </c>
      <c r="E286" s="119" t="s">
        <v>917</v>
      </c>
      <c r="F286" s="119" t="s">
        <v>1167</v>
      </c>
      <c r="G286" s="119" t="s">
        <v>919</v>
      </c>
      <c r="H286" s="119" t="s">
        <v>920</v>
      </c>
      <c r="I286" s="119" t="s">
        <v>1386</v>
      </c>
      <c r="J286" s="116">
        <v>-5</v>
      </c>
    </row>
    <row r="287" spans="1:10" s="115" customFormat="1" ht="12.75">
      <c r="A287" s="119" t="s">
        <v>1471</v>
      </c>
      <c r="B287" s="119" t="s">
        <v>298</v>
      </c>
      <c r="C287" s="119" t="s">
        <v>1485</v>
      </c>
      <c r="D287" s="119" t="s">
        <v>916</v>
      </c>
      <c r="E287" s="119" t="s">
        <v>1030</v>
      </c>
      <c r="F287" s="119" t="s">
        <v>1473</v>
      </c>
      <c r="G287" s="119" t="s">
        <v>919</v>
      </c>
      <c r="H287" s="119" t="s">
        <v>920</v>
      </c>
      <c r="I287" s="119" t="s">
        <v>1386</v>
      </c>
      <c r="J287" s="116">
        <v>-5</v>
      </c>
    </row>
    <row r="288" spans="1:10" s="115" customFormat="1" ht="12.75">
      <c r="A288" s="119" t="s">
        <v>1464</v>
      </c>
      <c r="B288" s="119" t="s">
        <v>1486</v>
      </c>
      <c r="C288" s="119" t="s">
        <v>1487</v>
      </c>
      <c r="D288" s="119" t="s">
        <v>916</v>
      </c>
      <c r="E288" s="119" t="s">
        <v>917</v>
      </c>
      <c r="F288" s="119" t="s">
        <v>1467</v>
      </c>
      <c r="G288" s="119" t="s">
        <v>919</v>
      </c>
      <c r="H288" s="119" t="s">
        <v>920</v>
      </c>
      <c r="I288" s="119" t="s">
        <v>1386</v>
      </c>
      <c r="J288" s="116">
        <v>-5</v>
      </c>
    </row>
    <row r="289" spans="1:10" s="115" customFormat="1" ht="12.75">
      <c r="A289" s="119" t="s">
        <v>1050</v>
      </c>
      <c r="B289" s="119" t="s">
        <v>312</v>
      </c>
      <c r="C289" s="119" t="s">
        <v>1488</v>
      </c>
      <c r="D289" s="119" t="s">
        <v>916</v>
      </c>
      <c r="E289" s="119" t="s">
        <v>1030</v>
      </c>
      <c r="F289" s="119" t="s">
        <v>78</v>
      </c>
      <c r="G289" s="119" t="s">
        <v>919</v>
      </c>
      <c r="H289" s="119" t="s">
        <v>920</v>
      </c>
      <c r="I289" s="119" t="s">
        <v>1386</v>
      </c>
      <c r="J289" s="116">
        <v>-5</v>
      </c>
    </row>
    <row r="290" spans="1:10" s="115" customFormat="1" ht="12.75">
      <c r="A290" s="119" t="s">
        <v>1489</v>
      </c>
      <c r="B290" s="119" t="s">
        <v>239</v>
      </c>
      <c r="C290" s="119" t="s">
        <v>1490</v>
      </c>
      <c r="D290" s="119" t="s">
        <v>916</v>
      </c>
      <c r="E290" s="119" t="s">
        <v>1481</v>
      </c>
      <c r="F290" s="119" t="s">
        <v>1491</v>
      </c>
      <c r="G290" s="119" t="s">
        <v>919</v>
      </c>
      <c r="H290" s="119" t="s">
        <v>920</v>
      </c>
      <c r="I290" s="119" t="s">
        <v>1386</v>
      </c>
      <c r="J290" s="116">
        <v>-5</v>
      </c>
    </row>
    <row r="291" spans="1:10" s="115" customFormat="1" ht="12.75">
      <c r="A291" s="119" t="s">
        <v>1284</v>
      </c>
      <c r="B291" s="119" t="s">
        <v>1492</v>
      </c>
      <c r="C291" s="119" t="s">
        <v>1493</v>
      </c>
      <c r="D291" s="119" t="s">
        <v>916</v>
      </c>
      <c r="E291" s="119" t="s">
        <v>917</v>
      </c>
      <c r="F291" s="119" t="s">
        <v>1286</v>
      </c>
      <c r="G291" s="119" t="s">
        <v>919</v>
      </c>
      <c r="H291" s="119" t="s">
        <v>920</v>
      </c>
      <c r="I291" s="119" t="s">
        <v>1386</v>
      </c>
      <c r="J291" s="116">
        <v>-5</v>
      </c>
    </row>
    <row r="292" spans="1:10" s="115" customFormat="1" ht="12.75">
      <c r="A292" s="119" t="s">
        <v>977</v>
      </c>
      <c r="B292" s="119" t="s">
        <v>223</v>
      </c>
      <c r="C292" s="119" t="s">
        <v>1494</v>
      </c>
      <c r="D292" s="119" t="s">
        <v>916</v>
      </c>
      <c r="E292" s="119" t="s">
        <v>1030</v>
      </c>
      <c r="F292" s="119" t="s">
        <v>122</v>
      </c>
      <c r="G292" s="119" t="s">
        <v>919</v>
      </c>
      <c r="H292" s="119" t="s">
        <v>920</v>
      </c>
      <c r="I292" s="119" t="s">
        <v>1386</v>
      </c>
      <c r="J292" s="116">
        <v>-5</v>
      </c>
    </row>
    <row r="293" spans="1:10" s="115" customFormat="1" ht="12.75">
      <c r="A293" s="119" t="s">
        <v>1361</v>
      </c>
      <c r="B293" s="119" t="s">
        <v>432</v>
      </c>
      <c r="C293" s="119" t="s">
        <v>1495</v>
      </c>
      <c r="D293" s="119" t="s">
        <v>916</v>
      </c>
      <c r="E293" s="119" t="s">
        <v>917</v>
      </c>
      <c r="F293" s="119" t="s">
        <v>1364</v>
      </c>
      <c r="G293" s="119" t="s">
        <v>919</v>
      </c>
      <c r="H293" s="119" t="s">
        <v>920</v>
      </c>
      <c r="I293" s="119" t="s">
        <v>1386</v>
      </c>
      <c r="J293" s="116">
        <v>-5</v>
      </c>
    </row>
    <row r="294" spans="1:10" s="115" customFormat="1" ht="12.75">
      <c r="A294" s="119" t="s">
        <v>1164</v>
      </c>
      <c r="B294" s="119" t="s">
        <v>282</v>
      </c>
      <c r="C294" s="119" t="s">
        <v>1496</v>
      </c>
      <c r="D294" s="119" t="s">
        <v>916</v>
      </c>
      <c r="E294" s="119" t="s">
        <v>917</v>
      </c>
      <c r="F294" s="119" t="s">
        <v>1167</v>
      </c>
      <c r="G294" s="119" t="s">
        <v>919</v>
      </c>
      <c r="H294" s="119" t="s">
        <v>920</v>
      </c>
      <c r="I294" s="119" t="s">
        <v>1386</v>
      </c>
      <c r="J294" s="116">
        <v>-5</v>
      </c>
    </row>
    <row r="295" spans="1:10" s="115" customFormat="1" ht="12.75">
      <c r="A295" s="119" t="s">
        <v>927</v>
      </c>
      <c r="B295" s="119" t="s">
        <v>777</v>
      </c>
      <c r="C295" s="119" t="s">
        <v>1497</v>
      </c>
      <c r="D295" s="119" t="s">
        <v>916</v>
      </c>
      <c r="E295" s="119" t="s">
        <v>1129</v>
      </c>
      <c r="F295" s="119" t="s">
        <v>930</v>
      </c>
      <c r="G295" s="119" t="s">
        <v>919</v>
      </c>
      <c r="H295" s="119" t="s">
        <v>920</v>
      </c>
      <c r="I295" s="119" t="s">
        <v>1386</v>
      </c>
      <c r="J295" s="116">
        <v>-5</v>
      </c>
    </row>
    <row r="296" spans="1:10" s="115" customFormat="1" ht="12.75">
      <c r="A296" s="119" t="s">
        <v>1156</v>
      </c>
      <c r="B296" s="119" t="s">
        <v>216</v>
      </c>
      <c r="C296" s="119" t="s">
        <v>1498</v>
      </c>
      <c r="D296" s="119" t="s">
        <v>916</v>
      </c>
      <c r="E296" s="119" t="s">
        <v>1030</v>
      </c>
      <c r="F296" s="119" t="s">
        <v>1158</v>
      </c>
      <c r="G296" s="119" t="s">
        <v>919</v>
      </c>
      <c r="H296" s="119" t="s">
        <v>920</v>
      </c>
      <c r="I296" s="119" t="s">
        <v>1386</v>
      </c>
      <c r="J296" s="116">
        <v>-5</v>
      </c>
    </row>
    <row r="297" spans="1:10" s="115" customFormat="1" ht="12.75">
      <c r="A297" s="119" t="s">
        <v>1038</v>
      </c>
      <c r="B297" s="119" t="s">
        <v>575</v>
      </c>
      <c r="C297" s="119" t="s">
        <v>1499</v>
      </c>
      <c r="D297" s="119" t="s">
        <v>916</v>
      </c>
      <c r="E297" s="119" t="s">
        <v>917</v>
      </c>
      <c r="F297" s="119" t="s">
        <v>1041</v>
      </c>
      <c r="G297" s="119" t="s">
        <v>919</v>
      </c>
      <c r="H297" s="119" t="s">
        <v>920</v>
      </c>
      <c r="I297" s="119" t="s">
        <v>1386</v>
      </c>
      <c r="J297" s="116">
        <v>-5</v>
      </c>
    </row>
    <row r="298" spans="1:10" s="115" customFormat="1" ht="12.75">
      <c r="A298" s="119" t="s">
        <v>1404</v>
      </c>
      <c r="B298" s="119" t="s">
        <v>408</v>
      </c>
      <c r="C298" s="119" t="s">
        <v>1500</v>
      </c>
      <c r="D298" s="119" t="s">
        <v>916</v>
      </c>
      <c r="E298" s="119" t="s">
        <v>1030</v>
      </c>
      <c r="F298" s="119" t="s">
        <v>1406</v>
      </c>
      <c r="G298" s="119" t="s">
        <v>919</v>
      </c>
      <c r="H298" s="119" t="s">
        <v>920</v>
      </c>
      <c r="I298" s="119" t="s">
        <v>1386</v>
      </c>
      <c r="J298" s="116">
        <v>-5</v>
      </c>
    </row>
    <row r="299" spans="1:10" s="115" customFormat="1" ht="12.75">
      <c r="A299" s="119" t="s">
        <v>1095</v>
      </c>
      <c r="B299" s="119" t="s">
        <v>352</v>
      </c>
      <c r="C299" s="119" t="s">
        <v>1501</v>
      </c>
      <c r="D299" s="119" t="s">
        <v>916</v>
      </c>
      <c r="E299" s="119" t="s">
        <v>917</v>
      </c>
      <c r="F299" s="119" t="s">
        <v>137</v>
      </c>
      <c r="G299" s="119" t="s">
        <v>919</v>
      </c>
      <c r="H299" s="119" t="s">
        <v>920</v>
      </c>
      <c r="I299" s="119" t="s">
        <v>1386</v>
      </c>
      <c r="J299" s="116">
        <v>-5</v>
      </c>
    </row>
    <row r="300" spans="1:10" s="115" customFormat="1" ht="12.75">
      <c r="A300" s="119" t="s">
        <v>1095</v>
      </c>
      <c r="B300" s="119" t="s">
        <v>714</v>
      </c>
      <c r="C300" s="119" t="s">
        <v>1502</v>
      </c>
      <c r="D300" s="119" t="s">
        <v>916</v>
      </c>
      <c r="E300" s="119" t="s">
        <v>917</v>
      </c>
      <c r="F300" s="119" t="s">
        <v>137</v>
      </c>
      <c r="G300" s="119" t="s">
        <v>919</v>
      </c>
      <c r="H300" s="119" t="s">
        <v>920</v>
      </c>
      <c r="I300" s="119" t="s">
        <v>1386</v>
      </c>
      <c r="J300" s="116">
        <v>-5</v>
      </c>
    </row>
    <row r="301" spans="1:10" s="115" customFormat="1" ht="12.75">
      <c r="A301" s="119" t="s">
        <v>1010</v>
      </c>
      <c r="B301" s="119" t="s">
        <v>565</v>
      </c>
      <c r="C301" s="119" t="s">
        <v>1503</v>
      </c>
      <c r="D301" s="119" t="s">
        <v>916</v>
      </c>
      <c r="E301" s="119" t="s">
        <v>1030</v>
      </c>
      <c r="F301" s="119" t="s">
        <v>1012</v>
      </c>
      <c r="G301" s="119" t="s">
        <v>919</v>
      </c>
      <c r="H301" s="119" t="s">
        <v>920</v>
      </c>
      <c r="I301" s="119" t="s">
        <v>1386</v>
      </c>
      <c r="J301" s="116">
        <v>-5</v>
      </c>
    </row>
    <row r="302" spans="1:10" s="115" customFormat="1" ht="12.75">
      <c r="A302" s="119" t="s">
        <v>1284</v>
      </c>
      <c r="B302" s="119" t="s">
        <v>289</v>
      </c>
      <c r="C302" s="119" t="s">
        <v>1504</v>
      </c>
      <c r="D302" s="119" t="s">
        <v>916</v>
      </c>
      <c r="E302" s="119" t="s">
        <v>1030</v>
      </c>
      <c r="F302" s="119" t="s">
        <v>1286</v>
      </c>
      <c r="G302" s="119" t="s">
        <v>919</v>
      </c>
      <c r="H302" s="119" t="s">
        <v>920</v>
      </c>
      <c r="I302" s="119" t="s">
        <v>1386</v>
      </c>
      <c r="J302" s="116">
        <v>-5</v>
      </c>
    </row>
    <row r="303" spans="1:10" s="115" customFormat="1" ht="12.75">
      <c r="A303" s="119" t="s">
        <v>1338</v>
      </c>
      <c r="B303" s="119" t="s">
        <v>497</v>
      </c>
      <c r="C303" s="119" t="s">
        <v>1505</v>
      </c>
      <c r="D303" s="119" t="s">
        <v>916</v>
      </c>
      <c r="E303" s="119" t="s">
        <v>1030</v>
      </c>
      <c r="F303" s="119" t="s">
        <v>1340</v>
      </c>
      <c r="G303" s="119" t="s">
        <v>919</v>
      </c>
      <c r="H303" s="119" t="s">
        <v>920</v>
      </c>
      <c r="I303" s="119" t="s">
        <v>1386</v>
      </c>
      <c r="J303" s="116">
        <v>-5</v>
      </c>
    </row>
    <row r="304" spans="1:10" s="115" customFormat="1" ht="12.75">
      <c r="A304" s="119" t="s">
        <v>934</v>
      </c>
      <c r="B304" s="119" t="s">
        <v>1506</v>
      </c>
      <c r="C304" s="119" t="s">
        <v>1507</v>
      </c>
      <c r="D304" s="119" t="s">
        <v>916</v>
      </c>
      <c r="E304" s="119" t="s">
        <v>917</v>
      </c>
      <c r="F304" s="119" t="s">
        <v>937</v>
      </c>
      <c r="G304" s="119" t="s">
        <v>919</v>
      </c>
      <c r="H304" s="119" t="s">
        <v>920</v>
      </c>
      <c r="I304" s="119" t="s">
        <v>1386</v>
      </c>
      <c r="J304" s="116">
        <v>-5</v>
      </c>
    </row>
    <row r="305" spans="1:10" s="115" customFormat="1" ht="12.75">
      <c r="A305" s="119" t="s">
        <v>1508</v>
      </c>
      <c r="B305" s="119" t="s">
        <v>451</v>
      </c>
      <c r="C305" s="119" t="s">
        <v>1509</v>
      </c>
      <c r="D305" s="119" t="s">
        <v>916</v>
      </c>
      <c r="E305" s="119" t="s">
        <v>1030</v>
      </c>
      <c r="F305" s="119" t="s">
        <v>1510</v>
      </c>
      <c r="G305" s="119" t="s">
        <v>919</v>
      </c>
      <c r="H305" s="119" t="s">
        <v>920</v>
      </c>
      <c r="I305" s="119" t="s">
        <v>1386</v>
      </c>
      <c r="J305" s="116">
        <v>-5</v>
      </c>
    </row>
    <row r="306" spans="1:10" s="115" customFormat="1" ht="12.75">
      <c r="A306" s="119" t="s">
        <v>1137</v>
      </c>
      <c r="B306" s="119" t="s">
        <v>507</v>
      </c>
      <c r="C306" s="119" t="s">
        <v>1511</v>
      </c>
      <c r="D306" s="119" t="s">
        <v>916</v>
      </c>
      <c r="E306" s="119" t="s">
        <v>917</v>
      </c>
      <c r="F306" s="119" t="s">
        <v>1139</v>
      </c>
      <c r="G306" s="119" t="s">
        <v>919</v>
      </c>
      <c r="H306" s="119" t="s">
        <v>920</v>
      </c>
      <c r="I306" s="119" t="s">
        <v>1386</v>
      </c>
      <c r="J306" s="116">
        <v>-5</v>
      </c>
    </row>
    <row r="307" spans="1:10" s="115" customFormat="1" ht="12.75">
      <c r="A307" s="119" t="s">
        <v>1264</v>
      </c>
      <c r="B307" s="119" t="s">
        <v>325</v>
      </c>
      <c r="C307" s="119" t="s">
        <v>1512</v>
      </c>
      <c r="D307" s="119" t="s">
        <v>916</v>
      </c>
      <c r="E307" s="119" t="s">
        <v>1030</v>
      </c>
      <c r="F307" s="119" t="s">
        <v>72</v>
      </c>
      <c r="G307" s="119" t="s">
        <v>919</v>
      </c>
      <c r="H307" s="119" t="s">
        <v>920</v>
      </c>
      <c r="I307" s="119" t="s">
        <v>1386</v>
      </c>
      <c r="J307" s="116">
        <v>-5</v>
      </c>
    </row>
    <row r="308" spans="1:10" s="115" customFormat="1" ht="12.75">
      <c r="A308" s="119" t="s">
        <v>1092</v>
      </c>
      <c r="B308" s="119" t="s">
        <v>697</v>
      </c>
      <c r="C308" s="119" t="s">
        <v>1513</v>
      </c>
      <c r="D308" s="119" t="s">
        <v>916</v>
      </c>
      <c r="E308" s="119" t="s">
        <v>917</v>
      </c>
      <c r="F308" s="119" t="s">
        <v>1094</v>
      </c>
      <c r="G308" s="119" t="s">
        <v>919</v>
      </c>
      <c r="H308" s="119" t="s">
        <v>920</v>
      </c>
      <c r="I308" s="119" t="s">
        <v>1386</v>
      </c>
      <c r="J308" s="116">
        <v>-5</v>
      </c>
    </row>
    <row r="309" spans="1:10" s="115" customFormat="1" ht="12.75">
      <c r="A309" s="119" t="s">
        <v>1365</v>
      </c>
      <c r="B309" s="119" t="s">
        <v>511</v>
      </c>
      <c r="C309" s="119" t="s">
        <v>1514</v>
      </c>
      <c r="D309" s="119" t="s">
        <v>916</v>
      </c>
      <c r="E309" s="119" t="s">
        <v>917</v>
      </c>
      <c r="F309" s="119" t="s">
        <v>167</v>
      </c>
      <c r="G309" s="119" t="s">
        <v>919</v>
      </c>
      <c r="H309" s="119" t="s">
        <v>920</v>
      </c>
      <c r="I309" s="119" t="s">
        <v>1386</v>
      </c>
      <c r="J309" s="116">
        <v>-5</v>
      </c>
    </row>
    <row r="310" spans="1:10" s="115" customFormat="1" ht="12.75">
      <c r="A310" s="119" t="s">
        <v>1010</v>
      </c>
      <c r="B310" s="119" t="s">
        <v>534</v>
      </c>
      <c r="C310" s="119" t="s">
        <v>1515</v>
      </c>
      <c r="D310" s="119" t="s">
        <v>916</v>
      </c>
      <c r="E310" s="119" t="s">
        <v>917</v>
      </c>
      <c r="F310" s="119" t="s">
        <v>1012</v>
      </c>
      <c r="G310" s="119" t="s">
        <v>919</v>
      </c>
      <c r="H310" s="119" t="s">
        <v>920</v>
      </c>
      <c r="I310" s="119" t="s">
        <v>1386</v>
      </c>
      <c r="J310" s="116">
        <v>-5</v>
      </c>
    </row>
    <row r="311" spans="1:10" s="115" customFormat="1" ht="12.75">
      <c r="A311" s="119" t="s">
        <v>1097</v>
      </c>
      <c r="B311" s="119" t="s">
        <v>540</v>
      </c>
      <c r="C311" s="119" t="s">
        <v>1516</v>
      </c>
      <c r="D311" s="119" t="s">
        <v>916</v>
      </c>
      <c r="E311" s="119" t="s">
        <v>1030</v>
      </c>
      <c r="F311" s="119" t="s">
        <v>114</v>
      </c>
      <c r="G311" s="119" t="s">
        <v>919</v>
      </c>
      <c r="H311" s="119" t="s">
        <v>920</v>
      </c>
      <c r="I311" s="119" t="s">
        <v>1386</v>
      </c>
      <c r="J311" s="116">
        <v>-5</v>
      </c>
    </row>
    <row r="312" spans="1:10" s="115" customFormat="1" ht="12.75">
      <c r="A312" s="119" t="s">
        <v>1193</v>
      </c>
      <c r="B312" s="119" t="s">
        <v>1517</v>
      </c>
      <c r="C312" s="119" t="s">
        <v>1518</v>
      </c>
      <c r="D312" s="119" t="s">
        <v>916</v>
      </c>
      <c r="E312" s="119" t="s">
        <v>917</v>
      </c>
      <c r="F312" s="119" t="s">
        <v>1195</v>
      </c>
      <c r="G312" s="119" t="s">
        <v>919</v>
      </c>
      <c r="H312" s="119" t="s">
        <v>920</v>
      </c>
      <c r="I312" s="119" t="s">
        <v>1386</v>
      </c>
      <c r="J312" s="116">
        <v>-5</v>
      </c>
    </row>
    <row r="313" spans="1:10" s="115" customFormat="1" ht="12.75">
      <c r="A313" s="119" t="s">
        <v>927</v>
      </c>
      <c r="B313" s="119" t="s">
        <v>210</v>
      </c>
      <c r="C313" s="119" t="s">
        <v>1519</v>
      </c>
      <c r="D313" s="119" t="s">
        <v>916</v>
      </c>
      <c r="E313" s="119" t="s">
        <v>917</v>
      </c>
      <c r="F313" s="119" t="s">
        <v>930</v>
      </c>
      <c r="G313" s="119" t="s">
        <v>919</v>
      </c>
      <c r="H313" s="119" t="s">
        <v>920</v>
      </c>
      <c r="I313" s="119" t="s">
        <v>1386</v>
      </c>
      <c r="J313" s="116">
        <v>-5</v>
      </c>
    </row>
    <row r="314" spans="1:10" s="115" customFormat="1" ht="12.75">
      <c r="A314" s="119" t="s">
        <v>1508</v>
      </c>
      <c r="B314" s="119" t="s">
        <v>440</v>
      </c>
      <c r="C314" s="119" t="s">
        <v>1520</v>
      </c>
      <c r="D314" s="119" t="s">
        <v>916</v>
      </c>
      <c r="E314" s="119" t="s">
        <v>917</v>
      </c>
      <c r="F314" s="119" t="s">
        <v>1510</v>
      </c>
      <c r="G314" s="119" t="s">
        <v>919</v>
      </c>
      <c r="H314" s="119" t="s">
        <v>920</v>
      </c>
      <c r="I314" s="119" t="s">
        <v>1386</v>
      </c>
      <c r="J314" s="116">
        <v>-5</v>
      </c>
    </row>
    <row r="315" spans="1:10" s="115" customFormat="1" ht="12.75">
      <c r="A315" s="119" t="s">
        <v>1204</v>
      </c>
      <c r="B315" s="119" t="s">
        <v>586</v>
      </c>
      <c r="C315" s="119" t="s">
        <v>1521</v>
      </c>
      <c r="D315" s="119" t="s">
        <v>916</v>
      </c>
      <c r="E315" s="119" t="s">
        <v>917</v>
      </c>
      <c r="F315" s="119" t="s">
        <v>1206</v>
      </c>
      <c r="G315" s="119" t="s">
        <v>919</v>
      </c>
      <c r="H315" s="119" t="s">
        <v>920</v>
      </c>
      <c r="I315" s="119" t="s">
        <v>1386</v>
      </c>
      <c r="J315" s="116">
        <v>-5</v>
      </c>
    </row>
    <row r="316" spans="1:10" s="115" customFormat="1" ht="12.75">
      <c r="A316" s="119" t="s">
        <v>1082</v>
      </c>
      <c r="B316" s="119" t="s">
        <v>232</v>
      </c>
      <c r="C316" s="119" t="s">
        <v>1522</v>
      </c>
      <c r="D316" s="119" t="s">
        <v>916</v>
      </c>
      <c r="E316" s="119" t="s">
        <v>1030</v>
      </c>
      <c r="F316" s="119" t="s">
        <v>1084</v>
      </c>
      <c r="G316" s="119" t="s">
        <v>919</v>
      </c>
      <c r="H316" s="119" t="s">
        <v>920</v>
      </c>
      <c r="I316" s="119" t="s">
        <v>1386</v>
      </c>
      <c r="J316" s="116">
        <v>-5</v>
      </c>
    </row>
    <row r="317" spans="1:10" s="115" customFormat="1" ht="12.75">
      <c r="A317" s="119" t="s">
        <v>1042</v>
      </c>
      <c r="B317" s="119" t="s">
        <v>638</v>
      </c>
      <c r="C317" s="119" t="s">
        <v>1523</v>
      </c>
      <c r="D317" s="119" t="s">
        <v>916</v>
      </c>
      <c r="E317" s="119" t="s">
        <v>917</v>
      </c>
      <c r="F317" s="119" t="s">
        <v>1045</v>
      </c>
      <c r="G317" s="119" t="s">
        <v>919</v>
      </c>
      <c r="H317" s="119" t="s">
        <v>920</v>
      </c>
      <c r="I317" s="119" t="s">
        <v>1386</v>
      </c>
      <c r="J317" s="116">
        <v>-5</v>
      </c>
    </row>
    <row r="318" spans="1:10" s="115" customFormat="1" ht="12.75">
      <c r="A318" s="119" t="s">
        <v>1059</v>
      </c>
      <c r="B318" s="119" t="s">
        <v>234</v>
      </c>
      <c r="C318" s="119" t="s">
        <v>1524</v>
      </c>
      <c r="D318" s="119" t="s">
        <v>916</v>
      </c>
      <c r="E318" s="119" t="s">
        <v>1030</v>
      </c>
      <c r="F318" s="119" t="s">
        <v>82</v>
      </c>
      <c r="G318" s="119" t="s">
        <v>919</v>
      </c>
      <c r="H318" s="119" t="s">
        <v>920</v>
      </c>
      <c r="I318" s="119" t="s">
        <v>1386</v>
      </c>
      <c r="J318" s="116">
        <v>-5</v>
      </c>
    </row>
    <row r="319" spans="1:10" s="115" customFormat="1" ht="12.75">
      <c r="A319" s="119" t="s">
        <v>1255</v>
      </c>
      <c r="B319" s="119" t="s">
        <v>381</v>
      </c>
      <c r="C319" s="119" t="s">
        <v>1525</v>
      </c>
      <c r="D319" s="119" t="s">
        <v>916</v>
      </c>
      <c r="E319" s="119" t="s">
        <v>1030</v>
      </c>
      <c r="F319" s="119" t="s">
        <v>1258</v>
      </c>
      <c r="G319" s="119" t="s">
        <v>919</v>
      </c>
      <c r="H319" s="119" t="s">
        <v>920</v>
      </c>
      <c r="I319" s="119" t="s">
        <v>1386</v>
      </c>
      <c r="J319" s="116">
        <v>-5</v>
      </c>
    </row>
    <row r="320" spans="1:10" s="115" customFormat="1" ht="12.75">
      <c r="A320" s="119" t="s">
        <v>1156</v>
      </c>
      <c r="B320" s="119" t="s">
        <v>525</v>
      </c>
      <c r="C320" s="119" t="s">
        <v>1526</v>
      </c>
      <c r="D320" s="119" t="s">
        <v>916</v>
      </c>
      <c r="E320" s="119" t="s">
        <v>917</v>
      </c>
      <c r="F320" s="119" t="s">
        <v>1158</v>
      </c>
      <c r="G320" s="119" t="s">
        <v>919</v>
      </c>
      <c r="H320" s="119" t="s">
        <v>920</v>
      </c>
      <c r="I320" s="119" t="s">
        <v>1386</v>
      </c>
      <c r="J320" s="116">
        <v>-5</v>
      </c>
    </row>
    <row r="321" spans="1:10" s="115" customFormat="1" ht="12.75">
      <c r="A321" s="119" t="s">
        <v>987</v>
      </c>
      <c r="B321" s="119" t="s">
        <v>259</v>
      </c>
      <c r="C321" s="119" t="s">
        <v>1527</v>
      </c>
      <c r="D321" s="119" t="s">
        <v>916</v>
      </c>
      <c r="E321" s="119" t="s">
        <v>917</v>
      </c>
      <c r="F321" s="119" t="s">
        <v>989</v>
      </c>
      <c r="G321" s="119" t="s">
        <v>919</v>
      </c>
      <c r="H321" s="119" t="s">
        <v>920</v>
      </c>
      <c r="I321" s="119" t="s">
        <v>1386</v>
      </c>
      <c r="J321" s="116">
        <v>-5</v>
      </c>
    </row>
    <row r="322" spans="1:10" s="115" customFormat="1" ht="12.75">
      <c r="A322" s="119" t="s">
        <v>1017</v>
      </c>
      <c r="B322" s="119" t="s">
        <v>1528</v>
      </c>
      <c r="C322" s="119" t="s">
        <v>1529</v>
      </c>
      <c r="D322" s="119" t="s">
        <v>916</v>
      </c>
      <c r="E322" s="119" t="s">
        <v>917</v>
      </c>
      <c r="F322" s="119" t="s">
        <v>1019</v>
      </c>
      <c r="G322" s="119" t="s">
        <v>919</v>
      </c>
      <c r="H322" s="119" t="s">
        <v>920</v>
      </c>
      <c r="I322" s="119" t="s">
        <v>1386</v>
      </c>
      <c r="J322" s="116">
        <v>-5</v>
      </c>
    </row>
    <row r="323" spans="1:10" s="115" customFormat="1" ht="12.75">
      <c r="A323" s="119" t="s">
        <v>1530</v>
      </c>
      <c r="B323" s="119" t="s">
        <v>395</v>
      </c>
      <c r="C323" s="119" t="s">
        <v>1531</v>
      </c>
      <c r="D323" s="119" t="s">
        <v>916</v>
      </c>
      <c r="E323" s="119" t="s">
        <v>917</v>
      </c>
      <c r="F323" s="119" t="s">
        <v>89</v>
      </c>
      <c r="G323" s="119" t="s">
        <v>919</v>
      </c>
      <c r="H323" s="119" t="s">
        <v>920</v>
      </c>
      <c r="I323" s="119" t="s">
        <v>1386</v>
      </c>
      <c r="J323" s="116">
        <v>-5</v>
      </c>
    </row>
    <row r="324" spans="1:10" s="115" customFormat="1" ht="12.75">
      <c r="A324" s="119" t="s">
        <v>1149</v>
      </c>
      <c r="B324" s="119" t="s">
        <v>296</v>
      </c>
      <c r="C324" s="119" t="s">
        <v>1532</v>
      </c>
      <c r="D324" s="119" t="s">
        <v>916</v>
      </c>
      <c r="E324" s="119" t="s">
        <v>1030</v>
      </c>
      <c r="F324" s="119" t="s">
        <v>65</v>
      </c>
      <c r="G324" s="119" t="s">
        <v>919</v>
      </c>
      <c r="H324" s="119" t="s">
        <v>920</v>
      </c>
      <c r="I324" s="119" t="s">
        <v>1386</v>
      </c>
      <c r="J324" s="116">
        <v>-5</v>
      </c>
    </row>
    <row r="325" spans="1:10" s="115" customFormat="1" ht="12.75">
      <c r="A325" s="119" t="s">
        <v>1121</v>
      </c>
      <c r="B325" s="119" t="s">
        <v>1533</v>
      </c>
      <c r="C325" s="119" t="s">
        <v>1534</v>
      </c>
      <c r="D325" s="119" t="s">
        <v>916</v>
      </c>
      <c r="E325" s="119" t="s">
        <v>1030</v>
      </c>
      <c r="F325" s="119" t="s">
        <v>1124</v>
      </c>
      <c r="G325" s="119" t="s">
        <v>919</v>
      </c>
      <c r="H325" s="119" t="s">
        <v>920</v>
      </c>
      <c r="I325" s="119" t="s">
        <v>1386</v>
      </c>
      <c r="J325" s="116">
        <v>-5</v>
      </c>
    </row>
    <row r="326" spans="1:10" s="115" customFormat="1" ht="12.75">
      <c r="A326" s="119" t="s">
        <v>1535</v>
      </c>
      <c r="B326" s="119" t="s">
        <v>751</v>
      </c>
      <c r="C326" s="119" t="s">
        <v>1536</v>
      </c>
      <c r="D326" s="119" t="s">
        <v>916</v>
      </c>
      <c r="E326" s="119" t="s">
        <v>917</v>
      </c>
      <c r="F326" s="119" t="s">
        <v>1537</v>
      </c>
      <c r="G326" s="119" t="s">
        <v>919</v>
      </c>
      <c r="H326" s="119" t="s">
        <v>920</v>
      </c>
      <c r="I326" s="119" t="s">
        <v>1386</v>
      </c>
      <c r="J326" s="116">
        <v>-5</v>
      </c>
    </row>
    <row r="327" spans="1:10" s="115" customFormat="1" ht="12.75">
      <c r="A327" s="119" t="s">
        <v>967</v>
      </c>
      <c r="B327" s="119" t="s">
        <v>249</v>
      </c>
      <c r="C327" s="119" t="s">
        <v>1538</v>
      </c>
      <c r="D327" s="119" t="s">
        <v>916</v>
      </c>
      <c r="E327" s="119" t="s">
        <v>1030</v>
      </c>
      <c r="F327" s="119" t="s">
        <v>113</v>
      </c>
      <c r="G327" s="119" t="s">
        <v>919</v>
      </c>
      <c r="H327" s="119" t="s">
        <v>920</v>
      </c>
      <c r="I327" s="119" t="s">
        <v>1386</v>
      </c>
      <c r="J327" s="116">
        <v>-5</v>
      </c>
    </row>
    <row r="328" spans="1:10" s="115" customFormat="1" ht="12.75">
      <c r="A328" s="119" t="s">
        <v>1539</v>
      </c>
      <c r="B328" s="119" t="s">
        <v>481</v>
      </c>
      <c r="C328" s="119" t="s">
        <v>1540</v>
      </c>
      <c r="D328" s="119" t="s">
        <v>916</v>
      </c>
      <c r="E328" s="119" t="s">
        <v>917</v>
      </c>
      <c r="F328" s="119" t="s">
        <v>161</v>
      </c>
      <c r="G328" s="119" t="s">
        <v>919</v>
      </c>
      <c r="H328" s="119" t="s">
        <v>920</v>
      </c>
      <c r="I328" s="119" t="s">
        <v>1386</v>
      </c>
      <c r="J328" s="116">
        <v>-5</v>
      </c>
    </row>
    <row r="329" spans="1:10" s="115" customFormat="1" ht="12.75">
      <c r="A329" s="119" t="s">
        <v>1159</v>
      </c>
      <c r="B329" s="119" t="s">
        <v>1541</v>
      </c>
      <c r="C329" s="119" t="s">
        <v>1542</v>
      </c>
      <c r="D329" s="119" t="s">
        <v>916</v>
      </c>
      <c r="E329" s="119" t="s">
        <v>917</v>
      </c>
      <c r="F329" s="119" t="s">
        <v>1161</v>
      </c>
      <c r="G329" s="119" t="s">
        <v>919</v>
      </c>
      <c r="H329" s="119" t="s">
        <v>920</v>
      </c>
      <c r="I329" s="119" t="s">
        <v>1386</v>
      </c>
      <c r="J329" s="116">
        <v>-5</v>
      </c>
    </row>
    <row r="330" spans="1:10" s="115" customFormat="1" ht="12.75">
      <c r="A330" s="119" t="s">
        <v>1338</v>
      </c>
      <c r="B330" s="119" t="s">
        <v>1543</v>
      </c>
      <c r="C330" s="119" t="s">
        <v>1544</v>
      </c>
      <c r="D330" s="119" t="s">
        <v>916</v>
      </c>
      <c r="E330" s="119" t="s">
        <v>917</v>
      </c>
      <c r="F330" s="119" t="s">
        <v>1340</v>
      </c>
      <c r="G330" s="119" t="s">
        <v>919</v>
      </c>
      <c r="H330" s="119" t="s">
        <v>920</v>
      </c>
      <c r="I330" s="119" t="s">
        <v>1386</v>
      </c>
      <c r="J330" s="116">
        <v>-5</v>
      </c>
    </row>
    <row r="331" spans="1:10" s="115" customFormat="1" ht="12.75">
      <c r="A331" s="119" t="s">
        <v>1193</v>
      </c>
      <c r="B331" s="119" t="s">
        <v>329</v>
      </c>
      <c r="C331" s="119" t="s">
        <v>1545</v>
      </c>
      <c r="D331" s="119" t="s">
        <v>916</v>
      </c>
      <c r="E331" s="119" t="s">
        <v>1030</v>
      </c>
      <c r="F331" s="119" t="s">
        <v>1195</v>
      </c>
      <c r="G331" s="119" t="s">
        <v>919</v>
      </c>
      <c r="H331" s="119" t="s">
        <v>920</v>
      </c>
      <c r="I331" s="119" t="s">
        <v>1386</v>
      </c>
      <c r="J331" s="116">
        <v>-5</v>
      </c>
    </row>
    <row r="332" spans="1:10" s="115" customFormat="1" ht="12.75">
      <c r="A332" s="119" t="s">
        <v>1062</v>
      </c>
      <c r="B332" s="119" t="s">
        <v>580</v>
      </c>
      <c r="C332" s="119" t="s">
        <v>1546</v>
      </c>
      <c r="D332" s="119" t="s">
        <v>916</v>
      </c>
      <c r="E332" s="119" t="s">
        <v>1030</v>
      </c>
      <c r="F332" s="119" t="s">
        <v>1065</v>
      </c>
      <c r="G332" s="119" t="s">
        <v>919</v>
      </c>
      <c r="H332" s="119" t="s">
        <v>920</v>
      </c>
      <c r="I332" s="119" t="s">
        <v>1386</v>
      </c>
      <c r="J332" s="116">
        <v>-5</v>
      </c>
    </row>
    <row r="333" spans="1:10" s="115" customFormat="1" ht="12.75">
      <c r="A333" s="119" t="s">
        <v>1464</v>
      </c>
      <c r="B333" s="119" t="s">
        <v>505</v>
      </c>
      <c r="C333" s="119" t="s">
        <v>1547</v>
      </c>
      <c r="D333" s="119" t="s">
        <v>916</v>
      </c>
      <c r="E333" s="119" t="s">
        <v>1030</v>
      </c>
      <c r="F333" s="119" t="s">
        <v>1467</v>
      </c>
      <c r="G333" s="119" t="s">
        <v>919</v>
      </c>
      <c r="H333" s="119" t="s">
        <v>920</v>
      </c>
      <c r="I333" s="119" t="s">
        <v>1386</v>
      </c>
      <c r="J333" s="116">
        <v>-5</v>
      </c>
    </row>
    <row r="334" spans="1:10" s="115" customFormat="1" ht="12.75">
      <c r="A334" s="119" t="s">
        <v>927</v>
      </c>
      <c r="B334" s="119" t="s">
        <v>192</v>
      </c>
      <c r="C334" s="119" t="s">
        <v>1548</v>
      </c>
      <c r="D334" s="119" t="s">
        <v>916</v>
      </c>
      <c r="E334" s="119" t="s">
        <v>917</v>
      </c>
      <c r="F334" s="119" t="s">
        <v>930</v>
      </c>
      <c r="G334" s="119" t="s">
        <v>919</v>
      </c>
      <c r="H334" s="119" t="s">
        <v>920</v>
      </c>
      <c r="I334" s="119" t="s">
        <v>1386</v>
      </c>
      <c r="J334" s="116">
        <v>-5</v>
      </c>
    </row>
    <row r="335" spans="1:10" s="115" customFormat="1" ht="12.75">
      <c r="A335" s="119" t="s">
        <v>1549</v>
      </c>
      <c r="B335" s="119" t="s">
        <v>548</v>
      </c>
      <c r="C335" s="119" t="s">
        <v>1550</v>
      </c>
      <c r="D335" s="119" t="s">
        <v>916</v>
      </c>
      <c r="E335" s="119" t="s">
        <v>917</v>
      </c>
      <c r="F335" s="119" t="s">
        <v>1551</v>
      </c>
      <c r="G335" s="119" t="s">
        <v>919</v>
      </c>
      <c r="H335" s="119" t="s">
        <v>920</v>
      </c>
      <c r="I335" s="119" t="s">
        <v>1386</v>
      </c>
      <c r="J335" s="116">
        <v>-5</v>
      </c>
    </row>
    <row r="336" spans="1:10" s="115" customFormat="1" ht="12.75">
      <c r="A336" s="119" t="s">
        <v>967</v>
      </c>
      <c r="B336" s="119" t="s">
        <v>1552</v>
      </c>
      <c r="C336" s="119" t="s">
        <v>1553</v>
      </c>
      <c r="D336" s="119" t="s">
        <v>916</v>
      </c>
      <c r="E336" s="119" t="s">
        <v>917</v>
      </c>
      <c r="F336" s="119" t="s">
        <v>113</v>
      </c>
      <c r="G336" s="119" t="s">
        <v>919</v>
      </c>
      <c r="H336" s="119" t="s">
        <v>920</v>
      </c>
      <c r="I336" s="119" t="s">
        <v>1386</v>
      </c>
      <c r="J336" s="116">
        <v>-5</v>
      </c>
    </row>
    <row r="337" spans="1:10" s="115" customFormat="1" ht="12.75">
      <c r="A337" s="119" t="s">
        <v>1554</v>
      </c>
      <c r="B337" s="119" t="s">
        <v>706</v>
      </c>
      <c r="C337" s="119" t="s">
        <v>1555</v>
      </c>
      <c r="D337" s="119" t="s">
        <v>916</v>
      </c>
      <c r="E337" s="119" t="s">
        <v>917</v>
      </c>
      <c r="F337" s="119" t="s">
        <v>1556</v>
      </c>
      <c r="G337" s="119" t="s">
        <v>919</v>
      </c>
      <c r="H337" s="119" t="s">
        <v>920</v>
      </c>
      <c r="I337" s="119" t="s">
        <v>1386</v>
      </c>
      <c r="J337" s="116">
        <v>-5</v>
      </c>
    </row>
    <row r="338" spans="1:10" s="115" customFormat="1" ht="12.75">
      <c r="A338" s="119" t="s">
        <v>1179</v>
      </c>
      <c r="B338" s="119" t="s">
        <v>879</v>
      </c>
      <c r="C338" s="119" t="s">
        <v>1557</v>
      </c>
      <c r="D338" s="119" t="s">
        <v>916</v>
      </c>
      <c r="E338" s="119" t="s">
        <v>917</v>
      </c>
      <c r="F338" s="119" t="s">
        <v>1181</v>
      </c>
      <c r="G338" s="119" t="s">
        <v>919</v>
      </c>
      <c r="H338" s="119" t="s">
        <v>920</v>
      </c>
      <c r="I338" s="119" t="s">
        <v>1386</v>
      </c>
      <c r="J338" s="116">
        <v>-5</v>
      </c>
    </row>
    <row r="339" spans="1:10" s="115" customFormat="1" ht="12.75">
      <c r="A339" s="119" t="s">
        <v>1201</v>
      </c>
      <c r="B339" s="119" t="s">
        <v>574</v>
      </c>
      <c r="C339" s="119" t="s">
        <v>1558</v>
      </c>
      <c r="D339" s="119" t="s">
        <v>916</v>
      </c>
      <c r="E339" s="119" t="s">
        <v>917</v>
      </c>
      <c r="F339" s="119" t="s">
        <v>1203</v>
      </c>
      <c r="G339" s="119" t="s">
        <v>919</v>
      </c>
      <c r="H339" s="119" t="s">
        <v>920</v>
      </c>
      <c r="I339" s="119" t="s">
        <v>1386</v>
      </c>
      <c r="J339" s="116">
        <v>-5</v>
      </c>
    </row>
    <row r="340" spans="1:10" s="115" customFormat="1" ht="12.75">
      <c r="A340" s="119" t="s">
        <v>1307</v>
      </c>
      <c r="B340" s="119" t="s">
        <v>509</v>
      </c>
      <c r="C340" s="119" t="s">
        <v>1559</v>
      </c>
      <c r="D340" s="119" t="s">
        <v>916</v>
      </c>
      <c r="E340" s="119" t="s">
        <v>917</v>
      </c>
      <c r="F340" s="119" t="s">
        <v>149</v>
      </c>
      <c r="G340" s="119" t="s">
        <v>919</v>
      </c>
      <c r="H340" s="119" t="s">
        <v>920</v>
      </c>
      <c r="I340" s="119" t="s">
        <v>1386</v>
      </c>
      <c r="J340" s="116">
        <v>-5</v>
      </c>
    </row>
    <row r="341" spans="1:10" s="115" customFormat="1" ht="12.75">
      <c r="A341" s="119" t="s">
        <v>953</v>
      </c>
      <c r="B341" s="119" t="s">
        <v>719</v>
      </c>
      <c r="C341" s="119" t="s">
        <v>1560</v>
      </c>
      <c r="D341" s="119" t="s">
        <v>916</v>
      </c>
      <c r="E341" s="119" t="s">
        <v>917</v>
      </c>
      <c r="F341" s="119" t="s">
        <v>955</v>
      </c>
      <c r="G341" s="119" t="s">
        <v>919</v>
      </c>
      <c r="H341" s="119" t="s">
        <v>920</v>
      </c>
      <c r="I341" s="119" t="s">
        <v>1386</v>
      </c>
      <c r="J341" s="116">
        <v>-5</v>
      </c>
    </row>
    <row r="342" spans="1:10" s="115" customFormat="1" ht="12.75">
      <c r="A342" s="119" t="s">
        <v>1088</v>
      </c>
      <c r="B342" s="119" t="s">
        <v>369</v>
      </c>
      <c r="C342" s="119" t="s">
        <v>1561</v>
      </c>
      <c r="D342" s="119" t="s">
        <v>916</v>
      </c>
      <c r="E342" s="119" t="s">
        <v>917</v>
      </c>
      <c r="F342" s="119" t="s">
        <v>1091</v>
      </c>
      <c r="G342" s="119" t="s">
        <v>919</v>
      </c>
      <c r="H342" s="119" t="s">
        <v>920</v>
      </c>
      <c r="I342" s="119" t="s">
        <v>1386</v>
      </c>
      <c r="J342" s="116">
        <v>-5</v>
      </c>
    </row>
    <row r="343" spans="1:10" s="115" customFormat="1" ht="12.75">
      <c r="A343" s="119" t="s">
        <v>1264</v>
      </c>
      <c r="B343" s="119" t="s">
        <v>450</v>
      </c>
      <c r="C343" s="119" t="s">
        <v>1562</v>
      </c>
      <c r="D343" s="119" t="s">
        <v>916</v>
      </c>
      <c r="E343" s="119" t="s">
        <v>917</v>
      </c>
      <c r="F343" s="119" t="s">
        <v>72</v>
      </c>
      <c r="G343" s="119" t="s">
        <v>919</v>
      </c>
      <c r="H343" s="119" t="s">
        <v>920</v>
      </c>
      <c r="I343" s="119" t="s">
        <v>1386</v>
      </c>
      <c r="J343" s="116">
        <v>-5</v>
      </c>
    </row>
    <row r="344" spans="1:10" s="115" customFormat="1" ht="12.75">
      <c r="A344" s="119" t="s">
        <v>1303</v>
      </c>
      <c r="B344" s="119" t="s">
        <v>1563</v>
      </c>
      <c r="C344" s="119" t="s">
        <v>1564</v>
      </c>
      <c r="D344" s="119" t="s">
        <v>916</v>
      </c>
      <c r="E344" s="119" t="s">
        <v>917</v>
      </c>
      <c r="F344" s="119" t="s">
        <v>1305</v>
      </c>
      <c r="G344" s="119" t="s">
        <v>919</v>
      </c>
      <c r="H344" s="119" t="s">
        <v>920</v>
      </c>
      <c r="I344" s="119" t="s">
        <v>1386</v>
      </c>
      <c r="J344" s="116">
        <v>-5</v>
      </c>
    </row>
    <row r="345" spans="1:10" s="115" customFormat="1" ht="12.75">
      <c r="A345" s="119" t="s">
        <v>927</v>
      </c>
      <c r="B345" s="119" t="s">
        <v>840</v>
      </c>
      <c r="C345" s="119" t="s">
        <v>1565</v>
      </c>
      <c r="D345" s="119" t="s">
        <v>916</v>
      </c>
      <c r="E345" s="119" t="s">
        <v>917</v>
      </c>
      <c r="F345" s="119" t="s">
        <v>930</v>
      </c>
      <c r="G345" s="119" t="s">
        <v>919</v>
      </c>
      <c r="H345" s="119" t="s">
        <v>920</v>
      </c>
      <c r="I345" s="119" t="s">
        <v>1386</v>
      </c>
      <c r="J345" s="116">
        <v>-5</v>
      </c>
    </row>
    <row r="346" spans="1:10" s="115" customFormat="1" ht="12.75">
      <c r="A346" s="119" t="s">
        <v>1092</v>
      </c>
      <c r="B346" s="119" t="s">
        <v>573</v>
      </c>
      <c r="C346" s="119" t="s">
        <v>1566</v>
      </c>
      <c r="D346" s="119" t="s">
        <v>916</v>
      </c>
      <c r="E346" s="119" t="s">
        <v>1030</v>
      </c>
      <c r="F346" s="119" t="s">
        <v>1094</v>
      </c>
      <c r="G346" s="119" t="s">
        <v>919</v>
      </c>
      <c r="H346" s="119" t="s">
        <v>920</v>
      </c>
      <c r="I346" s="119" t="s">
        <v>1386</v>
      </c>
      <c r="J346" s="116">
        <v>-5</v>
      </c>
    </row>
    <row r="347" spans="1:10" s="115" customFormat="1" ht="12.75">
      <c r="A347" s="119" t="s">
        <v>1299</v>
      </c>
      <c r="B347" s="119" t="s">
        <v>280</v>
      </c>
      <c r="C347" s="119" t="s">
        <v>1567</v>
      </c>
      <c r="D347" s="119" t="s">
        <v>916</v>
      </c>
      <c r="E347" s="119" t="s">
        <v>1030</v>
      </c>
      <c r="F347" s="119" t="s">
        <v>1301</v>
      </c>
      <c r="G347" s="119" t="s">
        <v>919</v>
      </c>
      <c r="H347" s="119" t="s">
        <v>920</v>
      </c>
      <c r="I347" s="119" t="s">
        <v>1386</v>
      </c>
      <c r="J347" s="116">
        <v>-5</v>
      </c>
    </row>
    <row r="348" spans="1:10" s="115" customFormat="1" ht="12.75">
      <c r="A348" s="119" t="s">
        <v>1361</v>
      </c>
      <c r="B348" s="119" t="s">
        <v>362</v>
      </c>
      <c r="C348" s="119" t="s">
        <v>1568</v>
      </c>
      <c r="D348" s="119" t="s">
        <v>916</v>
      </c>
      <c r="E348" s="119" t="s">
        <v>917</v>
      </c>
      <c r="F348" s="119" t="s">
        <v>1364</v>
      </c>
      <c r="G348" s="119" t="s">
        <v>919</v>
      </c>
      <c r="H348" s="119" t="s">
        <v>920</v>
      </c>
      <c r="I348" s="119" t="s">
        <v>1386</v>
      </c>
      <c r="J348" s="116">
        <v>-5</v>
      </c>
    </row>
    <row r="349" spans="1:10" s="115" customFormat="1" ht="12.75">
      <c r="A349" s="119" t="s">
        <v>1307</v>
      </c>
      <c r="B349" s="119" t="s">
        <v>1569</v>
      </c>
      <c r="C349" s="119" t="s">
        <v>1570</v>
      </c>
      <c r="D349" s="119" t="s">
        <v>916</v>
      </c>
      <c r="E349" s="119" t="s">
        <v>1030</v>
      </c>
      <c r="F349" s="119" t="s">
        <v>149</v>
      </c>
      <c r="G349" s="119" t="s">
        <v>919</v>
      </c>
      <c r="H349" s="119" t="s">
        <v>920</v>
      </c>
      <c r="I349" s="119" t="s">
        <v>1386</v>
      </c>
      <c r="J349" s="116">
        <v>-5</v>
      </c>
    </row>
    <row r="350" spans="1:10" s="115" customFormat="1" ht="12.75">
      <c r="A350" s="119" t="s">
        <v>1159</v>
      </c>
      <c r="B350" s="119" t="s">
        <v>353</v>
      </c>
      <c r="C350" s="119" t="s">
        <v>1571</v>
      </c>
      <c r="D350" s="119" t="s">
        <v>916</v>
      </c>
      <c r="E350" s="119" t="s">
        <v>917</v>
      </c>
      <c r="F350" s="119" t="s">
        <v>1161</v>
      </c>
      <c r="G350" s="119" t="s">
        <v>919</v>
      </c>
      <c r="H350" s="119" t="s">
        <v>920</v>
      </c>
      <c r="I350" s="119" t="s">
        <v>1386</v>
      </c>
      <c r="J350" s="116">
        <v>-5</v>
      </c>
    </row>
    <row r="351" spans="1:10" s="115" customFormat="1" ht="12.75">
      <c r="A351" s="119" t="s">
        <v>1168</v>
      </c>
      <c r="B351" s="119" t="s">
        <v>610</v>
      </c>
      <c r="C351" s="119" t="s">
        <v>1572</v>
      </c>
      <c r="D351" s="119" t="s">
        <v>916</v>
      </c>
      <c r="E351" s="119" t="s">
        <v>1030</v>
      </c>
      <c r="F351" s="119" t="s">
        <v>1170</v>
      </c>
      <c r="G351" s="119" t="s">
        <v>919</v>
      </c>
      <c r="H351" s="119" t="s">
        <v>920</v>
      </c>
      <c r="I351" s="119" t="s">
        <v>1386</v>
      </c>
      <c r="J351" s="116">
        <v>-5</v>
      </c>
    </row>
    <row r="352" spans="1:10" s="115" customFormat="1" ht="12.75">
      <c r="A352" s="119" t="s">
        <v>1303</v>
      </c>
      <c r="B352" s="119" t="s">
        <v>1573</v>
      </c>
      <c r="C352" s="119" t="s">
        <v>1574</v>
      </c>
      <c r="D352" s="119" t="s">
        <v>916</v>
      </c>
      <c r="E352" s="119" t="s">
        <v>917</v>
      </c>
      <c r="F352" s="119" t="s">
        <v>1305</v>
      </c>
      <c r="G352" s="119" t="s">
        <v>919</v>
      </c>
      <c r="H352" s="119" t="s">
        <v>920</v>
      </c>
      <c r="I352" s="119" t="s">
        <v>1386</v>
      </c>
      <c r="J352" s="116">
        <v>-5</v>
      </c>
    </row>
    <row r="353" spans="1:10" s="115" customFormat="1" ht="12.75">
      <c r="A353" s="119" t="s">
        <v>927</v>
      </c>
      <c r="B353" s="119" t="s">
        <v>806</v>
      </c>
      <c r="C353" s="119" t="s">
        <v>1575</v>
      </c>
      <c r="D353" s="119" t="s">
        <v>916</v>
      </c>
      <c r="E353" s="119" t="s">
        <v>917</v>
      </c>
      <c r="F353" s="119" t="s">
        <v>930</v>
      </c>
      <c r="G353" s="119" t="s">
        <v>919</v>
      </c>
      <c r="H353" s="119" t="s">
        <v>920</v>
      </c>
      <c r="I353" s="119" t="s">
        <v>1386</v>
      </c>
      <c r="J353" s="116">
        <v>-5</v>
      </c>
    </row>
    <row r="354" spans="1:10" s="115" customFormat="1" ht="12.75">
      <c r="A354" s="119" t="s">
        <v>1168</v>
      </c>
      <c r="B354" s="119" t="s">
        <v>503</v>
      </c>
      <c r="C354" s="119" t="s">
        <v>1576</v>
      </c>
      <c r="D354" s="119" t="s">
        <v>916</v>
      </c>
      <c r="E354" s="119" t="s">
        <v>917</v>
      </c>
      <c r="F354" s="119" t="s">
        <v>1170</v>
      </c>
      <c r="G354" s="119" t="s">
        <v>919</v>
      </c>
      <c r="H354" s="119" t="s">
        <v>920</v>
      </c>
      <c r="I354" s="119" t="s">
        <v>1386</v>
      </c>
      <c r="J354" s="116">
        <v>-5</v>
      </c>
    </row>
    <row r="355" spans="1:10" s="115" customFormat="1" ht="12.75">
      <c r="A355" s="119" t="s">
        <v>1255</v>
      </c>
      <c r="B355" s="119" t="s">
        <v>753</v>
      </c>
      <c r="C355" s="119" t="s">
        <v>1577</v>
      </c>
      <c r="D355" s="119" t="s">
        <v>916</v>
      </c>
      <c r="E355" s="119" t="s">
        <v>917</v>
      </c>
      <c r="F355" s="119" t="s">
        <v>1258</v>
      </c>
      <c r="G355" s="119" t="s">
        <v>919</v>
      </c>
      <c r="H355" s="119" t="s">
        <v>920</v>
      </c>
      <c r="I355" s="119" t="s">
        <v>1386</v>
      </c>
      <c r="J355" s="116">
        <v>-5</v>
      </c>
    </row>
    <row r="356" spans="1:10" s="115" customFormat="1" ht="12.75">
      <c r="A356" s="119" t="s">
        <v>1361</v>
      </c>
      <c r="B356" s="119" t="s">
        <v>237</v>
      </c>
      <c r="C356" s="119" t="s">
        <v>1578</v>
      </c>
      <c r="D356" s="119" t="s">
        <v>916</v>
      </c>
      <c r="E356" s="119" t="s">
        <v>1030</v>
      </c>
      <c r="F356" s="119" t="s">
        <v>1364</v>
      </c>
      <c r="G356" s="119" t="s">
        <v>919</v>
      </c>
      <c r="H356" s="119" t="s">
        <v>920</v>
      </c>
      <c r="I356" s="119" t="s">
        <v>1386</v>
      </c>
      <c r="J356" s="116">
        <v>-5</v>
      </c>
    </row>
    <row r="357" spans="1:10" s="115" customFormat="1" ht="12.75">
      <c r="A357" s="119" t="s">
        <v>1146</v>
      </c>
      <c r="B357" s="119" t="s">
        <v>423</v>
      </c>
      <c r="C357" s="119" t="s">
        <v>1579</v>
      </c>
      <c r="D357" s="119" t="s">
        <v>916</v>
      </c>
      <c r="E357" s="119" t="s">
        <v>917</v>
      </c>
      <c r="F357" s="119" t="s">
        <v>1148</v>
      </c>
      <c r="G357" s="119" t="s">
        <v>919</v>
      </c>
      <c r="H357" s="119" t="s">
        <v>920</v>
      </c>
      <c r="I357" s="119" t="s">
        <v>1386</v>
      </c>
      <c r="J357" s="116">
        <v>-5</v>
      </c>
    </row>
    <row r="358" spans="1:10" s="115" customFormat="1" ht="12.75">
      <c r="A358" s="119" t="s">
        <v>1000</v>
      </c>
      <c r="B358" s="119" t="s">
        <v>1580</v>
      </c>
      <c r="C358" s="119" t="s">
        <v>1581</v>
      </c>
      <c r="D358" s="119" t="s">
        <v>916</v>
      </c>
      <c r="E358" s="119" t="s">
        <v>917</v>
      </c>
      <c r="F358" s="119" t="s">
        <v>1002</v>
      </c>
      <c r="G358" s="119" t="s">
        <v>919</v>
      </c>
      <c r="H358" s="119" t="s">
        <v>920</v>
      </c>
      <c r="I358" s="119" t="s">
        <v>1386</v>
      </c>
      <c r="J358" s="116">
        <v>-5</v>
      </c>
    </row>
    <row r="359" spans="1:10" s="115" customFormat="1" ht="12.75">
      <c r="A359" s="119" t="s">
        <v>1303</v>
      </c>
      <c r="B359" s="119" t="s">
        <v>385</v>
      </c>
      <c r="C359" s="119" t="s">
        <v>1582</v>
      </c>
      <c r="D359" s="119" t="s">
        <v>916</v>
      </c>
      <c r="E359" s="119" t="s">
        <v>1030</v>
      </c>
      <c r="F359" s="119" t="s">
        <v>1305</v>
      </c>
      <c r="G359" s="119" t="s">
        <v>919</v>
      </c>
      <c r="H359" s="119" t="s">
        <v>920</v>
      </c>
      <c r="I359" s="119" t="s">
        <v>1386</v>
      </c>
      <c r="J359" s="116">
        <v>-5</v>
      </c>
    </row>
    <row r="360" spans="1:10" s="115" customFormat="1" ht="12.75">
      <c r="A360" s="119" t="s">
        <v>1208</v>
      </c>
      <c r="B360" s="119" t="s">
        <v>801</v>
      </c>
      <c r="C360" s="119" t="s">
        <v>1583</v>
      </c>
      <c r="D360" s="119" t="s">
        <v>916</v>
      </c>
      <c r="E360" s="119" t="s">
        <v>917</v>
      </c>
      <c r="F360" s="119" t="s">
        <v>1210</v>
      </c>
      <c r="G360" s="119" t="s">
        <v>919</v>
      </c>
      <c r="H360" s="119" t="s">
        <v>920</v>
      </c>
      <c r="I360" s="119" t="s">
        <v>1386</v>
      </c>
      <c r="J360" s="116">
        <v>-5</v>
      </c>
    </row>
    <row r="361" spans="1:10" s="115" customFormat="1" ht="12.75">
      <c r="A361" s="119" t="s">
        <v>1316</v>
      </c>
      <c r="B361" s="119" t="s">
        <v>649</v>
      </c>
      <c r="C361" s="119" t="s">
        <v>1584</v>
      </c>
      <c r="D361" s="119" t="s">
        <v>916</v>
      </c>
      <c r="E361" s="119" t="s">
        <v>917</v>
      </c>
      <c r="F361" s="119" t="s">
        <v>1318</v>
      </c>
      <c r="G361" s="119" t="s">
        <v>919</v>
      </c>
      <c r="H361" s="119" t="s">
        <v>920</v>
      </c>
      <c r="I361" s="119" t="s">
        <v>1386</v>
      </c>
      <c r="J361" s="116">
        <v>-5</v>
      </c>
    </row>
    <row r="362" spans="1:10" s="115" customFormat="1" ht="12.75">
      <c r="A362" s="119" t="s">
        <v>1307</v>
      </c>
      <c r="B362" s="119" t="s">
        <v>264</v>
      </c>
      <c r="C362" s="119" t="s">
        <v>1585</v>
      </c>
      <c r="D362" s="119" t="s">
        <v>916</v>
      </c>
      <c r="E362" s="119" t="s">
        <v>917</v>
      </c>
      <c r="F362" s="119" t="s">
        <v>149</v>
      </c>
      <c r="G362" s="119" t="s">
        <v>919</v>
      </c>
      <c r="H362" s="119" t="s">
        <v>920</v>
      </c>
      <c r="I362" s="119" t="s">
        <v>1386</v>
      </c>
      <c r="J362" s="116">
        <v>-5</v>
      </c>
    </row>
    <row r="363" spans="1:10" s="115" customFormat="1" ht="12.75">
      <c r="A363" s="119" t="s">
        <v>1284</v>
      </c>
      <c r="B363" s="119" t="s">
        <v>1586</v>
      </c>
      <c r="C363" s="119" t="s">
        <v>1587</v>
      </c>
      <c r="D363" s="119" t="s">
        <v>916</v>
      </c>
      <c r="E363" s="119" t="s">
        <v>917</v>
      </c>
      <c r="F363" s="119" t="s">
        <v>1286</v>
      </c>
      <c r="G363" s="119" t="s">
        <v>919</v>
      </c>
      <c r="H363" s="119" t="s">
        <v>920</v>
      </c>
      <c r="I363" s="119" t="s">
        <v>1386</v>
      </c>
      <c r="J363" s="116">
        <v>-5</v>
      </c>
    </row>
    <row r="364" spans="1:10" s="115" customFormat="1" ht="12.75">
      <c r="A364" s="119" t="s">
        <v>971</v>
      </c>
      <c r="B364" s="119" t="s">
        <v>407</v>
      </c>
      <c r="C364" s="119" t="s">
        <v>1588</v>
      </c>
      <c r="D364" s="119" t="s">
        <v>916</v>
      </c>
      <c r="E364" s="119" t="s">
        <v>1030</v>
      </c>
      <c r="F364" s="119" t="s">
        <v>973</v>
      </c>
      <c r="G364" s="119" t="s">
        <v>919</v>
      </c>
      <c r="H364" s="119" t="s">
        <v>920</v>
      </c>
      <c r="I364" s="119" t="s">
        <v>1386</v>
      </c>
      <c r="J364" s="116">
        <v>-5</v>
      </c>
    </row>
    <row r="365" spans="1:10" s="115" customFormat="1" ht="12.75">
      <c r="A365" s="119" t="s">
        <v>934</v>
      </c>
      <c r="B365" s="119" t="s">
        <v>532</v>
      </c>
      <c r="C365" s="119" t="s">
        <v>1589</v>
      </c>
      <c r="D365" s="119" t="s">
        <v>916</v>
      </c>
      <c r="E365" s="119" t="s">
        <v>917</v>
      </c>
      <c r="F365" s="119" t="s">
        <v>937</v>
      </c>
      <c r="G365" s="119" t="s">
        <v>919</v>
      </c>
      <c r="H365" s="119" t="s">
        <v>920</v>
      </c>
      <c r="I365" s="119" t="s">
        <v>1386</v>
      </c>
      <c r="J365" s="116">
        <v>-5</v>
      </c>
    </row>
    <row r="366" spans="1:10" s="115" customFormat="1" ht="12.75">
      <c r="A366" s="119" t="s">
        <v>1219</v>
      </c>
      <c r="B366" s="119" t="s">
        <v>527</v>
      </c>
      <c r="C366" s="119" t="s">
        <v>1157</v>
      </c>
      <c r="D366" s="119" t="s">
        <v>916</v>
      </c>
      <c r="E366" s="119" t="s">
        <v>917</v>
      </c>
      <c r="F366" s="119" t="s">
        <v>1221</v>
      </c>
      <c r="G366" s="119" t="s">
        <v>919</v>
      </c>
      <c r="H366" s="119" t="s">
        <v>920</v>
      </c>
      <c r="I366" s="119" t="s">
        <v>1386</v>
      </c>
      <c r="J366" s="116">
        <v>-5</v>
      </c>
    </row>
    <row r="367" spans="1:10" s="115" customFormat="1" ht="12.75">
      <c r="A367" s="119" t="s">
        <v>1471</v>
      </c>
      <c r="B367" s="119" t="s">
        <v>1590</v>
      </c>
      <c r="C367" s="119" t="s">
        <v>1591</v>
      </c>
      <c r="D367" s="119" t="s">
        <v>916</v>
      </c>
      <c r="E367" s="119" t="s">
        <v>917</v>
      </c>
      <c r="F367" s="119" t="s">
        <v>1473</v>
      </c>
      <c r="G367" s="119" t="s">
        <v>919</v>
      </c>
      <c r="H367" s="119" t="s">
        <v>920</v>
      </c>
      <c r="I367" s="119" t="s">
        <v>1386</v>
      </c>
      <c r="J367" s="116">
        <v>-5</v>
      </c>
    </row>
    <row r="368" spans="1:10" s="115" customFormat="1" ht="12.75">
      <c r="A368" s="119" t="s">
        <v>1404</v>
      </c>
      <c r="B368" s="119" t="s">
        <v>1592</v>
      </c>
      <c r="C368" s="119" t="s">
        <v>1593</v>
      </c>
      <c r="D368" s="119" t="s">
        <v>916</v>
      </c>
      <c r="E368" s="119" t="s">
        <v>917</v>
      </c>
      <c r="F368" s="119" t="s">
        <v>1406</v>
      </c>
      <c r="G368" s="119" t="s">
        <v>919</v>
      </c>
      <c r="H368" s="119" t="s">
        <v>920</v>
      </c>
      <c r="I368" s="119" t="s">
        <v>1386</v>
      </c>
      <c r="J368" s="116">
        <v>-5</v>
      </c>
    </row>
    <row r="369" spans="1:10" s="115" customFormat="1" ht="12.75">
      <c r="A369" s="119" t="s">
        <v>1341</v>
      </c>
      <c r="B369" s="119" t="s">
        <v>476</v>
      </c>
      <c r="C369" s="119" t="s">
        <v>1594</v>
      </c>
      <c r="D369" s="119" t="s">
        <v>916</v>
      </c>
      <c r="E369" s="119" t="s">
        <v>917</v>
      </c>
      <c r="F369" s="119" t="s">
        <v>1344</v>
      </c>
      <c r="G369" s="119" t="s">
        <v>919</v>
      </c>
      <c r="H369" s="119" t="s">
        <v>920</v>
      </c>
      <c r="I369" s="119" t="s">
        <v>1386</v>
      </c>
      <c r="J369" s="116">
        <v>-5</v>
      </c>
    </row>
    <row r="370" spans="1:10" s="115" customFormat="1" ht="12.75">
      <c r="A370" s="119" t="s">
        <v>1276</v>
      </c>
      <c r="B370" s="119" t="s">
        <v>591</v>
      </c>
      <c r="C370" s="119" t="s">
        <v>1595</v>
      </c>
      <c r="D370" s="119" t="s">
        <v>916</v>
      </c>
      <c r="E370" s="119" t="s">
        <v>1030</v>
      </c>
      <c r="F370" s="119" t="s">
        <v>1278</v>
      </c>
      <c r="G370" s="119" t="s">
        <v>919</v>
      </c>
      <c r="H370" s="119" t="s">
        <v>920</v>
      </c>
      <c r="I370" s="119" t="s">
        <v>1386</v>
      </c>
      <c r="J370" s="116">
        <v>-5</v>
      </c>
    </row>
    <row r="371" spans="1:10" s="115" customFormat="1" ht="12.75">
      <c r="A371" s="119" t="s">
        <v>1471</v>
      </c>
      <c r="B371" s="119" t="s">
        <v>429</v>
      </c>
      <c r="C371" s="119" t="s">
        <v>1596</v>
      </c>
      <c r="D371" s="119" t="s">
        <v>916</v>
      </c>
      <c r="E371" s="119" t="s">
        <v>917</v>
      </c>
      <c r="F371" s="119" t="s">
        <v>1473</v>
      </c>
      <c r="G371" s="119" t="s">
        <v>919</v>
      </c>
      <c r="H371" s="119" t="s">
        <v>920</v>
      </c>
      <c r="I371" s="119" t="s">
        <v>1386</v>
      </c>
      <c r="J371" s="116">
        <v>-5</v>
      </c>
    </row>
    <row r="372" spans="1:10" s="115" customFormat="1" ht="12.75">
      <c r="A372" s="119" t="s">
        <v>1597</v>
      </c>
      <c r="B372" s="119" t="s">
        <v>627</v>
      </c>
      <c r="C372" s="119" t="s">
        <v>1598</v>
      </c>
      <c r="D372" s="119" t="s">
        <v>916</v>
      </c>
      <c r="E372" s="119" t="s">
        <v>1030</v>
      </c>
      <c r="F372" s="119" t="s">
        <v>1599</v>
      </c>
      <c r="G372" s="119" t="s">
        <v>919</v>
      </c>
      <c r="H372" s="119" t="s">
        <v>920</v>
      </c>
      <c r="I372" s="119" t="s">
        <v>1386</v>
      </c>
      <c r="J372" s="116">
        <v>-5</v>
      </c>
    </row>
    <row r="373" spans="1:10" s="115" customFormat="1" ht="12.75">
      <c r="A373" s="119" t="s">
        <v>1052</v>
      </c>
      <c r="B373" s="119" t="s">
        <v>1600</v>
      </c>
      <c r="C373" s="119" t="s">
        <v>1601</v>
      </c>
      <c r="D373" s="119" t="s">
        <v>916</v>
      </c>
      <c r="E373" s="119" t="s">
        <v>917</v>
      </c>
      <c r="F373" s="119" t="s">
        <v>95</v>
      </c>
      <c r="G373" s="119" t="s">
        <v>919</v>
      </c>
      <c r="H373" s="119" t="s">
        <v>920</v>
      </c>
      <c r="I373" s="119" t="s">
        <v>1386</v>
      </c>
      <c r="J373" s="116">
        <v>-5</v>
      </c>
    </row>
    <row r="374" spans="1:10" s="115" customFormat="1" ht="12.75">
      <c r="A374" s="119" t="s">
        <v>1539</v>
      </c>
      <c r="B374" s="119" t="s">
        <v>587</v>
      </c>
      <c r="C374" s="119" t="s">
        <v>1602</v>
      </c>
      <c r="D374" s="119" t="s">
        <v>916</v>
      </c>
      <c r="E374" s="119" t="s">
        <v>1030</v>
      </c>
      <c r="F374" s="119" t="s">
        <v>161</v>
      </c>
      <c r="G374" s="119" t="s">
        <v>919</v>
      </c>
      <c r="H374" s="119" t="s">
        <v>920</v>
      </c>
      <c r="I374" s="119" t="s">
        <v>1386</v>
      </c>
      <c r="J374" s="116">
        <v>-5</v>
      </c>
    </row>
    <row r="375" spans="1:10" s="115" customFormat="1" ht="12.75">
      <c r="A375" s="119" t="s">
        <v>1284</v>
      </c>
      <c r="B375" s="119" t="s">
        <v>380</v>
      </c>
      <c r="C375" s="119" t="s">
        <v>1603</v>
      </c>
      <c r="D375" s="119" t="s">
        <v>916</v>
      </c>
      <c r="E375" s="119" t="s">
        <v>917</v>
      </c>
      <c r="F375" s="119" t="s">
        <v>1286</v>
      </c>
      <c r="G375" s="119" t="s">
        <v>919</v>
      </c>
      <c r="H375" s="119" t="s">
        <v>920</v>
      </c>
      <c r="I375" s="119" t="s">
        <v>1386</v>
      </c>
      <c r="J375" s="116">
        <v>-5</v>
      </c>
    </row>
    <row r="376" spans="1:10" s="115" customFormat="1" ht="12.75">
      <c r="A376" s="119" t="s">
        <v>1042</v>
      </c>
      <c r="B376" s="119" t="s">
        <v>1604</v>
      </c>
      <c r="C376" s="119" t="s">
        <v>1605</v>
      </c>
      <c r="D376" s="119" t="s">
        <v>916</v>
      </c>
      <c r="E376" s="119" t="s">
        <v>1030</v>
      </c>
      <c r="F376" s="119" t="s">
        <v>1045</v>
      </c>
      <c r="G376" s="119" t="s">
        <v>919</v>
      </c>
      <c r="H376" s="119" t="s">
        <v>920</v>
      </c>
      <c r="I376" s="119" t="s">
        <v>1386</v>
      </c>
      <c r="J376" s="116">
        <v>-5</v>
      </c>
    </row>
    <row r="377" spans="1:10" s="115" customFormat="1" ht="12.75">
      <c r="A377" s="119" t="s">
        <v>1000</v>
      </c>
      <c r="B377" s="119" t="s">
        <v>651</v>
      </c>
      <c r="C377" s="119" t="s">
        <v>1606</v>
      </c>
      <c r="D377" s="119" t="s">
        <v>916</v>
      </c>
      <c r="E377" s="119" t="s">
        <v>917</v>
      </c>
      <c r="F377" s="119" t="s">
        <v>1002</v>
      </c>
      <c r="G377" s="119" t="s">
        <v>919</v>
      </c>
      <c r="H377" s="119" t="s">
        <v>920</v>
      </c>
      <c r="I377" s="119" t="s">
        <v>1386</v>
      </c>
      <c r="J377" s="116">
        <v>-5</v>
      </c>
    </row>
    <row r="378" spans="1:10" s="115" customFormat="1" ht="12.75">
      <c r="A378" s="119" t="s">
        <v>1535</v>
      </c>
      <c r="B378" s="119" t="s">
        <v>1607</v>
      </c>
      <c r="C378" s="119" t="s">
        <v>1608</v>
      </c>
      <c r="D378" s="119" t="s">
        <v>916</v>
      </c>
      <c r="E378" s="119" t="s">
        <v>917</v>
      </c>
      <c r="F378" s="119" t="s">
        <v>1537</v>
      </c>
      <c r="G378" s="119" t="s">
        <v>919</v>
      </c>
      <c r="H378" s="119" t="s">
        <v>920</v>
      </c>
      <c r="I378" s="119" t="s">
        <v>1386</v>
      </c>
      <c r="J378" s="116">
        <v>-5</v>
      </c>
    </row>
    <row r="379" spans="1:10" s="115" customFormat="1" ht="12.75">
      <c r="A379" s="119" t="s">
        <v>1117</v>
      </c>
      <c r="B379" s="119" t="s">
        <v>1609</v>
      </c>
      <c r="C379" s="119" t="s">
        <v>1610</v>
      </c>
      <c r="D379" s="119" t="s">
        <v>916</v>
      </c>
      <c r="E379" s="119" t="s">
        <v>917</v>
      </c>
      <c r="F379" s="119" t="s">
        <v>1119</v>
      </c>
      <c r="G379" s="119" t="s">
        <v>919</v>
      </c>
      <c r="H379" s="119" t="s">
        <v>920</v>
      </c>
      <c r="I379" s="119" t="s">
        <v>1386</v>
      </c>
      <c r="J379" s="116">
        <v>-5</v>
      </c>
    </row>
    <row r="380" spans="1:10" s="115" customFormat="1" ht="12.75">
      <c r="A380" s="119" t="s">
        <v>1611</v>
      </c>
      <c r="B380" s="119" t="s">
        <v>1612</v>
      </c>
      <c r="C380" s="119" t="s">
        <v>1613</v>
      </c>
      <c r="D380" s="119" t="s">
        <v>916</v>
      </c>
      <c r="E380" s="119" t="s">
        <v>917</v>
      </c>
      <c r="F380" s="119" t="s">
        <v>1614</v>
      </c>
      <c r="G380" s="119" t="s">
        <v>919</v>
      </c>
      <c r="H380" s="119" t="s">
        <v>920</v>
      </c>
      <c r="I380" s="119" t="s">
        <v>1386</v>
      </c>
      <c r="J380" s="116">
        <v>-5</v>
      </c>
    </row>
    <row r="381" spans="1:10" s="115" customFormat="1" ht="12.75">
      <c r="A381" s="119" t="s">
        <v>1615</v>
      </c>
      <c r="B381" s="119" t="s">
        <v>721</v>
      </c>
      <c r="C381" s="119" t="s">
        <v>1616</v>
      </c>
      <c r="D381" s="119" t="s">
        <v>916</v>
      </c>
      <c r="E381" s="119" t="s">
        <v>917</v>
      </c>
      <c r="F381" s="119" t="s">
        <v>1617</v>
      </c>
      <c r="G381" s="119" t="s">
        <v>919</v>
      </c>
      <c r="H381" s="119" t="s">
        <v>920</v>
      </c>
      <c r="I381" s="119" t="s">
        <v>1386</v>
      </c>
      <c r="J381" s="116">
        <v>-5</v>
      </c>
    </row>
    <row r="382" spans="1:10" s="115" customFormat="1" ht="12.75">
      <c r="A382" s="119" t="s">
        <v>963</v>
      </c>
      <c r="B382" s="119" t="s">
        <v>484</v>
      </c>
      <c r="C382" s="119" t="s">
        <v>1618</v>
      </c>
      <c r="D382" s="119" t="s">
        <v>916</v>
      </c>
      <c r="E382" s="119" t="s">
        <v>1030</v>
      </c>
      <c r="F382" s="119" t="s">
        <v>965</v>
      </c>
      <c r="G382" s="119" t="s">
        <v>919</v>
      </c>
      <c r="H382" s="119" t="s">
        <v>920</v>
      </c>
      <c r="I382" s="119" t="s">
        <v>1386</v>
      </c>
      <c r="J382" s="116">
        <v>-5</v>
      </c>
    </row>
    <row r="383" spans="1:10" s="115" customFormat="1" ht="12.75">
      <c r="A383" s="119" t="s">
        <v>963</v>
      </c>
      <c r="B383" s="119" t="s">
        <v>1619</v>
      </c>
      <c r="C383" s="119" t="s">
        <v>1620</v>
      </c>
      <c r="D383" s="119" t="s">
        <v>916</v>
      </c>
      <c r="E383" s="119" t="s">
        <v>917</v>
      </c>
      <c r="F383" s="119" t="s">
        <v>965</v>
      </c>
      <c r="G383" s="119" t="s">
        <v>919</v>
      </c>
      <c r="H383" s="119" t="s">
        <v>920</v>
      </c>
      <c r="I383" s="119" t="s">
        <v>1386</v>
      </c>
      <c r="J383" s="116">
        <v>-5</v>
      </c>
    </row>
    <row r="384" spans="1:10" s="115" customFormat="1" ht="12.75">
      <c r="A384" s="119" t="s">
        <v>927</v>
      </c>
      <c r="B384" s="119" t="s">
        <v>823</v>
      </c>
      <c r="C384" s="119" t="s">
        <v>1621</v>
      </c>
      <c r="D384" s="119" t="s">
        <v>916</v>
      </c>
      <c r="E384" s="119" t="s">
        <v>917</v>
      </c>
      <c r="F384" s="119" t="s">
        <v>930</v>
      </c>
      <c r="G384" s="119" t="s">
        <v>919</v>
      </c>
      <c r="H384" s="119" t="s">
        <v>920</v>
      </c>
      <c r="I384" s="119" t="s">
        <v>1386</v>
      </c>
      <c r="J384" s="116">
        <v>-5</v>
      </c>
    </row>
    <row r="385" spans="1:10" s="115" customFormat="1" ht="12.75">
      <c r="A385" s="119" t="s">
        <v>1622</v>
      </c>
      <c r="B385" s="119" t="s">
        <v>1623</v>
      </c>
      <c r="C385" s="119" t="s">
        <v>1624</v>
      </c>
      <c r="D385" s="119" t="s">
        <v>916</v>
      </c>
      <c r="E385" s="119" t="s">
        <v>1030</v>
      </c>
      <c r="F385" s="119" t="s">
        <v>1625</v>
      </c>
      <c r="G385" s="119" t="s">
        <v>1626</v>
      </c>
      <c r="H385" s="119" t="s">
        <v>920</v>
      </c>
      <c r="I385" s="119" t="s">
        <v>1627</v>
      </c>
      <c r="J385" s="116"/>
    </row>
    <row r="386" spans="1:10" s="115" customFormat="1" ht="12.75">
      <c r="A386" s="119" t="s">
        <v>1179</v>
      </c>
      <c r="B386" s="119" t="s">
        <v>1628</v>
      </c>
      <c r="C386" s="119" t="s">
        <v>1629</v>
      </c>
      <c r="D386" s="119" t="s">
        <v>916</v>
      </c>
      <c r="E386" s="119" t="s">
        <v>917</v>
      </c>
      <c r="F386" s="119" t="s">
        <v>1181</v>
      </c>
      <c r="G386" s="119" t="s">
        <v>1626</v>
      </c>
      <c r="H386" s="119" t="s">
        <v>920</v>
      </c>
      <c r="I386" s="119" t="s">
        <v>1627</v>
      </c>
      <c r="J386" s="116"/>
    </row>
    <row r="387" spans="1:10" s="115" customFormat="1" ht="12.75">
      <c r="A387" s="119" t="s">
        <v>1358</v>
      </c>
      <c r="B387" s="119" t="s">
        <v>475</v>
      </c>
      <c r="C387" s="119" t="s">
        <v>1630</v>
      </c>
      <c r="D387" s="119" t="s">
        <v>916</v>
      </c>
      <c r="E387" s="119" t="s">
        <v>1030</v>
      </c>
      <c r="F387" s="119" t="s">
        <v>1360</v>
      </c>
      <c r="G387" s="119" t="s">
        <v>1626</v>
      </c>
      <c r="H387" s="119" t="s">
        <v>920</v>
      </c>
      <c r="I387" s="119" t="s">
        <v>1627</v>
      </c>
      <c r="J387" s="116"/>
    </row>
    <row r="388" spans="1:10" s="115" customFormat="1" ht="12.75">
      <c r="A388" s="119" t="s">
        <v>1224</v>
      </c>
      <c r="B388" s="119" t="s">
        <v>203</v>
      </c>
      <c r="C388" s="119" t="s">
        <v>1631</v>
      </c>
      <c r="D388" s="119" t="s">
        <v>916</v>
      </c>
      <c r="E388" s="119" t="s">
        <v>917</v>
      </c>
      <c r="F388" s="119" t="s">
        <v>1226</v>
      </c>
      <c r="G388" s="119" t="s">
        <v>1626</v>
      </c>
      <c r="H388" s="119" t="s">
        <v>920</v>
      </c>
      <c r="I388" s="119" t="s">
        <v>1627</v>
      </c>
      <c r="J388" s="116"/>
    </row>
    <row r="389" spans="1:10" s="115" customFormat="1" ht="12.75">
      <c r="A389" s="119" t="s">
        <v>1171</v>
      </c>
      <c r="B389" s="119" t="s">
        <v>515</v>
      </c>
      <c r="C389" s="119" t="s">
        <v>1632</v>
      </c>
      <c r="D389" s="119" t="s">
        <v>916</v>
      </c>
      <c r="E389" s="119" t="s">
        <v>1030</v>
      </c>
      <c r="F389" s="119" t="s">
        <v>135</v>
      </c>
      <c r="G389" s="119" t="s">
        <v>1626</v>
      </c>
      <c r="H389" s="119" t="s">
        <v>920</v>
      </c>
      <c r="I389" s="119" t="s">
        <v>1627</v>
      </c>
      <c r="J389" s="116"/>
    </row>
    <row r="390" spans="1:10" s="115" customFormat="1" ht="12.75">
      <c r="A390" s="119" t="s">
        <v>1549</v>
      </c>
      <c r="B390" s="119" t="s">
        <v>490</v>
      </c>
      <c r="C390" s="119" t="s">
        <v>1633</v>
      </c>
      <c r="D390" s="119" t="s">
        <v>916</v>
      </c>
      <c r="E390" s="119" t="s">
        <v>917</v>
      </c>
      <c r="F390" s="119" t="s">
        <v>1551</v>
      </c>
      <c r="G390" s="119" t="s">
        <v>1626</v>
      </c>
      <c r="H390" s="119" t="s">
        <v>920</v>
      </c>
      <c r="I390" s="119" t="s">
        <v>1627</v>
      </c>
      <c r="J390" s="116"/>
    </row>
    <row r="391" spans="1:10" s="115" customFormat="1" ht="12.75">
      <c r="A391" s="119" t="s">
        <v>1611</v>
      </c>
      <c r="B391" s="119" t="s">
        <v>436</v>
      </c>
      <c r="C391" s="119" t="s">
        <v>1634</v>
      </c>
      <c r="D391" s="119" t="s">
        <v>916</v>
      </c>
      <c r="E391" s="119" t="s">
        <v>1030</v>
      </c>
      <c r="F391" s="119" t="s">
        <v>1614</v>
      </c>
      <c r="G391" s="119" t="s">
        <v>1626</v>
      </c>
      <c r="H391" s="119" t="s">
        <v>920</v>
      </c>
      <c r="I391" s="119" t="s">
        <v>1627</v>
      </c>
      <c r="J391" s="116"/>
    </row>
    <row r="392" spans="1:10" s="115" customFormat="1" ht="12.75">
      <c r="A392" s="119" t="s">
        <v>1006</v>
      </c>
      <c r="B392" s="119" t="s">
        <v>477</v>
      </c>
      <c r="C392" s="119" t="s">
        <v>1635</v>
      </c>
      <c r="D392" s="119" t="s">
        <v>916</v>
      </c>
      <c r="E392" s="119" t="s">
        <v>1030</v>
      </c>
      <c r="F392" s="119" t="s">
        <v>1009</v>
      </c>
      <c r="G392" s="119" t="s">
        <v>1626</v>
      </c>
      <c r="H392" s="119" t="s">
        <v>920</v>
      </c>
      <c r="I392" s="119" t="s">
        <v>1627</v>
      </c>
      <c r="J392" s="116"/>
    </row>
    <row r="393" spans="1:10" s="115" customFormat="1" ht="12.75">
      <c r="A393" s="119" t="s">
        <v>1052</v>
      </c>
      <c r="B393" s="119" t="s">
        <v>1636</v>
      </c>
      <c r="C393" s="119" t="s">
        <v>1637</v>
      </c>
      <c r="D393" s="119" t="s">
        <v>916</v>
      </c>
      <c r="E393" s="119" t="s">
        <v>917</v>
      </c>
      <c r="F393" s="119" t="s">
        <v>95</v>
      </c>
      <c r="G393" s="119" t="s">
        <v>1626</v>
      </c>
      <c r="H393" s="119" t="s">
        <v>920</v>
      </c>
      <c r="I393" s="119" t="s">
        <v>1627</v>
      </c>
      <c r="J393" s="116"/>
    </row>
    <row r="394" spans="1:10" s="115" customFormat="1" ht="12.75">
      <c r="A394" s="119" t="s">
        <v>1003</v>
      </c>
      <c r="B394" s="119" t="s">
        <v>518</v>
      </c>
      <c r="C394" s="119" t="s">
        <v>1638</v>
      </c>
      <c r="D394" s="119" t="s">
        <v>916</v>
      </c>
      <c r="E394" s="119" t="s">
        <v>1030</v>
      </c>
      <c r="F394" s="119" t="s">
        <v>1005</v>
      </c>
      <c r="G394" s="119" t="s">
        <v>1626</v>
      </c>
      <c r="H394" s="119" t="s">
        <v>920</v>
      </c>
      <c r="I394" s="119" t="s">
        <v>1627</v>
      </c>
      <c r="J394" s="116"/>
    </row>
    <row r="395" spans="1:10" s="115" customFormat="1" ht="12.75">
      <c r="A395" s="119" t="s">
        <v>1224</v>
      </c>
      <c r="B395" s="119" t="s">
        <v>1639</v>
      </c>
      <c r="C395" s="119" t="s">
        <v>1640</v>
      </c>
      <c r="D395" s="119" t="s">
        <v>916</v>
      </c>
      <c r="E395" s="119" t="s">
        <v>1054</v>
      </c>
      <c r="F395" s="119" t="s">
        <v>1226</v>
      </c>
      <c r="G395" s="119" t="s">
        <v>1626</v>
      </c>
      <c r="H395" s="119" t="s">
        <v>920</v>
      </c>
      <c r="I395" s="119" t="s">
        <v>1627</v>
      </c>
      <c r="J395" s="116"/>
    </row>
    <row r="396" spans="1:10" s="115" customFormat="1" ht="12.75">
      <c r="A396" s="119" t="s">
        <v>1429</v>
      </c>
      <c r="B396" s="119" t="s">
        <v>832</v>
      </c>
      <c r="C396" s="119" t="s">
        <v>1641</v>
      </c>
      <c r="D396" s="119" t="s">
        <v>916</v>
      </c>
      <c r="E396" s="119" t="s">
        <v>917</v>
      </c>
      <c r="F396" s="119" t="s">
        <v>1431</v>
      </c>
      <c r="G396" s="119" t="s">
        <v>1626</v>
      </c>
      <c r="H396" s="119" t="s">
        <v>920</v>
      </c>
      <c r="I396" s="119" t="s">
        <v>1627</v>
      </c>
      <c r="J396" s="116"/>
    </row>
    <row r="397" spans="1:10" s="115" customFormat="1" ht="12.75">
      <c r="A397" s="119" t="s">
        <v>1117</v>
      </c>
      <c r="B397" s="119" t="s">
        <v>217</v>
      </c>
      <c r="C397" s="119" t="s">
        <v>1642</v>
      </c>
      <c r="D397" s="119" t="s">
        <v>916</v>
      </c>
      <c r="E397" s="119" t="s">
        <v>917</v>
      </c>
      <c r="F397" s="119" t="s">
        <v>1119</v>
      </c>
      <c r="G397" s="119" t="s">
        <v>1626</v>
      </c>
      <c r="H397" s="119" t="s">
        <v>920</v>
      </c>
      <c r="I397" s="119" t="s">
        <v>1627</v>
      </c>
      <c r="J397" s="116"/>
    </row>
    <row r="398" spans="1:10" s="115" customFormat="1" ht="12.75">
      <c r="A398" s="119" t="s">
        <v>1439</v>
      </c>
      <c r="B398" s="119" t="s">
        <v>748</v>
      </c>
      <c r="C398" s="119" t="s">
        <v>1643</v>
      </c>
      <c r="D398" s="119" t="s">
        <v>916</v>
      </c>
      <c r="E398" s="119" t="s">
        <v>917</v>
      </c>
      <c r="F398" s="119" t="s">
        <v>1441</v>
      </c>
      <c r="G398" s="119" t="s">
        <v>1626</v>
      </c>
      <c r="H398" s="119" t="s">
        <v>920</v>
      </c>
      <c r="I398" s="119" t="s">
        <v>1627</v>
      </c>
      <c r="J398" s="116"/>
    </row>
    <row r="399" spans="1:10" s="115" customFormat="1" ht="12.75">
      <c r="A399" s="119" t="s">
        <v>943</v>
      </c>
      <c r="B399" s="119" t="s">
        <v>508</v>
      </c>
      <c r="C399" s="119" t="s">
        <v>1644</v>
      </c>
      <c r="D399" s="119" t="s">
        <v>916</v>
      </c>
      <c r="E399" s="119" t="s">
        <v>917</v>
      </c>
      <c r="F399" s="119" t="s">
        <v>945</v>
      </c>
      <c r="G399" s="119" t="s">
        <v>1626</v>
      </c>
      <c r="H399" s="119" t="s">
        <v>920</v>
      </c>
      <c r="I399" s="119" t="s">
        <v>1627</v>
      </c>
      <c r="J399" s="116"/>
    </row>
    <row r="400" spans="1:10" s="115" customFormat="1" ht="12.75">
      <c r="A400" s="119" t="s">
        <v>947</v>
      </c>
      <c r="B400" s="119" t="s">
        <v>538</v>
      </c>
      <c r="C400" s="119" t="s">
        <v>1645</v>
      </c>
      <c r="D400" s="119" t="s">
        <v>916</v>
      </c>
      <c r="E400" s="119" t="s">
        <v>917</v>
      </c>
      <c r="F400" s="119" t="s">
        <v>949</v>
      </c>
      <c r="G400" s="119" t="s">
        <v>1626</v>
      </c>
      <c r="H400" s="119" t="s">
        <v>920</v>
      </c>
      <c r="I400" s="119" t="s">
        <v>1627</v>
      </c>
      <c r="J400" s="116"/>
    </row>
    <row r="401" spans="1:10" s="115" customFormat="1" ht="12.75">
      <c r="A401" s="119" t="s">
        <v>1429</v>
      </c>
      <c r="B401" s="119" t="s">
        <v>434</v>
      </c>
      <c r="C401" s="119" t="s">
        <v>1646</v>
      </c>
      <c r="D401" s="119" t="s">
        <v>916</v>
      </c>
      <c r="E401" s="119" t="s">
        <v>1030</v>
      </c>
      <c r="F401" s="119" t="s">
        <v>1431</v>
      </c>
      <c r="G401" s="119" t="s">
        <v>1626</v>
      </c>
      <c r="H401" s="119" t="s">
        <v>920</v>
      </c>
      <c r="I401" s="119" t="s">
        <v>1627</v>
      </c>
      <c r="J401" s="116"/>
    </row>
    <row r="402" spans="1:10" s="115" customFormat="1" ht="12.75">
      <c r="A402" s="119" t="s">
        <v>1078</v>
      </c>
      <c r="B402" s="119" t="s">
        <v>607</v>
      </c>
      <c r="C402" s="119" t="s">
        <v>1647</v>
      </c>
      <c r="D402" s="119" t="s">
        <v>916</v>
      </c>
      <c r="E402" s="119" t="s">
        <v>917</v>
      </c>
      <c r="F402" s="119" t="s">
        <v>1081</v>
      </c>
      <c r="G402" s="119" t="s">
        <v>1626</v>
      </c>
      <c r="H402" s="119" t="s">
        <v>920</v>
      </c>
      <c r="I402" s="119" t="s">
        <v>1627</v>
      </c>
      <c r="J402" s="116"/>
    </row>
    <row r="403" spans="1:10" s="115" customFormat="1" ht="12.75">
      <c r="A403" s="119" t="s">
        <v>1369</v>
      </c>
      <c r="B403" s="119" t="s">
        <v>559</v>
      </c>
      <c r="C403" s="119" t="s">
        <v>1648</v>
      </c>
      <c r="D403" s="119" t="s">
        <v>916</v>
      </c>
      <c r="E403" s="119" t="s">
        <v>917</v>
      </c>
      <c r="F403" s="119" t="s">
        <v>1371</v>
      </c>
      <c r="G403" s="119" t="s">
        <v>1626</v>
      </c>
      <c r="H403" s="119" t="s">
        <v>920</v>
      </c>
      <c r="I403" s="119" t="s">
        <v>1627</v>
      </c>
      <c r="J403" s="116"/>
    </row>
    <row r="404" spans="1:10" s="115" customFormat="1" ht="12.75">
      <c r="A404" s="119" t="s">
        <v>1369</v>
      </c>
      <c r="B404" s="119" t="s">
        <v>1649</v>
      </c>
      <c r="C404" s="119" t="s">
        <v>1650</v>
      </c>
      <c r="D404" s="119" t="s">
        <v>916</v>
      </c>
      <c r="E404" s="119" t="s">
        <v>917</v>
      </c>
      <c r="F404" s="119" t="s">
        <v>1371</v>
      </c>
      <c r="G404" s="119" t="s">
        <v>1626</v>
      </c>
      <c r="H404" s="119" t="s">
        <v>920</v>
      </c>
      <c r="I404" s="119" t="s">
        <v>1627</v>
      </c>
      <c r="J404" s="116"/>
    </row>
    <row r="405" spans="1:10" s="115" customFormat="1" ht="12.75">
      <c r="A405" s="119" t="s">
        <v>1201</v>
      </c>
      <c r="B405" s="119" t="s">
        <v>1651</v>
      </c>
      <c r="C405" s="119" t="s">
        <v>1652</v>
      </c>
      <c r="D405" s="119" t="s">
        <v>916</v>
      </c>
      <c r="E405" s="119" t="s">
        <v>917</v>
      </c>
      <c r="F405" s="119" t="s">
        <v>1203</v>
      </c>
      <c r="G405" s="119" t="s">
        <v>1626</v>
      </c>
      <c r="H405" s="119" t="s">
        <v>920</v>
      </c>
      <c r="I405" s="119" t="s">
        <v>1627</v>
      </c>
      <c r="J405" s="116"/>
    </row>
    <row r="406" spans="1:10" s="115" customFormat="1" ht="12.75">
      <c r="A406" s="119" t="s">
        <v>1615</v>
      </c>
      <c r="B406" s="119" t="s">
        <v>321</v>
      </c>
      <c r="C406" s="119" t="s">
        <v>1653</v>
      </c>
      <c r="D406" s="119" t="s">
        <v>916</v>
      </c>
      <c r="E406" s="119" t="s">
        <v>917</v>
      </c>
      <c r="F406" s="119" t="s">
        <v>1617</v>
      </c>
      <c r="G406" s="119" t="s">
        <v>1626</v>
      </c>
      <c r="H406" s="119" t="s">
        <v>920</v>
      </c>
      <c r="I406" s="119" t="s">
        <v>1627</v>
      </c>
      <c r="J406" s="116"/>
    </row>
    <row r="407" spans="1:10" s="115" customFormat="1" ht="12.75">
      <c r="A407" s="119" t="s">
        <v>1141</v>
      </c>
      <c r="B407" s="119" t="s">
        <v>384</v>
      </c>
      <c r="C407" s="119" t="s">
        <v>1654</v>
      </c>
      <c r="D407" s="119" t="s">
        <v>916</v>
      </c>
      <c r="E407" s="119" t="s">
        <v>917</v>
      </c>
      <c r="F407" s="119" t="s">
        <v>1144</v>
      </c>
      <c r="G407" s="119" t="s">
        <v>1626</v>
      </c>
      <c r="H407" s="119" t="s">
        <v>920</v>
      </c>
      <c r="I407" s="119" t="s">
        <v>1627</v>
      </c>
      <c r="J407" s="116"/>
    </row>
    <row r="408" spans="1:10" s="115" customFormat="1" ht="12.75">
      <c r="A408" s="119" t="s">
        <v>1442</v>
      </c>
      <c r="B408" s="119" t="s">
        <v>1655</v>
      </c>
      <c r="C408" s="119" t="s">
        <v>1656</v>
      </c>
      <c r="D408" s="119" t="s">
        <v>916</v>
      </c>
      <c r="E408" s="119" t="s">
        <v>917</v>
      </c>
      <c r="F408" s="119" t="s">
        <v>1444</v>
      </c>
      <c r="G408" s="119" t="s">
        <v>1626</v>
      </c>
      <c r="H408" s="119" t="s">
        <v>920</v>
      </c>
      <c r="I408" s="119" t="s">
        <v>1627</v>
      </c>
      <c r="J408" s="116"/>
    </row>
    <row r="409" spans="1:10" s="115" customFormat="1" ht="12.75">
      <c r="A409" s="119" t="s">
        <v>1316</v>
      </c>
      <c r="B409" s="119" t="s">
        <v>636</v>
      </c>
      <c r="C409" s="119" t="s">
        <v>1657</v>
      </c>
      <c r="D409" s="119" t="s">
        <v>916</v>
      </c>
      <c r="E409" s="119" t="s">
        <v>1030</v>
      </c>
      <c r="F409" s="119" t="s">
        <v>1318</v>
      </c>
      <c r="G409" s="119" t="s">
        <v>1626</v>
      </c>
      <c r="H409" s="119" t="s">
        <v>920</v>
      </c>
      <c r="I409" s="119" t="s">
        <v>1627</v>
      </c>
      <c r="J409" s="116"/>
    </row>
    <row r="410" spans="1:10" s="115" customFormat="1" ht="12.75">
      <c r="A410" s="119" t="s">
        <v>1141</v>
      </c>
      <c r="B410" s="119" t="s">
        <v>230</v>
      </c>
      <c r="C410" s="119" t="s">
        <v>1658</v>
      </c>
      <c r="D410" s="119" t="s">
        <v>916</v>
      </c>
      <c r="E410" s="119" t="s">
        <v>1030</v>
      </c>
      <c r="F410" s="119" t="s">
        <v>1144</v>
      </c>
      <c r="G410" s="119" t="s">
        <v>1626</v>
      </c>
      <c r="H410" s="119" t="s">
        <v>920</v>
      </c>
      <c r="I410" s="119" t="s">
        <v>1627</v>
      </c>
      <c r="J410" s="116"/>
    </row>
    <row r="411" spans="1:10" s="115" customFormat="1" ht="12.75">
      <c r="A411" s="119" t="s">
        <v>1597</v>
      </c>
      <c r="B411" s="119" t="s">
        <v>712</v>
      </c>
      <c r="C411" s="119" t="s">
        <v>1659</v>
      </c>
      <c r="D411" s="119" t="s">
        <v>916</v>
      </c>
      <c r="E411" s="119" t="s">
        <v>917</v>
      </c>
      <c r="F411" s="119" t="s">
        <v>1599</v>
      </c>
      <c r="G411" s="119" t="s">
        <v>1626</v>
      </c>
      <c r="H411" s="119" t="s">
        <v>920</v>
      </c>
      <c r="I411" s="119" t="s">
        <v>1627</v>
      </c>
      <c r="J411" s="116"/>
    </row>
    <row r="412" spans="1:10" s="115" customFormat="1" ht="12.75">
      <c r="A412" s="119" t="s">
        <v>1447</v>
      </c>
      <c r="B412" s="119" t="s">
        <v>1660</v>
      </c>
      <c r="C412" s="119" t="s">
        <v>1661</v>
      </c>
      <c r="D412" s="119" t="s">
        <v>916</v>
      </c>
      <c r="E412" s="119" t="s">
        <v>917</v>
      </c>
      <c r="F412" s="119" t="s">
        <v>1450</v>
      </c>
      <c r="G412" s="119" t="s">
        <v>1626</v>
      </c>
      <c r="H412" s="119" t="s">
        <v>920</v>
      </c>
      <c r="I412" s="119" t="s">
        <v>1627</v>
      </c>
      <c r="J412" s="116"/>
    </row>
    <row r="413" spans="1:10" s="115" customFormat="1" ht="12.75">
      <c r="A413" s="119" t="s">
        <v>1230</v>
      </c>
      <c r="B413" s="119" t="s">
        <v>561</v>
      </c>
      <c r="C413" s="119" t="s">
        <v>1662</v>
      </c>
      <c r="D413" s="119" t="s">
        <v>916</v>
      </c>
      <c r="E413" s="119" t="s">
        <v>1030</v>
      </c>
      <c r="F413" s="119" t="s">
        <v>1233</v>
      </c>
      <c r="G413" s="119" t="s">
        <v>1626</v>
      </c>
      <c r="H413" s="119" t="s">
        <v>920</v>
      </c>
      <c r="I413" s="119" t="s">
        <v>1627</v>
      </c>
      <c r="J413" s="116"/>
    </row>
    <row r="414" spans="1:10" s="115" customFormat="1" ht="12.75">
      <c r="A414" s="119" t="s">
        <v>1082</v>
      </c>
      <c r="B414" s="119" t="s">
        <v>849</v>
      </c>
      <c r="C414" s="119" t="s">
        <v>1663</v>
      </c>
      <c r="D414" s="119" t="s">
        <v>916</v>
      </c>
      <c r="E414" s="119" t="s">
        <v>917</v>
      </c>
      <c r="F414" s="119" t="s">
        <v>1084</v>
      </c>
      <c r="G414" s="119" t="s">
        <v>1626</v>
      </c>
      <c r="H414" s="119" t="s">
        <v>920</v>
      </c>
      <c r="I414" s="119" t="s">
        <v>1627</v>
      </c>
      <c r="J414" s="116"/>
    </row>
    <row r="415" spans="1:10" s="115" customFormat="1" ht="12.75">
      <c r="A415" s="119" t="s">
        <v>1421</v>
      </c>
      <c r="B415" s="119" t="s">
        <v>487</v>
      </c>
      <c r="C415" s="119" t="s">
        <v>1664</v>
      </c>
      <c r="D415" s="119" t="s">
        <v>916</v>
      </c>
      <c r="E415" s="119" t="s">
        <v>1030</v>
      </c>
      <c r="F415" s="119" t="s">
        <v>1423</v>
      </c>
      <c r="G415" s="119" t="s">
        <v>1626</v>
      </c>
      <c r="H415" s="119" t="s">
        <v>920</v>
      </c>
      <c r="I415" s="119" t="s">
        <v>1627</v>
      </c>
      <c r="J415" s="116"/>
    </row>
    <row r="416" spans="1:10" s="115" customFormat="1" ht="12.75">
      <c r="A416" s="119" t="s">
        <v>1224</v>
      </c>
      <c r="B416" s="119" t="s">
        <v>1665</v>
      </c>
      <c r="C416" s="119" t="s">
        <v>1666</v>
      </c>
      <c r="D416" s="119" t="s">
        <v>916</v>
      </c>
      <c r="E416" s="119" t="s">
        <v>917</v>
      </c>
      <c r="F416" s="119" t="s">
        <v>1226</v>
      </c>
      <c r="G416" s="119" t="s">
        <v>1626</v>
      </c>
      <c r="H416" s="119" t="s">
        <v>920</v>
      </c>
      <c r="I416" s="119" t="s">
        <v>1627</v>
      </c>
      <c r="J416" s="116"/>
    </row>
    <row r="417" spans="1:10" s="115" customFormat="1" ht="12.75">
      <c r="A417" s="119" t="s">
        <v>1352</v>
      </c>
      <c r="B417" s="119" t="s">
        <v>1667</v>
      </c>
      <c r="C417" s="119" t="s">
        <v>1668</v>
      </c>
      <c r="D417" s="119" t="s">
        <v>916</v>
      </c>
      <c r="E417" s="119" t="s">
        <v>917</v>
      </c>
      <c r="F417" s="119" t="s">
        <v>100</v>
      </c>
      <c r="G417" s="119" t="s">
        <v>1626</v>
      </c>
      <c r="H417" s="119" t="s">
        <v>920</v>
      </c>
      <c r="I417" s="119" t="s">
        <v>1627</v>
      </c>
      <c r="J417" s="116"/>
    </row>
    <row r="418" spans="1:10" s="115" customFormat="1" ht="12.75">
      <c r="A418" s="119" t="s">
        <v>1669</v>
      </c>
      <c r="B418" s="119" t="s">
        <v>661</v>
      </c>
      <c r="C418" s="119" t="s">
        <v>1670</v>
      </c>
      <c r="D418" s="119" t="s">
        <v>916</v>
      </c>
      <c r="E418" s="119" t="s">
        <v>917</v>
      </c>
      <c r="F418" s="119" t="s">
        <v>1671</v>
      </c>
      <c r="G418" s="119" t="s">
        <v>1626</v>
      </c>
      <c r="H418" s="119" t="s">
        <v>920</v>
      </c>
      <c r="I418" s="119" t="s">
        <v>1627</v>
      </c>
      <c r="J418" s="116"/>
    </row>
    <row r="419" spans="1:10" s="115" customFormat="1" ht="12.75">
      <c r="A419" s="119" t="s">
        <v>950</v>
      </c>
      <c r="B419" s="119" t="s">
        <v>857</v>
      </c>
      <c r="C419" s="119" t="s">
        <v>1672</v>
      </c>
      <c r="D419" s="119" t="s">
        <v>916</v>
      </c>
      <c r="E419" s="119" t="s">
        <v>917</v>
      </c>
      <c r="F419" s="119" t="s">
        <v>69</v>
      </c>
      <c r="G419" s="119" t="s">
        <v>1626</v>
      </c>
      <c r="H419" s="119" t="s">
        <v>920</v>
      </c>
      <c r="I419" s="119" t="s">
        <v>1627</v>
      </c>
      <c r="J419" s="116"/>
    </row>
    <row r="420" spans="1:10" s="115" customFormat="1" ht="12.75">
      <c r="A420" s="119" t="s">
        <v>950</v>
      </c>
      <c r="B420" s="119" t="s">
        <v>652</v>
      </c>
      <c r="C420" s="119" t="s">
        <v>1673</v>
      </c>
      <c r="D420" s="119" t="s">
        <v>916</v>
      </c>
      <c r="E420" s="119" t="s">
        <v>917</v>
      </c>
      <c r="F420" s="119" t="s">
        <v>69</v>
      </c>
      <c r="G420" s="119" t="s">
        <v>1626</v>
      </c>
      <c r="H420" s="119" t="s">
        <v>920</v>
      </c>
      <c r="I420" s="119" t="s">
        <v>1627</v>
      </c>
      <c r="J420" s="116"/>
    </row>
    <row r="421" spans="1:10" s="115" customFormat="1" ht="12.75">
      <c r="A421" s="119" t="s">
        <v>1052</v>
      </c>
      <c r="B421" s="119" t="s">
        <v>202</v>
      </c>
      <c r="C421" s="119" t="s">
        <v>1674</v>
      </c>
      <c r="D421" s="119" t="s">
        <v>916</v>
      </c>
      <c r="E421" s="119" t="s">
        <v>917</v>
      </c>
      <c r="F421" s="119" t="s">
        <v>95</v>
      </c>
      <c r="G421" s="119" t="s">
        <v>1626</v>
      </c>
      <c r="H421" s="119" t="s">
        <v>920</v>
      </c>
      <c r="I421" s="119" t="s">
        <v>1627</v>
      </c>
      <c r="J421" s="116"/>
    </row>
    <row r="422" spans="1:10" s="115" customFormat="1" ht="12.75">
      <c r="A422" s="119" t="s">
        <v>934</v>
      </c>
      <c r="B422" s="119" t="s">
        <v>388</v>
      </c>
      <c r="C422" s="119" t="s">
        <v>1675</v>
      </c>
      <c r="D422" s="119" t="s">
        <v>916</v>
      </c>
      <c r="E422" s="119" t="s">
        <v>1030</v>
      </c>
      <c r="F422" s="119" t="s">
        <v>937</v>
      </c>
      <c r="G422" s="119" t="s">
        <v>1626</v>
      </c>
      <c r="H422" s="119" t="s">
        <v>920</v>
      </c>
      <c r="I422" s="119" t="s">
        <v>1627</v>
      </c>
      <c r="J422" s="116"/>
    </row>
    <row r="423" spans="1:10" s="115" customFormat="1" ht="12.75">
      <c r="A423" s="119" t="s">
        <v>1297</v>
      </c>
      <c r="B423" s="119" t="s">
        <v>694</v>
      </c>
      <c r="C423" s="119" t="s">
        <v>1676</v>
      </c>
      <c r="D423" s="119" t="s">
        <v>916</v>
      </c>
      <c r="E423" s="119" t="s">
        <v>917</v>
      </c>
      <c r="F423" s="119" t="s">
        <v>97</v>
      </c>
      <c r="G423" s="119" t="s">
        <v>1626</v>
      </c>
      <c r="H423" s="119" t="s">
        <v>920</v>
      </c>
      <c r="I423" s="119" t="s">
        <v>1627</v>
      </c>
      <c r="J423" s="116"/>
    </row>
    <row r="424" spans="1:10" s="115" customFormat="1" ht="12.75">
      <c r="A424" s="119" t="s">
        <v>1059</v>
      </c>
      <c r="B424" s="119" t="s">
        <v>794</v>
      </c>
      <c r="C424" s="119" t="s">
        <v>1677</v>
      </c>
      <c r="D424" s="119" t="s">
        <v>916</v>
      </c>
      <c r="E424" s="119" t="s">
        <v>917</v>
      </c>
      <c r="F424" s="119" t="s">
        <v>82</v>
      </c>
      <c r="G424" s="119" t="s">
        <v>1626</v>
      </c>
      <c r="H424" s="119" t="s">
        <v>920</v>
      </c>
      <c r="I424" s="119" t="s">
        <v>1627</v>
      </c>
      <c r="J424" s="116"/>
    </row>
    <row r="425" spans="1:10" s="115" customFormat="1" ht="12.75">
      <c r="A425" s="119" t="s">
        <v>1678</v>
      </c>
      <c r="B425" s="119" t="s">
        <v>428</v>
      </c>
      <c r="C425" s="119" t="s">
        <v>1679</v>
      </c>
      <c r="D425" s="119" t="s">
        <v>916</v>
      </c>
      <c r="E425" s="119" t="s">
        <v>1030</v>
      </c>
      <c r="F425" s="119" t="s">
        <v>1680</v>
      </c>
      <c r="G425" s="119" t="s">
        <v>1626</v>
      </c>
      <c r="H425" s="119" t="s">
        <v>920</v>
      </c>
      <c r="I425" s="119" t="s">
        <v>1627</v>
      </c>
      <c r="J425" s="116"/>
    </row>
    <row r="426" spans="1:10" s="115" customFormat="1" ht="12.75">
      <c r="A426" s="119" t="s">
        <v>1489</v>
      </c>
      <c r="B426" s="119" t="s">
        <v>409</v>
      </c>
      <c r="C426" s="119" t="s">
        <v>1681</v>
      </c>
      <c r="D426" s="119" t="s">
        <v>916</v>
      </c>
      <c r="E426" s="119" t="s">
        <v>917</v>
      </c>
      <c r="F426" s="119" t="s">
        <v>1491</v>
      </c>
      <c r="G426" s="119" t="s">
        <v>1626</v>
      </c>
      <c r="H426" s="119" t="s">
        <v>920</v>
      </c>
      <c r="I426" s="119" t="s">
        <v>1627</v>
      </c>
      <c r="J426" s="116"/>
    </row>
    <row r="427" spans="1:10" s="115" customFormat="1" ht="12.75">
      <c r="A427" s="119" t="s">
        <v>1447</v>
      </c>
      <c r="B427" s="119" t="s">
        <v>424</v>
      </c>
      <c r="C427" s="119" t="s">
        <v>1682</v>
      </c>
      <c r="D427" s="119" t="s">
        <v>916</v>
      </c>
      <c r="E427" s="119" t="s">
        <v>917</v>
      </c>
      <c r="F427" s="119" t="s">
        <v>1450</v>
      </c>
      <c r="G427" s="119" t="s">
        <v>1626</v>
      </c>
      <c r="H427" s="119" t="s">
        <v>920</v>
      </c>
      <c r="I427" s="119" t="s">
        <v>1627</v>
      </c>
      <c r="J427" s="116"/>
    </row>
    <row r="428" spans="1:10" s="115" customFormat="1" ht="12.75">
      <c r="A428" s="119" t="s">
        <v>950</v>
      </c>
      <c r="B428" s="119" t="s">
        <v>314</v>
      </c>
      <c r="C428" s="119" t="s">
        <v>1683</v>
      </c>
      <c r="D428" s="119" t="s">
        <v>916</v>
      </c>
      <c r="E428" s="119" t="s">
        <v>1030</v>
      </c>
      <c r="F428" s="119" t="s">
        <v>69</v>
      </c>
      <c r="G428" s="119" t="s">
        <v>1626</v>
      </c>
      <c r="H428" s="119" t="s">
        <v>920</v>
      </c>
      <c r="I428" s="119" t="s">
        <v>1627</v>
      </c>
      <c r="J428" s="116"/>
    </row>
    <row r="429" spans="1:10" s="115" customFormat="1" ht="12.75">
      <c r="A429" s="119" t="s">
        <v>1684</v>
      </c>
      <c r="B429" s="119" t="s">
        <v>1685</v>
      </c>
      <c r="C429" s="119" t="s">
        <v>1686</v>
      </c>
      <c r="D429" s="119" t="s">
        <v>916</v>
      </c>
      <c r="E429" s="119" t="s">
        <v>917</v>
      </c>
      <c r="F429" s="119" t="s">
        <v>1687</v>
      </c>
      <c r="G429" s="119" t="s">
        <v>1626</v>
      </c>
      <c r="H429" s="119" t="s">
        <v>920</v>
      </c>
      <c r="I429" s="119" t="s">
        <v>1627</v>
      </c>
      <c r="J429" s="116"/>
    </row>
    <row r="430" spans="1:10" s="115" customFormat="1" ht="12.75">
      <c r="A430" s="119" t="s">
        <v>1688</v>
      </c>
      <c r="B430" s="119" t="s">
        <v>537</v>
      </c>
      <c r="C430" s="119" t="s">
        <v>1689</v>
      </c>
      <c r="D430" s="119" t="s">
        <v>916</v>
      </c>
      <c r="E430" s="119" t="s">
        <v>917</v>
      </c>
      <c r="F430" s="119" t="s">
        <v>1690</v>
      </c>
      <c r="G430" s="119" t="s">
        <v>1626</v>
      </c>
      <c r="H430" s="119" t="s">
        <v>920</v>
      </c>
      <c r="I430" s="119" t="s">
        <v>1627</v>
      </c>
      <c r="J430" s="116"/>
    </row>
    <row r="431" spans="1:10" s="115" customFormat="1" ht="12.75">
      <c r="A431" s="119" t="s">
        <v>971</v>
      </c>
      <c r="B431" s="119" t="s">
        <v>454</v>
      </c>
      <c r="C431" s="119" t="s">
        <v>1691</v>
      </c>
      <c r="D431" s="119" t="s">
        <v>916</v>
      </c>
      <c r="E431" s="119" t="s">
        <v>917</v>
      </c>
      <c r="F431" s="119" t="s">
        <v>973</v>
      </c>
      <c r="G431" s="119" t="s">
        <v>1626</v>
      </c>
      <c r="H431" s="119" t="s">
        <v>920</v>
      </c>
      <c r="I431" s="119" t="s">
        <v>1627</v>
      </c>
      <c r="J431" s="116"/>
    </row>
    <row r="432" spans="1:10" s="115" customFormat="1" ht="12.75">
      <c r="A432" s="119" t="s">
        <v>1407</v>
      </c>
      <c r="B432" s="119" t="s">
        <v>1692</v>
      </c>
      <c r="C432" s="119" t="s">
        <v>1693</v>
      </c>
      <c r="D432" s="119" t="s">
        <v>916</v>
      </c>
      <c r="E432" s="119" t="s">
        <v>1030</v>
      </c>
      <c r="F432" s="119" t="s">
        <v>1409</v>
      </c>
      <c r="G432" s="119" t="s">
        <v>1626</v>
      </c>
      <c r="H432" s="119" t="s">
        <v>920</v>
      </c>
      <c r="I432" s="119" t="s">
        <v>1627</v>
      </c>
      <c r="J432" s="116"/>
    </row>
    <row r="433" spans="1:10" s="115" customFormat="1" ht="12.75">
      <c r="A433" s="119" t="s">
        <v>1684</v>
      </c>
      <c r="B433" s="119" t="s">
        <v>302</v>
      </c>
      <c r="C433" s="119" t="s">
        <v>1694</v>
      </c>
      <c r="D433" s="119" t="s">
        <v>916</v>
      </c>
      <c r="E433" s="119" t="s">
        <v>1030</v>
      </c>
      <c r="F433" s="119" t="s">
        <v>1687</v>
      </c>
      <c r="G433" s="119" t="s">
        <v>1626</v>
      </c>
      <c r="H433" s="119" t="s">
        <v>920</v>
      </c>
      <c r="I433" s="119" t="s">
        <v>1627</v>
      </c>
      <c r="J433" s="116"/>
    </row>
    <row r="434" spans="1:10" s="115" customFormat="1" ht="12.75">
      <c r="A434" s="119" t="s">
        <v>1149</v>
      </c>
      <c r="B434" s="119" t="s">
        <v>1695</v>
      </c>
      <c r="C434" s="119" t="s">
        <v>1696</v>
      </c>
      <c r="D434" s="119" t="s">
        <v>916</v>
      </c>
      <c r="E434" s="119" t="s">
        <v>917</v>
      </c>
      <c r="F434" s="119" t="s">
        <v>65</v>
      </c>
      <c r="G434" s="119" t="s">
        <v>1626</v>
      </c>
      <c r="H434" s="119" t="s">
        <v>920</v>
      </c>
      <c r="I434" s="119" t="s">
        <v>1627</v>
      </c>
      <c r="J434" s="116"/>
    </row>
    <row r="435" spans="1:10" s="115" customFormat="1" ht="12.75">
      <c r="A435" s="119" t="s">
        <v>1264</v>
      </c>
      <c r="B435" s="119" t="s">
        <v>1697</v>
      </c>
      <c r="C435" s="119" t="s">
        <v>1698</v>
      </c>
      <c r="D435" s="119" t="s">
        <v>916</v>
      </c>
      <c r="E435" s="119" t="s">
        <v>917</v>
      </c>
      <c r="F435" s="119" t="s">
        <v>72</v>
      </c>
      <c r="G435" s="119" t="s">
        <v>1626</v>
      </c>
      <c r="H435" s="119" t="s">
        <v>920</v>
      </c>
      <c r="I435" s="119" t="s">
        <v>1627</v>
      </c>
      <c r="J435" s="116"/>
    </row>
    <row r="436" spans="1:10" s="115" customFormat="1" ht="12.75">
      <c r="A436" s="119" t="s">
        <v>1358</v>
      </c>
      <c r="B436" s="119" t="s">
        <v>513</v>
      </c>
      <c r="C436" s="119" t="s">
        <v>1699</v>
      </c>
      <c r="D436" s="119" t="s">
        <v>916</v>
      </c>
      <c r="E436" s="119" t="s">
        <v>917</v>
      </c>
      <c r="F436" s="119" t="s">
        <v>1360</v>
      </c>
      <c r="G436" s="119" t="s">
        <v>1626</v>
      </c>
      <c r="H436" s="119" t="s">
        <v>920</v>
      </c>
      <c r="I436" s="119" t="s">
        <v>1627</v>
      </c>
      <c r="J436" s="116"/>
    </row>
    <row r="437" spans="1:10" s="115" customFormat="1" ht="12.75">
      <c r="A437" s="119" t="s">
        <v>1678</v>
      </c>
      <c r="B437" s="119" t="s">
        <v>471</v>
      </c>
      <c r="C437" s="119" t="s">
        <v>1700</v>
      </c>
      <c r="D437" s="119" t="s">
        <v>916</v>
      </c>
      <c r="E437" s="119" t="s">
        <v>917</v>
      </c>
      <c r="F437" s="119" t="s">
        <v>1680</v>
      </c>
      <c r="G437" s="119" t="s">
        <v>1626</v>
      </c>
      <c r="H437" s="119" t="s">
        <v>920</v>
      </c>
      <c r="I437" s="119" t="s">
        <v>1627</v>
      </c>
      <c r="J437" s="116"/>
    </row>
    <row r="438" spans="1:10" s="115" customFormat="1" ht="12.75">
      <c r="A438" s="119" t="s">
        <v>1701</v>
      </c>
      <c r="B438" s="119" t="s">
        <v>787</v>
      </c>
      <c r="C438" s="119" t="s">
        <v>1702</v>
      </c>
      <c r="D438" s="119" t="s">
        <v>916</v>
      </c>
      <c r="E438" s="119" t="s">
        <v>917</v>
      </c>
      <c r="F438" s="119" t="s">
        <v>1703</v>
      </c>
      <c r="G438" s="119" t="s">
        <v>1626</v>
      </c>
      <c r="H438" s="119" t="s">
        <v>920</v>
      </c>
      <c r="I438" s="119" t="s">
        <v>1627</v>
      </c>
      <c r="J438" s="116"/>
    </row>
    <row r="439" spans="1:10" s="115" customFormat="1" ht="12.75">
      <c r="A439" s="119" t="s">
        <v>1549</v>
      </c>
      <c r="B439" s="119" t="s">
        <v>420</v>
      </c>
      <c r="C439" s="119" t="s">
        <v>1704</v>
      </c>
      <c r="D439" s="119" t="s">
        <v>916</v>
      </c>
      <c r="E439" s="119" t="s">
        <v>1030</v>
      </c>
      <c r="F439" s="119" t="s">
        <v>1551</v>
      </c>
      <c r="G439" s="119" t="s">
        <v>1626</v>
      </c>
      <c r="H439" s="119" t="s">
        <v>920</v>
      </c>
      <c r="I439" s="119" t="s">
        <v>1627</v>
      </c>
      <c r="J439" s="116"/>
    </row>
    <row r="440" spans="1:10" s="115" customFormat="1" ht="12.75">
      <c r="A440" s="119" t="s">
        <v>1705</v>
      </c>
      <c r="B440" s="119" t="s">
        <v>1706</v>
      </c>
      <c r="C440" s="119" t="s">
        <v>1707</v>
      </c>
      <c r="D440" s="119" t="s">
        <v>916</v>
      </c>
      <c r="E440" s="119" t="s">
        <v>917</v>
      </c>
      <c r="F440" s="119" t="s">
        <v>1708</v>
      </c>
      <c r="G440" s="119" t="s">
        <v>1626</v>
      </c>
      <c r="H440" s="119" t="s">
        <v>920</v>
      </c>
      <c r="I440" s="119" t="s">
        <v>1627</v>
      </c>
      <c r="J440" s="116"/>
    </row>
    <row r="441" spans="1:10" s="115" customFormat="1" ht="12.75">
      <c r="A441" s="119" t="s">
        <v>1059</v>
      </c>
      <c r="B441" s="119" t="s">
        <v>226</v>
      </c>
      <c r="C441" s="119" t="s">
        <v>1709</v>
      </c>
      <c r="D441" s="119" t="s">
        <v>916</v>
      </c>
      <c r="E441" s="119" t="s">
        <v>917</v>
      </c>
      <c r="F441" s="119" t="s">
        <v>82</v>
      </c>
      <c r="G441" s="119" t="s">
        <v>1626</v>
      </c>
      <c r="H441" s="119" t="s">
        <v>920</v>
      </c>
      <c r="I441" s="119" t="s">
        <v>1627</v>
      </c>
      <c r="J441" s="116"/>
    </row>
    <row r="442" spans="1:10" s="115" customFormat="1" ht="12.75">
      <c r="A442" s="119" t="s">
        <v>1669</v>
      </c>
      <c r="B442" s="119" t="s">
        <v>667</v>
      </c>
      <c r="C442" s="119" t="s">
        <v>1710</v>
      </c>
      <c r="D442" s="119" t="s">
        <v>916</v>
      </c>
      <c r="E442" s="119" t="s">
        <v>917</v>
      </c>
      <c r="F442" s="119" t="s">
        <v>1671</v>
      </c>
      <c r="G442" s="119" t="s">
        <v>1626</v>
      </c>
      <c r="H442" s="119" t="s">
        <v>920</v>
      </c>
      <c r="I442" s="119" t="s">
        <v>1627</v>
      </c>
      <c r="J442" s="116"/>
    </row>
    <row r="443" spans="1:10" s="115" customFormat="1" ht="12.75">
      <c r="A443" s="119" t="s">
        <v>1141</v>
      </c>
      <c r="B443" s="119" t="s">
        <v>800</v>
      </c>
      <c r="C443" s="119" t="s">
        <v>1711</v>
      </c>
      <c r="D443" s="119" t="s">
        <v>916</v>
      </c>
      <c r="E443" s="119" t="s">
        <v>917</v>
      </c>
      <c r="F443" s="119" t="s">
        <v>1144</v>
      </c>
      <c r="G443" s="119" t="s">
        <v>1626</v>
      </c>
      <c r="H443" s="119" t="s">
        <v>920</v>
      </c>
      <c r="I443" s="119" t="s">
        <v>1627</v>
      </c>
      <c r="J443" s="116"/>
    </row>
    <row r="444" spans="1:10" s="115" customFormat="1" ht="12.75">
      <c r="A444" s="119" t="s">
        <v>1224</v>
      </c>
      <c r="B444" s="119" t="s">
        <v>1712</v>
      </c>
      <c r="C444" s="119" t="s">
        <v>1713</v>
      </c>
      <c r="D444" s="119" t="s">
        <v>916</v>
      </c>
      <c r="E444" s="119" t="s">
        <v>1481</v>
      </c>
      <c r="F444" s="119" t="s">
        <v>1226</v>
      </c>
      <c r="G444" s="119" t="s">
        <v>1626</v>
      </c>
      <c r="H444" s="119" t="s">
        <v>920</v>
      </c>
      <c r="I444" s="119" t="s">
        <v>1627</v>
      </c>
      <c r="J444" s="116"/>
    </row>
    <row r="445" spans="1:10" s="115" customFormat="1" ht="12.75">
      <c r="A445" s="119" t="s">
        <v>1264</v>
      </c>
      <c r="B445" s="119" t="s">
        <v>811</v>
      </c>
      <c r="C445" s="119" t="s">
        <v>1714</v>
      </c>
      <c r="D445" s="119" t="s">
        <v>916</v>
      </c>
      <c r="E445" s="119" t="s">
        <v>917</v>
      </c>
      <c r="F445" s="119" t="s">
        <v>72</v>
      </c>
      <c r="G445" s="119" t="s">
        <v>1626</v>
      </c>
      <c r="H445" s="119" t="s">
        <v>920</v>
      </c>
      <c r="I445" s="119" t="s">
        <v>1627</v>
      </c>
      <c r="J445" s="116"/>
    </row>
    <row r="446" spans="1:10" s="115" customFormat="1" ht="12.75">
      <c r="A446" s="119" t="s">
        <v>977</v>
      </c>
      <c r="B446" s="119" t="s">
        <v>524</v>
      </c>
      <c r="C446" s="119" t="s">
        <v>1715</v>
      </c>
      <c r="D446" s="119" t="s">
        <v>916</v>
      </c>
      <c r="E446" s="119" t="s">
        <v>917</v>
      </c>
      <c r="F446" s="119" t="s">
        <v>122</v>
      </c>
      <c r="G446" s="119" t="s">
        <v>1626</v>
      </c>
      <c r="H446" s="119" t="s">
        <v>920</v>
      </c>
      <c r="I446" s="119" t="s">
        <v>1627</v>
      </c>
      <c r="J446" s="116"/>
    </row>
    <row r="447" spans="1:10" s="115" customFormat="1" ht="12.75">
      <c r="A447" s="119" t="s">
        <v>1669</v>
      </c>
      <c r="B447" s="119" t="s">
        <v>585</v>
      </c>
      <c r="C447" s="119" t="s">
        <v>1716</v>
      </c>
      <c r="D447" s="119" t="s">
        <v>916</v>
      </c>
      <c r="E447" s="119" t="s">
        <v>1030</v>
      </c>
      <c r="F447" s="119" t="s">
        <v>1671</v>
      </c>
      <c r="G447" s="119" t="s">
        <v>1626</v>
      </c>
      <c r="H447" s="119" t="s">
        <v>920</v>
      </c>
      <c r="I447" s="119" t="s">
        <v>1627</v>
      </c>
      <c r="J447" s="116"/>
    </row>
    <row r="448" spans="1:10" s="115" customFormat="1" ht="12.75">
      <c r="A448" s="119" t="s">
        <v>1164</v>
      </c>
      <c r="B448" s="119" t="s">
        <v>273</v>
      </c>
      <c r="C448" s="119" t="s">
        <v>1717</v>
      </c>
      <c r="D448" s="119" t="s">
        <v>916</v>
      </c>
      <c r="E448" s="119" t="s">
        <v>1030</v>
      </c>
      <c r="F448" s="119" t="s">
        <v>1167</v>
      </c>
      <c r="G448" s="119" t="s">
        <v>1626</v>
      </c>
      <c r="H448" s="119" t="s">
        <v>920</v>
      </c>
      <c r="I448" s="119" t="s">
        <v>1627</v>
      </c>
      <c r="J448" s="116"/>
    </row>
    <row r="449" spans="1:10" s="115" customFormat="1" ht="12.75">
      <c r="A449" s="119" t="s">
        <v>1117</v>
      </c>
      <c r="B449" s="119" t="s">
        <v>1718</v>
      </c>
      <c r="C449" s="119" t="s">
        <v>1719</v>
      </c>
      <c r="D449" s="119" t="s">
        <v>916</v>
      </c>
      <c r="E449" s="119" t="s">
        <v>917</v>
      </c>
      <c r="F449" s="119" t="s">
        <v>1119</v>
      </c>
      <c r="G449" s="119" t="s">
        <v>1626</v>
      </c>
      <c r="H449" s="119" t="s">
        <v>920</v>
      </c>
      <c r="I449" s="119" t="s">
        <v>1627</v>
      </c>
      <c r="J449" s="116"/>
    </row>
    <row r="450" spans="1:10" s="115" customFormat="1" ht="12.75">
      <c r="A450" s="119" t="s">
        <v>1622</v>
      </c>
      <c r="B450" s="119" t="s">
        <v>483</v>
      </c>
      <c r="C450" s="119" t="s">
        <v>1720</v>
      </c>
      <c r="D450" s="119" t="s">
        <v>916</v>
      </c>
      <c r="E450" s="119" t="s">
        <v>917</v>
      </c>
      <c r="F450" s="119" t="s">
        <v>1625</v>
      </c>
      <c r="G450" s="119" t="s">
        <v>1626</v>
      </c>
      <c r="H450" s="119" t="s">
        <v>920</v>
      </c>
      <c r="I450" s="119" t="s">
        <v>1627</v>
      </c>
      <c r="J450" s="116"/>
    </row>
    <row r="451" spans="1:10" s="115" customFormat="1" ht="12.75">
      <c r="A451" s="119" t="s">
        <v>1137</v>
      </c>
      <c r="B451" s="119" t="s">
        <v>292</v>
      </c>
      <c r="C451" s="119" t="s">
        <v>1721</v>
      </c>
      <c r="D451" s="119" t="s">
        <v>916</v>
      </c>
      <c r="E451" s="119" t="s">
        <v>1030</v>
      </c>
      <c r="F451" s="119" t="s">
        <v>1139</v>
      </c>
      <c r="G451" s="119" t="s">
        <v>1626</v>
      </c>
      <c r="H451" s="119" t="s">
        <v>920</v>
      </c>
      <c r="I451" s="119" t="s">
        <v>1627</v>
      </c>
      <c r="J451" s="116"/>
    </row>
    <row r="452" spans="1:10" s="115" customFormat="1" ht="12.75">
      <c r="A452" s="119" t="s">
        <v>1701</v>
      </c>
      <c r="B452" s="119" t="s">
        <v>492</v>
      </c>
      <c r="C452" s="119" t="s">
        <v>1722</v>
      </c>
      <c r="D452" s="119" t="s">
        <v>916</v>
      </c>
      <c r="E452" s="119" t="s">
        <v>1030</v>
      </c>
      <c r="F452" s="119" t="s">
        <v>1703</v>
      </c>
      <c r="G452" s="119" t="s">
        <v>1626</v>
      </c>
      <c r="H452" s="119" t="s">
        <v>920</v>
      </c>
      <c r="I452" s="119" t="s">
        <v>1627</v>
      </c>
      <c r="J452" s="116"/>
    </row>
    <row r="453" spans="1:10" s="115" customFormat="1" ht="12.75">
      <c r="A453" s="119" t="s">
        <v>1705</v>
      </c>
      <c r="B453" s="119" t="s">
        <v>458</v>
      </c>
      <c r="C453" s="119" t="s">
        <v>1723</v>
      </c>
      <c r="D453" s="119" t="s">
        <v>916</v>
      </c>
      <c r="E453" s="119" t="s">
        <v>1030</v>
      </c>
      <c r="F453" s="119" t="s">
        <v>1708</v>
      </c>
      <c r="G453" s="119" t="s">
        <v>1626</v>
      </c>
      <c r="H453" s="119" t="s">
        <v>920</v>
      </c>
      <c r="I453" s="119" t="s">
        <v>1627</v>
      </c>
      <c r="J453" s="116"/>
    </row>
    <row r="454" spans="1:10" s="115" customFormat="1" ht="12.75">
      <c r="A454" s="119" t="s">
        <v>1224</v>
      </c>
      <c r="B454" s="119" t="s">
        <v>235</v>
      </c>
      <c r="C454" s="119" t="s">
        <v>1724</v>
      </c>
      <c r="D454" s="119" t="s">
        <v>916</v>
      </c>
      <c r="E454" s="119" t="s">
        <v>917</v>
      </c>
      <c r="F454" s="119" t="s">
        <v>1226</v>
      </c>
      <c r="G454" s="119" t="s">
        <v>1626</v>
      </c>
      <c r="H454" s="119" t="s">
        <v>920</v>
      </c>
      <c r="I454" s="119" t="s">
        <v>1627</v>
      </c>
      <c r="J454" s="116"/>
    </row>
    <row r="455" spans="1:10" s="115" customFormat="1" ht="12.75">
      <c r="A455" s="119" t="s">
        <v>1535</v>
      </c>
      <c r="B455" s="119" t="s">
        <v>461</v>
      </c>
      <c r="C455" s="119" t="s">
        <v>1725</v>
      </c>
      <c r="D455" s="119" t="s">
        <v>916</v>
      </c>
      <c r="E455" s="119" t="s">
        <v>917</v>
      </c>
      <c r="F455" s="119" t="s">
        <v>1537</v>
      </c>
      <c r="G455" s="119" t="s">
        <v>1626</v>
      </c>
      <c r="H455" s="119" t="s">
        <v>920</v>
      </c>
      <c r="I455" s="119" t="s">
        <v>1627</v>
      </c>
      <c r="J455" s="116"/>
    </row>
    <row r="456" spans="1:10" s="115" customFormat="1" ht="12.75">
      <c r="A456" s="119" t="s">
        <v>1418</v>
      </c>
      <c r="B456" s="119" t="s">
        <v>268</v>
      </c>
      <c r="C456" s="119" t="s">
        <v>1726</v>
      </c>
      <c r="D456" s="119" t="s">
        <v>916</v>
      </c>
      <c r="E456" s="119" t="s">
        <v>1030</v>
      </c>
      <c r="F456" s="119" t="s">
        <v>1420</v>
      </c>
      <c r="G456" s="119" t="s">
        <v>1626</v>
      </c>
      <c r="H456" s="119" t="s">
        <v>920</v>
      </c>
      <c r="I456" s="119" t="s">
        <v>1627</v>
      </c>
      <c r="J456" s="116"/>
    </row>
    <row r="457" spans="1:10" s="115" customFormat="1" ht="12.75">
      <c r="A457" s="119" t="s">
        <v>1418</v>
      </c>
      <c r="B457" s="119" t="s">
        <v>723</v>
      </c>
      <c r="C457" s="119" t="s">
        <v>1727</v>
      </c>
      <c r="D457" s="119" t="s">
        <v>916</v>
      </c>
      <c r="E457" s="119" t="s">
        <v>917</v>
      </c>
      <c r="F457" s="119" t="s">
        <v>1420</v>
      </c>
      <c r="G457" s="119" t="s">
        <v>1626</v>
      </c>
      <c r="H457" s="119" t="s">
        <v>920</v>
      </c>
      <c r="I457" s="119" t="s">
        <v>1627</v>
      </c>
      <c r="J457" s="116"/>
    </row>
    <row r="458" spans="1:10" s="115" customFormat="1" ht="12.75">
      <c r="A458" s="119" t="s">
        <v>950</v>
      </c>
      <c r="B458" s="119" t="s">
        <v>1728</v>
      </c>
      <c r="C458" s="119" t="s">
        <v>1729</v>
      </c>
      <c r="D458" s="119" t="s">
        <v>916</v>
      </c>
      <c r="E458" s="119" t="s">
        <v>917</v>
      </c>
      <c r="F458" s="119" t="s">
        <v>69</v>
      </c>
      <c r="G458" s="119" t="s">
        <v>1626</v>
      </c>
      <c r="H458" s="119" t="s">
        <v>920</v>
      </c>
      <c r="I458" s="119" t="s">
        <v>1627</v>
      </c>
      <c r="J458" s="116"/>
    </row>
    <row r="459" spans="1:10" s="115" customFormat="1" ht="12.75">
      <c r="A459" s="119" t="s">
        <v>1013</v>
      </c>
      <c r="B459" s="119" t="s">
        <v>402</v>
      </c>
      <c r="C459" s="119" t="s">
        <v>1730</v>
      </c>
      <c r="D459" s="119" t="s">
        <v>916</v>
      </c>
      <c r="E459" s="119" t="s">
        <v>1030</v>
      </c>
      <c r="F459" s="119" t="s">
        <v>1016</v>
      </c>
      <c r="G459" s="119" t="s">
        <v>1626</v>
      </c>
      <c r="H459" s="119" t="s">
        <v>920</v>
      </c>
      <c r="I459" s="119" t="s">
        <v>1627</v>
      </c>
      <c r="J459" s="116"/>
    </row>
    <row r="460" spans="1:10" s="115" customFormat="1" ht="12.75">
      <c r="A460" s="119" t="s">
        <v>1352</v>
      </c>
      <c r="B460" s="119" t="s">
        <v>485</v>
      </c>
      <c r="C460" s="119" t="s">
        <v>1731</v>
      </c>
      <c r="D460" s="119" t="s">
        <v>916</v>
      </c>
      <c r="E460" s="119" t="s">
        <v>917</v>
      </c>
      <c r="F460" s="119" t="s">
        <v>100</v>
      </c>
      <c r="G460" s="119" t="s">
        <v>1626</v>
      </c>
      <c r="H460" s="119" t="s">
        <v>920</v>
      </c>
      <c r="I460" s="119" t="s">
        <v>1627</v>
      </c>
      <c r="J460" s="116"/>
    </row>
    <row r="461" spans="1:10" s="115" customFormat="1" ht="12.75">
      <c r="A461" s="119" t="s">
        <v>1171</v>
      </c>
      <c r="B461" s="119" t="s">
        <v>1732</v>
      </c>
      <c r="C461" s="119" t="s">
        <v>1733</v>
      </c>
      <c r="D461" s="119" t="s">
        <v>916</v>
      </c>
      <c r="E461" s="119" t="s">
        <v>917</v>
      </c>
      <c r="F461" s="119" t="s">
        <v>135</v>
      </c>
      <c r="G461" s="119" t="s">
        <v>1626</v>
      </c>
      <c r="H461" s="119" t="s">
        <v>920</v>
      </c>
      <c r="I461" s="119" t="s">
        <v>1627</v>
      </c>
      <c r="J461" s="116"/>
    </row>
    <row r="462" spans="1:10" s="115" customFormat="1" ht="12.75">
      <c r="A462" s="119" t="s">
        <v>947</v>
      </c>
      <c r="B462" s="119" t="s">
        <v>817</v>
      </c>
      <c r="C462" s="119" t="s">
        <v>1734</v>
      </c>
      <c r="D462" s="119" t="s">
        <v>916</v>
      </c>
      <c r="E462" s="119" t="s">
        <v>917</v>
      </c>
      <c r="F462" s="119" t="s">
        <v>949</v>
      </c>
      <c r="G462" s="119" t="s">
        <v>1626</v>
      </c>
      <c r="H462" s="119" t="s">
        <v>920</v>
      </c>
      <c r="I462" s="119" t="s">
        <v>1627</v>
      </c>
      <c r="J462" s="116"/>
    </row>
    <row r="463" spans="1:10" s="115" customFormat="1" ht="12.75">
      <c r="A463" s="119" t="s">
        <v>1554</v>
      </c>
      <c r="B463" s="119" t="s">
        <v>442</v>
      </c>
      <c r="C463" s="119" t="s">
        <v>1735</v>
      </c>
      <c r="D463" s="119" t="s">
        <v>916</v>
      </c>
      <c r="E463" s="119" t="s">
        <v>1030</v>
      </c>
      <c r="F463" s="119" t="s">
        <v>1556</v>
      </c>
      <c r="G463" s="119" t="s">
        <v>1626</v>
      </c>
      <c r="H463" s="119" t="s">
        <v>920</v>
      </c>
      <c r="I463" s="119" t="s">
        <v>1627</v>
      </c>
      <c r="J463" s="116"/>
    </row>
    <row r="464" spans="1:10" s="115" customFormat="1" ht="12.75">
      <c r="A464" s="119" t="s">
        <v>1230</v>
      </c>
      <c r="B464" s="119" t="s">
        <v>688</v>
      </c>
      <c r="C464" s="119" t="s">
        <v>1736</v>
      </c>
      <c r="D464" s="119" t="s">
        <v>916</v>
      </c>
      <c r="E464" s="119" t="s">
        <v>917</v>
      </c>
      <c r="F464" s="119" t="s">
        <v>1233</v>
      </c>
      <c r="G464" s="119" t="s">
        <v>1626</v>
      </c>
      <c r="H464" s="119" t="s">
        <v>920</v>
      </c>
      <c r="I464" s="119" t="s">
        <v>1627</v>
      </c>
      <c r="J464" s="116"/>
    </row>
    <row r="465" spans="1:10" s="115" customFormat="1" ht="12.75">
      <c r="A465" s="119" t="s">
        <v>1365</v>
      </c>
      <c r="B465" s="119" t="s">
        <v>396</v>
      </c>
      <c r="C465" s="119" t="s">
        <v>1737</v>
      </c>
      <c r="D465" s="119" t="s">
        <v>916</v>
      </c>
      <c r="E465" s="119" t="s">
        <v>1030</v>
      </c>
      <c r="F465" s="119" t="s">
        <v>167</v>
      </c>
      <c r="G465" s="119" t="s">
        <v>1626</v>
      </c>
      <c r="H465" s="119" t="s">
        <v>920</v>
      </c>
      <c r="I465" s="119" t="s">
        <v>1627</v>
      </c>
      <c r="J465" s="116"/>
    </row>
    <row r="466" spans="1:10" s="115" customFormat="1" ht="12.75">
      <c r="A466" s="119" t="s">
        <v>1705</v>
      </c>
      <c r="B466" s="119" t="s">
        <v>543</v>
      </c>
      <c r="C466" s="119" t="s">
        <v>1738</v>
      </c>
      <c r="D466" s="119" t="s">
        <v>916</v>
      </c>
      <c r="E466" s="119" t="s">
        <v>917</v>
      </c>
      <c r="F466" s="119" t="s">
        <v>1708</v>
      </c>
      <c r="G466" s="119" t="s">
        <v>1626</v>
      </c>
      <c r="H466" s="119" t="s">
        <v>920</v>
      </c>
      <c r="I466" s="119" t="s">
        <v>1627</v>
      </c>
      <c r="J466" s="116"/>
    </row>
    <row r="467" spans="1:10" s="115" customFormat="1" ht="12.75">
      <c r="A467" s="119" t="s">
        <v>1003</v>
      </c>
      <c r="B467" s="119" t="s">
        <v>1739</v>
      </c>
      <c r="C467" s="119" t="s">
        <v>1740</v>
      </c>
      <c r="D467" s="119" t="s">
        <v>916</v>
      </c>
      <c r="E467" s="119" t="s">
        <v>917</v>
      </c>
      <c r="F467" s="119" t="s">
        <v>1005</v>
      </c>
      <c r="G467" s="119" t="s">
        <v>1626</v>
      </c>
      <c r="H467" s="119" t="s">
        <v>920</v>
      </c>
      <c r="I467" s="119" t="s">
        <v>1627</v>
      </c>
      <c r="J467" s="116"/>
    </row>
    <row r="468" spans="1:10" s="115" customFormat="1" ht="12.75">
      <c r="A468" s="119" t="s">
        <v>1082</v>
      </c>
      <c r="B468" s="119" t="s">
        <v>351</v>
      </c>
      <c r="C468" s="119" t="s">
        <v>1741</v>
      </c>
      <c r="D468" s="119" t="s">
        <v>916</v>
      </c>
      <c r="E468" s="119" t="s">
        <v>917</v>
      </c>
      <c r="F468" s="119" t="s">
        <v>1084</v>
      </c>
      <c r="G468" s="119" t="s">
        <v>1626</v>
      </c>
      <c r="H468" s="119" t="s">
        <v>920</v>
      </c>
      <c r="I468" s="119" t="s">
        <v>1627</v>
      </c>
      <c r="J468" s="116"/>
    </row>
    <row r="469" spans="1:10" s="115" customFormat="1" ht="12.75">
      <c r="A469" s="119" t="s">
        <v>1105</v>
      </c>
      <c r="B469" s="119" t="s">
        <v>619</v>
      </c>
      <c r="C469" s="119" t="s">
        <v>1742</v>
      </c>
      <c r="D469" s="119" t="s">
        <v>916</v>
      </c>
      <c r="E469" s="119" t="s">
        <v>917</v>
      </c>
      <c r="F469" s="119" t="s">
        <v>162</v>
      </c>
      <c r="G469" s="119" t="s">
        <v>1626</v>
      </c>
      <c r="H469" s="119" t="s">
        <v>920</v>
      </c>
      <c r="I469" s="119" t="s">
        <v>1627</v>
      </c>
      <c r="J469" s="116"/>
    </row>
    <row r="470" spans="1:10" s="115" customFormat="1" ht="12.75">
      <c r="A470" s="119" t="s">
        <v>1743</v>
      </c>
      <c r="B470" s="119" t="s">
        <v>1744</v>
      </c>
      <c r="C470" s="119" t="s">
        <v>1745</v>
      </c>
      <c r="D470" s="119" t="s">
        <v>916</v>
      </c>
      <c r="E470" s="119" t="s">
        <v>917</v>
      </c>
      <c r="F470" s="119" t="s">
        <v>1746</v>
      </c>
      <c r="G470" s="119" t="s">
        <v>1626</v>
      </c>
      <c r="H470" s="119" t="s">
        <v>920</v>
      </c>
      <c r="I470" s="119" t="s">
        <v>1627</v>
      </c>
      <c r="J470" s="116"/>
    </row>
    <row r="471" spans="1:10" s="115" customFormat="1" ht="12.75">
      <c r="A471" s="119" t="s">
        <v>1678</v>
      </c>
      <c r="B471" s="119" t="s">
        <v>1747</v>
      </c>
      <c r="C471" s="119" t="s">
        <v>1748</v>
      </c>
      <c r="D471" s="119" t="s">
        <v>916</v>
      </c>
      <c r="E471" s="119" t="s">
        <v>917</v>
      </c>
      <c r="F471" s="119" t="s">
        <v>1680</v>
      </c>
      <c r="G471" s="119" t="s">
        <v>1626</v>
      </c>
      <c r="H471" s="119" t="s">
        <v>920</v>
      </c>
      <c r="I471" s="119" t="s">
        <v>1627</v>
      </c>
      <c r="J471" s="116"/>
    </row>
    <row r="472" spans="1:10" s="115" customFormat="1" ht="12.75">
      <c r="A472" s="119" t="s">
        <v>1299</v>
      </c>
      <c r="B472" s="119" t="s">
        <v>1749</v>
      </c>
      <c r="C472" s="119" t="s">
        <v>1750</v>
      </c>
      <c r="D472" s="119" t="s">
        <v>916</v>
      </c>
      <c r="E472" s="119" t="s">
        <v>917</v>
      </c>
      <c r="F472" s="119" t="s">
        <v>1301</v>
      </c>
      <c r="G472" s="119" t="s">
        <v>1626</v>
      </c>
      <c r="H472" s="119" t="s">
        <v>920</v>
      </c>
      <c r="I472" s="119" t="s">
        <v>1627</v>
      </c>
      <c r="J472" s="116"/>
    </row>
    <row r="473" spans="1:10" s="115" customFormat="1" ht="12.75">
      <c r="A473" s="119" t="s">
        <v>1365</v>
      </c>
      <c r="B473" s="119" t="s">
        <v>349</v>
      </c>
      <c r="C473" s="119" t="s">
        <v>1751</v>
      </c>
      <c r="D473" s="119" t="s">
        <v>916</v>
      </c>
      <c r="E473" s="119" t="s">
        <v>917</v>
      </c>
      <c r="F473" s="119" t="s">
        <v>167</v>
      </c>
      <c r="G473" s="119" t="s">
        <v>1626</v>
      </c>
      <c r="H473" s="119" t="s">
        <v>920</v>
      </c>
      <c r="I473" s="119" t="s">
        <v>1627</v>
      </c>
      <c r="J473" s="116"/>
    </row>
    <row r="474" spans="1:10" s="115" customFormat="1" ht="12.75">
      <c r="A474" s="119" t="s">
        <v>1530</v>
      </c>
      <c r="B474" s="119" t="s">
        <v>1752</v>
      </c>
      <c r="C474" s="119" t="s">
        <v>1753</v>
      </c>
      <c r="D474" s="119" t="s">
        <v>916</v>
      </c>
      <c r="E474" s="119" t="s">
        <v>917</v>
      </c>
      <c r="F474" s="119" t="s">
        <v>89</v>
      </c>
      <c r="G474" s="119" t="s">
        <v>1626</v>
      </c>
      <c r="H474" s="119" t="s">
        <v>920</v>
      </c>
      <c r="I474" s="119" t="s">
        <v>1627</v>
      </c>
      <c r="J474" s="116"/>
    </row>
    <row r="475" spans="1:10" s="115" customFormat="1" ht="12.75">
      <c r="A475" s="119" t="s">
        <v>1684</v>
      </c>
      <c r="B475" s="119" t="s">
        <v>363</v>
      </c>
      <c r="C475" s="119" t="s">
        <v>1754</v>
      </c>
      <c r="D475" s="119" t="s">
        <v>916</v>
      </c>
      <c r="E475" s="119" t="s">
        <v>917</v>
      </c>
      <c r="F475" s="119" t="s">
        <v>1687</v>
      </c>
      <c r="G475" s="119" t="s">
        <v>1626</v>
      </c>
      <c r="H475" s="119" t="s">
        <v>920</v>
      </c>
      <c r="I475" s="119" t="s">
        <v>1627</v>
      </c>
      <c r="J475" s="116"/>
    </row>
    <row r="476" spans="1:10" s="115" customFormat="1" ht="12.75">
      <c r="A476" s="119" t="s">
        <v>1530</v>
      </c>
      <c r="B476" s="119" t="s">
        <v>243</v>
      </c>
      <c r="C476" s="119" t="s">
        <v>1755</v>
      </c>
      <c r="D476" s="119" t="s">
        <v>916</v>
      </c>
      <c r="E476" s="119" t="s">
        <v>1030</v>
      </c>
      <c r="F476" s="119" t="s">
        <v>89</v>
      </c>
      <c r="G476" s="119" t="s">
        <v>1626</v>
      </c>
      <c r="H476" s="119" t="s">
        <v>920</v>
      </c>
      <c r="I476" s="119" t="s">
        <v>1627</v>
      </c>
      <c r="J476" s="116"/>
    </row>
    <row r="477" spans="1:10" s="115" customFormat="1" ht="12.75">
      <c r="A477" s="119" t="s">
        <v>1297</v>
      </c>
      <c r="B477" s="119" t="s">
        <v>1756</v>
      </c>
      <c r="C477" s="119" t="s">
        <v>1757</v>
      </c>
      <c r="D477" s="119" t="s">
        <v>916</v>
      </c>
      <c r="E477" s="119" t="s">
        <v>917</v>
      </c>
      <c r="F477" s="119" t="s">
        <v>97</v>
      </c>
      <c r="G477" s="119" t="s">
        <v>1626</v>
      </c>
      <c r="H477" s="119" t="s">
        <v>920</v>
      </c>
      <c r="I477" s="119" t="s">
        <v>1627</v>
      </c>
      <c r="J477" s="116"/>
    </row>
    <row r="478" spans="1:10" s="115" customFormat="1" ht="12.75">
      <c r="A478" s="119" t="s">
        <v>1684</v>
      </c>
      <c r="B478" s="119" t="s">
        <v>1758</v>
      </c>
      <c r="C478" s="119" t="s">
        <v>1759</v>
      </c>
      <c r="D478" s="119" t="s">
        <v>916</v>
      </c>
      <c r="E478" s="119" t="s">
        <v>917</v>
      </c>
      <c r="F478" s="119" t="s">
        <v>1687</v>
      </c>
      <c r="G478" s="119" t="s">
        <v>1626</v>
      </c>
      <c r="H478" s="119" t="s">
        <v>920</v>
      </c>
      <c r="I478" s="119" t="s">
        <v>1627</v>
      </c>
      <c r="J478" s="116"/>
    </row>
    <row r="479" spans="1:10" s="115" customFormat="1" ht="12.75">
      <c r="A479" s="119" t="s">
        <v>1439</v>
      </c>
      <c r="B479" s="119" t="s">
        <v>711</v>
      </c>
      <c r="C479" s="119" t="s">
        <v>1760</v>
      </c>
      <c r="D479" s="119" t="s">
        <v>916</v>
      </c>
      <c r="E479" s="119" t="s">
        <v>917</v>
      </c>
      <c r="F479" s="119" t="s">
        <v>1441</v>
      </c>
      <c r="G479" s="119" t="s">
        <v>1626</v>
      </c>
      <c r="H479" s="119" t="s">
        <v>920</v>
      </c>
      <c r="I479" s="119" t="s">
        <v>1627</v>
      </c>
      <c r="J479" s="116"/>
    </row>
    <row r="480" spans="1:10" s="115" customFormat="1" ht="12.75">
      <c r="A480" s="119" t="s">
        <v>1442</v>
      </c>
      <c r="B480" s="119" t="s">
        <v>611</v>
      </c>
      <c r="C480" s="119" t="s">
        <v>1761</v>
      </c>
      <c r="D480" s="119" t="s">
        <v>916</v>
      </c>
      <c r="E480" s="119" t="s">
        <v>1030</v>
      </c>
      <c r="F480" s="119" t="s">
        <v>1444</v>
      </c>
      <c r="G480" s="119" t="s">
        <v>1626</v>
      </c>
      <c r="H480" s="119" t="s">
        <v>920</v>
      </c>
      <c r="I480" s="119" t="s">
        <v>1627</v>
      </c>
      <c r="J480" s="116"/>
    </row>
    <row r="481" spans="1:10" s="115" customFormat="1" ht="12.75">
      <c r="A481" s="119" t="s">
        <v>1622</v>
      </c>
      <c r="B481" s="119" t="s">
        <v>775</v>
      </c>
      <c r="C481" s="119" t="s">
        <v>1762</v>
      </c>
      <c r="D481" s="119" t="s">
        <v>916</v>
      </c>
      <c r="E481" s="119" t="s">
        <v>917</v>
      </c>
      <c r="F481" s="119" t="s">
        <v>1625</v>
      </c>
      <c r="G481" s="119" t="s">
        <v>1626</v>
      </c>
      <c r="H481" s="119" t="s">
        <v>920</v>
      </c>
      <c r="I481" s="119" t="s">
        <v>1627</v>
      </c>
      <c r="J481" s="116"/>
    </row>
    <row r="482" spans="1:10" s="115" customFormat="1" ht="12.75">
      <c r="A482" s="119" t="s">
        <v>1324</v>
      </c>
      <c r="B482" s="119" t="s">
        <v>870</v>
      </c>
      <c r="C482" s="119" t="s">
        <v>1763</v>
      </c>
      <c r="D482" s="119" t="s">
        <v>916</v>
      </c>
      <c r="E482" s="119" t="s">
        <v>917</v>
      </c>
      <c r="F482" s="119" t="s">
        <v>145</v>
      </c>
      <c r="G482" s="119" t="s">
        <v>1626</v>
      </c>
      <c r="H482" s="119" t="s">
        <v>920</v>
      </c>
      <c r="I482" s="119" t="s">
        <v>1627</v>
      </c>
      <c r="J482" s="116"/>
    </row>
    <row r="483" spans="1:10" s="115" customFormat="1" ht="12.75">
      <c r="A483" s="119" t="s">
        <v>1105</v>
      </c>
      <c r="B483" s="119" t="s">
        <v>789</v>
      </c>
      <c r="C483" s="119" t="s">
        <v>1764</v>
      </c>
      <c r="D483" s="119" t="s">
        <v>916</v>
      </c>
      <c r="E483" s="119" t="s">
        <v>917</v>
      </c>
      <c r="F483" s="119" t="s">
        <v>162</v>
      </c>
      <c r="G483" s="119" t="s">
        <v>1626</v>
      </c>
      <c r="H483" s="119" t="s">
        <v>920</v>
      </c>
      <c r="I483" s="119" t="s">
        <v>1627</v>
      </c>
      <c r="J483" s="116"/>
    </row>
    <row r="484" spans="1:10" s="115" customFormat="1" ht="12.75">
      <c r="A484" s="119" t="s">
        <v>943</v>
      </c>
      <c r="B484" s="119" t="s">
        <v>1765</v>
      </c>
      <c r="C484" s="119" t="s">
        <v>1766</v>
      </c>
      <c r="D484" s="119" t="s">
        <v>916</v>
      </c>
      <c r="E484" s="119" t="s">
        <v>1030</v>
      </c>
      <c r="F484" s="119" t="s">
        <v>945</v>
      </c>
      <c r="G484" s="119" t="s">
        <v>1626</v>
      </c>
      <c r="H484" s="119" t="s">
        <v>920</v>
      </c>
      <c r="I484" s="119" t="s">
        <v>1627</v>
      </c>
      <c r="J484" s="116"/>
    </row>
    <row r="485" spans="1:10" s="115" customFormat="1" ht="12.75">
      <c r="A485" s="119" t="s">
        <v>1701</v>
      </c>
      <c r="B485" s="119" t="s">
        <v>1767</v>
      </c>
      <c r="C485" s="119" t="s">
        <v>1768</v>
      </c>
      <c r="D485" s="119" t="s">
        <v>916</v>
      </c>
      <c r="E485" s="119" t="s">
        <v>917</v>
      </c>
      <c r="F485" s="119" t="s">
        <v>1703</v>
      </c>
      <c r="G485" s="119" t="s">
        <v>1626</v>
      </c>
      <c r="H485" s="119" t="s">
        <v>920</v>
      </c>
      <c r="I485" s="119" t="s">
        <v>1627</v>
      </c>
      <c r="J485" s="116"/>
    </row>
    <row r="486" spans="1:10" s="115" customFormat="1" ht="12.75">
      <c r="A486" s="119" t="s">
        <v>1688</v>
      </c>
      <c r="B486" s="119" t="s">
        <v>460</v>
      </c>
      <c r="C486" s="119" t="s">
        <v>1769</v>
      </c>
      <c r="D486" s="119" t="s">
        <v>916</v>
      </c>
      <c r="E486" s="119" t="s">
        <v>1030</v>
      </c>
      <c r="F486" s="119" t="s">
        <v>1690</v>
      </c>
      <c r="G486" s="119" t="s">
        <v>1626</v>
      </c>
      <c r="H486" s="119" t="s">
        <v>920</v>
      </c>
      <c r="I486" s="119" t="s">
        <v>1627</v>
      </c>
      <c r="J486" s="116"/>
    </row>
    <row r="487" spans="1:10" s="115" customFormat="1" ht="12.75">
      <c r="A487" s="119" t="s">
        <v>943</v>
      </c>
      <c r="B487" s="119" t="s">
        <v>1770</v>
      </c>
      <c r="C487" s="119" t="s">
        <v>1771</v>
      </c>
      <c r="D487" s="119" t="s">
        <v>916</v>
      </c>
      <c r="E487" s="119" t="s">
        <v>917</v>
      </c>
      <c r="F487" s="119" t="s">
        <v>945</v>
      </c>
      <c r="G487" s="119" t="s">
        <v>1626</v>
      </c>
      <c r="H487" s="119" t="s">
        <v>920</v>
      </c>
      <c r="I487" s="119" t="s">
        <v>1627</v>
      </c>
      <c r="J487" s="116"/>
    </row>
    <row r="488" spans="1:10" s="115" customFormat="1" ht="12.75">
      <c r="A488" s="119" t="s">
        <v>1549</v>
      </c>
      <c r="B488" s="119" t="s">
        <v>1772</v>
      </c>
      <c r="C488" s="119" t="s">
        <v>1773</v>
      </c>
      <c r="D488" s="119" t="s">
        <v>916</v>
      </c>
      <c r="E488" s="119" t="s">
        <v>917</v>
      </c>
      <c r="F488" s="119" t="s">
        <v>1551</v>
      </c>
      <c r="G488" s="119" t="s">
        <v>1626</v>
      </c>
      <c r="H488" s="119" t="s">
        <v>920</v>
      </c>
      <c r="I488" s="119" t="s">
        <v>1627</v>
      </c>
      <c r="J488" s="116"/>
    </row>
    <row r="489" spans="1:10" s="115" customFormat="1" ht="12.75">
      <c r="A489" s="119" t="s">
        <v>1615</v>
      </c>
      <c r="B489" s="119" t="s">
        <v>247</v>
      </c>
      <c r="C489" s="119" t="s">
        <v>1774</v>
      </c>
      <c r="D489" s="119" t="s">
        <v>916</v>
      </c>
      <c r="E489" s="119" t="s">
        <v>1030</v>
      </c>
      <c r="F489" s="119" t="s">
        <v>1617</v>
      </c>
      <c r="G489" s="119" t="s">
        <v>1626</v>
      </c>
      <c r="H489" s="119" t="s">
        <v>920</v>
      </c>
      <c r="I489" s="119" t="s">
        <v>1627</v>
      </c>
      <c r="J489" s="116"/>
    </row>
    <row r="490" spans="1:10" s="115" customFormat="1" ht="12.75">
      <c r="A490" s="119" t="s">
        <v>1052</v>
      </c>
      <c r="B490" s="119" t="s">
        <v>820</v>
      </c>
      <c r="C490" s="119" t="s">
        <v>1775</v>
      </c>
      <c r="D490" s="119" t="s">
        <v>916</v>
      </c>
      <c r="E490" s="119" t="s">
        <v>1129</v>
      </c>
      <c r="F490" s="119" t="s">
        <v>95</v>
      </c>
      <c r="G490" s="119" t="s">
        <v>1626</v>
      </c>
      <c r="H490" s="119" t="s">
        <v>920</v>
      </c>
      <c r="I490" s="119" t="s">
        <v>1627</v>
      </c>
      <c r="J490" s="116"/>
    </row>
    <row r="491" spans="1:10" s="115" customFormat="1" ht="12.75">
      <c r="A491" s="119" t="s">
        <v>931</v>
      </c>
      <c r="B491" s="119" t="s">
        <v>262</v>
      </c>
      <c r="C491" s="119" t="s">
        <v>1416</v>
      </c>
      <c r="D491" s="119" t="s">
        <v>916</v>
      </c>
      <c r="E491" s="119" t="s">
        <v>917</v>
      </c>
      <c r="F491" s="119" t="s">
        <v>933</v>
      </c>
      <c r="G491" s="119" t="s">
        <v>1626</v>
      </c>
      <c r="H491" s="119" t="s">
        <v>920</v>
      </c>
      <c r="I491" s="119" t="s">
        <v>1627</v>
      </c>
      <c r="J491" s="116"/>
    </row>
    <row r="492" spans="1:10" s="115" customFormat="1" ht="12.75">
      <c r="A492" s="119" t="s">
        <v>1078</v>
      </c>
      <c r="B492" s="119" t="s">
        <v>547</v>
      </c>
      <c r="C492" s="119" t="s">
        <v>1776</v>
      </c>
      <c r="D492" s="119" t="s">
        <v>916</v>
      </c>
      <c r="E492" s="119" t="s">
        <v>1030</v>
      </c>
      <c r="F492" s="119" t="s">
        <v>1081</v>
      </c>
      <c r="G492" s="119" t="s">
        <v>1626</v>
      </c>
      <c r="H492" s="119" t="s">
        <v>920</v>
      </c>
      <c r="I492" s="119" t="s">
        <v>1627</v>
      </c>
      <c r="J492" s="116"/>
    </row>
    <row r="493" spans="1:10" s="115" customFormat="1" ht="12.75">
      <c r="A493" s="119" t="s">
        <v>1052</v>
      </c>
      <c r="B493" s="119" t="s">
        <v>1777</v>
      </c>
      <c r="C493" s="119" t="s">
        <v>1778</v>
      </c>
      <c r="D493" s="119" t="s">
        <v>916</v>
      </c>
      <c r="E493" s="119" t="s">
        <v>917</v>
      </c>
      <c r="F493" s="119" t="s">
        <v>95</v>
      </c>
      <c r="G493" s="119" t="s">
        <v>1626</v>
      </c>
      <c r="H493" s="119" t="s">
        <v>920</v>
      </c>
      <c r="I493" s="119" t="s">
        <v>1627</v>
      </c>
      <c r="J493" s="116"/>
    </row>
    <row r="494" spans="1:10" s="115" customFormat="1" ht="12.75">
      <c r="A494" s="119" t="s">
        <v>1003</v>
      </c>
      <c r="B494" s="119" t="s">
        <v>494</v>
      </c>
      <c r="C494" s="119" t="s">
        <v>1779</v>
      </c>
      <c r="D494" s="119" t="s">
        <v>916</v>
      </c>
      <c r="E494" s="119" t="s">
        <v>917</v>
      </c>
      <c r="F494" s="119" t="s">
        <v>1005</v>
      </c>
      <c r="G494" s="119" t="s">
        <v>1626</v>
      </c>
      <c r="H494" s="119" t="s">
        <v>920</v>
      </c>
      <c r="I494" s="119" t="s">
        <v>1627</v>
      </c>
      <c r="J494" s="116"/>
    </row>
    <row r="495" spans="1:10" s="115" customFormat="1" ht="12.75">
      <c r="A495" s="119" t="s">
        <v>1743</v>
      </c>
      <c r="B495" s="119" t="s">
        <v>304</v>
      </c>
      <c r="C495" s="119" t="s">
        <v>1780</v>
      </c>
      <c r="D495" s="119" t="s">
        <v>916</v>
      </c>
      <c r="E495" s="119" t="s">
        <v>1030</v>
      </c>
      <c r="F495" s="119" t="s">
        <v>1746</v>
      </c>
      <c r="G495" s="119" t="s">
        <v>1626</v>
      </c>
      <c r="H495" s="119" t="s">
        <v>920</v>
      </c>
      <c r="I495" s="119" t="s">
        <v>1627</v>
      </c>
      <c r="J495" s="116"/>
    </row>
    <row r="496" spans="1:10" s="115" customFormat="1" ht="12.75">
      <c r="A496" s="119" t="s">
        <v>1078</v>
      </c>
      <c r="B496" s="119" t="s">
        <v>551</v>
      </c>
      <c r="C496" s="119" t="s">
        <v>1781</v>
      </c>
      <c r="D496" s="119" t="s">
        <v>916</v>
      </c>
      <c r="E496" s="119" t="s">
        <v>917</v>
      </c>
      <c r="F496" s="119" t="s">
        <v>1081</v>
      </c>
      <c r="G496" s="119" t="s">
        <v>1626</v>
      </c>
      <c r="H496" s="119" t="s">
        <v>920</v>
      </c>
      <c r="I496" s="119" t="s">
        <v>1627</v>
      </c>
      <c r="J496" s="116"/>
    </row>
    <row r="497" spans="1:10" s="115" customFormat="1" ht="12.75">
      <c r="A497" s="119" t="s">
        <v>1530</v>
      </c>
      <c r="B497" s="119" t="s">
        <v>345</v>
      </c>
      <c r="C497" s="119" t="s">
        <v>1782</v>
      </c>
      <c r="D497" s="119" t="s">
        <v>916</v>
      </c>
      <c r="E497" s="119" t="s">
        <v>917</v>
      </c>
      <c r="F497" s="119" t="s">
        <v>89</v>
      </c>
      <c r="G497" s="119" t="s">
        <v>1626</v>
      </c>
      <c r="H497" s="119" t="s">
        <v>920</v>
      </c>
      <c r="I497" s="119" t="s">
        <v>1627</v>
      </c>
      <c r="J497" s="116"/>
    </row>
    <row r="498" spans="1:10" s="115" customFormat="1" ht="12.75">
      <c r="A498" s="119" t="s">
        <v>1149</v>
      </c>
      <c r="B498" s="119" t="s">
        <v>276</v>
      </c>
      <c r="C498" s="119" t="s">
        <v>1783</v>
      </c>
      <c r="D498" s="119" t="s">
        <v>916</v>
      </c>
      <c r="E498" s="119" t="s">
        <v>917</v>
      </c>
      <c r="F498" s="119" t="s">
        <v>65</v>
      </c>
      <c r="G498" s="119" t="s">
        <v>1626</v>
      </c>
      <c r="H498" s="119" t="s">
        <v>920</v>
      </c>
      <c r="I498" s="119" t="s">
        <v>1627</v>
      </c>
      <c r="J498" s="116"/>
    </row>
    <row r="499" spans="1:10" s="115" customFormat="1" ht="12.75">
      <c r="A499" s="119" t="s">
        <v>1208</v>
      </c>
      <c r="B499" s="119" t="s">
        <v>1784</v>
      </c>
      <c r="C499" s="119" t="s">
        <v>1785</v>
      </c>
      <c r="D499" s="119" t="s">
        <v>916</v>
      </c>
      <c r="E499" s="119" t="s">
        <v>1030</v>
      </c>
      <c r="F499" s="119" t="s">
        <v>1210</v>
      </c>
      <c r="G499" s="119" t="s">
        <v>1626</v>
      </c>
      <c r="H499" s="119" t="s">
        <v>920</v>
      </c>
      <c r="I499" s="119" t="s">
        <v>1627</v>
      </c>
      <c r="J499" s="116"/>
    </row>
    <row r="500" spans="1:10" s="115" customFormat="1" ht="12.75">
      <c r="A500" s="119" t="s">
        <v>1705</v>
      </c>
      <c r="B500" s="119" t="s">
        <v>488</v>
      </c>
      <c r="C500" s="119" t="s">
        <v>1786</v>
      </c>
      <c r="D500" s="119" t="s">
        <v>916</v>
      </c>
      <c r="E500" s="119" t="s">
        <v>917</v>
      </c>
      <c r="F500" s="119" t="s">
        <v>1708</v>
      </c>
      <c r="G500" s="119" t="s">
        <v>1626</v>
      </c>
      <c r="H500" s="119" t="s">
        <v>920</v>
      </c>
      <c r="I500" s="119" t="s">
        <v>1627</v>
      </c>
      <c r="J500" s="116"/>
    </row>
    <row r="501" spans="1:10" s="115" customFormat="1" ht="12.75">
      <c r="A501" s="119" t="s">
        <v>1535</v>
      </c>
      <c r="B501" s="119" t="s">
        <v>376</v>
      </c>
      <c r="C501" s="119" t="s">
        <v>1787</v>
      </c>
      <c r="D501" s="119" t="s">
        <v>916</v>
      </c>
      <c r="E501" s="119" t="s">
        <v>1030</v>
      </c>
      <c r="F501" s="119" t="s">
        <v>1537</v>
      </c>
      <c r="G501" s="119" t="s">
        <v>1626</v>
      </c>
      <c r="H501" s="119" t="s">
        <v>920</v>
      </c>
      <c r="I501" s="119" t="s">
        <v>1627</v>
      </c>
      <c r="J501" s="116"/>
    </row>
    <row r="502" spans="1:10" s="115" customFormat="1" ht="12.75">
      <c r="A502" s="119" t="s">
        <v>1245</v>
      </c>
      <c r="B502" s="119" t="s">
        <v>556</v>
      </c>
      <c r="C502" s="119" t="s">
        <v>1788</v>
      </c>
      <c r="D502" s="119" t="s">
        <v>916</v>
      </c>
      <c r="E502" s="119" t="s">
        <v>917</v>
      </c>
      <c r="F502" s="119" t="s">
        <v>94</v>
      </c>
      <c r="G502" s="119" t="s">
        <v>1626</v>
      </c>
      <c r="H502" s="119" t="s">
        <v>920</v>
      </c>
      <c r="I502" s="119" t="s">
        <v>1627</v>
      </c>
      <c r="J502" s="116"/>
    </row>
    <row r="503" spans="1:10" s="115" customFormat="1" ht="12.75">
      <c r="A503" s="119" t="s">
        <v>1052</v>
      </c>
      <c r="B503" s="119" t="s">
        <v>1789</v>
      </c>
      <c r="C503" s="119" t="s">
        <v>1790</v>
      </c>
      <c r="D503" s="119" t="s">
        <v>916</v>
      </c>
      <c r="E503" s="119" t="s">
        <v>1030</v>
      </c>
      <c r="F503" s="119" t="s">
        <v>95</v>
      </c>
      <c r="G503" s="119" t="s">
        <v>1626</v>
      </c>
      <c r="H503" s="119" t="s">
        <v>920</v>
      </c>
      <c r="I503" s="119" t="s">
        <v>1627</v>
      </c>
      <c r="J503" s="116"/>
    </row>
    <row r="504" spans="1:10" s="115" customFormat="1" ht="12.75">
      <c r="A504" s="119" t="s">
        <v>1684</v>
      </c>
      <c r="B504" s="119" t="s">
        <v>223</v>
      </c>
      <c r="C504" s="119" t="s">
        <v>1494</v>
      </c>
      <c r="D504" s="119" t="s">
        <v>916</v>
      </c>
      <c r="E504" s="119" t="s">
        <v>917</v>
      </c>
      <c r="F504" s="119" t="s">
        <v>1687</v>
      </c>
      <c r="G504" s="119" t="s">
        <v>1626</v>
      </c>
      <c r="H504" s="119" t="s">
        <v>920</v>
      </c>
      <c r="I504" s="119" t="s">
        <v>1627</v>
      </c>
      <c r="J504" s="116"/>
    </row>
    <row r="505" spans="1:10" s="115" customFormat="1" ht="12.75">
      <c r="A505" s="119" t="s">
        <v>1743</v>
      </c>
      <c r="B505" s="119" t="s">
        <v>318</v>
      </c>
      <c r="C505" s="119" t="s">
        <v>1791</v>
      </c>
      <c r="D505" s="119" t="s">
        <v>916</v>
      </c>
      <c r="E505" s="119" t="s">
        <v>917</v>
      </c>
      <c r="F505" s="119" t="s">
        <v>1746</v>
      </c>
      <c r="G505" s="119" t="s">
        <v>1626</v>
      </c>
      <c r="H505" s="119" t="s">
        <v>920</v>
      </c>
      <c r="I505" s="119" t="s">
        <v>1627</v>
      </c>
      <c r="J505" s="116"/>
    </row>
    <row r="506" spans="1:10" s="115" customFormat="1" ht="12.75">
      <c r="A506" s="119" t="s">
        <v>943</v>
      </c>
      <c r="B506" s="119" t="s">
        <v>486</v>
      </c>
      <c r="C506" s="119" t="s">
        <v>1792</v>
      </c>
      <c r="D506" s="119" t="s">
        <v>916</v>
      </c>
      <c r="E506" s="119" t="s">
        <v>917</v>
      </c>
      <c r="F506" s="119" t="s">
        <v>945</v>
      </c>
      <c r="G506" s="119" t="s">
        <v>1626</v>
      </c>
      <c r="H506" s="119" t="s">
        <v>920</v>
      </c>
      <c r="I506" s="119" t="s">
        <v>1627</v>
      </c>
      <c r="J506" s="116"/>
    </row>
    <row r="507" spans="1:10" s="115" customFormat="1" ht="12.75">
      <c r="A507" s="119" t="s">
        <v>1297</v>
      </c>
      <c r="B507" s="119" t="s">
        <v>342</v>
      </c>
      <c r="C507" s="119" t="s">
        <v>1793</v>
      </c>
      <c r="D507" s="119" t="s">
        <v>916</v>
      </c>
      <c r="E507" s="119" t="s">
        <v>917</v>
      </c>
      <c r="F507" s="119" t="s">
        <v>97</v>
      </c>
      <c r="G507" s="119" t="s">
        <v>1626</v>
      </c>
      <c r="H507" s="119" t="s">
        <v>920</v>
      </c>
      <c r="I507" s="119" t="s">
        <v>1627</v>
      </c>
      <c r="J507" s="116"/>
    </row>
    <row r="508" spans="1:10" s="115" customFormat="1" ht="12.75">
      <c r="A508" s="119" t="s">
        <v>1324</v>
      </c>
      <c r="B508" s="119" t="s">
        <v>379</v>
      </c>
      <c r="C508" s="119" t="s">
        <v>1794</v>
      </c>
      <c r="D508" s="119" t="s">
        <v>916</v>
      </c>
      <c r="E508" s="119" t="s">
        <v>1030</v>
      </c>
      <c r="F508" s="119" t="s">
        <v>145</v>
      </c>
      <c r="G508" s="119" t="s">
        <v>1626</v>
      </c>
      <c r="H508" s="119" t="s">
        <v>920</v>
      </c>
      <c r="I508" s="119" t="s">
        <v>1627</v>
      </c>
      <c r="J508" s="116"/>
    </row>
    <row r="509" spans="1:10" s="115" customFormat="1" ht="12.75">
      <c r="A509" s="119" t="s">
        <v>1179</v>
      </c>
      <c r="B509" s="119" t="s">
        <v>598</v>
      </c>
      <c r="C509" s="119" t="s">
        <v>1795</v>
      </c>
      <c r="D509" s="119" t="s">
        <v>916</v>
      </c>
      <c r="E509" s="119" t="s">
        <v>917</v>
      </c>
      <c r="F509" s="119" t="s">
        <v>1181</v>
      </c>
      <c r="G509" s="119" t="s">
        <v>1626</v>
      </c>
      <c r="H509" s="119" t="s">
        <v>920</v>
      </c>
      <c r="I509" s="119" t="s">
        <v>1627</v>
      </c>
      <c r="J509" s="116"/>
    </row>
    <row r="510" spans="1:10" s="115" customFormat="1" ht="12.75">
      <c r="A510" s="119" t="s">
        <v>1429</v>
      </c>
      <c r="B510" s="119" t="s">
        <v>512</v>
      </c>
      <c r="C510" s="119" t="s">
        <v>1796</v>
      </c>
      <c r="D510" s="119" t="s">
        <v>916</v>
      </c>
      <c r="E510" s="119" t="s">
        <v>917</v>
      </c>
      <c r="F510" s="119" t="s">
        <v>1431</v>
      </c>
      <c r="G510" s="119" t="s">
        <v>1626</v>
      </c>
      <c r="H510" s="119" t="s">
        <v>920</v>
      </c>
      <c r="I510" s="119" t="s">
        <v>1627</v>
      </c>
      <c r="J510" s="116"/>
    </row>
    <row r="511" spans="1:10" s="115" customFormat="1" ht="12.75">
      <c r="A511" s="119" t="s">
        <v>1117</v>
      </c>
      <c r="B511" s="119" t="s">
        <v>1797</v>
      </c>
      <c r="C511" s="119" t="s">
        <v>1798</v>
      </c>
      <c r="D511" s="119" t="s">
        <v>916</v>
      </c>
      <c r="E511" s="119" t="s">
        <v>1030</v>
      </c>
      <c r="F511" s="119" t="s">
        <v>1119</v>
      </c>
      <c r="G511" s="119" t="s">
        <v>1626</v>
      </c>
      <c r="H511" s="119" t="s">
        <v>920</v>
      </c>
      <c r="I511" s="119" t="s">
        <v>1627</v>
      </c>
      <c r="J511" s="116"/>
    </row>
    <row r="512" spans="1:10" s="115" customFormat="1" ht="12.75">
      <c r="A512" s="119" t="s">
        <v>1117</v>
      </c>
      <c r="B512" s="119" t="s">
        <v>1799</v>
      </c>
      <c r="C512" s="119" t="s">
        <v>1800</v>
      </c>
      <c r="D512" s="119" t="s">
        <v>916</v>
      </c>
      <c r="E512" s="119" t="s">
        <v>917</v>
      </c>
      <c r="F512" s="119" t="s">
        <v>1119</v>
      </c>
      <c r="G512" s="119" t="s">
        <v>1626</v>
      </c>
      <c r="H512" s="119" t="s">
        <v>920</v>
      </c>
      <c r="I512" s="119" t="s">
        <v>1627</v>
      </c>
      <c r="J512" s="116"/>
    </row>
    <row r="513" spans="1:10" s="115" customFormat="1" ht="12.75">
      <c r="A513" s="119" t="s">
        <v>974</v>
      </c>
      <c r="B513" s="119" t="s">
        <v>211</v>
      </c>
      <c r="C513" s="119" t="s">
        <v>1801</v>
      </c>
      <c r="D513" s="119" t="s">
        <v>916</v>
      </c>
      <c r="E513" s="119" t="s">
        <v>917</v>
      </c>
      <c r="F513" s="119" t="s">
        <v>976</v>
      </c>
      <c r="G513" s="119" t="s">
        <v>1626</v>
      </c>
      <c r="H513" s="119" t="s">
        <v>920</v>
      </c>
      <c r="I513" s="119" t="s">
        <v>1627</v>
      </c>
      <c r="J513" s="116"/>
    </row>
    <row r="514" spans="1:10" s="115" customFormat="1" ht="12.75">
      <c r="A514" s="119" t="s">
        <v>947</v>
      </c>
      <c r="B514" s="119" t="s">
        <v>463</v>
      </c>
      <c r="C514" s="119" t="s">
        <v>1802</v>
      </c>
      <c r="D514" s="119" t="s">
        <v>916</v>
      </c>
      <c r="E514" s="119" t="s">
        <v>917</v>
      </c>
      <c r="F514" s="119" t="s">
        <v>949</v>
      </c>
      <c r="G514" s="119" t="s">
        <v>1626</v>
      </c>
      <c r="H514" s="119" t="s">
        <v>920</v>
      </c>
      <c r="I514" s="119" t="s">
        <v>1627</v>
      </c>
      <c r="J514" s="116"/>
    </row>
    <row r="515" spans="1:10" s="115" customFormat="1" ht="12.75">
      <c r="A515" s="119" t="s">
        <v>1688</v>
      </c>
      <c r="B515" s="119" t="s">
        <v>726</v>
      </c>
      <c r="C515" s="119" t="s">
        <v>1803</v>
      </c>
      <c r="D515" s="119" t="s">
        <v>916</v>
      </c>
      <c r="E515" s="119" t="s">
        <v>917</v>
      </c>
      <c r="F515" s="119" t="s">
        <v>1690</v>
      </c>
      <c r="G515" s="119" t="s">
        <v>1626</v>
      </c>
      <c r="H515" s="119" t="s">
        <v>920</v>
      </c>
      <c r="I515" s="119" t="s">
        <v>1627</v>
      </c>
      <c r="J515" s="116"/>
    </row>
    <row r="516" spans="1:10" s="115" customFormat="1" ht="12.75">
      <c r="A516" s="119" t="s">
        <v>1297</v>
      </c>
      <c r="B516" s="119" t="s">
        <v>334</v>
      </c>
      <c r="C516" s="119" t="s">
        <v>1804</v>
      </c>
      <c r="D516" s="119" t="s">
        <v>916</v>
      </c>
      <c r="E516" s="119" t="s">
        <v>1030</v>
      </c>
      <c r="F516" s="119" t="s">
        <v>97</v>
      </c>
      <c r="G516" s="119" t="s">
        <v>1626</v>
      </c>
      <c r="H516" s="119" t="s">
        <v>920</v>
      </c>
      <c r="I516" s="119" t="s">
        <v>1627</v>
      </c>
      <c r="J516" s="116"/>
    </row>
    <row r="517" spans="1:10" s="115" customFormat="1" ht="12.75">
      <c r="A517" s="119" t="s">
        <v>1489</v>
      </c>
      <c r="B517" s="119" t="s">
        <v>815</v>
      </c>
      <c r="C517" s="119" t="s">
        <v>1805</v>
      </c>
      <c r="D517" s="119" t="s">
        <v>916</v>
      </c>
      <c r="E517" s="119" t="s">
        <v>917</v>
      </c>
      <c r="F517" s="119" t="s">
        <v>1491</v>
      </c>
      <c r="G517" s="119" t="s">
        <v>1626</v>
      </c>
      <c r="H517" s="119" t="s">
        <v>920</v>
      </c>
      <c r="I517" s="119" t="s">
        <v>1627</v>
      </c>
      <c r="J517" s="116"/>
    </row>
    <row r="518" spans="1:10" s="115" customFormat="1" ht="12.75">
      <c r="A518" s="119" t="s">
        <v>1208</v>
      </c>
      <c r="B518" s="119" t="s">
        <v>668</v>
      </c>
      <c r="C518" s="119" t="s">
        <v>1806</v>
      </c>
      <c r="D518" s="119" t="s">
        <v>916</v>
      </c>
      <c r="E518" s="119" t="s">
        <v>917</v>
      </c>
      <c r="F518" s="119" t="s">
        <v>1210</v>
      </c>
      <c r="G518" s="119" t="s">
        <v>1626</v>
      </c>
      <c r="H518" s="119" t="s">
        <v>920</v>
      </c>
      <c r="I518" s="119" t="s">
        <v>1627</v>
      </c>
      <c r="J518" s="121"/>
    </row>
    <row r="519" spans="1:10" s="115" customFormat="1" ht="12.75">
      <c r="A519" s="119" t="s">
        <v>1489</v>
      </c>
      <c r="B519" s="119" t="s">
        <v>1807</v>
      </c>
      <c r="C519" s="119" t="s">
        <v>1808</v>
      </c>
      <c r="D519" s="119" t="s">
        <v>916</v>
      </c>
      <c r="E519" s="119" t="s">
        <v>917</v>
      </c>
      <c r="F519" s="119" t="s">
        <v>1491</v>
      </c>
      <c r="G519" s="119" t="s">
        <v>1626</v>
      </c>
      <c r="H519" s="119" t="s">
        <v>920</v>
      </c>
      <c r="I519" s="119" t="s">
        <v>1627</v>
      </c>
      <c r="J519" s="121"/>
    </row>
    <row r="520" spans="1:10" s="115" customFormat="1" ht="12.75">
      <c r="A520" s="119" t="s">
        <v>1622</v>
      </c>
      <c r="B520" s="119" t="s">
        <v>623</v>
      </c>
      <c r="C520" s="119" t="s">
        <v>1809</v>
      </c>
      <c r="D520" s="119" t="s">
        <v>916</v>
      </c>
      <c r="E520" s="119" t="s">
        <v>917</v>
      </c>
      <c r="F520" s="119" t="s">
        <v>1625</v>
      </c>
      <c r="G520" s="119" t="s">
        <v>1626</v>
      </c>
      <c r="H520" s="119" t="s">
        <v>920</v>
      </c>
      <c r="I520" s="119" t="s">
        <v>1627</v>
      </c>
      <c r="J520" s="121"/>
    </row>
    <row r="521" spans="1:10" s="115" customFormat="1" ht="12.75">
      <c r="A521" s="119" t="s">
        <v>1554</v>
      </c>
      <c r="B521" s="119" t="s">
        <v>633</v>
      </c>
      <c r="C521" s="119" t="s">
        <v>1810</v>
      </c>
      <c r="D521" s="119" t="s">
        <v>916</v>
      </c>
      <c r="E521" s="119" t="s">
        <v>917</v>
      </c>
      <c r="F521" s="119" t="s">
        <v>1556</v>
      </c>
      <c r="G521" s="119" t="s">
        <v>1626</v>
      </c>
      <c r="H521" s="119" t="s">
        <v>920</v>
      </c>
      <c r="I521" s="119" t="s">
        <v>1627</v>
      </c>
      <c r="J521" s="121"/>
    </row>
    <row r="522" spans="1:10" s="115" customFormat="1" ht="12.75">
      <c r="A522" s="119" t="s">
        <v>1622</v>
      </c>
      <c r="B522" s="119" t="s">
        <v>257</v>
      </c>
      <c r="C522" s="119" t="s">
        <v>1811</v>
      </c>
      <c r="D522" s="119" t="s">
        <v>916</v>
      </c>
      <c r="E522" s="119" t="s">
        <v>917</v>
      </c>
      <c r="F522" s="119" t="s">
        <v>1625</v>
      </c>
      <c r="G522" s="119" t="s">
        <v>1626</v>
      </c>
      <c r="H522" s="119" t="s">
        <v>920</v>
      </c>
      <c r="I522" s="119" t="s">
        <v>1627</v>
      </c>
      <c r="J522" s="116"/>
    </row>
    <row r="523" spans="1:10" s="115" customFormat="1" ht="12.75">
      <c r="A523" s="119" t="s">
        <v>1688</v>
      </c>
      <c r="B523" s="119" t="s">
        <v>718</v>
      </c>
      <c r="C523" s="119" t="s">
        <v>1812</v>
      </c>
      <c r="D523" s="119" t="s">
        <v>916</v>
      </c>
      <c r="E523" s="119" t="s">
        <v>917</v>
      </c>
      <c r="F523" s="119" t="s">
        <v>1690</v>
      </c>
      <c r="G523" s="119" t="s">
        <v>1626</v>
      </c>
      <c r="H523" s="119" t="s">
        <v>920</v>
      </c>
      <c r="I523" s="119" t="s">
        <v>1627</v>
      </c>
      <c r="J523" s="121"/>
    </row>
    <row r="524" spans="1:10" s="115" customFormat="1" ht="12.75">
      <c r="A524" s="119" t="s">
        <v>1447</v>
      </c>
      <c r="B524" s="119" t="s">
        <v>398</v>
      </c>
      <c r="C524" s="119" t="s">
        <v>1813</v>
      </c>
      <c r="D524" s="119" t="s">
        <v>916</v>
      </c>
      <c r="E524" s="119" t="s">
        <v>917</v>
      </c>
      <c r="F524" s="119" t="s">
        <v>1450</v>
      </c>
      <c r="G524" s="119" t="s">
        <v>1626</v>
      </c>
      <c r="H524" s="119" t="s">
        <v>920</v>
      </c>
      <c r="I524" s="119" t="s">
        <v>1627</v>
      </c>
      <c r="J524" s="116"/>
    </row>
    <row r="525" spans="1:10" s="115" customFormat="1" ht="12.75">
      <c r="A525" s="119" t="s">
        <v>1117</v>
      </c>
      <c r="B525" s="119" t="s">
        <v>201</v>
      </c>
      <c r="C525" s="119" t="s">
        <v>1814</v>
      </c>
      <c r="D525" s="119" t="s">
        <v>916</v>
      </c>
      <c r="E525" s="119" t="s">
        <v>917</v>
      </c>
      <c r="F525" s="119" t="s">
        <v>1119</v>
      </c>
      <c r="G525" s="119" t="s">
        <v>1626</v>
      </c>
      <c r="H525" s="119" t="s">
        <v>920</v>
      </c>
      <c r="I525" s="119" t="s">
        <v>1627</v>
      </c>
      <c r="J525" s="116"/>
    </row>
    <row r="526" spans="1:10" s="115" customFormat="1" ht="12.75">
      <c r="A526" s="119" t="s">
        <v>990</v>
      </c>
      <c r="B526" s="119" t="s">
        <v>666</v>
      </c>
      <c r="C526" s="119" t="s">
        <v>1815</v>
      </c>
      <c r="D526" s="119" t="s">
        <v>916</v>
      </c>
      <c r="E526" s="119" t="s">
        <v>1030</v>
      </c>
      <c r="F526" s="119" t="s">
        <v>993</v>
      </c>
      <c r="G526" s="119" t="s">
        <v>1626</v>
      </c>
      <c r="H526" s="119" t="s">
        <v>920</v>
      </c>
      <c r="I526" s="119" t="s">
        <v>1627</v>
      </c>
      <c r="J526" s="116"/>
    </row>
    <row r="527" spans="1:10" s="115" customFormat="1" ht="12.75">
      <c r="A527" s="119" t="s">
        <v>1179</v>
      </c>
      <c r="B527" s="119" t="s">
        <v>1816</v>
      </c>
      <c r="C527" s="119" t="s">
        <v>1817</v>
      </c>
      <c r="D527" s="119" t="s">
        <v>916</v>
      </c>
      <c r="E527" s="119" t="s">
        <v>917</v>
      </c>
      <c r="F527" s="119" t="s">
        <v>1181</v>
      </c>
      <c r="G527" s="119" t="s">
        <v>1626</v>
      </c>
      <c r="H527" s="119" t="s">
        <v>920</v>
      </c>
      <c r="I527" s="119" t="s">
        <v>1627</v>
      </c>
      <c r="J527" s="116"/>
    </row>
    <row r="528" spans="1:10" s="115" customFormat="1" ht="12.75">
      <c r="A528" s="119" t="s">
        <v>947</v>
      </c>
      <c r="B528" s="119" t="s">
        <v>1818</v>
      </c>
      <c r="C528" s="119" t="s">
        <v>1819</v>
      </c>
      <c r="D528" s="119" t="s">
        <v>916</v>
      </c>
      <c r="E528" s="119" t="s">
        <v>1030</v>
      </c>
      <c r="F528" s="119" t="s">
        <v>949</v>
      </c>
      <c r="G528" s="119" t="s">
        <v>1626</v>
      </c>
      <c r="H528" s="119" t="s">
        <v>920</v>
      </c>
      <c r="I528" s="119" t="s">
        <v>1627</v>
      </c>
      <c r="J528" s="116"/>
    </row>
    <row r="529" spans="1:10" s="115" customFormat="1" ht="12.75">
      <c r="A529" s="119" t="s">
        <v>1447</v>
      </c>
      <c r="B529" s="119" t="s">
        <v>452</v>
      </c>
      <c r="C529" s="119" t="s">
        <v>1820</v>
      </c>
      <c r="D529" s="119" t="s">
        <v>916</v>
      </c>
      <c r="E529" s="119" t="s">
        <v>917</v>
      </c>
      <c r="F529" s="119" t="s">
        <v>1450</v>
      </c>
      <c r="G529" s="119" t="s">
        <v>1626</v>
      </c>
      <c r="H529" s="119" t="s">
        <v>920</v>
      </c>
      <c r="I529" s="119" t="s">
        <v>1627</v>
      </c>
      <c r="J529" s="116"/>
    </row>
    <row r="530" spans="1:10" s="115" customFormat="1" ht="12.75">
      <c r="A530" s="119" t="s">
        <v>1615</v>
      </c>
      <c r="B530" s="119" t="s">
        <v>738</v>
      </c>
      <c r="C530" s="119" t="s">
        <v>1821</v>
      </c>
      <c r="D530" s="119" t="s">
        <v>916</v>
      </c>
      <c r="E530" s="119" t="s">
        <v>917</v>
      </c>
      <c r="F530" s="119" t="s">
        <v>1617</v>
      </c>
      <c r="G530" s="119" t="s">
        <v>1626</v>
      </c>
      <c r="H530" s="119" t="s">
        <v>920</v>
      </c>
      <c r="I530" s="119" t="s">
        <v>1627</v>
      </c>
      <c r="J530" s="116"/>
    </row>
    <row r="531" spans="1:10" s="115" customFormat="1" ht="12.75">
      <c r="A531" s="119" t="s">
        <v>1059</v>
      </c>
      <c r="B531" s="119" t="s">
        <v>818</v>
      </c>
      <c r="C531" s="119" t="s">
        <v>1822</v>
      </c>
      <c r="D531" s="119" t="s">
        <v>916</v>
      </c>
      <c r="E531" s="119" t="s">
        <v>917</v>
      </c>
      <c r="F531" s="119" t="s">
        <v>82</v>
      </c>
      <c r="G531" s="119" t="s">
        <v>1626</v>
      </c>
      <c r="H531" s="119" t="s">
        <v>920</v>
      </c>
      <c r="I531" s="119" t="s">
        <v>1627</v>
      </c>
      <c r="J531" s="116"/>
    </row>
    <row r="532" spans="1:10" s="115" customFormat="1" ht="12.75">
      <c r="A532" s="119" t="s">
        <v>974</v>
      </c>
      <c r="B532" s="119" t="s">
        <v>190</v>
      </c>
      <c r="C532" s="119" t="s">
        <v>1823</v>
      </c>
      <c r="D532" s="119" t="s">
        <v>916</v>
      </c>
      <c r="E532" s="119" t="s">
        <v>1030</v>
      </c>
      <c r="F532" s="119" t="s">
        <v>976</v>
      </c>
      <c r="G532" s="119" t="s">
        <v>1626</v>
      </c>
      <c r="H532" s="119" t="s">
        <v>920</v>
      </c>
      <c r="I532" s="119" t="s">
        <v>1627</v>
      </c>
      <c r="J532" s="116"/>
    </row>
    <row r="533" spans="1:10" s="115" customFormat="1" ht="12.75">
      <c r="A533" s="119" t="s">
        <v>1133</v>
      </c>
      <c r="B533" s="119" t="s">
        <v>1824</v>
      </c>
      <c r="C533" s="119" t="s">
        <v>1825</v>
      </c>
      <c r="D533" s="119" t="s">
        <v>916</v>
      </c>
      <c r="E533" s="119" t="s">
        <v>917</v>
      </c>
      <c r="F533" s="119" t="s">
        <v>1136</v>
      </c>
      <c r="G533" s="119" t="s">
        <v>1626</v>
      </c>
      <c r="H533" s="119" t="s">
        <v>920</v>
      </c>
      <c r="I533" s="119" t="s">
        <v>1627</v>
      </c>
      <c r="J533" s="116"/>
    </row>
    <row r="534" spans="1:10" s="115" customFormat="1" ht="12.75">
      <c r="A534" s="119" t="s">
        <v>922</v>
      </c>
      <c r="B534" s="119" t="s">
        <v>582</v>
      </c>
      <c r="C534" s="119" t="s">
        <v>1826</v>
      </c>
      <c r="D534" s="119" t="s">
        <v>916</v>
      </c>
      <c r="E534" s="119" t="s">
        <v>1030</v>
      </c>
      <c r="F534" s="119" t="s">
        <v>925</v>
      </c>
      <c r="G534" s="119" t="s">
        <v>1626</v>
      </c>
      <c r="H534" s="119" t="s">
        <v>920</v>
      </c>
      <c r="I534" s="119" t="s">
        <v>1627</v>
      </c>
      <c r="J534" s="116"/>
    </row>
    <row r="535" spans="1:10" s="115" customFormat="1" ht="12.75">
      <c r="A535" s="119" t="s">
        <v>1701</v>
      </c>
      <c r="B535" s="119" t="s">
        <v>364</v>
      </c>
      <c r="C535" s="119" t="s">
        <v>1047</v>
      </c>
      <c r="D535" s="119" t="s">
        <v>916</v>
      </c>
      <c r="E535" s="119" t="s">
        <v>917</v>
      </c>
      <c r="F535" s="119" t="s">
        <v>1703</v>
      </c>
      <c r="G535" s="119" t="s">
        <v>1626</v>
      </c>
      <c r="H535" s="119" t="s">
        <v>920</v>
      </c>
      <c r="I535" s="119" t="s">
        <v>1627</v>
      </c>
      <c r="J535" s="116"/>
    </row>
  </sheetData>
  <sortState ref="A2:L535">
    <sortCondition ref="J2"/>
  </sortState>
  <phoneticPr fontId="31" type="noConversion"/>
  <pageMargins left="0.75" right="0.75" top="1" bottom="1" header="0.5" footer="0.5"/>
</worksheet>
</file>

<file path=xl/worksheets/sheet5.xml><?xml version="1.0" encoding="utf-8"?>
<worksheet xmlns="http://schemas.openxmlformats.org/spreadsheetml/2006/main" xmlns:r="http://schemas.openxmlformats.org/officeDocument/2006/relationships">
  <dimension ref="A1:AR131"/>
  <sheetViews>
    <sheetView topLeftCell="A109" workbookViewId="0">
      <selection activeCell="F112" sqref="F112"/>
    </sheetView>
  </sheetViews>
  <sheetFormatPr defaultColWidth="9" defaultRowHeight="13.5"/>
  <cols>
    <col min="1" max="1" width="3.75" style="38" customWidth="1"/>
    <col min="2" max="2" width="6.75" style="38" customWidth="1"/>
    <col min="3" max="3" width="23" style="22" customWidth="1"/>
    <col min="4" max="4" width="13.25" style="22" customWidth="1"/>
    <col min="5" max="5" width="4.625" style="39" customWidth="1"/>
    <col min="6" max="6" width="8.125" style="40" customWidth="1"/>
    <col min="7" max="7" width="5.875" style="41" customWidth="1"/>
    <col min="8" max="8" width="9.875" style="42" customWidth="1"/>
    <col min="9" max="9" width="9.625" style="42" customWidth="1"/>
    <col min="10" max="10" width="8" style="43" customWidth="1"/>
    <col min="11" max="11" width="9.375" style="9" customWidth="1"/>
    <col min="12" max="12" width="10" style="44" customWidth="1"/>
    <col min="13" max="13" width="6.625" style="45" customWidth="1"/>
    <col min="14" max="14" width="7.125" style="21" customWidth="1"/>
    <col min="15" max="15" width="11.875" style="46" customWidth="1"/>
    <col min="16" max="16" width="5.375" style="47" customWidth="1"/>
    <col min="17" max="17" width="9.375" style="21" customWidth="1"/>
    <col min="18" max="18" width="10" style="44" customWidth="1"/>
    <col min="19" max="19" width="6.5" style="21" customWidth="1"/>
    <col min="20" max="20" width="7.125" style="21" customWidth="1"/>
    <col min="21" max="21" width="14.625" style="21" customWidth="1"/>
    <col min="22" max="22" width="5.375" style="47" customWidth="1"/>
    <col min="23" max="23" width="10.125" style="21" customWidth="1"/>
    <col min="24" max="24" width="10.375" style="44" customWidth="1"/>
    <col min="25" max="25" width="7.125" style="21" customWidth="1"/>
    <col min="26" max="26" width="7.375" style="21" customWidth="1"/>
    <col min="27" max="27" width="9.25" style="46" customWidth="1"/>
    <col min="28" max="28" width="4" style="48" customWidth="1"/>
    <col min="29" max="29" width="9.375" style="21" customWidth="1"/>
    <col min="30" max="30" width="9.75" style="21" customWidth="1"/>
    <col min="31" max="31" width="9.875" style="44" customWidth="1"/>
    <col min="32" max="32" width="6.875" style="9" customWidth="1"/>
    <col min="33" max="33" width="7.5" style="9" customWidth="1"/>
    <col min="34" max="34" width="8.5" style="9" customWidth="1"/>
    <col min="35" max="35" width="4.75" style="47" customWidth="1"/>
    <col min="36" max="36" width="9.75" style="21" customWidth="1"/>
    <col min="37" max="37" width="10" style="44" customWidth="1"/>
    <col min="38" max="38" width="6.5" style="21" customWidth="1"/>
    <col min="39" max="39" width="8.375" style="21" customWidth="1"/>
    <col min="40" max="40" width="9" style="21" customWidth="1"/>
    <col min="41" max="41" width="5.375" style="47" customWidth="1"/>
    <col min="42" max="42" width="9" style="21"/>
    <col min="43" max="43" width="7.875" style="21" customWidth="1"/>
    <col min="44" max="44" width="7.5" style="49" customWidth="1"/>
    <col min="45" max="16384" width="9" style="47"/>
  </cols>
  <sheetData>
    <row r="1" spans="1:44" ht="24" customHeight="1">
      <c r="A1" s="280" t="s">
        <v>0</v>
      </c>
      <c r="B1" s="281"/>
      <c r="C1" s="281"/>
      <c r="D1" s="281"/>
      <c r="E1" s="281"/>
      <c r="F1" s="282"/>
      <c r="G1" s="50"/>
      <c r="H1" s="51" t="s">
        <v>1</v>
      </c>
      <c r="I1" s="51"/>
      <c r="J1" s="51"/>
      <c r="K1" s="278">
        <v>44142</v>
      </c>
      <c r="L1" s="275"/>
      <c r="M1" s="274" t="s">
        <v>1827</v>
      </c>
      <c r="N1" s="275"/>
      <c r="O1" s="276"/>
      <c r="Q1" s="278">
        <v>44143</v>
      </c>
      <c r="R1" s="279"/>
      <c r="S1" s="274" t="s">
        <v>1828</v>
      </c>
      <c r="T1" s="275"/>
      <c r="U1" s="276"/>
      <c r="W1" s="278">
        <v>44144</v>
      </c>
      <c r="X1" s="279"/>
      <c r="Y1" s="274" t="s">
        <v>1829</v>
      </c>
      <c r="Z1" s="275"/>
      <c r="AA1" s="276"/>
      <c r="AB1" s="103"/>
      <c r="AD1" s="278">
        <v>44145</v>
      </c>
      <c r="AE1" s="279"/>
      <c r="AF1" s="274" t="s">
        <v>1830</v>
      </c>
      <c r="AG1" s="275"/>
      <c r="AH1" s="276"/>
      <c r="AJ1" s="278">
        <v>44146</v>
      </c>
      <c r="AK1" s="279"/>
      <c r="AL1" s="274" t="s">
        <v>1831</v>
      </c>
      <c r="AM1" s="275"/>
      <c r="AN1" s="276"/>
    </row>
    <row r="2" spans="1:44" ht="24">
      <c r="A2" s="52" t="s">
        <v>14</v>
      </c>
      <c r="B2" s="52" t="s">
        <v>15</v>
      </c>
      <c r="C2" s="53" t="s">
        <v>16</v>
      </c>
      <c r="D2" s="53" t="s">
        <v>17</v>
      </c>
      <c r="E2" s="54" t="s">
        <v>18</v>
      </c>
      <c r="F2" s="55" t="s">
        <v>19</v>
      </c>
      <c r="G2" s="56" t="s">
        <v>1832</v>
      </c>
      <c r="H2" s="57" t="s">
        <v>22</v>
      </c>
      <c r="I2" s="57" t="s">
        <v>24</v>
      </c>
      <c r="J2" s="76" t="s">
        <v>26</v>
      </c>
      <c r="K2" s="77" t="s">
        <v>22</v>
      </c>
      <c r="L2" s="78" t="s">
        <v>27</v>
      </c>
      <c r="M2" s="25" t="s">
        <v>1833</v>
      </c>
      <c r="N2" s="6" t="s">
        <v>1834</v>
      </c>
      <c r="O2" s="12" t="s">
        <v>1835</v>
      </c>
      <c r="Q2" s="95" t="s">
        <v>22</v>
      </c>
      <c r="R2" s="96" t="s">
        <v>27</v>
      </c>
      <c r="S2" s="97" t="s">
        <v>1833</v>
      </c>
      <c r="T2" s="95" t="s">
        <v>1834</v>
      </c>
      <c r="U2" s="98" t="s">
        <v>1835</v>
      </c>
      <c r="V2" s="47" t="s">
        <v>1836</v>
      </c>
      <c r="W2" s="95" t="s">
        <v>22</v>
      </c>
      <c r="X2" s="96" t="s">
        <v>27</v>
      </c>
      <c r="Y2" s="97" t="s">
        <v>1833</v>
      </c>
      <c r="Z2" s="95" t="s">
        <v>1834</v>
      </c>
      <c r="AA2" s="98" t="s">
        <v>1835</v>
      </c>
      <c r="AB2" s="103"/>
      <c r="AC2" s="21" t="s">
        <v>1836</v>
      </c>
      <c r="AD2" s="95" t="s">
        <v>22</v>
      </c>
      <c r="AE2" s="96" t="s">
        <v>27</v>
      </c>
      <c r="AF2" s="97" t="s">
        <v>1833</v>
      </c>
      <c r="AG2" s="95" t="s">
        <v>1834</v>
      </c>
      <c r="AH2" s="98" t="s">
        <v>1835</v>
      </c>
      <c r="AJ2" s="95" t="s">
        <v>22</v>
      </c>
      <c r="AK2" s="96" t="s">
        <v>27</v>
      </c>
      <c r="AL2" s="97" t="s">
        <v>1833</v>
      </c>
      <c r="AM2" s="95" t="s">
        <v>1834</v>
      </c>
      <c r="AN2" s="98" t="s">
        <v>1835</v>
      </c>
      <c r="AP2" s="21" t="s">
        <v>1837</v>
      </c>
      <c r="AQ2" s="21" t="s">
        <v>1834</v>
      </c>
    </row>
    <row r="3" spans="1:44">
      <c r="A3" s="58">
        <v>1</v>
      </c>
      <c r="B3" s="58">
        <v>337</v>
      </c>
      <c r="C3" s="59" t="s">
        <v>1838</v>
      </c>
      <c r="D3" s="59" t="s">
        <v>47</v>
      </c>
      <c r="E3" s="60">
        <v>1</v>
      </c>
      <c r="F3" s="61">
        <v>200</v>
      </c>
      <c r="G3" s="62">
        <f>F3*3</f>
        <v>600</v>
      </c>
      <c r="H3" s="63">
        <v>45000</v>
      </c>
      <c r="I3" s="63">
        <f t="shared" ref="I3:I66" si="0">H3*J3</f>
        <v>8325</v>
      </c>
      <c r="J3" s="79">
        <v>0.185</v>
      </c>
      <c r="K3" s="80">
        <v>32403.119999999999</v>
      </c>
      <c r="L3" s="81">
        <f>K3/H3</f>
        <v>0.72006933333333301</v>
      </c>
      <c r="M3" s="82"/>
      <c r="N3" s="80">
        <v>0</v>
      </c>
      <c r="O3" s="83" t="s">
        <v>1839</v>
      </c>
      <c r="P3" s="84"/>
      <c r="Q3" s="80">
        <v>27720.080000000002</v>
      </c>
      <c r="R3" s="81">
        <f>Q3/H3</f>
        <v>0.61600177777777798</v>
      </c>
      <c r="S3" s="80"/>
      <c r="T3" s="80">
        <v>0</v>
      </c>
      <c r="U3" s="83" t="s">
        <v>1839</v>
      </c>
      <c r="W3" s="80">
        <v>57279.62</v>
      </c>
      <c r="X3" s="81">
        <f>W3/H3</f>
        <v>1.2728804444444399</v>
      </c>
      <c r="Y3" s="80"/>
      <c r="Z3" s="80">
        <v>200</v>
      </c>
      <c r="AA3" s="83"/>
      <c r="AB3" s="48" t="s">
        <v>1840</v>
      </c>
      <c r="AC3" s="21" t="s">
        <v>1839</v>
      </c>
      <c r="AD3" s="80">
        <v>69320.070000000007</v>
      </c>
      <c r="AE3" s="91">
        <f t="shared" ref="AE3:AE8" si="1">AD3/H3</f>
        <v>1.540446</v>
      </c>
      <c r="AF3" s="82">
        <v>200</v>
      </c>
      <c r="AG3" s="82">
        <v>200</v>
      </c>
      <c r="AH3" s="80" t="s">
        <v>1841</v>
      </c>
      <c r="AI3" s="47" t="s">
        <v>1840</v>
      </c>
      <c r="AJ3" s="80">
        <v>97017.53</v>
      </c>
      <c r="AK3" s="81">
        <f t="shared" ref="AK3:AK8" si="2">AJ3/H3</f>
        <v>2.1559451111111101</v>
      </c>
      <c r="AL3" s="80"/>
      <c r="AM3" s="80">
        <v>200</v>
      </c>
      <c r="AN3" s="80"/>
      <c r="AO3" s="47" t="s">
        <v>1840</v>
      </c>
      <c r="AP3" s="21">
        <f>M3+S3+Y3+AF3+AL3</f>
        <v>200</v>
      </c>
      <c r="AQ3" s="21">
        <f>N3+T3+Z3+AG3+AM3</f>
        <v>600</v>
      </c>
      <c r="AR3" s="21">
        <f>(AP3+AQ3)-G3</f>
        <v>200</v>
      </c>
    </row>
    <row r="4" spans="1:44">
      <c r="A4" s="58">
        <v>2</v>
      </c>
      <c r="B4" s="58">
        <v>114685</v>
      </c>
      <c r="C4" s="59" t="s">
        <v>1842</v>
      </c>
      <c r="D4" s="59" t="s">
        <v>47</v>
      </c>
      <c r="E4" s="60">
        <v>1</v>
      </c>
      <c r="F4" s="61">
        <v>200</v>
      </c>
      <c r="G4" s="62">
        <f t="shared" ref="G4:G35" si="3">F4*3</f>
        <v>600</v>
      </c>
      <c r="H4" s="63">
        <v>26000</v>
      </c>
      <c r="I4" s="63">
        <f t="shared" si="0"/>
        <v>3770</v>
      </c>
      <c r="J4" s="79">
        <v>0.14499999999999999</v>
      </c>
      <c r="K4" s="80">
        <v>17826.990000000002</v>
      </c>
      <c r="L4" s="81">
        <f t="shared" ref="L4:L35" si="4">K4/H4</f>
        <v>0.68565346153846196</v>
      </c>
      <c r="M4" s="82"/>
      <c r="N4" s="80">
        <v>0</v>
      </c>
      <c r="O4" s="83" t="s">
        <v>1839</v>
      </c>
      <c r="P4" s="84"/>
      <c r="Q4" s="80">
        <v>11587.65</v>
      </c>
      <c r="R4" s="81">
        <f t="shared" ref="R4:R35" si="5">Q4/H4</f>
        <v>0.44567884615384601</v>
      </c>
      <c r="S4" s="80"/>
      <c r="T4" s="80">
        <v>0</v>
      </c>
      <c r="U4" s="83" t="s">
        <v>1839</v>
      </c>
      <c r="W4" s="80">
        <v>28000.45</v>
      </c>
      <c r="X4" s="81">
        <f t="shared" ref="X4:X35" si="6">W4/H4</f>
        <v>1.07694038461538</v>
      </c>
      <c r="Y4" s="80"/>
      <c r="Z4" s="80">
        <v>200</v>
      </c>
      <c r="AA4" s="83"/>
      <c r="AB4" s="48" t="s">
        <v>1840</v>
      </c>
      <c r="AC4" s="21" t="s">
        <v>1839</v>
      </c>
      <c r="AD4" s="80">
        <v>26452.17</v>
      </c>
      <c r="AE4" s="81">
        <f t="shared" si="1"/>
        <v>1.01739115384615</v>
      </c>
      <c r="AF4" s="80"/>
      <c r="AG4" s="80">
        <v>200</v>
      </c>
      <c r="AH4" s="80"/>
      <c r="AI4" s="47" t="s">
        <v>1840</v>
      </c>
      <c r="AJ4" s="80">
        <v>40031.03</v>
      </c>
      <c r="AK4" s="81">
        <f t="shared" si="2"/>
        <v>1.539655</v>
      </c>
      <c r="AL4" s="80"/>
      <c r="AM4" s="80">
        <v>200</v>
      </c>
      <c r="AN4" s="80"/>
      <c r="AO4" s="47" t="s">
        <v>1840</v>
      </c>
      <c r="AP4" s="21">
        <f t="shared" ref="AP4:AP35" si="7">M4+S4+Y4+AF4+AL4</f>
        <v>0</v>
      </c>
      <c r="AQ4" s="21">
        <f t="shared" ref="AQ4:AQ35" si="8">N4+T4+Z4+AG4+AM4</f>
        <v>600</v>
      </c>
      <c r="AR4" s="21">
        <f t="shared" ref="AR4:AR35" si="9">(AP4+AQ4)-G4</f>
        <v>0</v>
      </c>
    </row>
    <row r="5" spans="1:44">
      <c r="A5" s="58">
        <v>3</v>
      </c>
      <c r="B5" s="58">
        <v>742</v>
      </c>
      <c r="C5" s="59" t="s">
        <v>1843</v>
      </c>
      <c r="D5" s="59" t="s">
        <v>43</v>
      </c>
      <c r="E5" s="60">
        <v>1</v>
      </c>
      <c r="F5" s="61">
        <v>200</v>
      </c>
      <c r="G5" s="62">
        <f t="shared" si="3"/>
        <v>600</v>
      </c>
      <c r="H5" s="63">
        <v>18000</v>
      </c>
      <c r="I5" s="63">
        <f t="shared" si="0"/>
        <v>3330</v>
      </c>
      <c r="J5" s="79">
        <v>0.185</v>
      </c>
      <c r="K5" s="80">
        <v>10089.18</v>
      </c>
      <c r="L5" s="81">
        <f t="shared" si="4"/>
        <v>0.56050999999999995</v>
      </c>
      <c r="M5" s="82"/>
      <c r="N5" s="80">
        <v>0</v>
      </c>
      <c r="O5" s="83" t="s">
        <v>1839</v>
      </c>
      <c r="P5" s="84"/>
      <c r="Q5" s="80">
        <v>8073.42</v>
      </c>
      <c r="R5" s="81">
        <f t="shared" si="5"/>
        <v>0.448523333333333</v>
      </c>
      <c r="S5" s="80"/>
      <c r="T5" s="80">
        <v>0</v>
      </c>
      <c r="U5" s="83" t="s">
        <v>1839</v>
      </c>
      <c r="W5" s="80">
        <v>23772.1</v>
      </c>
      <c r="X5" s="91">
        <f t="shared" si="6"/>
        <v>1.32067222222222</v>
      </c>
      <c r="Y5" s="80">
        <v>200</v>
      </c>
      <c r="Z5" s="80">
        <v>200</v>
      </c>
      <c r="AA5" s="83" t="s">
        <v>1841</v>
      </c>
      <c r="AB5" s="48" t="s">
        <v>1840</v>
      </c>
      <c r="AC5" s="21" t="s">
        <v>1839</v>
      </c>
      <c r="AD5" s="80">
        <v>23174.23</v>
      </c>
      <c r="AE5" s="81">
        <f t="shared" si="1"/>
        <v>1.28745722222222</v>
      </c>
      <c r="AF5" s="80"/>
      <c r="AG5" s="80">
        <v>200</v>
      </c>
      <c r="AH5" s="80"/>
      <c r="AI5" s="47" t="s">
        <v>1840</v>
      </c>
      <c r="AJ5" s="80">
        <v>59602.66</v>
      </c>
      <c r="AK5" s="91">
        <f t="shared" si="2"/>
        <v>3.3112588888888901</v>
      </c>
      <c r="AL5" s="80">
        <v>200</v>
      </c>
      <c r="AM5" s="80">
        <v>200</v>
      </c>
      <c r="AN5" s="80" t="s">
        <v>1841</v>
      </c>
      <c r="AO5" s="47" t="s">
        <v>1840</v>
      </c>
      <c r="AP5" s="21">
        <f t="shared" si="7"/>
        <v>400</v>
      </c>
      <c r="AQ5" s="21">
        <f t="shared" si="8"/>
        <v>600</v>
      </c>
      <c r="AR5" s="21">
        <f t="shared" si="9"/>
        <v>400</v>
      </c>
    </row>
    <row r="6" spans="1:44">
      <c r="A6" s="64">
        <v>4</v>
      </c>
      <c r="B6" s="64">
        <v>517</v>
      </c>
      <c r="C6" s="65" t="s">
        <v>1844</v>
      </c>
      <c r="D6" s="65" t="s">
        <v>47</v>
      </c>
      <c r="E6" s="66">
        <v>2</v>
      </c>
      <c r="F6" s="67">
        <v>200</v>
      </c>
      <c r="G6" s="62">
        <f t="shared" si="3"/>
        <v>600</v>
      </c>
      <c r="H6" s="68">
        <v>55000</v>
      </c>
      <c r="I6" s="68">
        <f t="shared" si="0"/>
        <v>9075</v>
      </c>
      <c r="J6" s="85">
        <v>0.16500000000000001</v>
      </c>
      <c r="K6" s="86">
        <v>27328.63</v>
      </c>
      <c r="L6" s="87">
        <f t="shared" si="4"/>
        <v>0.496884181818182</v>
      </c>
      <c r="M6" s="88"/>
      <c r="N6" s="86">
        <v>0</v>
      </c>
      <c r="O6" s="89" t="s">
        <v>1839</v>
      </c>
      <c r="P6" s="90"/>
      <c r="Q6" s="86">
        <v>27376.1</v>
      </c>
      <c r="R6" s="87">
        <f t="shared" si="5"/>
        <v>0.49774727272727298</v>
      </c>
      <c r="S6" s="86"/>
      <c r="T6" s="86">
        <v>0</v>
      </c>
      <c r="U6" s="89" t="s">
        <v>1839</v>
      </c>
      <c r="W6" s="99">
        <v>55724.480000000003</v>
      </c>
      <c r="X6" s="100">
        <f t="shared" si="6"/>
        <v>1.0131723636363601</v>
      </c>
      <c r="Y6" s="99"/>
      <c r="Z6" s="99">
        <v>200</v>
      </c>
      <c r="AA6" s="104"/>
      <c r="AB6" s="48" t="s">
        <v>1840</v>
      </c>
      <c r="AC6" s="21" t="s">
        <v>1839</v>
      </c>
      <c r="AD6" s="86">
        <v>56738.21</v>
      </c>
      <c r="AE6" s="87">
        <f t="shared" si="1"/>
        <v>1.0316038181818199</v>
      </c>
      <c r="AF6" s="86"/>
      <c r="AG6" s="86">
        <v>200</v>
      </c>
      <c r="AH6" s="86"/>
      <c r="AI6" s="47" t="s">
        <v>1840</v>
      </c>
      <c r="AJ6" s="99">
        <v>55682.55</v>
      </c>
      <c r="AK6" s="100">
        <f t="shared" si="2"/>
        <v>1.01241</v>
      </c>
      <c r="AL6" s="99"/>
      <c r="AM6" s="99">
        <v>200</v>
      </c>
      <c r="AN6" s="99"/>
      <c r="AO6" s="47" t="s">
        <v>1840</v>
      </c>
      <c r="AP6" s="21">
        <f t="shared" si="7"/>
        <v>0</v>
      </c>
      <c r="AQ6" s="21">
        <f t="shared" si="8"/>
        <v>600</v>
      </c>
      <c r="AR6" s="21">
        <f t="shared" si="9"/>
        <v>0</v>
      </c>
    </row>
    <row r="7" spans="1:44">
      <c r="A7" s="64">
        <v>5</v>
      </c>
      <c r="B7" s="64">
        <v>582</v>
      </c>
      <c r="C7" s="65" t="s">
        <v>1845</v>
      </c>
      <c r="D7" s="65" t="s">
        <v>53</v>
      </c>
      <c r="E7" s="66">
        <v>2</v>
      </c>
      <c r="F7" s="67">
        <v>200</v>
      </c>
      <c r="G7" s="62">
        <f t="shared" si="3"/>
        <v>600</v>
      </c>
      <c r="H7" s="68">
        <v>60000</v>
      </c>
      <c r="I7" s="68">
        <f t="shared" si="0"/>
        <v>9900</v>
      </c>
      <c r="J7" s="85">
        <v>0.16500000000000001</v>
      </c>
      <c r="K7" s="86">
        <v>33670.19</v>
      </c>
      <c r="L7" s="87">
        <f t="shared" si="4"/>
        <v>0.56116983333333303</v>
      </c>
      <c r="M7" s="88"/>
      <c r="N7" s="86">
        <v>0</v>
      </c>
      <c r="O7" s="89" t="s">
        <v>1839</v>
      </c>
      <c r="P7" s="90"/>
      <c r="Q7" s="86">
        <v>31822.82</v>
      </c>
      <c r="R7" s="87">
        <f t="shared" si="5"/>
        <v>0.53038033333333301</v>
      </c>
      <c r="S7" s="86"/>
      <c r="T7" s="86">
        <v>0</v>
      </c>
      <c r="U7" s="89" t="s">
        <v>1839</v>
      </c>
      <c r="W7" s="99">
        <v>62027.47</v>
      </c>
      <c r="X7" s="100">
        <f t="shared" si="6"/>
        <v>1.0337911666666699</v>
      </c>
      <c r="Y7" s="99"/>
      <c r="Z7" s="99">
        <v>200</v>
      </c>
      <c r="AA7" s="104"/>
      <c r="AB7" s="48" t="s">
        <v>1840</v>
      </c>
      <c r="AC7" s="21" t="s">
        <v>1839</v>
      </c>
      <c r="AD7" s="86">
        <v>63717.82</v>
      </c>
      <c r="AE7" s="87">
        <f t="shared" si="1"/>
        <v>1.0619636666666701</v>
      </c>
      <c r="AF7" s="86"/>
      <c r="AG7" s="86">
        <v>200</v>
      </c>
      <c r="AH7" s="86"/>
      <c r="AI7" s="47" t="s">
        <v>1840</v>
      </c>
      <c r="AJ7" s="99">
        <v>63491.22</v>
      </c>
      <c r="AK7" s="100">
        <f t="shared" si="2"/>
        <v>1.058187</v>
      </c>
      <c r="AL7" s="99"/>
      <c r="AM7" s="99">
        <v>200</v>
      </c>
      <c r="AN7" s="99"/>
      <c r="AO7" s="47" t="s">
        <v>1840</v>
      </c>
      <c r="AP7" s="21">
        <f t="shared" si="7"/>
        <v>0</v>
      </c>
      <c r="AQ7" s="21">
        <f t="shared" si="8"/>
        <v>600</v>
      </c>
      <c r="AR7" s="21">
        <f t="shared" si="9"/>
        <v>0</v>
      </c>
    </row>
    <row r="8" spans="1:44">
      <c r="A8" s="64">
        <v>6</v>
      </c>
      <c r="B8" s="64">
        <v>750</v>
      </c>
      <c r="C8" s="65" t="s">
        <v>62</v>
      </c>
      <c r="D8" s="65" t="s">
        <v>51</v>
      </c>
      <c r="E8" s="66">
        <v>2</v>
      </c>
      <c r="F8" s="67">
        <v>200</v>
      </c>
      <c r="G8" s="62">
        <f t="shared" si="3"/>
        <v>600</v>
      </c>
      <c r="H8" s="68">
        <v>48000</v>
      </c>
      <c r="I8" s="68">
        <f t="shared" si="0"/>
        <v>11393.7996706593</v>
      </c>
      <c r="J8" s="85">
        <v>0.237370826472069</v>
      </c>
      <c r="K8" s="86">
        <v>26572.14</v>
      </c>
      <c r="L8" s="87">
        <f t="shared" si="4"/>
        <v>0.55358624999999995</v>
      </c>
      <c r="M8" s="88"/>
      <c r="N8" s="86">
        <v>0</v>
      </c>
      <c r="O8" s="89" t="s">
        <v>1839</v>
      </c>
      <c r="P8" s="90"/>
      <c r="Q8" s="86">
        <v>31164.74</v>
      </c>
      <c r="R8" s="87">
        <f t="shared" si="5"/>
        <v>0.64926541666666704</v>
      </c>
      <c r="S8" s="86"/>
      <c r="T8" s="86">
        <v>0</v>
      </c>
      <c r="U8" s="89" t="s">
        <v>1839</v>
      </c>
      <c r="W8" s="99">
        <v>56279.7</v>
      </c>
      <c r="X8" s="101">
        <f t="shared" si="6"/>
        <v>1.1724937499999999</v>
      </c>
      <c r="Y8" s="99">
        <v>200</v>
      </c>
      <c r="Z8" s="99">
        <v>200</v>
      </c>
      <c r="AA8" s="104" t="s">
        <v>1841</v>
      </c>
      <c r="AB8" s="48" t="s">
        <v>1840</v>
      </c>
      <c r="AC8" s="21" t="s">
        <v>1839</v>
      </c>
      <c r="AD8" s="86">
        <v>59279.58</v>
      </c>
      <c r="AE8" s="92">
        <f t="shared" si="1"/>
        <v>1.23499125</v>
      </c>
      <c r="AF8" s="88">
        <v>200</v>
      </c>
      <c r="AG8" s="88">
        <v>200</v>
      </c>
      <c r="AH8" s="86" t="s">
        <v>1841</v>
      </c>
      <c r="AI8" s="47" t="s">
        <v>1840</v>
      </c>
      <c r="AJ8" s="99">
        <v>57752.27</v>
      </c>
      <c r="AK8" s="101">
        <f t="shared" si="2"/>
        <v>1.2031722916666701</v>
      </c>
      <c r="AL8" s="99">
        <v>200</v>
      </c>
      <c r="AM8" s="99">
        <v>200</v>
      </c>
      <c r="AN8" s="99" t="s">
        <v>1841</v>
      </c>
      <c r="AO8" s="47" t="s">
        <v>1840</v>
      </c>
      <c r="AP8" s="21">
        <f t="shared" si="7"/>
        <v>600</v>
      </c>
      <c r="AQ8" s="21">
        <f t="shared" si="8"/>
        <v>600</v>
      </c>
      <c r="AR8" s="21">
        <f t="shared" si="9"/>
        <v>600</v>
      </c>
    </row>
    <row r="9" spans="1:44">
      <c r="A9" s="69">
        <v>7</v>
      </c>
      <c r="B9" s="69">
        <v>343</v>
      </c>
      <c r="C9" s="70" t="s">
        <v>1846</v>
      </c>
      <c r="D9" s="70" t="s">
        <v>53</v>
      </c>
      <c r="E9" s="60">
        <v>3</v>
      </c>
      <c r="F9" s="71">
        <v>200</v>
      </c>
      <c r="G9" s="62">
        <f t="shared" si="3"/>
        <v>600</v>
      </c>
      <c r="H9" s="63">
        <v>40000</v>
      </c>
      <c r="I9" s="63">
        <f t="shared" si="0"/>
        <v>8800</v>
      </c>
      <c r="J9" s="79">
        <v>0.22</v>
      </c>
      <c r="K9" s="80">
        <v>33090.03</v>
      </c>
      <c r="L9" s="81">
        <f t="shared" si="4"/>
        <v>0.82725075000000003</v>
      </c>
      <c r="M9" s="82"/>
      <c r="N9" s="80">
        <v>0</v>
      </c>
      <c r="O9" s="83"/>
      <c r="P9" s="84"/>
      <c r="Q9" s="80">
        <v>44210.97</v>
      </c>
      <c r="R9" s="81">
        <f t="shared" si="5"/>
        <v>1.1052742499999999</v>
      </c>
      <c r="S9" s="80"/>
      <c r="T9" s="80">
        <v>200</v>
      </c>
      <c r="U9" s="80"/>
      <c r="V9" s="47" t="s">
        <v>1840</v>
      </c>
      <c r="W9" s="80">
        <v>42997.68</v>
      </c>
      <c r="X9" s="81">
        <f t="shared" si="6"/>
        <v>1.0749420000000001</v>
      </c>
      <c r="Y9" s="80"/>
      <c r="Z9" s="80">
        <v>200</v>
      </c>
      <c r="AA9" s="83"/>
      <c r="AB9" s="48" t="s">
        <v>1840</v>
      </c>
      <c r="AP9" s="21">
        <f t="shared" si="7"/>
        <v>0</v>
      </c>
      <c r="AQ9" s="21">
        <f t="shared" si="8"/>
        <v>400</v>
      </c>
      <c r="AR9" s="21">
        <f t="shared" si="9"/>
        <v>-200</v>
      </c>
    </row>
    <row r="10" spans="1:44">
      <c r="A10" s="69">
        <v>8</v>
      </c>
      <c r="B10" s="69">
        <v>730</v>
      </c>
      <c r="C10" s="70" t="s">
        <v>1847</v>
      </c>
      <c r="D10" s="70" t="s">
        <v>53</v>
      </c>
      <c r="E10" s="60">
        <v>3</v>
      </c>
      <c r="F10" s="71">
        <v>200</v>
      </c>
      <c r="G10" s="62">
        <f t="shared" si="3"/>
        <v>600</v>
      </c>
      <c r="H10" s="63">
        <v>22000</v>
      </c>
      <c r="I10" s="63">
        <f t="shared" si="0"/>
        <v>4840</v>
      </c>
      <c r="J10" s="79">
        <v>0.22</v>
      </c>
      <c r="K10" s="80">
        <v>22066.57</v>
      </c>
      <c r="L10" s="91">
        <f t="shared" si="4"/>
        <v>1.0030259090909099</v>
      </c>
      <c r="M10" s="82">
        <v>400</v>
      </c>
      <c r="N10" s="80">
        <v>200</v>
      </c>
      <c r="O10" s="83" t="s">
        <v>1848</v>
      </c>
      <c r="P10" s="84" t="s">
        <v>1840</v>
      </c>
      <c r="Q10" s="80">
        <v>25286.82</v>
      </c>
      <c r="R10" s="91">
        <f t="shared" si="5"/>
        <v>1.1494009090909101</v>
      </c>
      <c r="S10" s="80">
        <v>200</v>
      </c>
      <c r="T10" s="80">
        <v>200</v>
      </c>
      <c r="U10" s="80" t="s">
        <v>1849</v>
      </c>
      <c r="V10" s="47" t="s">
        <v>1840</v>
      </c>
      <c r="W10" s="80">
        <v>28698.400000000001</v>
      </c>
      <c r="X10" s="91">
        <f t="shared" si="6"/>
        <v>1.3044727272727299</v>
      </c>
      <c r="Y10" s="80">
        <v>200</v>
      </c>
      <c r="Z10" s="80">
        <v>200</v>
      </c>
      <c r="AA10" s="83" t="s">
        <v>1850</v>
      </c>
      <c r="AB10" s="48" t="s">
        <v>1840</v>
      </c>
      <c r="AP10" s="21">
        <f t="shared" si="7"/>
        <v>800</v>
      </c>
      <c r="AQ10" s="21">
        <f t="shared" si="8"/>
        <v>600</v>
      </c>
      <c r="AR10" s="21">
        <f t="shared" si="9"/>
        <v>800</v>
      </c>
    </row>
    <row r="11" spans="1:44">
      <c r="A11" s="69">
        <v>9</v>
      </c>
      <c r="B11" s="69">
        <v>341</v>
      </c>
      <c r="C11" s="70" t="s">
        <v>1851</v>
      </c>
      <c r="D11" s="70" t="s">
        <v>59</v>
      </c>
      <c r="E11" s="60">
        <v>3</v>
      </c>
      <c r="F11" s="71">
        <v>200</v>
      </c>
      <c r="G11" s="62">
        <f t="shared" si="3"/>
        <v>600</v>
      </c>
      <c r="H11" s="63">
        <v>40000</v>
      </c>
      <c r="I11" s="63">
        <f t="shared" si="0"/>
        <v>8000</v>
      </c>
      <c r="J11" s="79">
        <v>0.2</v>
      </c>
      <c r="K11" s="80">
        <v>31858.04</v>
      </c>
      <c r="L11" s="81">
        <f t="shared" si="4"/>
        <v>0.79645100000000002</v>
      </c>
      <c r="M11" s="82"/>
      <c r="N11" s="80">
        <v>0</v>
      </c>
      <c r="O11" s="83"/>
      <c r="P11" s="84"/>
      <c r="Q11" s="80">
        <v>35911.410000000003</v>
      </c>
      <c r="R11" s="81">
        <f t="shared" si="5"/>
        <v>0.89778524999999998</v>
      </c>
      <c r="S11" s="80"/>
      <c r="T11" s="80">
        <v>0</v>
      </c>
      <c r="U11" s="80"/>
      <c r="W11" s="80">
        <v>25578.35</v>
      </c>
      <c r="X11" s="81">
        <f t="shared" si="6"/>
        <v>0.63945874999999996</v>
      </c>
      <c r="Y11" s="80"/>
      <c r="Z11" s="80">
        <v>0</v>
      </c>
      <c r="AA11" s="83"/>
      <c r="AP11" s="21">
        <f t="shared" si="7"/>
        <v>0</v>
      </c>
      <c r="AQ11" s="21">
        <f t="shared" si="8"/>
        <v>0</v>
      </c>
      <c r="AR11" s="21">
        <f t="shared" si="9"/>
        <v>-600</v>
      </c>
    </row>
    <row r="12" spans="1:44">
      <c r="A12" s="72">
        <v>10</v>
      </c>
      <c r="B12" s="72">
        <v>546</v>
      </c>
      <c r="C12" s="73" t="s">
        <v>1852</v>
      </c>
      <c r="D12" s="73" t="s">
        <v>51</v>
      </c>
      <c r="E12" s="66">
        <v>4</v>
      </c>
      <c r="F12" s="74">
        <v>200</v>
      </c>
      <c r="G12" s="62">
        <f t="shared" si="3"/>
        <v>600</v>
      </c>
      <c r="H12" s="68">
        <v>25000</v>
      </c>
      <c r="I12" s="68">
        <f t="shared" si="0"/>
        <v>6125</v>
      </c>
      <c r="J12" s="85">
        <v>0.245</v>
      </c>
      <c r="K12" s="86">
        <v>23080.81</v>
      </c>
      <c r="L12" s="87">
        <f t="shared" si="4"/>
        <v>0.92323239999999995</v>
      </c>
      <c r="M12" s="88"/>
      <c r="N12" s="86">
        <v>0</v>
      </c>
      <c r="O12" s="89"/>
      <c r="P12" s="90"/>
      <c r="Q12" s="86">
        <v>25429.83</v>
      </c>
      <c r="R12" s="87">
        <f t="shared" si="5"/>
        <v>1.0171931999999999</v>
      </c>
      <c r="S12" s="86"/>
      <c r="T12" s="86">
        <v>200</v>
      </c>
      <c r="U12" s="86"/>
      <c r="V12" s="47" t="s">
        <v>1840</v>
      </c>
      <c r="W12" s="99">
        <v>21068.880000000001</v>
      </c>
      <c r="X12" s="100">
        <f t="shared" si="6"/>
        <v>0.84275520000000004</v>
      </c>
      <c r="Y12" s="99"/>
      <c r="Z12" s="99">
        <v>0</v>
      </c>
      <c r="AA12" s="104"/>
      <c r="AP12" s="21">
        <f t="shared" si="7"/>
        <v>0</v>
      </c>
      <c r="AQ12" s="21">
        <f t="shared" si="8"/>
        <v>200</v>
      </c>
      <c r="AR12" s="21">
        <f t="shared" si="9"/>
        <v>-400</v>
      </c>
    </row>
    <row r="13" spans="1:44">
      <c r="A13" s="72">
        <v>11</v>
      </c>
      <c r="B13" s="72">
        <v>385</v>
      </c>
      <c r="C13" s="73" t="s">
        <v>1853</v>
      </c>
      <c r="D13" s="73" t="s">
        <v>45</v>
      </c>
      <c r="E13" s="66">
        <v>4</v>
      </c>
      <c r="F13" s="74">
        <v>200</v>
      </c>
      <c r="G13" s="62">
        <f t="shared" si="3"/>
        <v>600</v>
      </c>
      <c r="H13" s="68">
        <v>26000</v>
      </c>
      <c r="I13" s="68">
        <f t="shared" si="0"/>
        <v>4810</v>
      </c>
      <c r="J13" s="85">
        <v>0.185</v>
      </c>
      <c r="K13" s="86">
        <v>31460.97</v>
      </c>
      <c r="L13" s="92">
        <f t="shared" si="4"/>
        <v>1.2100373076923101</v>
      </c>
      <c r="M13" s="88">
        <v>400</v>
      </c>
      <c r="N13" s="86">
        <v>200</v>
      </c>
      <c r="O13" s="89" t="s">
        <v>1854</v>
      </c>
      <c r="P13" s="90" t="s">
        <v>1840</v>
      </c>
      <c r="Q13" s="86">
        <v>37713.949999999997</v>
      </c>
      <c r="R13" s="92">
        <f t="shared" si="5"/>
        <v>1.4505365384615401</v>
      </c>
      <c r="S13" s="86">
        <v>200</v>
      </c>
      <c r="T13" s="86">
        <v>200</v>
      </c>
      <c r="U13" s="86" t="s">
        <v>1841</v>
      </c>
      <c r="V13" s="47" t="s">
        <v>1840</v>
      </c>
      <c r="W13" s="99">
        <v>79240.86</v>
      </c>
      <c r="X13" s="101">
        <f t="shared" si="6"/>
        <v>3.0477253846153798</v>
      </c>
      <c r="Y13" s="99">
        <v>200</v>
      </c>
      <c r="Z13" s="99">
        <v>200</v>
      </c>
      <c r="AA13" s="104" t="s">
        <v>1855</v>
      </c>
      <c r="AB13" s="48" t="s">
        <v>1840</v>
      </c>
      <c r="AP13" s="21">
        <f t="shared" si="7"/>
        <v>800</v>
      </c>
      <c r="AQ13" s="21">
        <f t="shared" si="8"/>
        <v>600</v>
      </c>
      <c r="AR13" s="21">
        <f t="shared" si="9"/>
        <v>800</v>
      </c>
    </row>
    <row r="14" spans="1:44">
      <c r="A14" s="72">
        <v>12</v>
      </c>
      <c r="B14" s="72">
        <v>707</v>
      </c>
      <c r="C14" s="73" t="s">
        <v>1856</v>
      </c>
      <c r="D14" s="73" t="s">
        <v>51</v>
      </c>
      <c r="E14" s="66">
        <v>4</v>
      </c>
      <c r="F14" s="74">
        <v>200</v>
      </c>
      <c r="G14" s="62">
        <f t="shared" si="3"/>
        <v>600</v>
      </c>
      <c r="H14" s="68">
        <v>23000</v>
      </c>
      <c r="I14" s="68">
        <f t="shared" si="0"/>
        <v>5687.3074542491204</v>
      </c>
      <c r="J14" s="85">
        <v>0.24727423714126601</v>
      </c>
      <c r="K14" s="86">
        <v>18612.669999999998</v>
      </c>
      <c r="L14" s="87">
        <f t="shared" si="4"/>
        <v>0.80924652173913003</v>
      </c>
      <c r="M14" s="88"/>
      <c r="N14" s="86">
        <v>0</v>
      </c>
      <c r="O14" s="89"/>
      <c r="P14" s="90"/>
      <c r="Q14" s="86">
        <v>25378.76</v>
      </c>
      <c r="R14" s="87">
        <f t="shared" si="5"/>
        <v>1.1034243478260899</v>
      </c>
      <c r="S14" s="86"/>
      <c r="T14" s="86">
        <v>200</v>
      </c>
      <c r="U14" s="86"/>
      <c r="V14" s="47" t="s">
        <v>1840</v>
      </c>
      <c r="W14" s="99">
        <v>24465.16</v>
      </c>
      <c r="X14" s="100">
        <f t="shared" si="6"/>
        <v>1.06370260869565</v>
      </c>
      <c r="Y14" s="99"/>
      <c r="Z14" s="99">
        <v>200</v>
      </c>
      <c r="AA14" s="104"/>
      <c r="AB14" s="48" t="s">
        <v>1840</v>
      </c>
      <c r="AP14" s="21">
        <f t="shared" si="7"/>
        <v>0</v>
      </c>
      <c r="AQ14" s="21">
        <f t="shared" si="8"/>
        <v>400</v>
      </c>
      <c r="AR14" s="21">
        <f t="shared" si="9"/>
        <v>-200</v>
      </c>
    </row>
    <row r="15" spans="1:44">
      <c r="A15" s="69">
        <v>13</v>
      </c>
      <c r="B15" s="69">
        <v>571</v>
      </c>
      <c r="C15" s="70" t="s">
        <v>1857</v>
      </c>
      <c r="D15" s="70" t="s">
        <v>51</v>
      </c>
      <c r="E15" s="60">
        <v>5</v>
      </c>
      <c r="F15" s="71">
        <v>200</v>
      </c>
      <c r="G15" s="62">
        <f t="shared" si="3"/>
        <v>600</v>
      </c>
      <c r="H15" s="63">
        <v>35000</v>
      </c>
      <c r="I15" s="63">
        <f t="shared" si="0"/>
        <v>7700</v>
      </c>
      <c r="J15" s="79">
        <v>0.22</v>
      </c>
      <c r="K15" s="80">
        <v>22772</v>
      </c>
      <c r="L15" s="81">
        <f t="shared" si="4"/>
        <v>0.650628571428571</v>
      </c>
      <c r="M15" s="82"/>
      <c r="N15" s="80">
        <v>0</v>
      </c>
      <c r="O15" s="83"/>
      <c r="Q15" s="80">
        <v>35018.58</v>
      </c>
      <c r="R15" s="81">
        <f t="shared" si="5"/>
        <v>1.0005308571428599</v>
      </c>
      <c r="S15" s="80"/>
      <c r="T15" s="80">
        <v>200</v>
      </c>
      <c r="U15" s="80"/>
      <c r="V15" s="47" t="s">
        <v>1840</v>
      </c>
      <c r="W15" s="80">
        <v>35120.69</v>
      </c>
      <c r="X15" s="81">
        <f t="shared" si="6"/>
        <v>1.0034482857142899</v>
      </c>
      <c r="Y15" s="80"/>
      <c r="Z15" s="80">
        <v>200</v>
      </c>
      <c r="AA15" s="83"/>
      <c r="AB15" s="48" t="s">
        <v>1840</v>
      </c>
      <c r="AP15" s="21">
        <f t="shared" si="7"/>
        <v>0</v>
      </c>
      <c r="AQ15" s="21">
        <f t="shared" si="8"/>
        <v>400</v>
      </c>
      <c r="AR15" s="21">
        <f t="shared" si="9"/>
        <v>-200</v>
      </c>
    </row>
    <row r="16" spans="1:44">
      <c r="A16" s="69">
        <v>14</v>
      </c>
      <c r="B16" s="69">
        <v>307</v>
      </c>
      <c r="C16" s="70" t="s">
        <v>1858</v>
      </c>
      <c r="D16" s="70" t="s">
        <v>43</v>
      </c>
      <c r="E16" s="60">
        <v>5</v>
      </c>
      <c r="F16" s="71">
        <v>200</v>
      </c>
      <c r="G16" s="62">
        <f t="shared" si="3"/>
        <v>600</v>
      </c>
      <c r="H16" s="63">
        <v>110000</v>
      </c>
      <c r="I16" s="63">
        <f t="shared" si="0"/>
        <v>23100</v>
      </c>
      <c r="J16" s="79">
        <v>0.21</v>
      </c>
      <c r="K16" s="80">
        <v>132518.31</v>
      </c>
      <c r="L16" s="79">
        <f t="shared" si="4"/>
        <v>1.20471190909091</v>
      </c>
      <c r="M16" s="82"/>
      <c r="N16" s="80">
        <v>200</v>
      </c>
      <c r="O16" s="83"/>
      <c r="P16" s="47" t="s">
        <v>1840</v>
      </c>
      <c r="Q16" s="80">
        <v>111223.34</v>
      </c>
      <c r="R16" s="91">
        <f t="shared" si="5"/>
        <v>1.01112127272727</v>
      </c>
      <c r="S16" s="80">
        <v>200</v>
      </c>
      <c r="T16" s="80">
        <v>200</v>
      </c>
      <c r="U16" s="80" t="s">
        <v>1859</v>
      </c>
      <c r="V16" s="47" t="s">
        <v>1840</v>
      </c>
      <c r="W16" s="80">
        <v>120415.39</v>
      </c>
      <c r="X16" s="91">
        <f t="shared" si="6"/>
        <v>1.09468536363636</v>
      </c>
      <c r="Y16" s="80">
        <v>200</v>
      </c>
      <c r="Z16" s="80">
        <v>200</v>
      </c>
      <c r="AA16" s="83" t="s">
        <v>1859</v>
      </c>
      <c r="AB16" s="48" t="s">
        <v>1840</v>
      </c>
      <c r="AP16" s="21">
        <f t="shared" si="7"/>
        <v>400</v>
      </c>
      <c r="AQ16" s="21">
        <f t="shared" si="8"/>
        <v>600</v>
      </c>
      <c r="AR16" s="21">
        <f t="shared" si="9"/>
        <v>400</v>
      </c>
    </row>
    <row r="17" spans="1:44">
      <c r="A17" s="69">
        <v>15</v>
      </c>
      <c r="B17" s="69">
        <v>359</v>
      </c>
      <c r="C17" s="70" t="s">
        <v>1860</v>
      </c>
      <c r="D17" s="70" t="s">
        <v>53</v>
      </c>
      <c r="E17" s="60">
        <v>5</v>
      </c>
      <c r="F17" s="71">
        <v>200</v>
      </c>
      <c r="G17" s="62">
        <f t="shared" si="3"/>
        <v>600</v>
      </c>
      <c r="H17" s="63">
        <v>17000</v>
      </c>
      <c r="I17" s="63">
        <f t="shared" si="0"/>
        <v>3740</v>
      </c>
      <c r="J17" s="79">
        <v>0.22</v>
      </c>
      <c r="K17" s="80">
        <v>25499.56</v>
      </c>
      <c r="L17" s="91">
        <f t="shared" si="4"/>
        <v>1.49997411764706</v>
      </c>
      <c r="M17" s="82">
        <v>200</v>
      </c>
      <c r="N17" s="80">
        <v>200</v>
      </c>
      <c r="O17" s="83" t="s">
        <v>1861</v>
      </c>
      <c r="P17" s="47" t="s">
        <v>1840</v>
      </c>
      <c r="Q17" s="80">
        <v>15257.73</v>
      </c>
      <c r="R17" s="81">
        <f t="shared" si="5"/>
        <v>0.89751352941176499</v>
      </c>
      <c r="S17" s="80"/>
      <c r="T17" s="80">
        <v>0</v>
      </c>
      <c r="U17" s="80"/>
      <c r="W17" s="80">
        <v>15075.35</v>
      </c>
      <c r="X17" s="81">
        <f t="shared" si="6"/>
        <v>0.88678529411764695</v>
      </c>
      <c r="Y17" s="80"/>
      <c r="Z17" s="80">
        <v>0</v>
      </c>
      <c r="AA17" s="83"/>
      <c r="AP17" s="21">
        <f t="shared" si="7"/>
        <v>200</v>
      </c>
      <c r="AQ17" s="21">
        <f t="shared" si="8"/>
        <v>200</v>
      </c>
      <c r="AR17" s="21">
        <f t="shared" si="9"/>
        <v>-200</v>
      </c>
    </row>
    <row r="18" spans="1:44">
      <c r="A18" s="72">
        <v>16</v>
      </c>
      <c r="B18" s="72">
        <v>585</v>
      </c>
      <c r="C18" s="73" t="s">
        <v>1862</v>
      </c>
      <c r="D18" s="73" t="s">
        <v>47</v>
      </c>
      <c r="E18" s="66">
        <v>6</v>
      </c>
      <c r="F18" s="74">
        <v>200</v>
      </c>
      <c r="G18" s="62">
        <f t="shared" si="3"/>
        <v>600</v>
      </c>
      <c r="H18" s="68">
        <v>21000</v>
      </c>
      <c r="I18" s="68">
        <f t="shared" si="0"/>
        <v>4935</v>
      </c>
      <c r="J18" s="85">
        <v>0.23499999999999999</v>
      </c>
      <c r="K18" s="86">
        <v>21605.439999999999</v>
      </c>
      <c r="L18" s="92">
        <f t="shared" si="4"/>
        <v>1.0288304761904801</v>
      </c>
      <c r="M18" s="88">
        <v>200</v>
      </c>
      <c r="N18" s="86">
        <v>200</v>
      </c>
      <c r="O18" s="89" t="s">
        <v>1863</v>
      </c>
      <c r="P18" s="90" t="s">
        <v>1840</v>
      </c>
      <c r="Q18" s="86">
        <v>21855.26</v>
      </c>
      <c r="R18" s="92">
        <f t="shared" si="5"/>
        <v>1.0407266666666699</v>
      </c>
      <c r="S18" s="86">
        <v>200</v>
      </c>
      <c r="T18" s="86">
        <v>200</v>
      </c>
      <c r="U18" s="86" t="s">
        <v>1864</v>
      </c>
      <c r="V18" s="47" t="s">
        <v>1840</v>
      </c>
      <c r="W18" s="99">
        <v>21299.75</v>
      </c>
      <c r="X18" s="100">
        <f t="shared" si="6"/>
        <v>1.01427380952381</v>
      </c>
      <c r="Y18" s="99"/>
      <c r="Z18" s="99">
        <v>200</v>
      </c>
      <c r="AA18" s="104"/>
      <c r="AB18" s="48" t="s">
        <v>1840</v>
      </c>
      <c r="AP18" s="21">
        <f t="shared" si="7"/>
        <v>400</v>
      </c>
      <c r="AQ18" s="21">
        <f t="shared" si="8"/>
        <v>600</v>
      </c>
      <c r="AR18" s="21">
        <f t="shared" si="9"/>
        <v>400</v>
      </c>
    </row>
    <row r="19" spans="1:44">
      <c r="A19" s="72">
        <v>17</v>
      </c>
      <c r="B19" s="72">
        <v>373</v>
      </c>
      <c r="C19" s="73" t="s">
        <v>1865</v>
      </c>
      <c r="D19" s="73" t="s">
        <v>47</v>
      </c>
      <c r="E19" s="66">
        <v>6</v>
      </c>
      <c r="F19" s="74">
        <v>200</v>
      </c>
      <c r="G19" s="62">
        <f t="shared" si="3"/>
        <v>600</v>
      </c>
      <c r="H19" s="68">
        <v>20000</v>
      </c>
      <c r="I19" s="68">
        <f t="shared" si="0"/>
        <v>4388.9342240568803</v>
      </c>
      <c r="J19" s="85">
        <v>0.21944671120284401</v>
      </c>
      <c r="K19" s="86">
        <v>14234.11</v>
      </c>
      <c r="L19" s="87">
        <f t="shared" si="4"/>
        <v>0.71170549999999999</v>
      </c>
      <c r="M19" s="88"/>
      <c r="N19" s="86">
        <v>0</v>
      </c>
      <c r="O19" s="89"/>
      <c r="P19" s="90"/>
      <c r="Q19" s="86">
        <v>20172.650000000001</v>
      </c>
      <c r="R19" s="87">
        <f t="shared" si="5"/>
        <v>1.0086325</v>
      </c>
      <c r="S19" s="86"/>
      <c r="T19" s="86">
        <v>200</v>
      </c>
      <c r="U19" s="86"/>
      <c r="V19" s="47" t="s">
        <v>1840</v>
      </c>
      <c r="W19" s="99">
        <v>14867.71</v>
      </c>
      <c r="X19" s="100">
        <f t="shared" si="6"/>
        <v>0.74338550000000003</v>
      </c>
      <c r="Y19" s="99"/>
      <c r="Z19" s="99">
        <v>0</v>
      </c>
      <c r="AA19" s="104"/>
      <c r="AP19" s="21">
        <f t="shared" si="7"/>
        <v>0</v>
      </c>
      <c r="AQ19" s="21">
        <f t="shared" si="8"/>
        <v>200</v>
      </c>
      <c r="AR19" s="21">
        <f t="shared" si="9"/>
        <v>-400</v>
      </c>
    </row>
    <row r="20" spans="1:44">
      <c r="A20" s="72">
        <v>18</v>
      </c>
      <c r="B20" s="72">
        <v>578</v>
      </c>
      <c r="C20" s="73" t="s">
        <v>1866</v>
      </c>
      <c r="D20" s="73" t="s">
        <v>47</v>
      </c>
      <c r="E20" s="66">
        <v>6</v>
      </c>
      <c r="F20" s="74">
        <v>200</v>
      </c>
      <c r="G20" s="62">
        <f t="shared" si="3"/>
        <v>600</v>
      </c>
      <c r="H20" s="68">
        <v>20000</v>
      </c>
      <c r="I20" s="68">
        <f t="shared" si="0"/>
        <v>4718.4710373508196</v>
      </c>
      <c r="J20" s="85">
        <v>0.23592355186754099</v>
      </c>
      <c r="K20" s="86">
        <v>20165.900000000001</v>
      </c>
      <c r="L20" s="85">
        <f t="shared" si="4"/>
        <v>1.0082949999999999</v>
      </c>
      <c r="M20" s="88"/>
      <c r="N20" s="86">
        <v>200</v>
      </c>
      <c r="O20" s="89"/>
      <c r="P20" s="90" t="s">
        <v>1840</v>
      </c>
      <c r="Q20" s="86">
        <v>15187.91</v>
      </c>
      <c r="R20" s="87">
        <f t="shared" si="5"/>
        <v>0.7593955</v>
      </c>
      <c r="S20" s="86"/>
      <c r="T20" s="86">
        <v>0</v>
      </c>
      <c r="U20" s="86"/>
      <c r="W20" s="99">
        <v>30365.73</v>
      </c>
      <c r="X20" s="101">
        <f t="shared" si="6"/>
        <v>1.5182865000000001</v>
      </c>
      <c r="Y20" s="99">
        <v>200</v>
      </c>
      <c r="Z20" s="99">
        <v>200</v>
      </c>
      <c r="AA20" s="104" t="s">
        <v>1867</v>
      </c>
      <c r="AB20" s="48" t="s">
        <v>1840</v>
      </c>
      <c r="AP20" s="21">
        <f t="shared" si="7"/>
        <v>200</v>
      </c>
      <c r="AQ20" s="21">
        <f t="shared" si="8"/>
        <v>400</v>
      </c>
      <c r="AR20" s="21">
        <f t="shared" si="9"/>
        <v>0</v>
      </c>
    </row>
    <row r="21" spans="1:44">
      <c r="A21" s="69">
        <v>19</v>
      </c>
      <c r="B21" s="69">
        <v>744</v>
      </c>
      <c r="C21" s="70" t="s">
        <v>1868</v>
      </c>
      <c r="D21" s="70" t="s">
        <v>47</v>
      </c>
      <c r="E21" s="60">
        <v>7</v>
      </c>
      <c r="F21" s="71">
        <v>200</v>
      </c>
      <c r="G21" s="62">
        <f t="shared" si="3"/>
        <v>600</v>
      </c>
      <c r="H21" s="63">
        <v>18000</v>
      </c>
      <c r="I21" s="63">
        <f t="shared" si="0"/>
        <v>4067.5213445970398</v>
      </c>
      <c r="J21" s="79">
        <v>0.22597340803316901</v>
      </c>
      <c r="K21" s="80">
        <v>21977.58</v>
      </c>
      <c r="L21" s="91">
        <f t="shared" si="4"/>
        <v>1.2209766666666699</v>
      </c>
      <c r="M21" s="82">
        <v>200</v>
      </c>
      <c r="N21" s="80">
        <v>200</v>
      </c>
      <c r="O21" s="83" t="s">
        <v>1869</v>
      </c>
      <c r="P21" s="47" t="s">
        <v>1840</v>
      </c>
      <c r="Q21" s="80">
        <v>11535.43</v>
      </c>
      <c r="R21" s="81">
        <f t="shared" si="5"/>
        <v>0.64085722222222197</v>
      </c>
      <c r="S21" s="80"/>
      <c r="T21" s="80">
        <v>0</v>
      </c>
      <c r="U21" s="80"/>
      <c r="W21" s="80">
        <v>19859.64</v>
      </c>
      <c r="X21" s="81">
        <f t="shared" si="6"/>
        <v>1.10331333333333</v>
      </c>
      <c r="Y21" s="80"/>
      <c r="Z21" s="80">
        <v>200</v>
      </c>
      <c r="AA21" s="83"/>
      <c r="AB21" s="48" t="s">
        <v>1840</v>
      </c>
      <c r="AP21" s="21">
        <f t="shared" si="7"/>
        <v>200</v>
      </c>
      <c r="AQ21" s="21">
        <f t="shared" si="8"/>
        <v>400</v>
      </c>
      <c r="AR21" s="21">
        <f t="shared" si="9"/>
        <v>0</v>
      </c>
    </row>
    <row r="22" spans="1:44">
      <c r="A22" s="69">
        <v>20</v>
      </c>
      <c r="B22" s="69">
        <v>106066</v>
      </c>
      <c r="C22" s="70" t="s">
        <v>1870</v>
      </c>
      <c r="D22" s="70" t="s">
        <v>43</v>
      </c>
      <c r="E22" s="60">
        <v>7</v>
      </c>
      <c r="F22" s="71">
        <v>200</v>
      </c>
      <c r="G22" s="62">
        <f t="shared" si="3"/>
        <v>600</v>
      </c>
      <c r="H22" s="63">
        <v>16000</v>
      </c>
      <c r="I22" s="63">
        <f t="shared" si="0"/>
        <v>4150.8370667689096</v>
      </c>
      <c r="J22" s="79">
        <v>0.25942731667305702</v>
      </c>
      <c r="K22" s="80">
        <v>15095.6</v>
      </c>
      <c r="L22" s="81">
        <f t="shared" si="4"/>
        <v>0.94347499999999995</v>
      </c>
      <c r="M22" s="82"/>
      <c r="N22" s="80">
        <v>0</v>
      </c>
      <c r="O22" s="83"/>
      <c r="Q22" s="80">
        <v>16955.830000000002</v>
      </c>
      <c r="R22" s="91">
        <f t="shared" si="5"/>
        <v>1.0597393749999999</v>
      </c>
      <c r="S22" s="80">
        <v>400</v>
      </c>
      <c r="T22" s="80">
        <v>200</v>
      </c>
      <c r="U22" s="80" t="s">
        <v>1871</v>
      </c>
      <c r="V22" s="47" t="s">
        <v>1840</v>
      </c>
      <c r="W22" s="80">
        <v>20799.88</v>
      </c>
      <c r="X22" s="91">
        <f t="shared" si="6"/>
        <v>1.2999925000000001</v>
      </c>
      <c r="Y22" s="80">
        <v>200</v>
      </c>
      <c r="Z22" s="80">
        <v>200</v>
      </c>
      <c r="AA22" s="83" t="s">
        <v>1841</v>
      </c>
      <c r="AB22" s="48" t="s">
        <v>1840</v>
      </c>
      <c r="AP22" s="21">
        <f t="shared" si="7"/>
        <v>600</v>
      </c>
      <c r="AQ22" s="21">
        <f t="shared" si="8"/>
        <v>400</v>
      </c>
      <c r="AR22" s="21">
        <f t="shared" si="9"/>
        <v>400</v>
      </c>
    </row>
    <row r="23" spans="1:44">
      <c r="A23" s="69">
        <v>21</v>
      </c>
      <c r="B23" s="69">
        <v>712</v>
      </c>
      <c r="C23" s="70" t="s">
        <v>1872</v>
      </c>
      <c r="D23" s="70" t="s">
        <v>51</v>
      </c>
      <c r="E23" s="60">
        <v>7</v>
      </c>
      <c r="F23" s="71">
        <v>200</v>
      </c>
      <c r="G23" s="62">
        <f t="shared" si="3"/>
        <v>600</v>
      </c>
      <c r="H23" s="63">
        <v>22000</v>
      </c>
      <c r="I23" s="63">
        <f t="shared" si="0"/>
        <v>5532.5602736435503</v>
      </c>
      <c r="J23" s="79">
        <v>0.251480012438343</v>
      </c>
      <c r="K23" s="80">
        <v>25435.38</v>
      </c>
      <c r="L23" s="91">
        <f t="shared" si="4"/>
        <v>1.15615363636364</v>
      </c>
      <c r="M23" s="82"/>
      <c r="N23" s="80">
        <v>200</v>
      </c>
      <c r="O23" s="83"/>
      <c r="P23" s="47" t="s">
        <v>1840</v>
      </c>
      <c r="Q23" s="80">
        <v>18515.580000000002</v>
      </c>
      <c r="R23" s="81">
        <f t="shared" si="5"/>
        <v>0.84161727272727305</v>
      </c>
      <c r="S23" s="80"/>
      <c r="T23" s="80">
        <v>0</v>
      </c>
      <c r="U23" s="80"/>
      <c r="W23" s="80">
        <v>22161.86</v>
      </c>
      <c r="X23" s="81">
        <f t="shared" si="6"/>
        <v>1.0073572727272699</v>
      </c>
      <c r="Y23" s="80"/>
      <c r="Z23" s="80">
        <v>200</v>
      </c>
      <c r="AA23" s="83"/>
      <c r="AB23" s="48" t="s">
        <v>1840</v>
      </c>
      <c r="AP23" s="21">
        <f t="shared" si="7"/>
        <v>0</v>
      </c>
      <c r="AQ23" s="21">
        <f t="shared" si="8"/>
        <v>400</v>
      </c>
      <c r="AR23" s="21">
        <f t="shared" si="9"/>
        <v>-200</v>
      </c>
    </row>
    <row r="24" spans="1:44">
      <c r="A24" s="72">
        <v>22</v>
      </c>
      <c r="B24" s="72">
        <v>111400</v>
      </c>
      <c r="C24" s="73" t="s">
        <v>1873</v>
      </c>
      <c r="D24" s="73" t="s">
        <v>59</v>
      </c>
      <c r="E24" s="66">
        <v>8</v>
      </c>
      <c r="F24" s="74">
        <v>200</v>
      </c>
      <c r="G24" s="62">
        <f t="shared" si="3"/>
        <v>600</v>
      </c>
      <c r="H24" s="68">
        <v>18000</v>
      </c>
      <c r="I24" s="68">
        <f t="shared" si="0"/>
        <v>3330</v>
      </c>
      <c r="J24" s="85">
        <v>0.185</v>
      </c>
      <c r="K24" s="86">
        <v>18083.36</v>
      </c>
      <c r="L24" s="87">
        <f t="shared" si="4"/>
        <v>1.0046311111111099</v>
      </c>
      <c r="M24" s="88"/>
      <c r="N24" s="86">
        <v>200</v>
      </c>
      <c r="O24" s="89"/>
      <c r="P24" s="90" t="s">
        <v>1840</v>
      </c>
      <c r="Q24" s="86">
        <v>21081.33</v>
      </c>
      <c r="R24" s="92">
        <f t="shared" si="5"/>
        <v>1.1711849999999999</v>
      </c>
      <c r="S24" s="86">
        <v>200</v>
      </c>
      <c r="T24" s="86">
        <v>200</v>
      </c>
      <c r="U24" s="86" t="s">
        <v>1841</v>
      </c>
      <c r="V24" s="47" t="s">
        <v>1840</v>
      </c>
      <c r="W24" s="99">
        <v>28652.55</v>
      </c>
      <c r="X24" s="101">
        <f t="shared" si="6"/>
        <v>1.5918083333333299</v>
      </c>
      <c r="Y24" s="99">
        <v>200</v>
      </c>
      <c r="Z24" s="99">
        <v>200</v>
      </c>
      <c r="AA24" s="104" t="s">
        <v>1874</v>
      </c>
      <c r="AB24" s="48" t="s">
        <v>1840</v>
      </c>
      <c r="AP24" s="21">
        <f t="shared" si="7"/>
        <v>400</v>
      </c>
      <c r="AQ24" s="21">
        <f t="shared" si="8"/>
        <v>600</v>
      </c>
      <c r="AR24" s="21">
        <f t="shared" si="9"/>
        <v>400</v>
      </c>
    </row>
    <row r="25" spans="1:44">
      <c r="A25" s="72">
        <v>23</v>
      </c>
      <c r="B25" s="72">
        <v>709</v>
      </c>
      <c r="C25" s="73" t="s">
        <v>1875</v>
      </c>
      <c r="D25" s="73" t="s">
        <v>53</v>
      </c>
      <c r="E25" s="66">
        <v>8</v>
      </c>
      <c r="F25" s="74">
        <v>200</v>
      </c>
      <c r="G25" s="62">
        <f t="shared" si="3"/>
        <v>600</v>
      </c>
      <c r="H25" s="68">
        <v>21000</v>
      </c>
      <c r="I25" s="68">
        <f t="shared" si="0"/>
        <v>4830</v>
      </c>
      <c r="J25" s="85">
        <v>0.23</v>
      </c>
      <c r="K25" s="86">
        <v>23289.75</v>
      </c>
      <c r="L25" s="87">
        <f t="shared" si="4"/>
        <v>1.1090357142857099</v>
      </c>
      <c r="M25" s="88"/>
      <c r="N25" s="86">
        <v>200</v>
      </c>
      <c r="O25" s="89"/>
      <c r="P25" s="90" t="s">
        <v>1840</v>
      </c>
      <c r="Q25" s="86">
        <v>21871.32</v>
      </c>
      <c r="R25" s="87">
        <f t="shared" si="5"/>
        <v>1.0414914285714301</v>
      </c>
      <c r="S25" s="86"/>
      <c r="T25" s="86">
        <v>200</v>
      </c>
      <c r="U25" s="86"/>
      <c r="V25" s="47" t="s">
        <v>1840</v>
      </c>
      <c r="W25" s="99">
        <v>19430.09</v>
      </c>
      <c r="X25" s="100">
        <f t="shared" si="6"/>
        <v>0.92524238095238098</v>
      </c>
      <c r="Y25" s="99"/>
      <c r="Z25" s="99">
        <v>0</v>
      </c>
      <c r="AA25" s="104"/>
      <c r="AP25" s="21">
        <f t="shared" si="7"/>
        <v>0</v>
      </c>
      <c r="AQ25" s="21">
        <f t="shared" si="8"/>
        <v>400</v>
      </c>
      <c r="AR25" s="21">
        <f t="shared" si="9"/>
        <v>-200</v>
      </c>
    </row>
    <row r="26" spans="1:44">
      <c r="A26" s="72">
        <v>24</v>
      </c>
      <c r="B26" s="72">
        <v>581</v>
      </c>
      <c r="C26" s="73" t="s">
        <v>1876</v>
      </c>
      <c r="D26" s="73" t="s">
        <v>47</v>
      </c>
      <c r="E26" s="66">
        <v>8</v>
      </c>
      <c r="F26" s="74">
        <v>200</v>
      </c>
      <c r="G26" s="62">
        <f t="shared" si="3"/>
        <v>600</v>
      </c>
      <c r="H26" s="68">
        <v>22000</v>
      </c>
      <c r="I26" s="68">
        <f t="shared" si="0"/>
        <v>4070</v>
      </c>
      <c r="J26" s="85">
        <v>0.185</v>
      </c>
      <c r="K26" s="86">
        <v>24565.68</v>
      </c>
      <c r="L26" s="92">
        <f t="shared" si="4"/>
        <v>1.1166218181818199</v>
      </c>
      <c r="M26" s="88">
        <v>200</v>
      </c>
      <c r="N26" s="86">
        <v>200</v>
      </c>
      <c r="O26" s="89" t="s">
        <v>1841</v>
      </c>
      <c r="P26" s="90" t="s">
        <v>1840</v>
      </c>
      <c r="Q26" s="88">
        <v>22013.58</v>
      </c>
      <c r="R26" s="87">
        <f t="shared" si="5"/>
        <v>1.00061727272727</v>
      </c>
      <c r="S26" s="86"/>
      <c r="T26" s="86">
        <v>200</v>
      </c>
      <c r="U26" s="86"/>
      <c r="W26" s="99">
        <v>23163.52</v>
      </c>
      <c r="X26" s="100">
        <f t="shared" si="6"/>
        <v>1.05288727272727</v>
      </c>
      <c r="Y26" s="99"/>
      <c r="Z26" s="99">
        <v>200</v>
      </c>
      <c r="AA26" s="104"/>
      <c r="AB26" s="48" t="s">
        <v>1840</v>
      </c>
      <c r="AP26" s="21">
        <f t="shared" si="7"/>
        <v>200</v>
      </c>
      <c r="AQ26" s="21">
        <f t="shared" si="8"/>
        <v>600</v>
      </c>
      <c r="AR26" s="21">
        <f t="shared" si="9"/>
        <v>200</v>
      </c>
    </row>
    <row r="27" spans="1:44">
      <c r="A27" s="69">
        <v>25</v>
      </c>
      <c r="B27" s="69">
        <v>387</v>
      </c>
      <c r="C27" s="70" t="s">
        <v>1877</v>
      </c>
      <c r="D27" s="70" t="s">
        <v>51</v>
      </c>
      <c r="E27" s="60">
        <v>9</v>
      </c>
      <c r="F27" s="71">
        <v>200</v>
      </c>
      <c r="G27" s="62">
        <f t="shared" si="3"/>
        <v>600</v>
      </c>
      <c r="H27" s="63">
        <v>18000</v>
      </c>
      <c r="I27" s="63">
        <f t="shared" si="0"/>
        <v>3330</v>
      </c>
      <c r="J27" s="79">
        <v>0.185</v>
      </c>
      <c r="K27" s="80">
        <v>20639.099999999999</v>
      </c>
      <c r="L27" s="81">
        <f t="shared" si="4"/>
        <v>1.1466166666666699</v>
      </c>
      <c r="M27" s="82"/>
      <c r="N27" s="80">
        <v>200</v>
      </c>
      <c r="O27" s="83"/>
      <c r="P27" s="47" t="s">
        <v>1840</v>
      </c>
      <c r="Q27" s="80">
        <v>20605.28</v>
      </c>
      <c r="R27" s="81">
        <f t="shared" si="5"/>
        <v>1.1447377777777801</v>
      </c>
      <c r="S27" s="80"/>
      <c r="T27" s="80">
        <v>200</v>
      </c>
      <c r="U27" s="80"/>
      <c r="V27" s="47" t="s">
        <v>1840</v>
      </c>
      <c r="W27" s="80">
        <v>25267.37</v>
      </c>
      <c r="X27" s="91">
        <f t="shared" si="6"/>
        <v>1.40374277777778</v>
      </c>
      <c r="Y27" s="80">
        <v>200</v>
      </c>
      <c r="Z27" s="80">
        <v>200</v>
      </c>
      <c r="AA27" s="83" t="s">
        <v>1878</v>
      </c>
      <c r="AB27" s="48" t="s">
        <v>1840</v>
      </c>
      <c r="AP27" s="21">
        <f t="shared" si="7"/>
        <v>200</v>
      </c>
      <c r="AQ27" s="21">
        <f t="shared" si="8"/>
        <v>600</v>
      </c>
      <c r="AR27" s="21">
        <f t="shared" si="9"/>
        <v>200</v>
      </c>
    </row>
    <row r="28" spans="1:44">
      <c r="A28" s="69">
        <v>26</v>
      </c>
      <c r="B28" s="69">
        <v>513</v>
      </c>
      <c r="C28" s="70" t="s">
        <v>1879</v>
      </c>
      <c r="D28" s="70" t="s">
        <v>53</v>
      </c>
      <c r="E28" s="60">
        <v>9</v>
      </c>
      <c r="F28" s="71">
        <v>200</v>
      </c>
      <c r="G28" s="62">
        <f t="shared" si="3"/>
        <v>600</v>
      </c>
      <c r="H28" s="63">
        <v>20000</v>
      </c>
      <c r="I28" s="63">
        <f t="shared" si="0"/>
        <v>4483.2797613213997</v>
      </c>
      <c r="J28" s="79">
        <v>0.22416398806606999</v>
      </c>
      <c r="K28" s="80">
        <v>26268.639999999999</v>
      </c>
      <c r="L28" s="91">
        <f t="shared" si="4"/>
        <v>1.3134319999999999</v>
      </c>
      <c r="M28" s="82">
        <v>200</v>
      </c>
      <c r="N28" s="80">
        <v>200</v>
      </c>
      <c r="O28" s="83" t="s">
        <v>1841</v>
      </c>
      <c r="P28" s="47" t="s">
        <v>1840</v>
      </c>
      <c r="Q28" s="80">
        <v>23571.1</v>
      </c>
      <c r="R28" s="91">
        <f t="shared" si="5"/>
        <v>1.178555</v>
      </c>
      <c r="S28" s="80">
        <v>200</v>
      </c>
      <c r="T28" s="80">
        <v>200</v>
      </c>
      <c r="U28" s="80" t="s">
        <v>1880</v>
      </c>
      <c r="V28" s="47" t="s">
        <v>1840</v>
      </c>
      <c r="W28" s="80">
        <v>13650.63</v>
      </c>
      <c r="X28" s="81">
        <f t="shared" si="6"/>
        <v>0.68253149999999996</v>
      </c>
      <c r="Y28" s="80"/>
      <c r="Z28" s="80">
        <v>0</v>
      </c>
      <c r="AA28" s="83"/>
      <c r="AP28" s="21">
        <f t="shared" si="7"/>
        <v>400</v>
      </c>
      <c r="AQ28" s="21">
        <f t="shared" si="8"/>
        <v>400</v>
      </c>
      <c r="AR28" s="21">
        <f t="shared" si="9"/>
        <v>200</v>
      </c>
    </row>
    <row r="29" spans="1:44">
      <c r="A29" s="69">
        <v>27</v>
      </c>
      <c r="B29" s="69">
        <v>514</v>
      </c>
      <c r="C29" s="70" t="s">
        <v>1881</v>
      </c>
      <c r="D29" s="70" t="s">
        <v>45</v>
      </c>
      <c r="E29" s="60">
        <v>9</v>
      </c>
      <c r="F29" s="71">
        <v>200</v>
      </c>
      <c r="G29" s="62">
        <f t="shared" si="3"/>
        <v>600</v>
      </c>
      <c r="H29" s="63">
        <v>20000</v>
      </c>
      <c r="I29" s="63">
        <f t="shared" si="0"/>
        <v>5082.6117218396403</v>
      </c>
      <c r="J29" s="79">
        <v>0.25413058609198202</v>
      </c>
      <c r="K29" s="80">
        <v>25702.39</v>
      </c>
      <c r="L29" s="81">
        <f t="shared" si="4"/>
        <v>1.2851195</v>
      </c>
      <c r="M29" s="82"/>
      <c r="N29" s="80">
        <v>200</v>
      </c>
      <c r="O29" s="83"/>
      <c r="P29" s="47" t="s">
        <v>1840</v>
      </c>
      <c r="Q29" s="80">
        <v>15619.21</v>
      </c>
      <c r="R29" s="81">
        <f t="shared" si="5"/>
        <v>0.78096049999999995</v>
      </c>
      <c r="S29" s="80"/>
      <c r="T29" s="80">
        <v>0</v>
      </c>
      <c r="U29" s="80"/>
      <c r="W29" s="80">
        <v>24530.55</v>
      </c>
      <c r="X29" s="81">
        <f t="shared" si="6"/>
        <v>1.2265275</v>
      </c>
      <c r="Y29" s="80"/>
      <c r="Z29" s="80">
        <v>200</v>
      </c>
      <c r="AA29" s="83"/>
      <c r="AB29" s="48" t="s">
        <v>1840</v>
      </c>
      <c r="AP29" s="21">
        <f t="shared" si="7"/>
        <v>0</v>
      </c>
      <c r="AQ29" s="21">
        <f t="shared" si="8"/>
        <v>400</v>
      </c>
      <c r="AR29" s="21">
        <f t="shared" si="9"/>
        <v>-200</v>
      </c>
    </row>
    <row r="30" spans="1:44">
      <c r="A30" s="72">
        <v>28</v>
      </c>
      <c r="B30" s="72">
        <v>365</v>
      </c>
      <c r="C30" s="73" t="s">
        <v>1882</v>
      </c>
      <c r="D30" s="73" t="s">
        <v>53</v>
      </c>
      <c r="E30" s="66">
        <v>10</v>
      </c>
      <c r="F30" s="74">
        <v>200</v>
      </c>
      <c r="G30" s="62">
        <f t="shared" si="3"/>
        <v>600</v>
      </c>
      <c r="H30" s="68">
        <v>24000</v>
      </c>
      <c r="I30" s="68">
        <f t="shared" si="0"/>
        <v>5280</v>
      </c>
      <c r="J30" s="85">
        <v>0.22</v>
      </c>
      <c r="K30" s="86">
        <v>16368.21</v>
      </c>
      <c r="L30" s="87">
        <f t="shared" si="4"/>
        <v>0.68200875000000005</v>
      </c>
      <c r="M30" s="88"/>
      <c r="N30" s="86">
        <v>0</v>
      </c>
      <c r="O30" s="89"/>
      <c r="P30" s="90"/>
      <c r="Q30" s="88">
        <v>24189.65</v>
      </c>
      <c r="R30" s="92">
        <f t="shared" si="5"/>
        <v>1.0079020833333301</v>
      </c>
      <c r="S30" s="86"/>
      <c r="T30" s="86">
        <v>200</v>
      </c>
      <c r="U30" s="86"/>
      <c r="W30" s="99">
        <v>25405.55</v>
      </c>
      <c r="X30" s="101">
        <f t="shared" si="6"/>
        <v>1.0585645833333299</v>
      </c>
      <c r="Y30" s="99">
        <v>200</v>
      </c>
      <c r="Z30" s="99">
        <v>200</v>
      </c>
      <c r="AA30" s="104" t="s">
        <v>1841</v>
      </c>
      <c r="AB30" s="48" t="s">
        <v>1840</v>
      </c>
      <c r="AP30" s="21">
        <f t="shared" si="7"/>
        <v>200</v>
      </c>
      <c r="AQ30" s="21">
        <f t="shared" si="8"/>
        <v>400</v>
      </c>
      <c r="AR30" s="21">
        <f t="shared" si="9"/>
        <v>0</v>
      </c>
    </row>
    <row r="31" spans="1:44">
      <c r="A31" s="72">
        <v>29</v>
      </c>
      <c r="B31" s="72">
        <v>379</v>
      </c>
      <c r="C31" s="73" t="s">
        <v>1883</v>
      </c>
      <c r="D31" s="73" t="s">
        <v>53</v>
      </c>
      <c r="E31" s="66">
        <v>10</v>
      </c>
      <c r="F31" s="74">
        <v>200</v>
      </c>
      <c r="G31" s="62">
        <f t="shared" si="3"/>
        <v>600</v>
      </c>
      <c r="H31" s="68">
        <v>20000</v>
      </c>
      <c r="I31" s="68">
        <f t="shared" si="0"/>
        <v>4000</v>
      </c>
      <c r="J31" s="85">
        <v>0.2</v>
      </c>
      <c r="K31" s="86">
        <v>22075.06</v>
      </c>
      <c r="L31" s="92">
        <f t="shared" si="4"/>
        <v>1.103753</v>
      </c>
      <c r="M31" s="88">
        <v>200</v>
      </c>
      <c r="N31" s="86">
        <v>200</v>
      </c>
      <c r="O31" s="89" t="s">
        <v>1884</v>
      </c>
      <c r="P31" s="90" t="s">
        <v>1840</v>
      </c>
      <c r="Q31" s="86">
        <v>20697.349999999999</v>
      </c>
      <c r="R31" s="87">
        <f t="shared" si="5"/>
        <v>1.0348675000000001</v>
      </c>
      <c r="S31" s="86"/>
      <c r="T31" s="86">
        <v>200</v>
      </c>
      <c r="U31" s="86"/>
      <c r="V31" s="47" t="s">
        <v>1840</v>
      </c>
      <c r="W31" s="99">
        <v>20951.73</v>
      </c>
      <c r="X31" s="100">
        <f t="shared" si="6"/>
        <v>1.0475865</v>
      </c>
      <c r="Y31" s="99"/>
      <c r="Z31" s="99">
        <v>200</v>
      </c>
      <c r="AA31" s="104"/>
      <c r="AB31" s="48" t="s">
        <v>1840</v>
      </c>
      <c r="AP31" s="21">
        <f t="shared" si="7"/>
        <v>200</v>
      </c>
      <c r="AQ31" s="21">
        <f t="shared" si="8"/>
        <v>600</v>
      </c>
      <c r="AR31" s="21">
        <f t="shared" si="9"/>
        <v>200</v>
      </c>
    </row>
    <row r="32" spans="1:44">
      <c r="A32" s="72">
        <v>30</v>
      </c>
      <c r="B32" s="72">
        <v>747</v>
      </c>
      <c r="C32" s="73" t="s">
        <v>1885</v>
      </c>
      <c r="D32" s="73" t="s">
        <v>47</v>
      </c>
      <c r="E32" s="66">
        <v>10</v>
      </c>
      <c r="F32" s="74">
        <v>200</v>
      </c>
      <c r="G32" s="62">
        <f t="shared" si="3"/>
        <v>600</v>
      </c>
      <c r="H32" s="68">
        <v>20000</v>
      </c>
      <c r="I32" s="68">
        <f t="shared" si="0"/>
        <v>3300</v>
      </c>
      <c r="J32" s="85">
        <v>0.16500000000000001</v>
      </c>
      <c r="K32" s="86">
        <v>21498.44</v>
      </c>
      <c r="L32" s="87">
        <f t="shared" si="4"/>
        <v>1.0749219999999999</v>
      </c>
      <c r="M32" s="88"/>
      <c r="N32" s="86">
        <v>200</v>
      </c>
      <c r="O32" s="89"/>
      <c r="P32" s="90" t="s">
        <v>1840</v>
      </c>
      <c r="Q32" s="86">
        <v>25476.34</v>
      </c>
      <c r="R32" s="92">
        <f t="shared" si="5"/>
        <v>1.273817</v>
      </c>
      <c r="S32" s="86">
        <v>200</v>
      </c>
      <c r="T32" s="86">
        <v>200</v>
      </c>
      <c r="U32" s="86" t="s">
        <v>1841</v>
      </c>
      <c r="V32" s="47" t="s">
        <v>1840</v>
      </c>
      <c r="W32" s="99">
        <v>20111.36</v>
      </c>
      <c r="X32" s="100">
        <f t="shared" si="6"/>
        <v>1.005568</v>
      </c>
      <c r="Y32" s="99"/>
      <c r="Z32" s="99">
        <v>200</v>
      </c>
      <c r="AA32" s="104"/>
      <c r="AB32" s="48" t="s">
        <v>1840</v>
      </c>
      <c r="AP32" s="21">
        <f t="shared" si="7"/>
        <v>200</v>
      </c>
      <c r="AQ32" s="21">
        <f t="shared" si="8"/>
        <v>600</v>
      </c>
      <c r="AR32" s="21">
        <f t="shared" si="9"/>
        <v>200</v>
      </c>
    </row>
    <row r="33" spans="1:44">
      <c r="A33" s="69">
        <v>31</v>
      </c>
      <c r="B33" s="69">
        <v>399</v>
      </c>
      <c r="C33" s="70" t="s">
        <v>1886</v>
      </c>
      <c r="D33" s="70" t="s">
        <v>51</v>
      </c>
      <c r="E33" s="60">
        <v>11</v>
      </c>
      <c r="F33" s="71">
        <v>150</v>
      </c>
      <c r="G33" s="62">
        <f t="shared" si="3"/>
        <v>450</v>
      </c>
      <c r="H33" s="63">
        <v>15500</v>
      </c>
      <c r="I33" s="63">
        <f t="shared" si="0"/>
        <v>3418.0424848808502</v>
      </c>
      <c r="J33" s="79">
        <v>0.22051886999231299</v>
      </c>
      <c r="K33" s="80">
        <v>18869.61</v>
      </c>
      <c r="L33" s="91">
        <f t="shared" si="4"/>
        <v>1.2173941935483901</v>
      </c>
      <c r="M33" s="82">
        <v>150</v>
      </c>
      <c r="N33" s="80">
        <v>150</v>
      </c>
      <c r="O33" s="83" t="s">
        <v>1887</v>
      </c>
      <c r="P33" s="47" t="s">
        <v>1840</v>
      </c>
      <c r="Q33" s="80">
        <v>19936.28</v>
      </c>
      <c r="R33" s="91">
        <f t="shared" si="5"/>
        <v>1.2862116129032299</v>
      </c>
      <c r="S33" s="80">
        <v>150</v>
      </c>
      <c r="T33" s="80">
        <v>150</v>
      </c>
      <c r="U33" s="80" t="s">
        <v>1887</v>
      </c>
      <c r="V33" s="47" t="s">
        <v>1840</v>
      </c>
      <c r="W33" s="80">
        <v>12130.98</v>
      </c>
      <c r="X33" s="81">
        <f t="shared" si="6"/>
        <v>0.78264387096774202</v>
      </c>
      <c r="Y33" s="80"/>
      <c r="Z33" s="80">
        <v>0</v>
      </c>
      <c r="AA33" s="83"/>
      <c r="AP33" s="21">
        <f t="shared" si="7"/>
        <v>300</v>
      </c>
      <c r="AQ33" s="21">
        <f t="shared" si="8"/>
        <v>300</v>
      </c>
      <c r="AR33" s="21">
        <f t="shared" si="9"/>
        <v>150</v>
      </c>
    </row>
    <row r="34" spans="1:44">
      <c r="A34" s="69">
        <v>32</v>
      </c>
      <c r="B34" s="69">
        <v>724</v>
      </c>
      <c r="C34" s="70" t="s">
        <v>1888</v>
      </c>
      <c r="D34" s="70" t="s">
        <v>51</v>
      </c>
      <c r="E34" s="60">
        <v>11</v>
      </c>
      <c r="F34" s="71">
        <v>150</v>
      </c>
      <c r="G34" s="62">
        <f t="shared" si="3"/>
        <v>450</v>
      </c>
      <c r="H34" s="63">
        <v>18000</v>
      </c>
      <c r="I34" s="63">
        <f t="shared" si="0"/>
        <v>4346.4547742587001</v>
      </c>
      <c r="J34" s="79">
        <v>0.24146970968103901</v>
      </c>
      <c r="K34" s="80">
        <v>19532.669999999998</v>
      </c>
      <c r="L34" s="81">
        <f t="shared" si="4"/>
        <v>1.0851483333333301</v>
      </c>
      <c r="M34" s="82"/>
      <c r="N34" s="80">
        <v>150</v>
      </c>
      <c r="O34" s="83"/>
      <c r="P34" s="47" t="s">
        <v>1840</v>
      </c>
      <c r="Q34" s="80">
        <v>18028.509999999998</v>
      </c>
      <c r="R34" s="81">
        <f t="shared" si="5"/>
        <v>1.0015838888888899</v>
      </c>
      <c r="S34" s="80"/>
      <c r="T34" s="80">
        <v>150</v>
      </c>
      <c r="U34" s="80"/>
      <c r="V34" s="47" t="s">
        <v>1840</v>
      </c>
      <c r="W34" s="80">
        <v>10895.53</v>
      </c>
      <c r="X34" s="81">
        <f t="shared" si="6"/>
        <v>0.605307222222222</v>
      </c>
      <c r="Y34" s="80"/>
      <c r="Z34" s="80">
        <v>0</v>
      </c>
      <c r="AA34" s="83"/>
      <c r="AP34" s="21">
        <f t="shared" si="7"/>
        <v>0</v>
      </c>
      <c r="AQ34" s="21">
        <f t="shared" si="8"/>
        <v>300</v>
      </c>
      <c r="AR34" s="21">
        <f t="shared" si="9"/>
        <v>-150</v>
      </c>
    </row>
    <row r="35" spans="1:44" ht="24">
      <c r="A35" s="69">
        <v>33</v>
      </c>
      <c r="B35" s="69">
        <v>102934</v>
      </c>
      <c r="C35" s="70" t="s">
        <v>1889</v>
      </c>
      <c r="D35" s="70" t="s">
        <v>53</v>
      </c>
      <c r="E35" s="60">
        <v>11</v>
      </c>
      <c r="F35" s="71">
        <v>150</v>
      </c>
      <c r="G35" s="62">
        <f t="shared" si="3"/>
        <v>450</v>
      </c>
      <c r="H35" s="63">
        <v>18000</v>
      </c>
      <c r="I35" s="63">
        <f t="shared" si="0"/>
        <v>3780</v>
      </c>
      <c r="J35" s="79">
        <v>0.21</v>
      </c>
      <c r="K35" s="80">
        <v>12540.49</v>
      </c>
      <c r="L35" s="81">
        <f t="shared" si="4"/>
        <v>0.69669388888888895</v>
      </c>
      <c r="M35" s="82"/>
      <c r="N35" s="80">
        <v>0</v>
      </c>
      <c r="O35" s="83"/>
      <c r="Q35" s="80">
        <v>10640.75</v>
      </c>
      <c r="R35" s="81">
        <f t="shared" si="5"/>
        <v>0.59115277777777797</v>
      </c>
      <c r="S35" s="80"/>
      <c r="T35" s="80">
        <v>0</v>
      </c>
      <c r="U35" s="80"/>
      <c r="W35" s="80">
        <v>35396.660000000003</v>
      </c>
      <c r="X35" s="91">
        <f t="shared" si="6"/>
        <v>1.96648111111111</v>
      </c>
      <c r="Y35" s="80">
        <v>300</v>
      </c>
      <c r="Z35" s="80">
        <v>150</v>
      </c>
      <c r="AA35" s="83" t="s">
        <v>1890</v>
      </c>
      <c r="AB35" s="48" t="s">
        <v>1840</v>
      </c>
      <c r="AP35" s="21">
        <f t="shared" si="7"/>
        <v>300</v>
      </c>
      <c r="AQ35" s="21">
        <f t="shared" si="8"/>
        <v>150</v>
      </c>
      <c r="AR35" s="21">
        <f t="shared" si="9"/>
        <v>0</v>
      </c>
    </row>
    <row r="36" spans="1:44">
      <c r="A36" s="72">
        <v>34</v>
      </c>
      <c r="B36" s="72">
        <v>101453</v>
      </c>
      <c r="C36" s="73" t="s">
        <v>1891</v>
      </c>
      <c r="D36" s="73" t="s">
        <v>55</v>
      </c>
      <c r="E36" s="66">
        <v>12</v>
      </c>
      <c r="F36" s="74">
        <v>150</v>
      </c>
      <c r="G36" s="62">
        <f t="shared" ref="G36:G67" si="10">F36*3</f>
        <v>450</v>
      </c>
      <c r="H36" s="68">
        <v>15500</v>
      </c>
      <c r="I36" s="68">
        <f t="shared" si="0"/>
        <v>3758.5779844537401</v>
      </c>
      <c r="J36" s="85">
        <v>0.24248890222282199</v>
      </c>
      <c r="K36" s="86">
        <v>19582.759999999998</v>
      </c>
      <c r="L36" s="87">
        <f t="shared" ref="L36:L67" si="11">K36/H36</f>
        <v>1.26340387096774</v>
      </c>
      <c r="M36" s="88"/>
      <c r="N36" s="86">
        <v>150</v>
      </c>
      <c r="O36" s="89"/>
      <c r="P36" s="90" t="s">
        <v>1840</v>
      </c>
      <c r="Q36" s="86">
        <v>18554.16</v>
      </c>
      <c r="R36" s="92">
        <f t="shared" ref="R36:R67" si="12">Q36/H36</f>
        <v>1.1970425806451599</v>
      </c>
      <c r="S36" s="86">
        <v>150</v>
      </c>
      <c r="T36" s="86">
        <v>150</v>
      </c>
      <c r="U36" s="86" t="s">
        <v>1841</v>
      </c>
      <c r="V36" s="47" t="s">
        <v>1840</v>
      </c>
      <c r="W36" s="99">
        <v>20923.099999999999</v>
      </c>
      <c r="X36" s="101">
        <f t="shared" ref="X36:X67" si="13">W36/H36</f>
        <v>1.34987741935484</v>
      </c>
      <c r="Y36" s="99">
        <v>150</v>
      </c>
      <c r="Z36" s="99">
        <v>150</v>
      </c>
      <c r="AA36" s="104" t="s">
        <v>1892</v>
      </c>
      <c r="AB36" s="48" t="s">
        <v>1840</v>
      </c>
      <c r="AP36" s="21">
        <f t="shared" ref="AP36:AP67" si="14">M36+S36+Y36+AF36+AL36</f>
        <v>300</v>
      </c>
      <c r="AQ36" s="21">
        <f t="shared" ref="AQ36:AQ67" si="15">N36+T36+Z36+AG36+AM36</f>
        <v>450</v>
      </c>
      <c r="AR36" s="21">
        <f t="shared" ref="AR36:AR67" si="16">(AP36+AQ36)-G36</f>
        <v>300</v>
      </c>
    </row>
    <row r="37" spans="1:44">
      <c r="A37" s="72">
        <v>35</v>
      </c>
      <c r="B37" s="72">
        <v>106569</v>
      </c>
      <c r="C37" s="73" t="s">
        <v>1893</v>
      </c>
      <c r="D37" s="73" t="s">
        <v>53</v>
      </c>
      <c r="E37" s="66">
        <v>12</v>
      </c>
      <c r="F37" s="74">
        <v>150</v>
      </c>
      <c r="G37" s="62">
        <f t="shared" si="10"/>
        <v>450</v>
      </c>
      <c r="H37" s="68">
        <v>13500</v>
      </c>
      <c r="I37" s="68">
        <f t="shared" si="0"/>
        <v>3268.7578495790699</v>
      </c>
      <c r="J37" s="85">
        <v>0.24213021107993099</v>
      </c>
      <c r="K37" s="86">
        <v>17453.16</v>
      </c>
      <c r="L37" s="92">
        <f t="shared" si="11"/>
        <v>1.2928266666666699</v>
      </c>
      <c r="M37" s="88">
        <v>150</v>
      </c>
      <c r="N37" s="86">
        <v>150</v>
      </c>
      <c r="O37" s="89" t="s">
        <v>1841</v>
      </c>
      <c r="P37" s="90" t="s">
        <v>1840</v>
      </c>
      <c r="Q37" s="86">
        <v>15628.27</v>
      </c>
      <c r="R37" s="87">
        <f t="shared" si="12"/>
        <v>1.1576496296296299</v>
      </c>
      <c r="S37" s="86"/>
      <c r="T37" s="86">
        <v>150</v>
      </c>
      <c r="U37" s="86"/>
      <c r="V37" s="47" t="s">
        <v>1840</v>
      </c>
      <c r="W37" s="99">
        <v>7549.32</v>
      </c>
      <c r="X37" s="100">
        <f t="shared" si="13"/>
        <v>0.55920888888888898</v>
      </c>
      <c r="Y37" s="99"/>
      <c r="Z37" s="99">
        <v>0</v>
      </c>
      <c r="AA37" s="104"/>
      <c r="AP37" s="21">
        <f t="shared" si="14"/>
        <v>150</v>
      </c>
      <c r="AQ37" s="21">
        <f t="shared" si="15"/>
        <v>300</v>
      </c>
      <c r="AR37" s="21">
        <f t="shared" si="16"/>
        <v>0</v>
      </c>
    </row>
    <row r="38" spans="1:44">
      <c r="A38" s="72">
        <v>36</v>
      </c>
      <c r="B38" s="72">
        <v>737</v>
      </c>
      <c r="C38" s="73" t="s">
        <v>1894</v>
      </c>
      <c r="D38" s="73" t="s">
        <v>51</v>
      </c>
      <c r="E38" s="66">
        <v>12</v>
      </c>
      <c r="F38" s="74">
        <v>150</v>
      </c>
      <c r="G38" s="62">
        <f t="shared" si="10"/>
        <v>450</v>
      </c>
      <c r="H38" s="68">
        <v>16500</v>
      </c>
      <c r="I38" s="68">
        <f t="shared" si="0"/>
        <v>4280.4390789148902</v>
      </c>
      <c r="J38" s="85">
        <v>0.25942055023726601</v>
      </c>
      <c r="K38" s="86">
        <v>18344.78</v>
      </c>
      <c r="L38" s="87">
        <f t="shared" si="11"/>
        <v>1.11180484848485</v>
      </c>
      <c r="M38" s="88"/>
      <c r="N38" s="86">
        <v>150</v>
      </c>
      <c r="O38" s="89"/>
      <c r="P38" s="90" t="s">
        <v>1840</v>
      </c>
      <c r="Q38" s="86">
        <v>16699.73</v>
      </c>
      <c r="R38" s="87">
        <f t="shared" si="12"/>
        <v>1.0121048484848501</v>
      </c>
      <c r="S38" s="86"/>
      <c r="T38" s="86">
        <v>150</v>
      </c>
      <c r="U38" s="86"/>
      <c r="V38" s="47" t="s">
        <v>1840</v>
      </c>
      <c r="W38" s="99">
        <v>18125.57</v>
      </c>
      <c r="X38" s="100">
        <f t="shared" si="13"/>
        <v>1.09851939393939</v>
      </c>
      <c r="Y38" s="99"/>
      <c r="Z38" s="99">
        <v>150</v>
      </c>
      <c r="AA38" s="104"/>
      <c r="AB38" s="48" t="s">
        <v>1840</v>
      </c>
      <c r="AP38" s="21">
        <f t="shared" si="14"/>
        <v>0</v>
      </c>
      <c r="AQ38" s="21">
        <f t="shared" si="15"/>
        <v>450</v>
      </c>
      <c r="AR38" s="21">
        <f t="shared" si="16"/>
        <v>0</v>
      </c>
    </row>
    <row r="39" spans="1:44">
      <c r="A39" s="69">
        <v>37</v>
      </c>
      <c r="B39" s="69">
        <v>105267</v>
      </c>
      <c r="C39" s="70" t="s">
        <v>1895</v>
      </c>
      <c r="D39" s="70" t="s">
        <v>53</v>
      </c>
      <c r="E39" s="60">
        <v>13</v>
      </c>
      <c r="F39" s="71">
        <v>150</v>
      </c>
      <c r="G39" s="62">
        <f t="shared" si="10"/>
        <v>450</v>
      </c>
      <c r="H39" s="63">
        <v>15000</v>
      </c>
      <c r="I39" s="63">
        <f t="shared" si="0"/>
        <v>3848.8599721238102</v>
      </c>
      <c r="J39" s="79">
        <v>0.25659066480825399</v>
      </c>
      <c r="K39" s="80">
        <v>16555.78</v>
      </c>
      <c r="L39" s="81">
        <f t="shared" si="11"/>
        <v>1.1037186666666701</v>
      </c>
      <c r="M39" s="82"/>
      <c r="N39" s="80">
        <v>150</v>
      </c>
      <c r="O39" s="83"/>
      <c r="P39" s="47" t="s">
        <v>1840</v>
      </c>
      <c r="Q39" s="80">
        <v>20798.490000000002</v>
      </c>
      <c r="R39" s="91">
        <f t="shared" si="12"/>
        <v>1.386566</v>
      </c>
      <c r="S39" s="80">
        <v>150</v>
      </c>
      <c r="T39" s="80">
        <v>150</v>
      </c>
      <c r="U39" s="80" t="s">
        <v>1841</v>
      </c>
      <c r="V39" s="47" t="s">
        <v>1840</v>
      </c>
      <c r="W39" s="80">
        <v>15023.43</v>
      </c>
      <c r="X39" s="81">
        <f t="shared" si="13"/>
        <v>1.0015620000000001</v>
      </c>
      <c r="Y39" s="80"/>
      <c r="Z39" s="80">
        <v>150</v>
      </c>
      <c r="AA39" s="83"/>
      <c r="AB39" s="48" t="s">
        <v>1840</v>
      </c>
      <c r="AP39" s="21">
        <f t="shared" si="14"/>
        <v>150</v>
      </c>
      <c r="AQ39" s="21">
        <f t="shared" si="15"/>
        <v>450</v>
      </c>
      <c r="AR39" s="21">
        <f t="shared" si="16"/>
        <v>150</v>
      </c>
    </row>
    <row r="40" spans="1:44">
      <c r="A40" s="69">
        <v>38</v>
      </c>
      <c r="B40" s="69">
        <v>111219</v>
      </c>
      <c r="C40" s="70" t="s">
        <v>1896</v>
      </c>
      <c r="D40" s="70" t="s">
        <v>53</v>
      </c>
      <c r="E40" s="60">
        <v>13</v>
      </c>
      <c r="F40" s="71">
        <v>150</v>
      </c>
      <c r="G40" s="62">
        <f t="shared" si="10"/>
        <v>450</v>
      </c>
      <c r="H40" s="63">
        <v>16000</v>
      </c>
      <c r="I40" s="63">
        <f t="shared" si="0"/>
        <v>3882.2320241201901</v>
      </c>
      <c r="J40" s="79">
        <v>0.24263950150751201</v>
      </c>
      <c r="K40" s="80">
        <v>17755.05</v>
      </c>
      <c r="L40" s="91">
        <f t="shared" si="11"/>
        <v>1.109690625</v>
      </c>
      <c r="M40" s="82">
        <v>150</v>
      </c>
      <c r="N40" s="80">
        <v>150</v>
      </c>
      <c r="O40" s="83" t="s">
        <v>1841</v>
      </c>
      <c r="P40" s="47" t="s">
        <v>1840</v>
      </c>
      <c r="Q40" s="82">
        <v>16060.23</v>
      </c>
      <c r="R40" s="81">
        <f t="shared" si="12"/>
        <v>1.003764375</v>
      </c>
      <c r="S40" s="80"/>
      <c r="T40" s="80">
        <v>150</v>
      </c>
      <c r="U40" s="80"/>
      <c r="V40" s="47" t="s">
        <v>1840</v>
      </c>
      <c r="W40" s="80">
        <v>17190.73</v>
      </c>
      <c r="X40" s="91">
        <f t="shared" si="13"/>
        <v>1.0744206249999999</v>
      </c>
      <c r="Y40" s="80">
        <v>150</v>
      </c>
      <c r="Z40" s="80">
        <v>150</v>
      </c>
      <c r="AA40" s="83" t="s">
        <v>1841</v>
      </c>
      <c r="AB40" s="48" t="s">
        <v>1840</v>
      </c>
      <c r="AP40" s="21">
        <f t="shared" si="14"/>
        <v>300</v>
      </c>
      <c r="AQ40" s="21">
        <f t="shared" si="15"/>
        <v>450</v>
      </c>
      <c r="AR40" s="21">
        <f t="shared" si="16"/>
        <v>300</v>
      </c>
    </row>
    <row r="41" spans="1:44">
      <c r="A41" s="69">
        <v>39</v>
      </c>
      <c r="B41" s="69">
        <v>511</v>
      </c>
      <c r="C41" s="70" t="s">
        <v>1897</v>
      </c>
      <c r="D41" s="70" t="s">
        <v>47</v>
      </c>
      <c r="E41" s="60">
        <v>13</v>
      </c>
      <c r="F41" s="71">
        <v>150</v>
      </c>
      <c r="G41" s="62">
        <f t="shared" si="10"/>
        <v>450</v>
      </c>
      <c r="H41" s="63">
        <v>16000</v>
      </c>
      <c r="I41" s="63">
        <f t="shared" si="0"/>
        <v>3402.30608359085</v>
      </c>
      <c r="J41" s="79">
        <v>0.21264413022442799</v>
      </c>
      <c r="K41" s="80">
        <v>17165.68</v>
      </c>
      <c r="L41" s="81">
        <f t="shared" si="11"/>
        <v>1.0728549999999999</v>
      </c>
      <c r="M41" s="82"/>
      <c r="N41" s="80">
        <v>150</v>
      </c>
      <c r="O41" s="83"/>
      <c r="P41" s="47" t="s">
        <v>1840</v>
      </c>
      <c r="Q41" s="80">
        <v>20020.830000000002</v>
      </c>
      <c r="R41" s="81">
        <f t="shared" si="12"/>
        <v>1.251301875</v>
      </c>
      <c r="S41" s="80"/>
      <c r="T41" s="80">
        <v>150</v>
      </c>
      <c r="U41" s="80"/>
      <c r="V41" s="47" t="s">
        <v>1840</v>
      </c>
      <c r="W41" s="80">
        <v>16771.400000000001</v>
      </c>
      <c r="X41" s="81">
        <f t="shared" si="13"/>
        <v>1.0482125</v>
      </c>
      <c r="Y41" s="80"/>
      <c r="Z41" s="80">
        <v>150</v>
      </c>
      <c r="AA41" s="83"/>
      <c r="AB41" s="48" t="s">
        <v>1840</v>
      </c>
      <c r="AP41" s="21">
        <f t="shared" si="14"/>
        <v>0</v>
      </c>
      <c r="AQ41" s="21">
        <f t="shared" si="15"/>
        <v>450</v>
      </c>
      <c r="AR41" s="21">
        <f t="shared" si="16"/>
        <v>0</v>
      </c>
    </row>
    <row r="42" spans="1:44" ht="24">
      <c r="A42" s="72">
        <v>40</v>
      </c>
      <c r="B42" s="72">
        <v>105751</v>
      </c>
      <c r="C42" s="73" t="s">
        <v>1898</v>
      </c>
      <c r="D42" s="73" t="s">
        <v>51</v>
      </c>
      <c r="E42" s="66">
        <v>14</v>
      </c>
      <c r="F42" s="74">
        <v>150</v>
      </c>
      <c r="G42" s="62">
        <f t="shared" si="10"/>
        <v>450</v>
      </c>
      <c r="H42" s="68">
        <v>15000</v>
      </c>
      <c r="I42" s="68">
        <f t="shared" si="0"/>
        <v>3787.3709358402998</v>
      </c>
      <c r="J42" s="85">
        <v>0.25249139572268697</v>
      </c>
      <c r="K42" s="86">
        <v>15047.9</v>
      </c>
      <c r="L42" s="87">
        <f t="shared" si="11"/>
        <v>1.0031933333333301</v>
      </c>
      <c r="M42" s="88"/>
      <c r="N42" s="86">
        <v>150</v>
      </c>
      <c r="O42" s="89"/>
      <c r="P42" s="90" t="s">
        <v>1840</v>
      </c>
      <c r="Q42" s="86">
        <v>10210.73</v>
      </c>
      <c r="R42" s="87">
        <f t="shared" si="12"/>
        <v>0.68071533333333301</v>
      </c>
      <c r="S42" s="86"/>
      <c r="T42" s="86">
        <v>0</v>
      </c>
      <c r="U42" s="86"/>
      <c r="W42" s="99">
        <v>18878.47</v>
      </c>
      <c r="X42" s="101">
        <f t="shared" si="13"/>
        <v>1.2585646666666701</v>
      </c>
      <c r="Y42" s="99">
        <v>300</v>
      </c>
      <c r="Z42" s="99">
        <v>150</v>
      </c>
      <c r="AA42" s="104" t="s">
        <v>1899</v>
      </c>
      <c r="AB42" s="48" t="s">
        <v>1840</v>
      </c>
      <c r="AP42" s="21">
        <f t="shared" si="14"/>
        <v>300</v>
      </c>
      <c r="AQ42" s="21">
        <f t="shared" si="15"/>
        <v>300</v>
      </c>
      <c r="AR42" s="21">
        <f t="shared" si="16"/>
        <v>150</v>
      </c>
    </row>
    <row r="43" spans="1:44">
      <c r="A43" s="72">
        <v>41</v>
      </c>
      <c r="B43" s="72">
        <v>746</v>
      </c>
      <c r="C43" s="73" t="s">
        <v>1900</v>
      </c>
      <c r="D43" s="73" t="s">
        <v>49</v>
      </c>
      <c r="E43" s="66">
        <v>14</v>
      </c>
      <c r="F43" s="74">
        <v>150</v>
      </c>
      <c r="G43" s="62">
        <f t="shared" si="10"/>
        <v>450</v>
      </c>
      <c r="H43" s="68">
        <v>18000</v>
      </c>
      <c r="I43" s="68">
        <f t="shared" si="0"/>
        <v>4373.8427854609199</v>
      </c>
      <c r="J43" s="85">
        <v>0.24299126585893999</v>
      </c>
      <c r="K43" s="86">
        <v>21103.43</v>
      </c>
      <c r="L43" s="92">
        <f t="shared" si="11"/>
        <v>1.17241277777778</v>
      </c>
      <c r="M43" s="88">
        <v>150</v>
      </c>
      <c r="N43" s="86">
        <v>150</v>
      </c>
      <c r="O43" s="89" t="s">
        <v>1841</v>
      </c>
      <c r="P43" s="90" t="s">
        <v>1840</v>
      </c>
      <c r="Q43" s="86">
        <v>18153.18</v>
      </c>
      <c r="R43" s="92">
        <f t="shared" si="12"/>
        <v>1.00851</v>
      </c>
      <c r="S43" s="86">
        <v>300</v>
      </c>
      <c r="T43" s="86">
        <v>150</v>
      </c>
      <c r="U43" s="86" t="s">
        <v>1901</v>
      </c>
      <c r="V43" s="47" t="s">
        <v>1840</v>
      </c>
      <c r="W43" s="99">
        <v>16419.52</v>
      </c>
      <c r="X43" s="100">
        <f t="shared" si="13"/>
        <v>0.91219555555555598</v>
      </c>
      <c r="Y43" s="99"/>
      <c r="Z43" s="99">
        <v>0</v>
      </c>
      <c r="AA43" s="104"/>
      <c r="AP43" s="21">
        <f t="shared" si="14"/>
        <v>450</v>
      </c>
      <c r="AQ43" s="21">
        <f t="shared" si="15"/>
        <v>300</v>
      </c>
      <c r="AR43" s="21">
        <f t="shared" si="16"/>
        <v>300</v>
      </c>
    </row>
    <row r="44" spans="1:44">
      <c r="A44" s="72">
        <v>42</v>
      </c>
      <c r="B44" s="72">
        <v>114622</v>
      </c>
      <c r="C44" s="73" t="s">
        <v>1902</v>
      </c>
      <c r="D44" s="73" t="s">
        <v>47</v>
      </c>
      <c r="E44" s="66">
        <v>14</v>
      </c>
      <c r="F44" s="74">
        <v>150</v>
      </c>
      <c r="G44" s="62">
        <f t="shared" si="10"/>
        <v>450</v>
      </c>
      <c r="H44" s="68">
        <v>15000</v>
      </c>
      <c r="I44" s="68">
        <f t="shared" si="0"/>
        <v>3005.2581528114501</v>
      </c>
      <c r="J44" s="85">
        <v>0.20035054352076301</v>
      </c>
      <c r="K44" s="86">
        <v>15034.19</v>
      </c>
      <c r="L44" s="87">
        <f t="shared" si="11"/>
        <v>1.00227933333333</v>
      </c>
      <c r="M44" s="88"/>
      <c r="N44" s="86">
        <v>150</v>
      </c>
      <c r="O44" s="89"/>
      <c r="P44" s="90" t="s">
        <v>1840</v>
      </c>
      <c r="Q44" s="86">
        <v>9919.81</v>
      </c>
      <c r="R44" s="87">
        <f t="shared" si="12"/>
        <v>0.661320666666667</v>
      </c>
      <c r="S44" s="86"/>
      <c r="T44" s="86">
        <v>0</v>
      </c>
      <c r="U44" s="86"/>
      <c r="W44" s="99">
        <v>10914.53</v>
      </c>
      <c r="X44" s="100">
        <f t="shared" si="13"/>
        <v>0.72763533333333297</v>
      </c>
      <c r="Y44" s="99"/>
      <c r="Z44" s="99">
        <v>0</v>
      </c>
      <c r="AA44" s="104"/>
      <c r="AP44" s="21">
        <f t="shared" si="14"/>
        <v>0</v>
      </c>
      <c r="AQ44" s="21">
        <f t="shared" si="15"/>
        <v>150</v>
      </c>
      <c r="AR44" s="21">
        <f t="shared" si="16"/>
        <v>-300</v>
      </c>
    </row>
    <row r="45" spans="1:44">
      <c r="A45" s="69">
        <v>43</v>
      </c>
      <c r="B45" s="69">
        <v>726</v>
      </c>
      <c r="C45" s="70" t="s">
        <v>1903</v>
      </c>
      <c r="D45" s="70" t="s">
        <v>53</v>
      </c>
      <c r="E45" s="60">
        <v>15</v>
      </c>
      <c r="F45" s="71">
        <v>150</v>
      </c>
      <c r="G45" s="62">
        <f t="shared" si="10"/>
        <v>450</v>
      </c>
      <c r="H45" s="63">
        <v>16000</v>
      </c>
      <c r="I45" s="63">
        <f t="shared" si="0"/>
        <v>3243.0498311480601</v>
      </c>
      <c r="J45" s="79">
        <v>0.20269061444675401</v>
      </c>
      <c r="K45" s="80">
        <v>16637.36</v>
      </c>
      <c r="L45" s="81">
        <f t="shared" si="11"/>
        <v>1.0398350000000001</v>
      </c>
      <c r="M45" s="82"/>
      <c r="N45" s="80">
        <v>150</v>
      </c>
      <c r="O45" s="83"/>
      <c r="P45" s="47" t="s">
        <v>1840</v>
      </c>
      <c r="Q45" s="80">
        <v>11767.54</v>
      </c>
      <c r="R45" s="81">
        <f t="shared" si="12"/>
        <v>0.73547125000000002</v>
      </c>
      <c r="S45" s="80"/>
      <c r="T45" s="80">
        <v>0</v>
      </c>
      <c r="U45" s="80"/>
      <c r="W45" s="80">
        <v>20910.75</v>
      </c>
      <c r="X45" s="81">
        <f t="shared" si="13"/>
        <v>1.306921875</v>
      </c>
      <c r="Y45" s="80"/>
      <c r="Z45" s="80">
        <v>150</v>
      </c>
      <c r="AA45" s="83"/>
      <c r="AB45" s="48" t="s">
        <v>1840</v>
      </c>
      <c r="AP45" s="21">
        <f t="shared" si="14"/>
        <v>0</v>
      </c>
      <c r="AQ45" s="21">
        <f t="shared" si="15"/>
        <v>300</v>
      </c>
      <c r="AR45" s="21">
        <f t="shared" si="16"/>
        <v>-150</v>
      </c>
    </row>
    <row r="46" spans="1:44">
      <c r="A46" s="69">
        <v>44</v>
      </c>
      <c r="B46" s="69">
        <v>102565</v>
      </c>
      <c r="C46" s="70" t="s">
        <v>1904</v>
      </c>
      <c r="D46" s="70" t="s">
        <v>53</v>
      </c>
      <c r="E46" s="60">
        <v>15</v>
      </c>
      <c r="F46" s="71">
        <v>150</v>
      </c>
      <c r="G46" s="62">
        <f t="shared" si="10"/>
        <v>450</v>
      </c>
      <c r="H46" s="63">
        <v>15000</v>
      </c>
      <c r="I46" s="63">
        <f t="shared" si="0"/>
        <v>3757.7349012974901</v>
      </c>
      <c r="J46" s="79">
        <v>0.250515660086499</v>
      </c>
      <c r="K46" s="80">
        <v>21044.68</v>
      </c>
      <c r="L46" s="91">
        <f t="shared" si="11"/>
        <v>1.4029786666666699</v>
      </c>
      <c r="M46" s="82">
        <v>150</v>
      </c>
      <c r="N46" s="80">
        <v>150</v>
      </c>
      <c r="O46" s="83" t="s">
        <v>1841</v>
      </c>
      <c r="P46" s="47" t="s">
        <v>1840</v>
      </c>
      <c r="Q46" s="80">
        <v>11751.19</v>
      </c>
      <c r="R46" s="81">
        <f t="shared" si="12"/>
        <v>0.78341266666666698</v>
      </c>
      <c r="S46" s="80"/>
      <c r="T46" s="80">
        <v>0</v>
      </c>
      <c r="U46" s="80"/>
      <c r="W46" s="80">
        <v>20266.29</v>
      </c>
      <c r="X46" s="91">
        <f t="shared" si="13"/>
        <v>1.351086</v>
      </c>
      <c r="Y46" s="80">
        <v>150</v>
      </c>
      <c r="Z46" s="80">
        <v>150</v>
      </c>
      <c r="AA46" s="83" t="s">
        <v>1841</v>
      </c>
      <c r="AB46" s="48" t="s">
        <v>1840</v>
      </c>
      <c r="AP46" s="21">
        <f t="shared" si="14"/>
        <v>300</v>
      </c>
      <c r="AQ46" s="21">
        <f t="shared" si="15"/>
        <v>300</v>
      </c>
      <c r="AR46" s="21">
        <f t="shared" si="16"/>
        <v>150</v>
      </c>
    </row>
    <row r="47" spans="1:44">
      <c r="A47" s="69">
        <v>45</v>
      </c>
      <c r="B47" s="69">
        <v>598</v>
      </c>
      <c r="C47" s="70" t="s">
        <v>1905</v>
      </c>
      <c r="D47" s="70" t="s">
        <v>51</v>
      </c>
      <c r="E47" s="60">
        <v>15</v>
      </c>
      <c r="F47" s="71">
        <v>150</v>
      </c>
      <c r="G47" s="62">
        <f t="shared" si="10"/>
        <v>450</v>
      </c>
      <c r="H47" s="63">
        <v>15000</v>
      </c>
      <c r="I47" s="63">
        <f t="shared" si="0"/>
        <v>3701.52435114829</v>
      </c>
      <c r="J47" s="79">
        <v>0.24676829007655299</v>
      </c>
      <c r="K47" s="80">
        <v>16441.16</v>
      </c>
      <c r="L47" s="81">
        <f t="shared" si="11"/>
        <v>1.09607733333333</v>
      </c>
      <c r="M47" s="82"/>
      <c r="N47" s="80">
        <v>150</v>
      </c>
      <c r="O47" s="83"/>
      <c r="P47" s="47" t="s">
        <v>1840</v>
      </c>
      <c r="Q47" s="80">
        <v>15990.3</v>
      </c>
      <c r="R47" s="91">
        <f t="shared" si="12"/>
        <v>1.06602</v>
      </c>
      <c r="S47" s="80">
        <v>300</v>
      </c>
      <c r="T47" s="80">
        <v>150</v>
      </c>
      <c r="U47" s="80" t="s">
        <v>1906</v>
      </c>
      <c r="V47" s="47" t="s">
        <v>1840</v>
      </c>
      <c r="W47" s="80">
        <v>15097.27</v>
      </c>
      <c r="X47" s="81">
        <f t="shared" si="13"/>
        <v>1.00648466666667</v>
      </c>
      <c r="Y47" s="80"/>
      <c r="Z47" s="80">
        <v>150</v>
      </c>
      <c r="AA47" s="83"/>
      <c r="AB47" s="48" t="s">
        <v>1840</v>
      </c>
      <c r="AP47" s="21">
        <f t="shared" si="14"/>
        <v>300</v>
      </c>
      <c r="AQ47" s="21">
        <f t="shared" si="15"/>
        <v>450</v>
      </c>
      <c r="AR47" s="21">
        <f t="shared" si="16"/>
        <v>300</v>
      </c>
    </row>
    <row r="48" spans="1:44" ht="21" customHeight="1">
      <c r="A48" s="64">
        <v>46</v>
      </c>
      <c r="B48" s="64">
        <v>308</v>
      </c>
      <c r="C48" s="65" t="s">
        <v>1907</v>
      </c>
      <c r="D48" s="65" t="s">
        <v>47</v>
      </c>
      <c r="E48" s="66">
        <v>16</v>
      </c>
      <c r="F48" s="67">
        <v>150</v>
      </c>
      <c r="G48" s="62">
        <f t="shared" si="10"/>
        <v>450</v>
      </c>
      <c r="H48" s="68">
        <v>12000</v>
      </c>
      <c r="I48" s="68">
        <f t="shared" si="0"/>
        <v>3166.7753626200101</v>
      </c>
      <c r="J48" s="85">
        <v>0.26389794688500101</v>
      </c>
      <c r="K48" s="88">
        <v>12083.8</v>
      </c>
      <c r="L48" s="87">
        <f t="shared" si="11"/>
        <v>1.00698333333333</v>
      </c>
      <c r="M48" s="88"/>
      <c r="N48" s="86">
        <v>150</v>
      </c>
      <c r="O48" s="89" t="s">
        <v>1908</v>
      </c>
      <c r="P48" s="90"/>
      <c r="Q48" s="88">
        <v>12083.8</v>
      </c>
      <c r="R48" s="87">
        <f t="shared" si="12"/>
        <v>1.00698333333333</v>
      </c>
      <c r="S48" s="86"/>
      <c r="T48" s="86">
        <v>150</v>
      </c>
      <c r="U48" s="89" t="s">
        <v>1908</v>
      </c>
      <c r="W48" s="102">
        <v>12083.8</v>
      </c>
      <c r="X48" s="101">
        <f t="shared" si="13"/>
        <v>1.00698333333333</v>
      </c>
      <c r="Y48" s="99"/>
      <c r="Z48" s="99">
        <v>150</v>
      </c>
      <c r="AA48" s="104" t="s">
        <v>1909</v>
      </c>
      <c r="AB48" s="48" t="s">
        <v>1840</v>
      </c>
      <c r="AP48" s="21">
        <f t="shared" si="14"/>
        <v>0</v>
      </c>
      <c r="AQ48" s="21">
        <f t="shared" si="15"/>
        <v>450</v>
      </c>
      <c r="AR48" s="21">
        <f t="shared" si="16"/>
        <v>0</v>
      </c>
    </row>
    <row r="49" spans="1:44" ht="17.100000000000001" customHeight="1">
      <c r="A49" s="72">
        <v>47</v>
      </c>
      <c r="B49" s="72">
        <v>357</v>
      </c>
      <c r="C49" s="73" t="s">
        <v>1910</v>
      </c>
      <c r="D49" s="73" t="s">
        <v>53</v>
      </c>
      <c r="E49" s="66">
        <v>16</v>
      </c>
      <c r="F49" s="74">
        <v>150</v>
      </c>
      <c r="G49" s="62">
        <f t="shared" si="10"/>
        <v>450</v>
      </c>
      <c r="H49" s="68">
        <v>14000</v>
      </c>
      <c r="I49" s="68">
        <f t="shared" si="0"/>
        <v>2940</v>
      </c>
      <c r="J49" s="85">
        <v>0.21</v>
      </c>
      <c r="K49" s="86">
        <v>9158.4699999999993</v>
      </c>
      <c r="L49" s="87">
        <f t="shared" si="11"/>
        <v>0.65417642857142899</v>
      </c>
      <c r="M49" s="88"/>
      <c r="N49" s="86">
        <v>0</v>
      </c>
      <c r="O49" s="89"/>
      <c r="P49" s="90"/>
      <c r="Q49" s="86">
        <v>9736.9699999999993</v>
      </c>
      <c r="R49" s="87">
        <f t="shared" si="12"/>
        <v>0.69549785714285695</v>
      </c>
      <c r="S49" s="86"/>
      <c r="T49" s="86">
        <v>0</v>
      </c>
      <c r="U49" s="86"/>
      <c r="W49" s="99">
        <v>8706.91</v>
      </c>
      <c r="X49" s="100">
        <f t="shared" si="13"/>
        <v>0.62192214285714298</v>
      </c>
      <c r="Y49" s="99"/>
      <c r="Z49" s="99">
        <v>0</v>
      </c>
      <c r="AA49" s="104"/>
      <c r="AP49" s="21">
        <f t="shared" si="14"/>
        <v>0</v>
      </c>
      <c r="AQ49" s="21">
        <f t="shared" si="15"/>
        <v>0</v>
      </c>
      <c r="AR49" s="21">
        <f t="shared" si="16"/>
        <v>-450</v>
      </c>
    </row>
    <row r="50" spans="1:44" ht="18" customHeight="1">
      <c r="A50" s="72">
        <v>48</v>
      </c>
      <c r="B50" s="72">
        <v>54</v>
      </c>
      <c r="C50" s="73" t="s">
        <v>1911</v>
      </c>
      <c r="D50" s="73" t="s">
        <v>55</v>
      </c>
      <c r="E50" s="66">
        <v>16</v>
      </c>
      <c r="F50" s="74">
        <v>150</v>
      </c>
      <c r="G50" s="62">
        <f t="shared" si="10"/>
        <v>450</v>
      </c>
      <c r="H50" s="68">
        <v>20000</v>
      </c>
      <c r="I50" s="68">
        <f t="shared" si="0"/>
        <v>4892.8131759624603</v>
      </c>
      <c r="J50" s="85">
        <v>0.244640658798123</v>
      </c>
      <c r="K50" s="86">
        <v>21149.200000000001</v>
      </c>
      <c r="L50" s="92">
        <f t="shared" si="11"/>
        <v>1.0574600000000001</v>
      </c>
      <c r="M50" s="88">
        <v>300</v>
      </c>
      <c r="N50" s="86">
        <v>150</v>
      </c>
      <c r="O50" s="89" t="s">
        <v>1912</v>
      </c>
      <c r="P50" s="90" t="s">
        <v>1840</v>
      </c>
      <c r="Q50" s="86">
        <v>20260.13</v>
      </c>
      <c r="R50" s="92">
        <f t="shared" si="12"/>
        <v>1.0130064999999999</v>
      </c>
      <c r="S50" s="86">
        <v>300</v>
      </c>
      <c r="T50" s="86">
        <v>150</v>
      </c>
      <c r="U50" s="86" t="s">
        <v>1913</v>
      </c>
      <c r="V50" s="47" t="s">
        <v>1840</v>
      </c>
      <c r="W50" s="99">
        <v>21232.560000000001</v>
      </c>
      <c r="X50" s="100">
        <f t="shared" si="13"/>
        <v>1.061628</v>
      </c>
      <c r="Y50" s="99"/>
      <c r="Z50" s="99">
        <v>150</v>
      </c>
      <c r="AA50" s="104"/>
      <c r="AB50" s="48" t="s">
        <v>1840</v>
      </c>
      <c r="AP50" s="21">
        <f t="shared" si="14"/>
        <v>600</v>
      </c>
      <c r="AQ50" s="21">
        <f t="shared" si="15"/>
        <v>450</v>
      </c>
      <c r="AR50" s="21">
        <f t="shared" si="16"/>
        <v>600</v>
      </c>
    </row>
    <row r="51" spans="1:44" ht="18" customHeight="1">
      <c r="A51" s="69">
        <v>49</v>
      </c>
      <c r="B51" s="69">
        <v>107658</v>
      </c>
      <c r="C51" s="70" t="s">
        <v>1914</v>
      </c>
      <c r="D51" s="70" t="s">
        <v>53</v>
      </c>
      <c r="E51" s="60">
        <v>17</v>
      </c>
      <c r="F51" s="71">
        <v>150</v>
      </c>
      <c r="G51" s="62">
        <f t="shared" si="10"/>
        <v>450</v>
      </c>
      <c r="H51" s="63">
        <v>15000</v>
      </c>
      <c r="I51" s="63">
        <f t="shared" si="0"/>
        <v>3190.8227628751702</v>
      </c>
      <c r="J51" s="79">
        <v>0.21272151752501101</v>
      </c>
      <c r="K51" s="80">
        <v>17761.59</v>
      </c>
      <c r="L51" s="91">
        <f t="shared" si="11"/>
        <v>1.1841060000000001</v>
      </c>
      <c r="M51" s="82">
        <v>150</v>
      </c>
      <c r="N51" s="80">
        <v>150</v>
      </c>
      <c r="O51" s="83" t="s">
        <v>1915</v>
      </c>
      <c r="Q51" s="80">
        <v>9447.7000000000007</v>
      </c>
      <c r="R51" s="81">
        <f t="shared" si="12"/>
        <v>0.629846666666667</v>
      </c>
      <c r="S51" s="80"/>
      <c r="T51" s="80">
        <v>0</v>
      </c>
      <c r="U51" s="80"/>
      <c r="W51" s="80">
        <v>12106.08</v>
      </c>
      <c r="X51" s="81">
        <f t="shared" si="13"/>
        <v>0.80707200000000001</v>
      </c>
      <c r="Y51" s="80"/>
      <c r="Z51" s="80">
        <v>0</v>
      </c>
      <c r="AA51" s="83"/>
      <c r="AP51" s="21">
        <f t="shared" si="14"/>
        <v>150</v>
      </c>
      <c r="AQ51" s="21">
        <f t="shared" si="15"/>
        <v>150</v>
      </c>
      <c r="AR51" s="21">
        <f t="shared" si="16"/>
        <v>-150</v>
      </c>
    </row>
    <row r="52" spans="1:44" ht="18" customHeight="1">
      <c r="A52" s="58">
        <v>50</v>
      </c>
      <c r="B52" s="58">
        <v>391</v>
      </c>
      <c r="C52" s="59" t="s">
        <v>1916</v>
      </c>
      <c r="D52" s="59" t="s">
        <v>47</v>
      </c>
      <c r="E52" s="60">
        <v>17</v>
      </c>
      <c r="F52" s="61">
        <v>150</v>
      </c>
      <c r="G52" s="62">
        <f t="shared" si="10"/>
        <v>450</v>
      </c>
      <c r="H52" s="63">
        <v>13500</v>
      </c>
      <c r="I52" s="63">
        <f t="shared" si="0"/>
        <v>3320.5557086545</v>
      </c>
      <c r="J52" s="79">
        <v>0.24596708952996299</v>
      </c>
      <c r="K52" s="82">
        <v>10625.9</v>
      </c>
      <c r="L52" s="81">
        <f t="shared" si="11"/>
        <v>0.78710370370370397</v>
      </c>
      <c r="M52" s="82"/>
      <c r="N52" s="80">
        <v>0</v>
      </c>
      <c r="O52" s="83" t="s">
        <v>1908</v>
      </c>
      <c r="Q52" s="82">
        <v>10625.9</v>
      </c>
      <c r="R52" s="81">
        <f t="shared" si="12"/>
        <v>0.78710370370370397</v>
      </c>
      <c r="S52" s="80"/>
      <c r="T52" s="80">
        <v>0</v>
      </c>
      <c r="U52" s="83" t="s">
        <v>1908</v>
      </c>
      <c r="W52" s="82">
        <v>10625.9</v>
      </c>
      <c r="X52" s="91">
        <f t="shared" si="13"/>
        <v>0.78710370370370397</v>
      </c>
      <c r="Y52" s="80"/>
      <c r="Z52" s="80">
        <v>0</v>
      </c>
      <c r="AA52" s="83" t="s">
        <v>1909</v>
      </c>
      <c r="AP52" s="21">
        <f t="shared" si="14"/>
        <v>0</v>
      </c>
      <c r="AQ52" s="21">
        <f t="shared" si="15"/>
        <v>0</v>
      </c>
      <c r="AR52" s="21">
        <f t="shared" si="16"/>
        <v>-450</v>
      </c>
    </row>
    <row r="53" spans="1:44" ht="20.100000000000001" customHeight="1">
      <c r="A53" s="69">
        <v>51</v>
      </c>
      <c r="B53" s="69">
        <v>108656</v>
      </c>
      <c r="C53" s="70" t="s">
        <v>1917</v>
      </c>
      <c r="D53" s="70" t="s">
        <v>45</v>
      </c>
      <c r="E53" s="60">
        <v>17</v>
      </c>
      <c r="F53" s="71">
        <v>150</v>
      </c>
      <c r="G53" s="62">
        <f t="shared" si="10"/>
        <v>450</v>
      </c>
      <c r="H53" s="63">
        <v>13500</v>
      </c>
      <c r="I53" s="63">
        <f t="shared" si="0"/>
        <v>2160</v>
      </c>
      <c r="J53" s="79">
        <v>0.16</v>
      </c>
      <c r="K53" s="80">
        <v>14104.46</v>
      </c>
      <c r="L53" s="81">
        <f t="shared" si="11"/>
        <v>1.0447748148148099</v>
      </c>
      <c r="M53" s="82"/>
      <c r="N53" s="80">
        <v>150</v>
      </c>
      <c r="O53" s="83"/>
      <c r="P53" s="47" t="s">
        <v>1840</v>
      </c>
      <c r="Q53" s="80">
        <v>14178.02</v>
      </c>
      <c r="R53" s="91">
        <f t="shared" si="12"/>
        <v>1.0502237037037001</v>
      </c>
      <c r="S53" s="80">
        <v>300</v>
      </c>
      <c r="T53" s="80">
        <v>150</v>
      </c>
      <c r="U53" s="80" t="s">
        <v>1918</v>
      </c>
      <c r="V53" s="47" t="s">
        <v>1840</v>
      </c>
      <c r="W53" s="80">
        <v>10268</v>
      </c>
      <c r="X53" s="81">
        <f t="shared" si="13"/>
        <v>0.76059259259259304</v>
      </c>
      <c r="Y53" s="80"/>
      <c r="Z53" s="80">
        <v>0</v>
      </c>
      <c r="AA53" s="83"/>
      <c r="AP53" s="21">
        <f t="shared" si="14"/>
        <v>300</v>
      </c>
      <c r="AQ53" s="21">
        <f t="shared" si="15"/>
        <v>300</v>
      </c>
      <c r="AR53" s="21">
        <f t="shared" si="16"/>
        <v>150</v>
      </c>
    </row>
    <row r="54" spans="1:44" ht="15" customHeight="1">
      <c r="A54" s="72">
        <v>52</v>
      </c>
      <c r="B54" s="72">
        <v>103639</v>
      </c>
      <c r="C54" s="73" t="s">
        <v>1919</v>
      </c>
      <c r="D54" s="73" t="s">
        <v>51</v>
      </c>
      <c r="E54" s="66">
        <v>18</v>
      </c>
      <c r="F54" s="74">
        <v>150</v>
      </c>
      <c r="G54" s="62">
        <f t="shared" si="10"/>
        <v>450</v>
      </c>
      <c r="H54" s="68">
        <v>12500</v>
      </c>
      <c r="I54" s="68">
        <f t="shared" si="0"/>
        <v>2676.4750785822098</v>
      </c>
      <c r="J54" s="85">
        <v>0.21411800628657701</v>
      </c>
      <c r="K54" s="86">
        <v>12823.68</v>
      </c>
      <c r="L54" s="87">
        <f t="shared" si="11"/>
        <v>1.0258944000000001</v>
      </c>
      <c r="M54" s="88"/>
      <c r="N54" s="86">
        <v>150</v>
      </c>
      <c r="O54" s="89"/>
      <c r="P54" s="90" t="s">
        <v>1840</v>
      </c>
      <c r="Q54" s="86">
        <v>12778.95</v>
      </c>
      <c r="R54" s="87">
        <f t="shared" si="12"/>
        <v>1.022316</v>
      </c>
      <c r="S54" s="86"/>
      <c r="T54" s="86">
        <v>150</v>
      </c>
      <c r="U54" s="86"/>
      <c r="V54" s="47" t="s">
        <v>1840</v>
      </c>
      <c r="W54" s="99">
        <v>12960.48</v>
      </c>
      <c r="X54" s="100">
        <f t="shared" si="13"/>
        <v>1.0368383999999999</v>
      </c>
      <c r="Y54" s="99"/>
      <c r="Z54" s="99">
        <v>150</v>
      </c>
      <c r="AA54" s="104"/>
      <c r="AB54" s="48" t="s">
        <v>1840</v>
      </c>
      <c r="AP54" s="21">
        <f t="shared" si="14"/>
        <v>0</v>
      </c>
      <c r="AQ54" s="21">
        <f t="shared" si="15"/>
        <v>450</v>
      </c>
      <c r="AR54" s="21">
        <f t="shared" si="16"/>
        <v>0</v>
      </c>
    </row>
    <row r="55" spans="1:44" ht="15" customHeight="1">
      <c r="A55" s="72">
        <v>53</v>
      </c>
      <c r="B55" s="72">
        <v>106399</v>
      </c>
      <c r="C55" s="73" t="s">
        <v>1920</v>
      </c>
      <c r="D55" s="73" t="s">
        <v>53</v>
      </c>
      <c r="E55" s="66">
        <v>18</v>
      </c>
      <c r="F55" s="74">
        <v>150</v>
      </c>
      <c r="G55" s="62">
        <f t="shared" si="10"/>
        <v>450</v>
      </c>
      <c r="H55" s="68">
        <v>13500</v>
      </c>
      <c r="I55" s="68">
        <f t="shared" si="0"/>
        <v>3051.8937152694202</v>
      </c>
      <c r="J55" s="85">
        <v>0.22606620113106801</v>
      </c>
      <c r="K55" s="86">
        <v>17149.849999999999</v>
      </c>
      <c r="L55" s="92">
        <f t="shared" si="11"/>
        <v>1.2703592592592601</v>
      </c>
      <c r="M55" s="88">
        <v>150</v>
      </c>
      <c r="N55" s="86">
        <v>150</v>
      </c>
      <c r="O55" s="89" t="s">
        <v>1921</v>
      </c>
      <c r="P55" s="90" t="s">
        <v>1840</v>
      </c>
      <c r="Q55" s="86">
        <v>20006.14</v>
      </c>
      <c r="R55" s="92">
        <f t="shared" si="12"/>
        <v>1.4819362962963001</v>
      </c>
      <c r="S55" s="86">
        <v>150</v>
      </c>
      <c r="T55" s="86">
        <v>150</v>
      </c>
      <c r="U55" s="86" t="s">
        <v>1922</v>
      </c>
      <c r="V55" s="47" t="s">
        <v>1840</v>
      </c>
      <c r="W55" s="99">
        <v>16256.79</v>
      </c>
      <c r="X55" s="101">
        <f t="shared" si="13"/>
        <v>1.20420666666667</v>
      </c>
      <c r="Y55" s="99">
        <v>150</v>
      </c>
      <c r="Z55" s="99">
        <v>150</v>
      </c>
      <c r="AA55" s="104" t="s">
        <v>1922</v>
      </c>
      <c r="AB55" s="48" t="s">
        <v>1840</v>
      </c>
      <c r="AP55" s="21">
        <f t="shared" si="14"/>
        <v>450</v>
      </c>
      <c r="AQ55" s="21">
        <f t="shared" si="15"/>
        <v>450</v>
      </c>
      <c r="AR55" s="21">
        <f t="shared" si="16"/>
        <v>450</v>
      </c>
    </row>
    <row r="56" spans="1:44" ht="15" customHeight="1">
      <c r="A56" s="72">
        <v>54</v>
      </c>
      <c r="B56" s="72">
        <v>377</v>
      </c>
      <c r="C56" s="73" t="s">
        <v>1923</v>
      </c>
      <c r="D56" s="73" t="s">
        <v>51</v>
      </c>
      <c r="E56" s="66">
        <v>18</v>
      </c>
      <c r="F56" s="74">
        <v>150</v>
      </c>
      <c r="G56" s="62">
        <f t="shared" si="10"/>
        <v>450</v>
      </c>
      <c r="H56" s="68">
        <v>16000</v>
      </c>
      <c r="I56" s="68">
        <f t="shared" si="0"/>
        <v>3877.1601386827701</v>
      </c>
      <c r="J56" s="85">
        <v>0.24232250866767299</v>
      </c>
      <c r="K56" s="86">
        <v>11085.64</v>
      </c>
      <c r="L56" s="87">
        <f t="shared" si="11"/>
        <v>0.69285249999999998</v>
      </c>
      <c r="M56" s="88"/>
      <c r="N56" s="86">
        <v>0</v>
      </c>
      <c r="O56" s="89"/>
      <c r="P56" s="90"/>
      <c r="Q56" s="86">
        <v>11804.98</v>
      </c>
      <c r="R56" s="87">
        <f t="shared" si="12"/>
        <v>0.73781125000000003</v>
      </c>
      <c r="S56" s="86"/>
      <c r="T56" s="86">
        <v>0</v>
      </c>
      <c r="U56" s="86"/>
      <c r="W56" s="99">
        <v>11853.19</v>
      </c>
      <c r="X56" s="100">
        <f t="shared" si="13"/>
        <v>0.74082437499999998</v>
      </c>
      <c r="Y56" s="99"/>
      <c r="Z56" s="99">
        <v>0</v>
      </c>
      <c r="AA56" s="104"/>
      <c r="AP56" s="21">
        <f t="shared" si="14"/>
        <v>0</v>
      </c>
      <c r="AQ56" s="21">
        <f t="shared" si="15"/>
        <v>0</v>
      </c>
      <c r="AR56" s="21">
        <f t="shared" si="16"/>
        <v>-450</v>
      </c>
    </row>
    <row r="57" spans="1:44" ht="15.95" customHeight="1">
      <c r="A57" s="69">
        <v>55</v>
      </c>
      <c r="B57" s="69">
        <v>515</v>
      </c>
      <c r="C57" s="70" t="s">
        <v>1924</v>
      </c>
      <c r="D57" s="70" t="s">
        <v>47</v>
      </c>
      <c r="E57" s="60">
        <v>19</v>
      </c>
      <c r="F57" s="71">
        <v>150</v>
      </c>
      <c r="G57" s="62">
        <f t="shared" si="10"/>
        <v>450</v>
      </c>
      <c r="H57" s="63">
        <v>14000</v>
      </c>
      <c r="I57" s="63">
        <f t="shared" si="0"/>
        <v>3283.9093519776902</v>
      </c>
      <c r="J57" s="79">
        <v>0.23456495371269201</v>
      </c>
      <c r="K57" s="80">
        <v>15644.36</v>
      </c>
      <c r="L57" s="91">
        <f t="shared" si="11"/>
        <v>1.11745428571429</v>
      </c>
      <c r="M57" s="82">
        <v>150</v>
      </c>
      <c r="N57" s="80">
        <v>150</v>
      </c>
      <c r="O57" s="83" t="s">
        <v>1925</v>
      </c>
      <c r="P57" s="47" t="s">
        <v>1840</v>
      </c>
      <c r="Q57" s="80">
        <v>14221.63</v>
      </c>
      <c r="R57" s="91">
        <f t="shared" si="12"/>
        <v>1.0158307142857099</v>
      </c>
      <c r="S57" s="80">
        <v>300</v>
      </c>
      <c r="T57" s="80">
        <v>150</v>
      </c>
      <c r="U57" s="80" t="s">
        <v>1926</v>
      </c>
      <c r="V57" s="47" t="s">
        <v>1840</v>
      </c>
      <c r="W57" s="80">
        <v>20027.5</v>
      </c>
      <c r="X57" s="91">
        <f t="shared" si="13"/>
        <v>1.43053571428571</v>
      </c>
      <c r="Y57" s="80">
        <v>150</v>
      </c>
      <c r="Z57" s="80">
        <v>150</v>
      </c>
      <c r="AA57" s="83" t="s">
        <v>1927</v>
      </c>
      <c r="AB57" s="48" t="s">
        <v>1840</v>
      </c>
      <c r="AP57" s="21">
        <f t="shared" si="14"/>
        <v>600</v>
      </c>
      <c r="AQ57" s="21">
        <f t="shared" si="15"/>
        <v>450</v>
      </c>
      <c r="AR57" s="21">
        <f t="shared" si="16"/>
        <v>600</v>
      </c>
    </row>
    <row r="58" spans="1:44" ht="15.95" customHeight="1">
      <c r="A58" s="69">
        <v>56</v>
      </c>
      <c r="B58" s="69">
        <v>103198</v>
      </c>
      <c r="C58" s="70" t="s">
        <v>1928</v>
      </c>
      <c r="D58" s="70" t="s">
        <v>53</v>
      </c>
      <c r="E58" s="60">
        <v>19</v>
      </c>
      <c r="F58" s="71">
        <v>150</v>
      </c>
      <c r="G58" s="62">
        <f t="shared" si="10"/>
        <v>450</v>
      </c>
      <c r="H58" s="63">
        <v>15000</v>
      </c>
      <c r="I58" s="63">
        <f t="shared" si="0"/>
        <v>3204.44400982875</v>
      </c>
      <c r="J58" s="79">
        <v>0.21362960065525</v>
      </c>
      <c r="K58" s="80">
        <v>15134.25</v>
      </c>
      <c r="L58" s="81">
        <f t="shared" si="11"/>
        <v>1.00895</v>
      </c>
      <c r="M58" s="82"/>
      <c r="N58" s="80">
        <v>150</v>
      </c>
      <c r="O58" s="83"/>
      <c r="P58" s="47" t="s">
        <v>1840</v>
      </c>
      <c r="Q58" s="80">
        <v>12737.02</v>
      </c>
      <c r="R58" s="81">
        <f t="shared" si="12"/>
        <v>0.84913466666666704</v>
      </c>
      <c r="S58" s="80"/>
      <c r="T58" s="80">
        <v>0</v>
      </c>
      <c r="U58" s="80"/>
      <c r="W58" s="80">
        <v>12207.95</v>
      </c>
      <c r="X58" s="81">
        <f t="shared" si="13"/>
        <v>0.81386333333333305</v>
      </c>
      <c r="Y58" s="80"/>
      <c r="Z58" s="80">
        <v>0</v>
      </c>
      <c r="AA58" s="83"/>
      <c r="AP58" s="21">
        <f t="shared" si="14"/>
        <v>0</v>
      </c>
      <c r="AQ58" s="21">
        <f t="shared" si="15"/>
        <v>150</v>
      </c>
      <c r="AR58" s="21">
        <f t="shared" si="16"/>
        <v>-300</v>
      </c>
    </row>
    <row r="59" spans="1:44" s="37" customFormat="1" ht="15.95" customHeight="1">
      <c r="A59" s="69">
        <v>57</v>
      </c>
      <c r="B59" s="69">
        <v>754</v>
      </c>
      <c r="C59" s="70" t="s">
        <v>544</v>
      </c>
      <c r="D59" s="70" t="s">
        <v>55</v>
      </c>
      <c r="E59" s="75">
        <v>19</v>
      </c>
      <c r="F59" s="62">
        <v>150</v>
      </c>
      <c r="G59" s="62">
        <f t="shared" si="10"/>
        <v>450</v>
      </c>
      <c r="H59" s="63">
        <v>13500</v>
      </c>
      <c r="I59" s="63">
        <f t="shared" si="0"/>
        <v>3147.9473750143002</v>
      </c>
      <c r="J59" s="79">
        <v>0.23318128703809601</v>
      </c>
      <c r="K59" s="93">
        <v>9336.7199999999993</v>
      </c>
      <c r="L59" s="79">
        <f t="shared" si="11"/>
        <v>0.69160888888888905</v>
      </c>
      <c r="M59" s="93"/>
      <c r="N59" s="93">
        <v>0</v>
      </c>
      <c r="O59" s="94" t="s">
        <v>1908</v>
      </c>
      <c r="Q59" s="93">
        <v>7132.89</v>
      </c>
      <c r="R59" s="79">
        <f t="shared" si="12"/>
        <v>0.52836222222222196</v>
      </c>
      <c r="S59" s="93"/>
      <c r="T59" s="93">
        <v>0</v>
      </c>
      <c r="U59" s="94" t="s">
        <v>1908</v>
      </c>
      <c r="W59" s="93">
        <v>15909.14</v>
      </c>
      <c r="X59" s="79">
        <f t="shared" si="13"/>
        <v>1.17845481481481</v>
      </c>
      <c r="Y59" s="93"/>
      <c r="Z59" s="93">
        <v>150</v>
      </c>
      <c r="AA59" s="94" t="s">
        <v>1929</v>
      </c>
      <c r="AB59" s="105" t="s">
        <v>1840</v>
      </c>
      <c r="AC59" s="24"/>
      <c r="AD59" s="24"/>
      <c r="AE59" s="106"/>
      <c r="AF59" s="107"/>
      <c r="AG59" s="107"/>
      <c r="AH59" s="107"/>
      <c r="AJ59" s="24"/>
      <c r="AK59" s="106"/>
      <c r="AL59" s="24"/>
      <c r="AM59" s="24"/>
      <c r="AN59" s="24"/>
      <c r="AP59" s="21">
        <f t="shared" si="14"/>
        <v>0</v>
      </c>
      <c r="AQ59" s="21">
        <f t="shared" si="15"/>
        <v>150</v>
      </c>
      <c r="AR59" s="21">
        <f t="shared" si="16"/>
        <v>-300</v>
      </c>
    </row>
    <row r="60" spans="1:44">
      <c r="A60" s="72">
        <v>58</v>
      </c>
      <c r="B60" s="72">
        <v>716</v>
      </c>
      <c r="C60" s="73" t="s">
        <v>1930</v>
      </c>
      <c r="D60" s="73" t="s">
        <v>49</v>
      </c>
      <c r="E60" s="66">
        <v>20</v>
      </c>
      <c r="F60" s="74">
        <v>150</v>
      </c>
      <c r="G60" s="62">
        <f t="shared" si="10"/>
        <v>450</v>
      </c>
      <c r="H60" s="68">
        <v>14000</v>
      </c>
      <c r="I60" s="68">
        <f t="shared" si="0"/>
        <v>3544.1578412640802</v>
      </c>
      <c r="J60" s="85">
        <v>0.25315413151886301</v>
      </c>
      <c r="K60" s="86">
        <v>9297.8700000000008</v>
      </c>
      <c r="L60" s="87">
        <f t="shared" si="11"/>
        <v>0.66413357142857099</v>
      </c>
      <c r="M60" s="88"/>
      <c r="N60" s="86">
        <v>0</v>
      </c>
      <c r="O60" s="89"/>
      <c r="P60" s="90"/>
      <c r="Q60" s="86">
        <v>7717.51</v>
      </c>
      <c r="R60" s="87">
        <f t="shared" si="12"/>
        <v>0.55125071428571404</v>
      </c>
      <c r="S60" s="86"/>
      <c r="T60" s="86">
        <v>0</v>
      </c>
      <c r="U60" s="86"/>
      <c r="W60" s="99">
        <v>11368.71</v>
      </c>
      <c r="X60" s="100">
        <f t="shared" si="13"/>
        <v>0.81205071428571396</v>
      </c>
      <c r="Y60" s="99"/>
      <c r="Z60" s="99">
        <v>0</v>
      </c>
      <c r="AA60" s="104"/>
      <c r="AP60" s="21">
        <f t="shared" si="14"/>
        <v>0</v>
      </c>
      <c r="AQ60" s="21">
        <f t="shared" si="15"/>
        <v>0</v>
      </c>
      <c r="AR60" s="21">
        <f t="shared" si="16"/>
        <v>-450</v>
      </c>
    </row>
    <row r="61" spans="1:44" ht="24">
      <c r="A61" s="72">
        <v>59</v>
      </c>
      <c r="B61" s="72">
        <v>748</v>
      </c>
      <c r="C61" s="73" t="s">
        <v>1931</v>
      </c>
      <c r="D61" s="73" t="s">
        <v>49</v>
      </c>
      <c r="E61" s="66">
        <v>20</v>
      </c>
      <c r="F61" s="74">
        <v>150</v>
      </c>
      <c r="G61" s="62">
        <f t="shared" si="10"/>
        <v>450</v>
      </c>
      <c r="H61" s="68">
        <v>12000</v>
      </c>
      <c r="I61" s="68">
        <f t="shared" si="0"/>
        <v>2796.0208292454599</v>
      </c>
      <c r="J61" s="85">
        <v>0.23300173577045499</v>
      </c>
      <c r="K61" s="86">
        <v>24302.36</v>
      </c>
      <c r="L61" s="92">
        <f t="shared" si="11"/>
        <v>2.0251966666666701</v>
      </c>
      <c r="M61" s="88">
        <v>300</v>
      </c>
      <c r="N61" s="86">
        <v>150</v>
      </c>
      <c r="O61" s="89" t="s">
        <v>1932</v>
      </c>
      <c r="P61" s="90" t="s">
        <v>1840</v>
      </c>
      <c r="Q61" s="86">
        <v>16087</v>
      </c>
      <c r="R61" s="92">
        <f t="shared" si="12"/>
        <v>1.3405833333333299</v>
      </c>
      <c r="S61" s="86">
        <v>150</v>
      </c>
      <c r="T61" s="86">
        <v>150</v>
      </c>
      <c r="U61" s="86" t="s">
        <v>1933</v>
      </c>
      <c r="V61" s="47" t="s">
        <v>1840</v>
      </c>
      <c r="W61" s="99">
        <v>13121.52</v>
      </c>
      <c r="X61" s="101">
        <f t="shared" si="13"/>
        <v>1.0934600000000001</v>
      </c>
      <c r="Y61" s="99">
        <v>300</v>
      </c>
      <c r="Z61" s="99">
        <v>150</v>
      </c>
      <c r="AA61" s="104" t="s">
        <v>1934</v>
      </c>
      <c r="AB61" s="48" t="s">
        <v>1840</v>
      </c>
      <c r="AP61" s="21">
        <f t="shared" si="14"/>
        <v>750</v>
      </c>
      <c r="AQ61" s="21">
        <f t="shared" si="15"/>
        <v>450</v>
      </c>
      <c r="AR61" s="21">
        <f t="shared" si="16"/>
        <v>750</v>
      </c>
    </row>
    <row r="62" spans="1:44">
      <c r="A62" s="72">
        <v>60</v>
      </c>
      <c r="B62" s="72">
        <v>103199</v>
      </c>
      <c r="C62" s="73" t="s">
        <v>1935</v>
      </c>
      <c r="D62" s="73" t="s">
        <v>47</v>
      </c>
      <c r="E62" s="66">
        <v>20</v>
      </c>
      <c r="F62" s="74">
        <v>150</v>
      </c>
      <c r="G62" s="62">
        <f t="shared" si="10"/>
        <v>450</v>
      </c>
      <c r="H62" s="68">
        <v>12000</v>
      </c>
      <c r="I62" s="68">
        <f t="shared" si="0"/>
        <v>3004.28093533322</v>
      </c>
      <c r="J62" s="85">
        <v>0.25035674461110202</v>
      </c>
      <c r="K62" s="86">
        <v>8016.16</v>
      </c>
      <c r="L62" s="87">
        <f t="shared" si="11"/>
        <v>0.66801333333333301</v>
      </c>
      <c r="M62" s="88"/>
      <c r="N62" s="86">
        <v>0</v>
      </c>
      <c r="O62" s="89"/>
      <c r="P62" s="90"/>
      <c r="Q62" s="88">
        <v>12043.84</v>
      </c>
      <c r="R62" s="87">
        <f t="shared" si="12"/>
        <v>1.00365333333333</v>
      </c>
      <c r="S62" s="86"/>
      <c r="T62" s="86">
        <v>150</v>
      </c>
      <c r="U62" s="86"/>
      <c r="V62" s="47" t="s">
        <v>1840</v>
      </c>
      <c r="W62" s="99">
        <v>7915</v>
      </c>
      <c r="X62" s="100">
        <f t="shared" si="13"/>
        <v>0.65958333333333297</v>
      </c>
      <c r="Y62" s="99"/>
      <c r="Z62" s="99">
        <v>0</v>
      </c>
      <c r="AA62" s="104"/>
      <c r="AP62" s="21">
        <f t="shared" si="14"/>
        <v>0</v>
      </c>
      <c r="AQ62" s="21">
        <f t="shared" si="15"/>
        <v>150</v>
      </c>
      <c r="AR62" s="21">
        <f t="shared" si="16"/>
        <v>-300</v>
      </c>
    </row>
    <row r="63" spans="1:44">
      <c r="A63" s="69">
        <v>61</v>
      </c>
      <c r="B63" s="69">
        <v>745</v>
      </c>
      <c r="C63" s="70" t="s">
        <v>1936</v>
      </c>
      <c r="D63" s="70" t="s">
        <v>53</v>
      </c>
      <c r="E63" s="60">
        <v>21</v>
      </c>
      <c r="F63" s="71">
        <v>150</v>
      </c>
      <c r="G63" s="62">
        <f t="shared" si="10"/>
        <v>450</v>
      </c>
      <c r="H63" s="63">
        <v>12000</v>
      </c>
      <c r="I63" s="63">
        <f t="shared" si="0"/>
        <v>2607.4235883697602</v>
      </c>
      <c r="J63" s="79">
        <v>0.21728529903081301</v>
      </c>
      <c r="K63" s="80">
        <v>12726.9</v>
      </c>
      <c r="L63" s="81">
        <f t="shared" si="11"/>
        <v>1.060575</v>
      </c>
      <c r="M63" s="82"/>
      <c r="N63" s="80">
        <v>150</v>
      </c>
      <c r="O63" s="83"/>
      <c r="P63" s="47" t="s">
        <v>1840</v>
      </c>
      <c r="Q63" s="80">
        <v>7861.87</v>
      </c>
      <c r="R63" s="81">
        <f t="shared" si="12"/>
        <v>0.65515583333333305</v>
      </c>
      <c r="S63" s="80"/>
      <c r="T63" s="80">
        <v>0</v>
      </c>
      <c r="U63" s="80"/>
      <c r="W63" s="80">
        <v>13264.41</v>
      </c>
      <c r="X63" s="81">
        <f t="shared" si="13"/>
        <v>1.1053675000000001</v>
      </c>
      <c r="Y63" s="80"/>
      <c r="Z63" s="80">
        <v>150</v>
      </c>
      <c r="AA63" s="83"/>
      <c r="AB63" s="48" t="s">
        <v>1840</v>
      </c>
      <c r="AP63" s="21">
        <f t="shared" si="14"/>
        <v>0</v>
      </c>
      <c r="AQ63" s="21">
        <f t="shared" si="15"/>
        <v>300</v>
      </c>
      <c r="AR63" s="21">
        <f t="shared" si="16"/>
        <v>-150</v>
      </c>
    </row>
    <row r="64" spans="1:44">
      <c r="A64" s="69">
        <v>62</v>
      </c>
      <c r="B64" s="69">
        <v>539</v>
      </c>
      <c r="C64" s="70" t="s">
        <v>1937</v>
      </c>
      <c r="D64" s="70" t="s">
        <v>49</v>
      </c>
      <c r="E64" s="60">
        <v>21</v>
      </c>
      <c r="F64" s="71">
        <v>150</v>
      </c>
      <c r="G64" s="62">
        <f t="shared" si="10"/>
        <v>450</v>
      </c>
      <c r="H64" s="63">
        <v>12000</v>
      </c>
      <c r="I64" s="63">
        <f t="shared" si="0"/>
        <v>2521.1382209954299</v>
      </c>
      <c r="J64" s="79">
        <v>0.210094851749619</v>
      </c>
      <c r="K64" s="80">
        <v>13048.32</v>
      </c>
      <c r="L64" s="91">
        <f t="shared" si="11"/>
        <v>1.0873600000000001</v>
      </c>
      <c r="M64" s="82">
        <v>150</v>
      </c>
      <c r="N64" s="80">
        <v>150</v>
      </c>
      <c r="O64" s="83" t="s">
        <v>1841</v>
      </c>
      <c r="P64" s="47" t="s">
        <v>1840</v>
      </c>
      <c r="Q64" s="80">
        <v>13256.67</v>
      </c>
      <c r="R64" s="91">
        <f t="shared" si="12"/>
        <v>1.1047225000000001</v>
      </c>
      <c r="S64" s="80">
        <v>150</v>
      </c>
      <c r="T64" s="80">
        <v>150</v>
      </c>
      <c r="U64" s="80" t="s">
        <v>1938</v>
      </c>
      <c r="V64" s="47" t="s">
        <v>1840</v>
      </c>
      <c r="W64" s="80">
        <v>15357.3</v>
      </c>
      <c r="X64" s="91">
        <f t="shared" si="13"/>
        <v>1.2797750000000001</v>
      </c>
      <c r="Y64" s="80">
        <v>150</v>
      </c>
      <c r="Z64" s="80">
        <v>150</v>
      </c>
      <c r="AA64" s="83" t="s">
        <v>1841</v>
      </c>
      <c r="AB64" s="48" t="s">
        <v>1840</v>
      </c>
      <c r="AP64" s="21">
        <f t="shared" si="14"/>
        <v>450</v>
      </c>
      <c r="AQ64" s="21">
        <f t="shared" si="15"/>
        <v>450</v>
      </c>
      <c r="AR64" s="21">
        <f t="shared" si="16"/>
        <v>450</v>
      </c>
    </row>
    <row r="65" spans="1:44">
      <c r="A65" s="69">
        <v>63</v>
      </c>
      <c r="B65" s="69">
        <v>102479</v>
      </c>
      <c r="C65" s="70" t="s">
        <v>1939</v>
      </c>
      <c r="D65" s="70" t="s">
        <v>47</v>
      </c>
      <c r="E65" s="60">
        <v>21</v>
      </c>
      <c r="F65" s="71">
        <v>150</v>
      </c>
      <c r="G65" s="62">
        <f t="shared" si="10"/>
        <v>450</v>
      </c>
      <c r="H65" s="63">
        <v>11000</v>
      </c>
      <c r="I65" s="63">
        <f t="shared" si="0"/>
        <v>2887.2094218059201</v>
      </c>
      <c r="J65" s="79">
        <v>0.26247358380053798</v>
      </c>
      <c r="K65" s="80">
        <v>11208.18</v>
      </c>
      <c r="L65" s="81">
        <f t="shared" si="11"/>
        <v>1.01892545454545</v>
      </c>
      <c r="M65" s="82"/>
      <c r="N65" s="80">
        <v>150</v>
      </c>
      <c r="O65" s="83"/>
      <c r="P65" s="47" t="s">
        <v>1840</v>
      </c>
      <c r="Q65" s="80">
        <v>11048.95</v>
      </c>
      <c r="R65" s="81">
        <f t="shared" si="12"/>
        <v>1.0044500000000001</v>
      </c>
      <c r="S65" s="80"/>
      <c r="T65" s="80">
        <v>150</v>
      </c>
      <c r="U65" s="80"/>
      <c r="V65" s="47" t="s">
        <v>1840</v>
      </c>
      <c r="W65" s="80">
        <v>11102.99</v>
      </c>
      <c r="X65" s="81">
        <f t="shared" si="13"/>
        <v>1.0093627272727299</v>
      </c>
      <c r="Y65" s="80"/>
      <c r="Z65" s="80">
        <v>150</v>
      </c>
      <c r="AA65" s="83"/>
      <c r="AB65" s="48" t="s">
        <v>1840</v>
      </c>
      <c r="AP65" s="21">
        <f t="shared" si="14"/>
        <v>0</v>
      </c>
      <c r="AQ65" s="21">
        <f t="shared" si="15"/>
        <v>450</v>
      </c>
      <c r="AR65" s="21">
        <f t="shared" si="16"/>
        <v>0</v>
      </c>
    </row>
    <row r="66" spans="1:44">
      <c r="A66" s="72">
        <v>64</v>
      </c>
      <c r="B66" s="72">
        <v>311</v>
      </c>
      <c r="C66" s="73" t="s">
        <v>1940</v>
      </c>
      <c r="D66" s="73" t="s">
        <v>53</v>
      </c>
      <c r="E66" s="66">
        <v>22</v>
      </c>
      <c r="F66" s="74">
        <v>150</v>
      </c>
      <c r="G66" s="62">
        <f t="shared" si="10"/>
        <v>450</v>
      </c>
      <c r="H66" s="68">
        <v>12000</v>
      </c>
      <c r="I66" s="68">
        <f t="shared" si="0"/>
        <v>2220</v>
      </c>
      <c r="J66" s="85">
        <v>0.185</v>
      </c>
      <c r="K66" s="86">
        <v>13098.73</v>
      </c>
      <c r="L66" s="92">
        <f t="shared" si="11"/>
        <v>1.09156083333333</v>
      </c>
      <c r="M66" s="88">
        <v>150</v>
      </c>
      <c r="N66" s="86">
        <v>150</v>
      </c>
      <c r="O66" s="89" t="s">
        <v>1841</v>
      </c>
      <c r="P66" s="90" t="s">
        <v>1840</v>
      </c>
      <c r="Q66" s="86">
        <v>12462.98</v>
      </c>
      <c r="R66" s="87">
        <f t="shared" si="12"/>
        <v>1.0385816666666701</v>
      </c>
      <c r="S66" s="86"/>
      <c r="T66" s="86">
        <v>150</v>
      </c>
      <c r="U66" s="86"/>
      <c r="V66" s="47" t="s">
        <v>1840</v>
      </c>
      <c r="W66" s="99">
        <v>18812.810000000001</v>
      </c>
      <c r="X66" s="101">
        <f t="shared" si="13"/>
        <v>1.56773416666667</v>
      </c>
      <c r="Y66" s="99">
        <v>150</v>
      </c>
      <c r="Z66" s="99">
        <v>150</v>
      </c>
      <c r="AA66" s="104" t="s">
        <v>1841</v>
      </c>
      <c r="AB66" s="48" t="s">
        <v>1840</v>
      </c>
      <c r="AP66" s="21">
        <f t="shared" si="14"/>
        <v>300</v>
      </c>
      <c r="AQ66" s="21">
        <f t="shared" si="15"/>
        <v>450</v>
      </c>
      <c r="AR66" s="21">
        <f t="shared" si="16"/>
        <v>300</v>
      </c>
    </row>
    <row r="67" spans="1:44">
      <c r="A67" s="72">
        <v>65</v>
      </c>
      <c r="B67" s="72">
        <v>355</v>
      </c>
      <c r="C67" s="73" t="s">
        <v>1941</v>
      </c>
      <c r="D67" s="73" t="s">
        <v>47</v>
      </c>
      <c r="E67" s="66">
        <v>22</v>
      </c>
      <c r="F67" s="74">
        <v>150</v>
      </c>
      <c r="G67" s="62">
        <f t="shared" si="10"/>
        <v>450</v>
      </c>
      <c r="H67" s="68">
        <v>13000</v>
      </c>
      <c r="I67" s="68">
        <f t="shared" ref="I67:I130" si="17">H67*J67</f>
        <v>2696.3527634381398</v>
      </c>
      <c r="J67" s="85">
        <v>0.20741175103370299</v>
      </c>
      <c r="K67" s="86">
        <v>13060.61</v>
      </c>
      <c r="L67" s="87">
        <f t="shared" si="11"/>
        <v>1.00466230769231</v>
      </c>
      <c r="M67" s="88"/>
      <c r="N67" s="86">
        <v>150</v>
      </c>
      <c r="O67" s="89"/>
      <c r="P67" s="90" t="s">
        <v>1840</v>
      </c>
      <c r="Q67" s="86">
        <v>13147.24</v>
      </c>
      <c r="R67" s="87">
        <f t="shared" si="12"/>
        <v>1.01132615384615</v>
      </c>
      <c r="S67" s="86"/>
      <c r="T67" s="86">
        <v>150</v>
      </c>
      <c r="U67" s="86"/>
      <c r="V67" s="47" t="s">
        <v>1840</v>
      </c>
      <c r="W67" s="99">
        <v>17557.91</v>
      </c>
      <c r="X67" s="100">
        <f t="shared" si="13"/>
        <v>1.3506084615384599</v>
      </c>
      <c r="Y67" s="99"/>
      <c r="Z67" s="99">
        <v>150</v>
      </c>
      <c r="AA67" s="104"/>
      <c r="AB67" s="48" t="s">
        <v>1840</v>
      </c>
      <c r="AP67" s="21">
        <f t="shared" si="14"/>
        <v>0</v>
      </c>
      <c r="AQ67" s="21">
        <f t="shared" si="15"/>
        <v>450</v>
      </c>
      <c r="AR67" s="21">
        <f t="shared" si="16"/>
        <v>0</v>
      </c>
    </row>
    <row r="68" spans="1:44">
      <c r="A68" s="72">
        <v>66</v>
      </c>
      <c r="B68" s="72">
        <v>104428</v>
      </c>
      <c r="C68" s="73" t="s">
        <v>1942</v>
      </c>
      <c r="D68" s="73" t="s">
        <v>55</v>
      </c>
      <c r="E68" s="66">
        <v>22</v>
      </c>
      <c r="F68" s="74">
        <v>150</v>
      </c>
      <c r="G68" s="62">
        <f t="shared" ref="G68:G99" si="18">F68*3</f>
        <v>450</v>
      </c>
      <c r="H68" s="68">
        <v>13000</v>
      </c>
      <c r="I68" s="68">
        <f t="shared" si="17"/>
        <v>3112.6844088185699</v>
      </c>
      <c r="J68" s="85">
        <v>0.239437262216813</v>
      </c>
      <c r="K68" s="86">
        <v>13249.7</v>
      </c>
      <c r="L68" s="87">
        <f t="shared" ref="L68:L99" si="19">K68/H68</f>
        <v>1.01920769230769</v>
      </c>
      <c r="M68" s="88"/>
      <c r="N68" s="86">
        <v>150</v>
      </c>
      <c r="O68" s="89"/>
      <c r="P68" s="90" t="s">
        <v>1840</v>
      </c>
      <c r="Q68" s="86">
        <v>14223.92</v>
      </c>
      <c r="R68" s="92">
        <f t="shared" ref="R68:R99" si="20">Q68/H68</f>
        <v>1.09414769230769</v>
      </c>
      <c r="S68" s="86">
        <v>150</v>
      </c>
      <c r="T68" s="86">
        <v>150</v>
      </c>
      <c r="U68" s="86" t="s">
        <v>1841</v>
      </c>
      <c r="V68" s="47" t="s">
        <v>1840</v>
      </c>
      <c r="W68" s="99">
        <v>13774.43</v>
      </c>
      <c r="X68" s="100">
        <f t="shared" ref="X68:X99" si="21">W68/H68</f>
        <v>1.0595715384615401</v>
      </c>
      <c r="Y68" s="99"/>
      <c r="Z68" s="99">
        <v>150</v>
      </c>
      <c r="AA68" s="104"/>
      <c r="AB68" s="48" t="s">
        <v>1840</v>
      </c>
      <c r="AP68" s="21">
        <f t="shared" ref="AP68:AP99" si="22">M68+S68+Y68+AF68+AL68</f>
        <v>150</v>
      </c>
      <c r="AQ68" s="21">
        <f t="shared" ref="AQ68:AQ99" si="23">N68+T68+Z68+AG68+AM68</f>
        <v>450</v>
      </c>
      <c r="AR68" s="21">
        <f t="shared" ref="AR68:AR99" si="24">(AP68+AQ68)-G68</f>
        <v>150</v>
      </c>
    </row>
    <row r="69" spans="1:44">
      <c r="A69" s="69">
        <v>67</v>
      </c>
      <c r="B69" s="69">
        <v>102564</v>
      </c>
      <c r="C69" s="70" t="s">
        <v>1943</v>
      </c>
      <c r="D69" s="70" t="s">
        <v>59</v>
      </c>
      <c r="E69" s="60">
        <v>23</v>
      </c>
      <c r="F69" s="71">
        <v>150</v>
      </c>
      <c r="G69" s="62">
        <f t="shared" si="18"/>
        <v>450</v>
      </c>
      <c r="H69" s="63">
        <v>10000</v>
      </c>
      <c r="I69" s="63">
        <f t="shared" si="17"/>
        <v>2553.9848341911002</v>
      </c>
      <c r="J69" s="79">
        <v>0.25539848341910998</v>
      </c>
      <c r="K69" s="80">
        <v>5500.94</v>
      </c>
      <c r="L69" s="81">
        <f t="shared" si="19"/>
        <v>0.55009399999999997</v>
      </c>
      <c r="M69" s="82"/>
      <c r="N69" s="80">
        <v>0</v>
      </c>
      <c r="O69" s="83"/>
      <c r="Q69" s="80">
        <v>11051.22</v>
      </c>
      <c r="R69" s="81">
        <f t="shared" si="20"/>
        <v>1.1051219999999999</v>
      </c>
      <c r="S69" s="80"/>
      <c r="T69" s="80">
        <v>150</v>
      </c>
      <c r="U69" s="80"/>
      <c r="V69" s="47" t="s">
        <v>1840</v>
      </c>
      <c r="W69" s="80">
        <v>6399.15</v>
      </c>
      <c r="X69" s="81">
        <f t="shared" si="21"/>
        <v>0.63991500000000001</v>
      </c>
      <c r="Y69" s="80"/>
      <c r="Z69" s="80">
        <v>0</v>
      </c>
      <c r="AA69" s="83"/>
      <c r="AP69" s="21">
        <f t="shared" si="22"/>
        <v>0</v>
      </c>
      <c r="AQ69" s="21">
        <f t="shared" si="23"/>
        <v>150</v>
      </c>
      <c r="AR69" s="21">
        <f t="shared" si="24"/>
        <v>-300</v>
      </c>
    </row>
    <row r="70" spans="1:44">
      <c r="A70" s="69">
        <v>68</v>
      </c>
      <c r="B70" s="69">
        <v>572</v>
      </c>
      <c r="C70" s="70" t="s">
        <v>1944</v>
      </c>
      <c r="D70" s="70" t="s">
        <v>47</v>
      </c>
      <c r="E70" s="60">
        <v>23</v>
      </c>
      <c r="F70" s="71">
        <v>150</v>
      </c>
      <c r="G70" s="62">
        <f t="shared" si="18"/>
        <v>450</v>
      </c>
      <c r="H70" s="63">
        <v>13000</v>
      </c>
      <c r="I70" s="63">
        <f t="shared" si="17"/>
        <v>3232.0780436884902</v>
      </c>
      <c r="J70" s="79">
        <v>0.248621387976038</v>
      </c>
      <c r="K70" s="80">
        <v>9794.09</v>
      </c>
      <c r="L70" s="81">
        <f t="shared" si="19"/>
        <v>0.75339153846153895</v>
      </c>
      <c r="M70" s="82"/>
      <c r="N70" s="80">
        <v>0</v>
      </c>
      <c r="O70" s="83"/>
      <c r="Q70" s="80">
        <v>7826.11</v>
      </c>
      <c r="R70" s="81">
        <f t="shared" si="20"/>
        <v>0.60200846153846199</v>
      </c>
      <c r="S70" s="80"/>
      <c r="T70" s="80">
        <v>0</v>
      </c>
      <c r="U70" s="80"/>
      <c r="W70" s="80">
        <v>13658.71</v>
      </c>
      <c r="X70" s="91">
        <f t="shared" si="21"/>
        <v>1.05067</v>
      </c>
      <c r="Y70" s="80">
        <v>150</v>
      </c>
      <c r="Z70" s="80">
        <v>150</v>
      </c>
      <c r="AA70" s="83" t="s">
        <v>1945</v>
      </c>
      <c r="AB70" s="48" t="s">
        <v>1840</v>
      </c>
      <c r="AP70" s="21">
        <f t="shared" si="22"/>
        <v>150</v>
      </c>
      <c r="AQ70" s="21">
        <f t="shared" si="23"/>
        <v>150</v>
      </c>
      <c r="AR70" s="21">
        <f t="shared" si="24"/>
        <v>-150</v>
      </c>
    </row>
    <row r="71" spans="1:44">
      <c r="A71" s="69">
        <v>69</v>
      </c>
      <c r="B71" s="69">
        <v>105910</v>
      </c>
      <c r="C71" s="70" t="s">
        <v>1946</v>
      </c>
      <c r="D71" s="70" t="s">
        <v>51</v>
      </c>
      <c r="E71" s="60">
        <v>23</v>
      </c>
      <c r="F71" s="71">
        <v>150</v>
      </c>
      <c r="G71" s="62">
        <f t="shared" si="18"/>
        <v>450</v>
      </c>
      <c r="H71" s="63">
        <v>12000</v>
      </c>
      <c r="I71" s="63">
        <f t="shared" si="17"/>
        <v>3087.3265609903801</v>
      </c>
      <c r="J71" s="79">
        <v>0.25727721341586501</v>
      </c>
      <c r="K71" s="80">
        <v>13007.1</v>
      </c>
      <c r="L71" s="91">
        <f t="shared" si="19"/>
        <v>1.083925</v>
      </c>
      <c r="M71" s="82">
        <v>300</v>
      </c>
      <c r="N71" s="80">
        <v>150</v>
      </c>
      <c r="O71" s="83" t="s">
        <v>1947</v>
      </c>
      <c r="P71" s="47" t="s">
        <v>1840</v>
      </c>
      <c r="Q71" s="80">
        <v>13528.49</v>
      </c>
      <c r="R71" s="91">
        <f t="shared" si="20"/>
        <v>1.1273741666666699</v>
      </c>
      <c r="S71" s="80">
        <v>150</v>
      </c>
      <c r="T71" s="80">
        <v>150</v>
      </c>
      <c r="U71" s="80" t="s">
        <v>1948</v>
      </c>
      <c r="V71" s="47" t="s">
        <v>1840</v>
      </c>
      <c r="W71" s="80">
        <v>12022.51</v>
      </c>
      <c r="X71" s="81">
        <f t="shared" si="21"/>
        <v>1.00187583333333</v>
      </c>
      <c r="Y71" s="80"/>
      <c r="Z71" s="80">
        <v>150</v>
      </c>
      <c r="AA71" s="83"/>
      <c r="AB71" s="48" t="s">
        <v>1840</v>
      </c>
      <c r="AP71" s="21">
        <f t="shared" si="22"/>
        <v>450</v>
      </c>
      <c r="AQ71" s="21">
        <f t="shared" si="23"/>
        <v>450</v>
      </c>
      <c r="AR71" s="21">
        <f t="shared" si="24"/>
        <v>450</v>
      </c>
    </row>
    <row r="72" spans="1:44">
      <c r="A72" s="72">
        <v>70</v>
      </c>
      <c r="B72" s="72">
        <v>102935</v>
      </c>
      <c r="C72" s="73" t="s">
        <v>1949</v>
      </c>
      <c r="D72" s="73" t="s">
        <v>47</v>
      </c>
      <c r="E72" s="66">
        <v>24</v>
      </c>
      <c r="F72" s="74">
        <v>150</v>
      </c>
      <c r="G72" s="62">
        <f t="shared" si="18"/>
        <v>450</v>
      </c>
      <c r="H72" s="68">
        <v>10000</v>
      </c>
      <c r="I72" s="68">
        <f t="shared" si="17"/>
        <v>2785.2541967656002</v>
      </c>
      <c r="J72" s="85">
        <v>0.27852541967656003</v>
      </c>
      <c r="K72" s="86">
        <v>14716.76</v>
      </c>
      <c r="L72" s="92">
        <f t="shared" si="19"/>
        <v>1.471676</v>
      </c>
      <c r="M72" s="88">
        <v>150</v>
      </c>
      <c r="N72" s="86">
        <v>150</v>
      </c>
      <c r="O72" s="89" t="s">
        <v>1841</v>
      </c>
      <c r="P72" s="90" t="s">
        <v>1840</v>
      </c>
      <c r="Q72" s="86">
        <v>6872.67</v>
      </c>
      <c r="R72" s="87">
        <f t="shared" si="20"/>
        <v>0.68726699999999996</v>
      </c>
      <c r="S72" s="86"/>
      <c r="T72" s="86">
        <v>0</v>
      </c>
      <c r="U72" s="86"/>
      <c r="W72" s="102">
        <v>10569.13</v>
      </c>
      <c r="X72" s="100">
        <f t="shared" si="21"/>
        <v>1.056913</v>
      </c>
      <c r="Y72" s="99"/>
      <c r="Z72" s="99">
        <v>150</v>
      </c>
      <c r="AA72" s="104"/>
      <c r="AB72" s="48" t="s">
        <v>1840</v>
      </c>
      <c r="AP72" s="21">
        <f t="shared" si="22"/>
        <v>150</v>
      </c>
      <c r="AQ72" s="21">
        <f t="shared" si="23"/>
        <v>300</v>
      </c>
      <c r="AR72" s="21">
        <f t="shared" si="24"/>
        <v>0</v>
      </c>
    </row>
    <row r="73" spans="1:44">
      <c r="A73" s="72">
        <v>71</v>
      </c>
      <c r="B73" s="72">
        <v>721</v>
      </c>
      <c r="C73" s="73" t="s">
        <v>1950</v>
      </c>
      <c r="D73" s="73" t="s">
        <v>59</v>
      </c>
      <c r="E73" s="66">
        <v>24</v>
      </c>
      <c r="F73" s="74">
        <v>150</v>
      </c>
      <c r="G73" s="62">
        <f t="shared" si="18"/>
        <v>450</v>
      </c>
      <c r="H73" s="68">
        <v>12000</v>
      </c>
      <c r="I73" s="68">
        <f t="shared" si="17"/>
        <v>3002.8223923659598</v>
      </c>
      <c r="J73" s="85">
        <v>0.25023519936382999</v>
      </c>
      <c r="K73" s="86">
        <v>12058.45</v>
      </c>
      <c r="L73" s="87">
        <f t="shared" si="19"/>
        <v>1.00487083333333</v>
      </c>
      <c r="M73" s="88"/>
      <c r="N73" s="86">
        <v>150</v>
      </c>
      <c r="O73" s="89"/>
      <c r="P73" s="90" t="s">
        <v>1840</v>
      </c>
      <c r="Q73" s="86">
        <v>12329.03</v>
      </c>
      <c r="R73" s="92">
        <f t="shared" si="20"/>
        <v>1.0274191666666701</v>
      </c>
      <c r="S73" s="86">
        <v>150</v>
      </c>
      <c r="T73" s="86">
        <v>150</v>
      </c>
      <c r="U73" s="86" t="s">
        <v>1951</v>
      </c>
      <c r="V73" s="47" t="s">
        <v>1840</v>
      </c>
      <c r="W73" s="99">
        <v>9995.23</v>
      </c>
      <c r="X73" s="100">
        <f t="shared" si="21"/>
        <v>0.83293583333333299</v>
      </c>
      <c r="Y73" s="99"/>
      <c r="Z73" s="99">
        <v>0</v>
      </c>
      <c r="AA73" s="104"/>
      <c r="AP73" s="21">
        <f t="shared" si="22"/>
        <v>150</v>
      </c>
      <c r="AQ73" s="21">
        <f t="shared" si="23"/>
        <v>300</v>
      </c>
      <c r="AR73" s="21">
        <f t="shared" si="24"/>
        <v>0</v>
      </c>
    </row>
    <row r="74" spans="1:44" ht="24">
      <c r="A74" s="72">
        <v>72</v>
      </c>
      <c r="B74" s="72">
        <v>367</v>
      </c>
      <c r="C74" s="73" t="s">
        <v>1952</v>
      </c>
      <c r="D74" s="73" t="s">
        <v>55</v>
      </c>
      <c r="E74" s="66">
        <v>24</v>
      </c>
      <c r="F74" s="74">
        <v>150</v>
      </c>
      <c r="G74" s="62">
        <f t="shared" si="18"/>
        <v>450</v>
      </c>
      <c r="H74" s="68">
        <v>12000</v>
      </c>
      <c r="I74" s="68">
        <f t="shared" si="17"/>
        <v>2452.8422482432402</v>
      </c>
      <c r="J74" s="85">
        <v>0.20440352068693701</v>
      </c>
      <c r="K74" s="86">
        <v>13033.05</v>
      </c>
      <c r="L74" s="87">
        <f t="shared" si="19"/>
        <v>1.0860875000000001</v>
      </c>
      <c r="M74" s="88"/>
      <c r="N74" s="86">
        <v>150</v>
      </c>
      <c r="O74" s="89"/>
      <c r="P74" s="90" t="s">
        <v>1840</v>
      </c>
      <c r="Q74" s="86">
        <v>12092.4</v>
      </c>
      <c r="R74" s="87">
        <f t="shared" si="20"/>
        <v>1.0077</v>
      </c>
      <c r="S74" s="86"/>
      <c r="T74" s="86">
        <v>150</v>
      </c>
      <c r="U74" s="86"/>
      <c r="V74" s="47" t="s">
        <v>1840</v>
      </c>
      <c r="W74" s="99">
        <v>14696.84</v>
      </c>
      <c r="X74" s="101">
        <f t="shared" si="21"/>
        <v>1.2247366666666699</v>
      </c>
      <c r="Y74" s="99">
        <v>300</v>
      </c>
      <c r="Z74" s="99">
        <v>150</v>
      </c>
      <c r="AA74" s="104" t="s">
        <v>1953</v>
      </c>
      <c r="AB74" s="48" t="s">
        <v>1840</v>
      </c>
      <c r="AP74" s="21">
        <f t="shared" si="22"/>
        <v>300</v>
      </c>
      <c r="AQ74" s="21">
        <f t="shared" si="23"/>
        <v>450</v>
      </c>
      <c r="AR74" s="21">
        <f t="shared" si="24"/>
        <v>300</v>
      </c>
    </row>
    <row r="75" spans="1:44">
      <c r="A75" s="69">
        <v>73</v>
      </c>
      <c r="B75" s="69">
        <v>107728</v>
      </c>
      <c r="C75" s="70" t="s">
        <v>1954</v>
      </c>
      <c r="D75" s="70" t="s">
        <v>49</v>
      </c>
      <c r="E75" s="60">
        <v>25</v>
      </c>
      <c r="F75" s="71">
        <v>150</v>
      </c>
      <c r="G75" s="62">
        <f t="shared" si="18"/>
        <v>450</v>
      </c>
      <c r="H75" s="63">
        <v>12000</v>
      </c>
      <c r="I75" s="63">
        <f t="shared" si="17"/>
        <v>2440.87701884138</v>
      </c>
      <c r="J75" s="79">
        <v>0.20340641823678199</v>
      </c>
      <c r="K75" s="80">
        <v>14741.33</v>
      </c>
      <c r="L75" s="91">
        <f t="shared" si="19"/>
        <v>1.2284441666666699</v>
      </c>
      <c r="M75" s="82">
        <v>150</v>
      </c>
      <c r="N75" s="80">
        <v>150</v>
      </c>
      <c r="O75" s="83" t="s">
        <v>1955</v>
      </c>
      <c r="P75" s="47" t="s">
        <v>1840</v>
      </c>
      <c r="Q75" s="80">
        <v>8519.0400000000009</v>
      </c>
      <c r="R75" s="81">
        <f t="shared" si="20"/>
        <v>0.70992</v>
      </c>
      <c r="S75" s="80"/>
      <c r="T75" s="80">
        <v>0</v>
      </c>
      <c r="U75" s="80"/>
      <c r="W75" s="80">
        <v>12627.02</v>
      </c>
      <c r="X75" s="81">
        <f t="shared" si="21"/>
        <v>1.0522516666666699</v>
      </c>
      <c r="Y75" s="80"/>
      <c r="Z75" s="80">
        <v>150</v>
      </c>
      <c r="AA75" s="83"/>
      <c r="AB75" s="48" t="s">
        <v>1840</v>
      </c>
      <c r="AP75" s="21">
        <f t="shared" si="22"/>
        <v>150</v>
      </c>
      <c r="AQ75" s="21">
        <f t="shared" si="23"/>
        <v>300</v>
      </c>
      <c r="AR75" s="21">
        <f t="shared" si="24"/>
        <v>0</v>
      </c>
    </row>
    <row r="76" spans="1:44">
      <c r="A76" s="69">
        <v>74</v>
      </c>
      <c r="B76" s="69">
        <v>743</v>
      </c>
      <c r="C76" s="70" t="s">
        <v>1956</v>
      </c>
      <c r="D76" s="70" t="s">
        <v>51</v>
      </c>
      <c r="E76" s="60">
        <v>25</v>
      </c>
      <c r="F76" s="71">
        <v>150</v>
      </c>
      <c r="G76" s="62">
        <f t="shared" si="18"/>
        <v>450</v>
      </c>
      <c r="H76" s="63">
        <v>14000</v>
      </c>
      <c r="I76" s="63">
        <f t="shared" si="17"/>
        <v>3680.9343956358098</v>
      </c>
      <c r="J76" s="79">
        <v>0.26292388540255801</v>
      </c>
      <c r="K76" s="80">
        <v>10717.15</v>
      </c>
      <c r="L76" s="81">
        <f t="shared" si="19"/>
        <v>0.76551071428571404</v>
      </c>
      <c r="M76" s="82"/>
      <c r="N76" s="80">
        <v>0</v>
      </c>
      <c r="O76" s="83"/>
      <c r="Q76" s="80">
        <v>14125.65</v>
      </c>
      <c r="R76" s="81">
        <f t="shared" si="20"/>
        <v>1.008975</v>
      </c>
      <c r="S76" s="80"/>
      <c r="T76" s="80">
        <v>150</v>
      </c>
      <c r="U76" s="80"/>
      <c r="V76" s="47" t="s">
        <v>1840</v>
      </c>
      <c r="W76" s="80">
        <v>8356.42</v>
      </c>
      <c r="X76" s="81">
        <f t="shared" si="21"/>
        <v>0.59688714285714295</v>
      </c>
      <c r="Y76" s="80"/>
      <c r="Z76" s="80">
        <v>0</v>
      </c>
      <c r="AA76" s="83"/>
      <c r="AP76" s="21">
        <f t="shared" si="22"/>
        <v>0</v>
      </c>
      <c r="AQ76" s="21">
        <f t="shared" si="23"/>
        <v>150</v>
      </c>
      <c r="AR76" s="21">
        <f t="shared" si="24"/>
        <v>-300</v>
      </c>
    </row>
    <row r="77" spans="1:44">
      <c r="A77" s="69">
        <v>75</v>
      </c>
      <c r="B77" s="69">
        <v>587</v>
      </c>
      <c r="C77" s="70" t="s">
        <v>1957</v>
      </c>
      <c r="D77" s="70" t="s">
        <v>55</v>
      </c>
      <c r="E77" s="60">
        <v>25</v>
      </c>
      <c r="F77" s="71">
        <v>150</v>
      </c>
      <c r="G77" s="62">
        <f t="shared" si="18"/>
        <v>450</v>
      </c>
      <c r="H77" s="63">
        <v>13000</v>
      </c>
      <c r="I77" s="63">
        <f t="shared" si="17"/>
        <v>2708.4690778005202</v>
      </c>
      <c r="J77" s="79">
        <v>0.20834377521542499</v>
      </c>
      <c r="K77" s="80">
        <v>14000.6</v>
      </c>
      <c r="L77" s="81">
        <f t="shared" si="19"/>
        <v>1.07696923076923</v>
      </c>
      <c r="M77" s="82"/>
      <c r="N77" s="80">
        <v>150</v>
      </c>
      <c r="O77" s="83"/>
      <c r="P77" s="47" t="s">
        <v>1840</v>
      </c>
      <c r="Q77" s="80">
        <v>13187.27</v>
      </c>
      <c r="R77" s="91">
        <f t="shared" si="20"/>
        <v>1.01440538461538</v>
      </c>
      <c r="S77" s="80">
        <v>150</v>
      </c>
      <c r="T77" s="80">
        <v>150</v>
      </c>
      <c r="U77" s="80" t="s">
        <v>1958</v>
      </c>
      <c r="V77" s="47" t="s">
        <v>1840</v>
      </c>
      <c r="W77" s="80">
        <v>14126.2</v>
      </c>
      <c r="X77" s="91">
        <f t="shared" si="21"/>
        <v>1.08663076923077</v>
      </c>
      <c r="Y77" s="80">
        <v>150</v>
      </c>
      <c r="Z77" s="80">
        <v>150</v>
      </c>
      <c r="AA77" s="83" t="s">
        <v>1955</v>
      </c>
      <c r="AB77" s="48" t="s">
        <v>1840</v>
      </c>
      <c r="AP77" s="21">
        <f t="shared" si="22"/>
        <v>300</v>
      </c>
      <c r="AQ77" s="21">
        <f t="shared" si="23"/>
        <v>450</v>
      </c>
      <c r="AR77" s="21">
        <f t="shared" si="24"/>
        <v>300</v>
      </c>
    </row>
    <row r="78" spans="1:44">
      <c r="A78" s="72">
        <v>76</v>
      </c>
      <c r="B78" s="72">
        <v>710</v>
      </c>
      <c r="C78" s="73" t="s">
        <v>1959</v>
      </c>
      <c r="D78" s="73" t="s">
        <v>55</v>
      </c>
      <c r="E78" s="66">
        <v>26</v>
      </c>
      <c r="F78" s="74">
        <v>150</v>
      </c>
      <c r="G78" s="62">
        <f t="shared" si="18"/>
        <v>450</v>
      </c>
      <c r="H78" s="68">
        <v>10500</v>
      </c>
      <c r="I78" s="68">
        <f t="shared" si="17"/>
        <v>2760.0090201077501</v>
      </c>
      <c r="J78" s="85">
        <v>0.26285800191502401</v>
      </c>
      <c r="K78" s="86">
        <v>10520.63</v>
      </c>
      <c r="L78" s="87">
        <f t="shared" si="19"/>
        <v>1.00196476190476</v>
      </c>
      <c r="M78" s="88"/>
      <c r="N78" s="86">
        <v>150</v>
      </c>
      <c r="O78" s="89"/>
      <c r="P78" s="90" t="s">
        <v>1840</v>
      </c>
      <c r="Q78" s="86">
        <v>10599.4</v>
      </c>
      <c r="R78" s="87">
        <f t="shared" si="20"/>
        <v>1.0094666666666701</v>
      </c>
      <c r="S78" s="86"/>
      <c r="T78" s="86">
        <v>150</v>
      </c>
      <c r="U78" s="86"/>
      <c r="V78" s="108"/>
      <c r="W78" s="99">
        <v>10898.34</v>
      </c>
      <c r="X78" s="101">
        <f t="shared" si="21"/>
        <v>1.03793714285714</v>
      </c>
      <c r="Y78" s="99">
        <v>300</v>
      </c>
      <c r="Z78" s="99">
        <v>150</v>
      </c>
      <c r="AA78" s="104" t="s">
        <v>1960</v>
      </c>
      <c r="AB78" s="48" t="s">
        <v>1840</v>
      </c>
      <c r="AP78" s="21">
        <f t="shared" si="22"/>
        <v>300</v>
      </c>
      <c r="AQ78" s="21">
        <f t="shared" si="23"/>
        <v>450</v>
      </c>
      <c r="AR78" s="21">
        <f t="shared" si="24"/>
        <v>300</v>
      </c>
    </row>
    <row r="79" spans="1:44">
      <c r="A79" s="72">
        <v>77</v>
      </c>
      <c r="B79" s="72">
        <v>108277</v>
      </c>
      <c r="C79" s="73" t="s">
        <v>1961</v>
      </c>
      <c r="D79" s="73" t="s">
        <v>53</v>
      </c>
      <c r="E79" s="66">
        <v>26</v>
      </c>
      <c r="F79" s="74">
        <v>150</v>
      </c>
      <c r="G79" s="62">
        <f t="shared" si="18"/>
        <v>450</v>
      </c>
      <c r="H79" s="68">
        <v>10500</v>
      </c>
      <c r="I79" s="68">
        <f t="shared" si="17"/>
        <v>2100</v>
      </c>
      <c r="J79" s="85">
        <v>0.2</v>
      </c>
      <c r="K79" s="86">
        <v>9062.5300000000007</v>
      </c>
      <c r="L79" s="87">
        <f t="shared" si="19"/>
        <v>0.863098095238095</v>
      </c>
      <c r="M79" s="88"/>
      <c r="N79" s="86">
        <v>0</v>
      </c>
      <c r="O79" s="89"/>
      <c r="P79" s="90"/>
      <c r="Q79" s="86">
        <v>9075.7999999999993</v>
      </c>
      <c r="R79" s="87">
        <f t="shared" si="20"/>
        <v>0.864361904761905</v>
      </c>
      <c r="S79" s="86"/>
      <c r="T79" s="86">
        <v>0</v>
      </c>
      <c r="U79" s="86"/>
      <c r="V79" s="108"/>
      <c r="W79" s="99">
        <v>5511.13</v>
      </c>
      <c r="X79" s="100">
        <f t="shared" si="21"/>
        <v>0.52486952380952401</v>
      </c>
      <c r="Y79" s="99"/>
      <c r="Z79" s="99">
        <v>0</v>
      </c>
      <c r="AA79" s="104"/>
      <c r="AP79" s="21">
        <f t="shared" si="22"/>
        <v>0</v>
      </c>
      <c r="AQ79" s="21">
        <f t="shared" si="23"/>
        <v>0</v>
      </c>
      <c r="AR79" s="21">
        <f t="shared" si="24"/>
        <v>-450</v>
      </c>
    </row>
    <row r="80" spans="1:44">
      <c r="A80" s="72">
        <v>78</v>
      </c>
      <c r="B80" s="72">
        <v>570</v>
      </c>
      <c r="C80" s="73" t="s">
        <v>1962</v>
      </c>
      <c r="D80" s="73" t="s">
        <v>53</v>
      </c>
      <c r="E80" s="66">
        <v>26</v>
      </c>
      <c r="F80" s="74">
        <v>150</v>
      </c>
      <c r="G80" s="62">
        <f t="shared" si="18"/>
        <v>450</v>
      </c>
      <c r="H80" s="68">
        <v>10000</v>
      </c>
      <c r="I80" s="68">
        <f t="shared" si="17"/>
        <v>2045.59926977135</v>
      </c>
      <c r="J80" s="85">
        <v>0.20455992697713499</v>
      </c>
      <c r="K80" s="86">
        <v>10293.58</v>
      </c>
      <c r="L80" s="92">
        <f t="shared" si="19"/>
        <v>1.029358</v>
      </c>
      <c r="M80" s="88">
        <v>150</v>
      </c>
      <c r="N80" s="86">
        <v>150</v>
      </c>
      <c r="O80" s="89" t="s">
        <v>1963</v>
      </c>
      <c r="P80" s="90" t="s">
        <v>1840</v>
      </c>
      <c r="Q80" s="86">
        <v>10205.879999999999</v>
      </c>
      <c r="R80" s="92">
        <f t="shared" si="20"/>
        <v>1.0205880000000001</v>
      </c>
      <c r="S80" s="86">
        <v>150</v>
      </c>
      <c r="T80" s="86">
        <v>150</v>
      </c>
      <c r="U80" s="86" t="s">
        <v>1963</v>
      </c>
      <c r="V80" s="108" t="s">
        <v>1840</v>
      </c>
      <c r="W80" s="99">
        <v>7917.71</v>
      </c>
      <c r="X80" s="100">
        <f t="shared" si="21"/>
        <v>0.791771</v>
      </c>
      <c r="Y80" s="99"/>
      <c r="Z80" s="99">
        <v>0</v>
      </c>
      <c r="AA80" s="104"/>
      <c r="AP80" s="21">
        <f t="shared" si="22"/>
        <v>300</v>
      </c>
      <c r="AQ80" s="21">
        <f t="shared" si="23"/>
        <v>300</v>
      </c>
      <c r="AR80" s="21">
        <f t="shared" si="24"/>
        <v>150</v>
      </c>
    </row>
    <row r="81" spans="1:44">
      <c r="A81" s="69">
        <v>79</v>
      </c>
      <c r="B81" s="69">
        <v>56</v>
      </c>
      <c r="C81" s="70" t="s">
        <v>1964</v>
      </c>
      <c r="D81" s="70" t="s">
        <v>55</v>
      </c>
      <c r="E81" s="60">
        <v>27</v>
      </c>
      <c r="F81" s="71">
        <v>150</v>
      </c>
      <c r="G81" s="62">
        <f t="shared" si="18"/>
        <v>450</v>
      </c>
      <c r="H81" s="63">
        <v>11000</v>
      </c>
      <c r="I81" s="63">
        <f t="shared" si="17"/>
        <v>2425.38985702328</v>
      </c>
      <c r="J81" s="79">
        <v>0.220489987002116</v>
      </c>
      <c r="K81" s="80">
        <v>11254.95</v>
      </c>
      <c r="L81" s="81">
        <f t="shared" si="19"/>
        <v>1.0231772727272701</v>
      </c>
      <c r="M81" s="82"/>
      <c r="N81" s="80">
        <v>150</v>
      </c>
      <c r="O81" s="83"/>
      <c r="P81" s="47" t="s">
        <v>1840</v>
      </c>
      <c r="Q81" s="80">
        <v>12687.96</v>
      </c>
      <c r="R81" s="91">
        <f t="shared" si="20"/>
        <v>1.15345090909091</v>
      </c>
      <c r="S81" s="80">
        <v>150</v>
      </c>
      <c r="T81" s="80">
        <v>150</v>
      </c>
      <c r="U81" s="80" t="s">
        <v>1965</v>
      </c>
      <c r="V81" s="47" t="s">
        <v>1840</v>
      </c>
      <c r="W81" s="80">
        <v>11212.56</v>
      </c>
      <c r="X81" s="91">
        <f t="shared" si="21"/>
        <v>1.01932363636364</v>
      </c>
      <c r="Y81" s="80">
        <v>300</v>
      </c>
      <c r="Z81" s="80">
        <v>150</v>
      </c>
      <c r="AA81" s="83" t="s">
        <v>1966</v>
      </c>
      <c r="AB81" s="48" t="s">
        <v>1840</v>
      </c>
      <c r="AP81" s="21">
        <f t="shared" si="22"/>
        <v>450</v>
      </c>
      <c r="AQ81" s="21">
        <f t="shared" si="23"/>
        <v>450</v>
      </c>
      <c r="AR81" s="21">
        <f t="shared" si="24"/>
        <v>450</v>
      </c>
    </row>
    <row r="82" spans="1:44">
      <c r="A82" s="69">
        <v>80</v>
      </c>
      <c r="B82" s="69">
        <v>104838</v>
      </c>
      <c r="C82" s="70" t="s">
        <v>1967</v>
      </c>
      <c r="D82" s="70" t="s">
        <v>55</v>
      </c>
      <c r="E82" s="60">
        <v>27</v>
      </c>
      <c r="F82" s="71">
        <v>150</v>
      </c>
      <c r="G82" s="62">
        <f t="shared" si="18"/>
        <v>450</v>
      </c>
      <c r="H82" s="63">
        <v>10500</v>
      </c>
      <c r="I82" s="63">
        <f t="shared" si="17"/>
        <v>2122.95546272515</v>
      </c>
      <c r="J82" s="79">
        <v>0.202186234545252</v>
      </c>
      <c r="K82" s="80">
        <v>7297.76</v>
      </c>
      <c r="L82" s="81">
        <f t="shared" si="19"/>
        <v>0.69502476190476203</v>
      </c>
      <c r="M82" s="82"/>
      <c r="N82" s="80">
        <v>0</v>
      </c>
      <c r="O82" s="83"/>
      <c r="Q82" s="80">
        <v>10667.21</v>
      </c>
      <c r="R82" s="81">
        <f t="shared" si="20"/>
        <v>1.01592476190476</v>
      </c>
      <c r="S82" s="80"/>
      <c r="T82" s="80">
        <v>150</v>
      </c>
      <c r="U82" s="80"/>
      <c r="V82" s="47" t="s">
        <v>1840</v>
      </c>
      <c r="W82" s="80">
        <v>7618.67</v>
      </c>
      <c r="X82" s="81">
        <f t="shared" si="21"/>
        <v>0.72558761904761904</v>
      </c>
      <c r="Y82" s="80"/>
      <c r="Z82" s="80">
        <v>0</v>
      </c>
      <c r="AA82" s="83"/>
      <c r="AP82" s="21">
        <f t="shared" si="22"/>
        <v>0</v>
      </c>
      <c r="AQ82" s="21">
        <f t="shared" si="23"/>
        <v>150</v>
      </c>
      <c r="AR82" s="21">
        <f t="shared" si="24"/>
        <v>-300</v>
      </c>
    </row>
    <row r="83" spans="1:44">
      <c r="A83" s="69">
        <v>81</v>
      </c>
      <c r="B83" s="69">
        <v>106865</v>
      </c>
      <c r="C83" s="70" t="s">
        <v>1968</v>
      </c>
      <c r="D83" s="70" t="s">
        <v>47</v>
      </c>
      <c r="E83" s="60">
        <v>27</v>
      </c>
      <c r="F83" s="71">
        <v>150</v>
      </c>
      <c r="G83" s="62">
        <f t="shared" si="18"/>
        <v>450</v>
      </c>
      <c r="H83" s="63">
        <v>10500</v>
      </c>
      <c r="I83" s="63">
        <f t="shared" si="17"/>
        <v>1837.5</v>
      </c>
      <c r="J83" s="79">
        <v>0.17499999999999999</v>
      </c>
      <c r="K83" s="80">
        <v>11465.76</v>
      </c>
      <c r="L83" s="91">
        <f t="shared" si="19"/>
        <v>1.0919771428571401</v>
      </c>
      <c r="M83" s="82">
        <v>150</v>
      </c>
      <c r="N83" s="80">
        <v>150</v>
      </c>
      <c r="O83" s="83" t="s">
        <v>1969</v>
      </c>
      <c r="P83" s="47" t="s">
        <v>1840</v>
      </c>
      <c r="Q83" s="80">
        <v>8135.3</v>
      </c>
      <c r="R83" s="81">
        <f t="shared" si="20"/>
        <v>0.77479047619047603</v>
      </c>
      <c r="S83" s="80"/>
      <c r="T83" s="80">
        <v>0</v>
      </c>
      <c r="U83" s="80"/>
      <c r="W83" s="80">
        <v>7718.57</v>
      </c>
      <c r="X83" s="81">
        <f t="shared" si="21"/>
        <v>0.73510190476190496</v>
      </c>
      <c r="Y83" s="80"/>
      <c r="Z83" s="80">
        <v>0</v>
      </c>
      <c r="AA83" s="83"/>
      <c r="AP83" s="21">
        <f t="shared" si="22"/>
        <v>150</v>
      </c>
      <c r="AQ83" s="21">
        <f t="shared" si="23"/>
        <v>150</v>
      </c>
      <c r="AR83" s="21">
        <f t="shared" si="24"/>
        <v>-150</v>
      </c>
    </row>
    <row r="84" spans="1:44">
      <c r="A84" s="72">
        <v>82</v>
      </c>
      <c r="B84" s="72">
        <v>752</v>
      </c>
      <c r="C84" s="73" t="s">
        <v>541</v>
      </c>
      <c r="D84" s="73" t="s">
        <v>53</v>
      </c>
      <c r="E84" s="66">
        <v>28</v>
      </c>
      <c r="F84" s="74">
        <v>150</v>
      </c>
      <c r="G84" s="62">
        <f t="shared" si="18"/>
        <v>450</v>
      </c>
      <c r="H84" s="68">
        <v>10000</v>
      </c>
      <c r="I84" s="68">
        <f t="shared" si="17"/>
        <v>2000</v>
      </c>
      <c r="J84" s="85">
        <v>0.2</v>
      </c>
      <c r="K84" s="86">
        <v>8884.66</v>
      </c>
      <c r="L84" s="87">
        <f t="shared" si="19"/>
        <v>0.88846599999999998</v>
      </c>
      <c r="M84" s="88"/>
      <c r="N84" s="86">
        <v>0</v>
      </c>
      <c r="O84" s="89"/>
      <c r="P84" s="90"/>
      <c r="Q84" s="86">
        <v>5959.13</v>
      </c>
      <c r="R84" s="87">
        <f t="shared" si="20"/>
        <v>0.59591300000000003</v>
      </c>
      <c r="S84" s="86"/>
      <c r="T84" s="86">
        <v>0</v>
      </c>
      <c r="U84" s="86"/>
      <c r="W84" s="99">
        <v>5903.33</v>
      </c>
      <c r="X84" s="100">
        <f t="shared" si="21"/>
        <v>0.590333</v>
      </c>
      <c r="Y84" s="99"/>
      <c r="Z84" s="99">
        <v>0</v>
      </c>
      <c r="AA84" s="104"/>
      <c r="AP84" s="21">
        <f t="shared" si="22"/>
        <v>0</v>
      </c>
      <c r="AQ84" s="21">
        <f t="shared" si="23"/>
        <v>0</v>
      </c>
      <c r="AR84" s="21">
        <f t="shared" si="24"/>
        <v>-450</v>
      </c>
    </row>
    <row r="85" spans="1:44">
      <c r="A85" s="72">
        <v>83</v>
      </c>
      <c r="B85" s="72">
        <v>704</v>
      </c>
      <c r="C85" s="73" t="s">
        <v>1970</v>
      </c>
      <c r="D85" s="73" t="s">
        <v>55</v>
      </c>
      <c r="E85" s="66">
        <v>28</v>
      </c>
      <c r="F85" s="74">
        <v>150</v>
      </c>
      <c r="G85" s="62">
        <f t="shared" si="18"/>
        <v>450</v>
      </c>
      <c r="H85" s="68">
        <v>12500</v>
      </c>
      <c r="I85" s="68">
        <f t="shared" si="17"/>
        <v>2663.3418052362399</v>
      </c>
      <c r="J85" s="85">
        <v>0.21306734441889899</v>
      </c>
      <c r="K85" s="86">
        <v>12514.74</v>
      </c>
      <c r="L85" s="87">
        <f t="shared" si="19"/>
        <v>1.0011791999999999</v>
      </c>
      <c r="M85" s="88"/>
      <c r="N85" s="86">
        <v>150</v>
      </c>
      <c r="O85" s="89"/>
      <c r="P85" s="90" t="s">
        <v>1840</v>
      </c>
      <c r="Q85" s="86">
        <v>5394.79</v>
      </c>
      <c r="R85" s="87">
        <f t="shared" si="20"/>
        <v>0.4315832</v>
      </c>
      <c r="S85" s="86"/>
      <c r="T85" s="86">
        <v>0</v>
      </c>
      <c r="U85" s="86"/>
      <c r="W85" s="99">
        <v>6057.53</v>
      </c>
      <c r="X85" s="100">
        <f t="shared" si="21"/>
        <v>0.48460239999999999</v>
      </c>
      <c r="Y85" s="99"/>
      <c r="Z85" s="99">
        <v>0</v>
      </c>
      <c r="AA85" s="104"/>
      <c r="AP85" s="21">
        <f t="shared" si="22"/>
        <v>0</v>
      </c>
      <c r="AQ85" s="21">
        <f t="shared" si="23"/>
        <v>150</v>
      </c>
      <c r="AR85" s="21">
        <f t="shared" si="24"/>
        <v>-300</v>
      </c>
    </row>
    <row r="86" spans="1:44">
      <c r="A86" s="72">
        <v>84</v>
      </c>
      <c r="B86" s="72">
        <v>727</v>
      </c>
      <c r="C86" s="73" t="s">
        <v>1971</v>
      </c>
      <c r="D86" s="73" t="s">
        <v>53</v>
      </c>
      <c r="E86" s="66">
        <v>28</v>
      </c>
      <c r="F86" s="74">
        <v>150</v>
      </c>
      <c r="G86" s="62">
        <f t="shared" si="18"/>
        <v>450</v>
      </c>
      <c r="H86" s="68">
        <v>10000</v>
      </c>
      <c r="I86" s="68">
        <f t="shared" si="17"/>
        <v>2307.3637252154399</v>
      </c>
      <c r="J86" s="85">
        <v>0.230736372521544</v>
      </c>
      <c r="K86" s="86">
        <v>11499.48</v>
      </c>
      <c r="L86" s="92">
        <f t="shared" si="19"/>
        <v>1.149948</v>
      </c>
      <c r="M86" s="88">
        <v>150</v>
      </c>
      <c r="N86" s="86">
        <v>150</v>
      </c>
      <c r="O86" s="89" t="s">
        <v>1972</v>
      </c>
      <c r="P86" s="90" t="s">
        <v>1840</v>
      </c>
      <c r="Q86" s="86">
        <v>7014.97</v>
      </c>
      <c r="R86" s="87">
        <f t="shared" si="20"/>
        <v>0.70149700000000004</v>
      </c>
      <c r="S86" s="86"/>
      <c r="T86" s="86">
        <v>0</v>
      </c>
      <c r="U86" s="86"/>
      <c r="W86" s="99">
        <v>6560.67</v>
      </c>
      <c r="X86" s="100">
        <f t="shared" si="21"/>
        <v>0.65606699999999996</v>
      </c>
      <c r="Y86" s="99"/>
      <c r="Z86" s="99">
        <v>0</v>
      </c>
      <c r="AA86" s="104"/>
      <c r="AP86" s="21">
        <f t="shared" si="22"/>
        <v>150</v>
      </c>
      <c r="AQ86" s="21">
        <f t="shared" si="23"/>
        <v>150</v>
      </c>
      <c r="AR86" s="21">
        <f t="shared" si="24"/>
        <v>-150</v>
      </c>
    </row>
    <row r="87" spans="1:44" ht="18" customHeight="1">
      <c r="A87" s="69">
        <v>85</v>
      </c>
      <c r="B87" s="69">
        <v>740</v>
      </c>
      <c r="C87" s="70" t="s">
        <v>1973</v>
      </c>
      <c r="D87" s="70" t="s">
        <v>51</v>
      </c>
      <c r="E87" s="60">
        <v>29</v>
      </c>
      <c r="F87" s="71">
        <v>150</v>
      </c>
      <c r="G87" s="62">
        <f t="shared" si="18"/>
        <v>450</v>
      </c>
      <c r="H87" s="63">
        <v>10500</v>
      </c>
      <c r="I87" s="63">
        <f t="shared" si="17"/>
        <v>2726.8756796129101</v>
      </c>
      <c r="J87" s="79">
        <v>0.25970244567742001</v>
      </c>
      <c r="K87" s="80">
        <v>10628.51</v>
      </c>
      <c r="L87" s="91">
        <f t="shared" si="19"/>
        <v>1.0122390476190499</v>
      </c>
      <c r="M87" s="82">
        <v>300</v>
      </c>
      <c r="N87" s="80">
        <v>150</v>
      </c>
      <c r="O87" s="83" t="s">
        <v>1974</v>
      </c>
      <c r="P87" s="47" t="s">
        <v>1840</v>
      </c>
      <c r="Q87" s="80">
        <v>5970.67</v>
      </c>
      <c r="R87" s="81">
        <f t="shared" si="20"/>
        <v>0.56863523809523797</v>
      </c>
      <c r="S87" s="80"/>
      <c r="T87" s="80">
        <v>0</v>
      </c>
      <c r="U87" s="80"/>
      <c r="W87" s="80">
        <v>4837.9399999999996</v>
      </c>
      <c r="X87" s="81">
        <f t="shared" si="21"/>
        <v>0.46075619047618999</v>
      </c>
      <c r="Y87" s="80"/>
      <c r="Z87" s="80">
        <v>0</v>
      </c>
      <c r="AA87" s="83"/>
      <c r="AP87" s="21">
        <f t="shared" si="22"/>
        <v>300</v>
      </c>
      <c r="AQ87" s="21">
        <f t="shared" si="23"/>
        <v>150</v>
      </c>
      <c r="AR87" s="21">
        <f t="shared" si="24"/>
        <v>0</v>
      </c>
    </row>
    <row r="88" spans="1:44" ht="18" customHeight="1">
      <c r="A88" s="69">
        <v>86</v>
      </c>
      <c r="B88" s="69">
        <v>723</v>
      </c>
      <c r="C88" s="70" t="s">
        <v>1975</v>
      </c>
      <c r="D88" s="70" t="s">
        <v>47</v>
      </c>
      <c r="E88" s="60">
        <v>29</v>
      </c>
      <c r="F88" s="71">
        <v>150</v>
      </c>
      <c r="G88" s="62">
        <f t="shared" si="18"/>
        <v>450</v>
      </c>
      <c r="H88" s="63">
        <v>10000</v>
      </c>
      <c r="I88" s="63">
        <f t="shared" si="17"/>
        <v>1900</v>
      </c>
      <c r="J88" s="79">
        <v>0.19</v>
      </c>
      <c r="K88" s="80">
        <v>4819.51</v>
      </c>
      <c r="L88" s="81">
        <f t="shared" si="19"/>
        <v>0.48195100000000002</v>
      </c>
      <c r="M88" s="82"/>
      <c r="N88" s="80">
        <v>0</v>
      </c>
      <c r="O88" s="83"/>
      <c r="Q88" s="80">
        <v>10157.709999999999</v>
      </c>
      <c r="R88" s="81">
        <f t="shared" si="20"/>
        <v>1.015771</v>
      </c>
      <c r="S88" s="80">
        <v>300</v>
      </c>
      <c r="T88" s="80">
        <v>150</v>
      </c>
      <c r="U88" s="80" t="s">
        <v>1974</v>
      </c>
      <c r="V88" s="47" t="s">
        <v>1840</v>
      </c>
      <c r="W88" s="80">
        <v>6855.32</v>
      </c>
      <c r="X88" s="81">
        <f t="shared" si="21"/>
        <v>0.68553200000000003</v>
      </c>
      <c r="Y88" s="80"/>
      <c r="Z88" s="80">
        <v>0</v>
      </c>
      <c r="AA88" s="83"/>
      <c r="AP88" s="21">
        <f t="shared" si="22"/>
        <v>300</v>
      </c>
      <c r="AQ88" s="21">
        <f t="shared" si="23"/>
        <v>150</v>
      </c>
      <c r="AR88" s="21">
        <f t="shared" si="24"/>
        <v>0</v>
      </c>
    </row>
    <row r="89" spans="1:44" ht="36">
      <c r="A89" s="58">
        <v>87</v>
      </c>
      <c r="B89" s="58">
        <v>114844</v>
      </c>
      <c r="C89" s="59" t="s">
        <v>1976</v>
      </c>
      <c r="D89" s="59" t="s">
        <v>47</v>
      </c>
      <c r="E89" s="60">
        <v>29</v>
      </c>
      <c r="F89" s="61">
        <v>150</v>
      </c>
      <c r="G89" s="62">
        <f t="shared" si="18"/>
        <v>450</v>
      </c>
      <c r="H89" s="63">
        <v>11000</v>
      </c>
      <c r="I89" s="63">
        <f t="shared" si="17"/>
        <v>1815</v>
      </c>
      <c r="J89" s="79">
        <v>0.16500000000000001</v>
      </c>
      <c r="K89" s="82">
        <v>9367.57</v>
      </c>
      <c r="L89" s="81">
        <f t="shared" si="19"/>
        <v>0.85159727272727304</v>
      </c>
      <c r="M89" s="82"/>
      <c r="N89" s="80">
        <v>0</v>
      </c>
      <c r="O89" s="83" t="s">
        <v>1908</v>
      </c>
      <c r="Q89" s="82">
        <v>9367.57</v>
      </c>
      <c r="R89" s="81">
        <f t="shared" si="20"/>
        <v>0.85159727272727304</v>
      </c>
      <c r="S89" s="80"/>
      <c r="T89" s="80">
        <v>0</v>
      </c>
      <c r="U89" s="83" t="s">
        <v>1908</v>
      </c>
      <c r="W89" s="82">
        <v>9367.57</v>
      </c>
      <c r="X89" s="91">
        <f t="shared" si="21"/>
        <v>0.85159727272727304</v>
      </c>
      <c r="Y89" s="80"/>
      <c r="Z89" s="80">
        <v>0</v>
      </c>
      <c r="AA89" s="83" t="s">
        <v>1909</v>
      </c>
      <c r="AP89" s="21">
        <f t="shared" si="22"/>
        <v>0</v>
      </c>
      <c r="AQ89" s="21">
        <f t="shared" si="23"/>
        <v>0</v>
      </c>
      <c r="AR89" s="21">
        <f t="shared" si="24"/>
        <v>-450</v>
      </c>
    </row>
    <row r="90" spans="1:44" ht="21" customHeight="1">
      <c r="A90" s="72">
        <v>88</v>
      </c>
      <c r="B90" s="72">
        <v>717</v>
      </c>
      <c r="C90" s="73" t="s">
        <v>1977</v>
      </c>
      <c r="D90" s="73" t="s">
        <v>49</v>
      </c>
      <c r="E90" s="66">
        <v>30</v>
      </c>
      <c r="F90" s="74">
        <v>150</v>
      </c>
      <c r="G90" s="62">
        <f t="shared" si="18"/>
        <v>450</v>
      </c>
      <c r="H90" s="68">
        <v>12000</v>
      </c>
      <c r="I90" s="68">
        <f t="shared" si="17"/>
        <v>2988.9829581683298</v>
      </c>
      <c r="J90" s="85">
        <v>0.249081913180694</v>
      </c>
      <c r="K90" s="86">
        <v>12052.67</v>
      </c>
      <c r="L90" s="92">
        <f t="shared" si="19"/>
        <v>1.00438916666667</v>
      </c>
      <c r="M90" s="88">
        <v>300</v>
      </c>
      <c r="N90" s="86">
        <v>150</v>
      </c>
      <c r="O90" s="89" t="s">
        <v>1978</v>
      </c>
      <c r="P90" s="90" t="s">
        <v>1840</v>
      </c>
      <c r="Q90" s="86">
        <v>12341.07</v>
      </c>
      <c r="R90" s="92">
        <f t="shared" si="20"/>
        <v>1.0284225</v>
      </c>
      <c r="S90" s="86">
        <v>300</v>
      </c>
      <c r="T90" s="86">
        <v>150</v>
      </c>
      <c r="U90" s="86" t="s">
        <v>1978</v>
      </c>
      <c r="V90" s="47" t="s">
        <v>1840</v>
      </c>
      <c r="W90" s="99">
        <v>12066.65</v>
      </c>
      <c r="X90" s="101">
        <f t="shared" si="21"/>
        <v>1.0055541666666701</v>
      </c>
      <c r="Y90" s="99">
        <v>300</v>
      </c>
      <c r="Z90" s="99">
        <v>150</v>
      </c>
      <c r="AA90" s="104"/>
      <c r="AB90" s="48" t="s">
        <v>1840</v>
      </c>
      <c r="AP90" s="21">
        <f t="shared" si="22"/>
        <v>900</v>
      </c>
      <c r="AQ90" s="21">
        <f t="shared" si="23"/>
        <v>450</v>
      </c>
      <c r="AR90" s="21">
        <f t="shared" si="24"/>
        <v>900</v>
      </c>
    </row>
    <row r="91" spans="1:44" ht="18.95" customHeight="1">
      <c r="A91" s="64">
        <v>89</v>
      </c>
      <c r="B91" s="64">
        <v>349</v>
      </c>
      <c r="C91" s="65" t="s">
        <v>1979</v>
      </c>
      <c r="D91" s="65" t="s">
        <v>47</v>
      </c>
      <c r="E91" s="66">
        <v>30</v>
      </c>
      <c r="F91" s="67">
        <v>150</v>
      </c>
      <c r="G91" s="62">
        <f t="shared" si="18"/>
        <v>450</v>
      </c>
      <c r="H91" s="68">
        <v>11000</v>
      </c>
      <c r="I91" s="68">
        <f t="shared" si="17"/>
        <v>2951.4921765291001</v>
      </c>
      <c r="J91" s="85">
        <v>0.26831747059355499</v>
      </c>
      <c r="K91" s="88">
        <v>8009.24</v>
      </c>
      <c r="L91" s="87">
        <f t="shared" si="19"/>
        <v>0.72811272727272702</v>
      </c>
      <c r="M91" s="88"/>
      <c r="N91" s="86">
        <v>0</v>
      </c>
      <c r="O91" s="89" t="s">
        <v>1908</v>
      </c>
      <c r="P91" s="90"/>
      <c r="Q91" s="88">
        <v>8009.24</v>
      </c>
      <c r="R91" s="87">
        <f t="shared" si="20"/>
        <v>0.72811272727272702</v>
      </c>
      <c r="S91" s="86"/>
      <c r="T91" s="86">
        <v>0</v>
      </c>
      <c r="U91" s="89" t="s">
        <v>1908</v>
      </c>
      <c r="W91" s="102">
        <v>8009.24</v>
      </c>
      <c r="X91" s="100">
        <f t="shared" si="21"/>
        <v>0.72811272727272702</v>
      </c>
      <c r="Y91" s="99"/>
      <c r="Z91" s="99">
        <v>0</v>
      </c>
      <c r="AA91" s="104" t="s">
        <v>1909</v>
      </c>
      <c r="AP91" s="21">
        <f t="shared" si="22"/>
        <v>0</v>
      </c>
      <c r="AQ91" s="21">
        <f t="shared" si="23"/>
        <v>0</v>
      </c>
      <c r="AR91" s="21">
        <f t="shared" si="24"/>
        <v>-450</v>
      </c>
    </row>
    <row r="92" spans="1:44" ht="15.95" customHeight="1">
      <c r="A92" s="72">
        <v>90</v>
      </c>
      <c r="B92" s="72">
        <v>733</v>
      </c>
      <c r="C92" s="73" t="s">
        <v>1980</v>
      </c>
      <c r="D92" s="73" t="s">
        <v>51</v>
      </c>
      <c r="E92" s="66">
        <v>30</v>
      </c>
      <c r="F92" s="74">
        <v>150</v>
      </c>
      <c r="G92" s="62">
        <f t="shared" si="18"/>
        <v>450</v>
      </c>
      <c r="H92" s="68">
        <v>9500</v>
      </c>
      <c r="I92" s="68">
        <f t="shared" si="17"/>
        <v>2311.8285409656901</v>
      </c>
      <c r="J92" s="85">
        <v>0.24335037273323101</v>
      </c>
      <c r="K92" s="86">
        <v>5828.43</v>
      </c>
      <c r="L92" s="87">
        <f t="shared" si="19"/>
        <v>0.61351894736842105</v>
      </c>
      <c r="M92" s="88"/>
      <c r="N92" s="86">
        <v>0</v>
      </c>
      <c r="O92" s="89"/>
      <c r="P92" s="90"/>
      <c r="Q92" s="86">
        <v>8477.74</v>
      </c>
      <c r="R92" s="87">
        <f t="shared" si="20"/>
        <v>0.89239368421052601</v>
      </c>
      <c r="S92" s="86"/>
      <c r="T92" s="86">
        <v>0</v>
      </c>
      <c r="U92" s="86"/>
      <c r="W92" s="99">
        <v>6522.39</v>
      </c>
      <c r="X92" s="100">
        <f t="shared" si="21"/>
        <v>0.68656736842105304</v>
      </c>
      <c r="Y92" s="99"/>
      <c r="Z92" s="99">
        <v>0</v>
      </c>
      <c r="AA92" s="104"/>
      <c r="AP92" s="21">
        <f t="shared" si="22"/>
        <v>0</v>
      </c>
      <c r="AQ92" s="21">
        <f t="shared" si="23"/>
        <v>0</v>
      </c>
      <c r="AR92" s="21">
        <f t="shared" si="24"/>
        <v>-450</v>
      </c>
    </row>
    <row r="93" spans="1:44">
      <c r="A93" s="69">
        <v>91</v>
      </c>
      <c r="B93" s="69">
        <v>594</v>
      </c>
      <c r="C93" s="70" t="s">
        <v>1981</v>
      </c>
      <c r="D93" s="70" t="s">
        <v>49</v>
      </c>
      <c r="E93" s="60">
        <v>31</v>
      </c>
      <c r="F93" s="71">
        <v>150</v>
      </c>
      <c r="G93" s="62">
        <f t="shared" si="18"/>
        <v>450</v>
      </c>
      <c r="H93" s="63">
        <v>9500</v>
      </c>
      <c r="I93" s="63">
        <f t="shared" si="17"/>
        <v>2201.4863067749998</v>
      </c>
      <c r="J93" s="79">
        <v>0.23173540071315801</v>
      </c>
      <c r="K93" s="80">
        <v>10053.59</v>
      </c>
      <c r="L93" s="81">
        <f t="shared" si="19"/>
        <v>1.0582726315789499</v>
      </c>
      <c r="M93" s="82"/>
      <c r="N93" s="80">
        <v>150</v>
      </c>
      <c r="O93" s="83"/>
      <c r="P93" s="47" t="s">
        <v>1840</v>
      </c>
      <c r="Q93" s="80">
        <v>6244.94</v>
      </c>
      <c r="R93" s="81">
        <f t="shared" si="20"/>
        <v>0.65736210526315797</v>
      </c>
      <c r="S93" s="80"/>
      <c r="T93" s="80">
        <v>75</v>
      </c>
      <c r="U93" s="80"/>
      <c r="V93" s="49" t="s">
        <v>1982</v>
      </c>
      <c r="W93" s="80">
        <v>7388.88</v>
      </c>
      <c r="X93" s="81">
        <f t="shared" si="21"/>
        <v>0.77777684210526299</v>
      </c>
      <c r="Y93" s="80"/>
      <c r="Z93" s="80">
        <v>75</v>
      </c>
      <c r="AA93" s="83"/>
      <c r="AC93" s="49" t="s">
        <v>1982</v>
      </c>
      <c r="AP93" s="21">
        <f t="shared" si="22"/>
        <v>0</v>
      </c>
      <c r="AQ93" s="21">
        <f t="shared" si="23"/>
        <v>300</v>
      </c>
      <c r="AR93" s="21">
        <f t="shared" si="24"/>
        <v>-150</v>
      </c>
    </row>
    <row r="94" spans="1:44">
      <c r="A94" s="69">
        <v>92</v>
      </c>
      <c r="B94" s="69">
        <v>113299</v>
      </c>
      <c r="C94" s="70" t="s">
        <v>1983</v>
      </c>
      <c r="D94" s="70" t="s">
        <v>47</v>
      </c>
      <c r="E94" s="60">
        <v>31</v>
      </c>
      <c r="F94" s="71">
        <v>150</v>
      </c>
      <c r="G94" s="62">
        <f t="shared" si="18"/>
        <v>450</v>
      </c>
      <c r="H94" s="63">
        <v>9500</v>
      </c>
      <c r="I94" s="63">
        <f t="shared" si="17"/>
        <v>1900</v>
      </c>
      <c r="J94" s="79">
        <v>0.2</v>
      </c>
      <c r="K94" s="80">
        <v>3831.26</v>
      </c>
      <c r="L94" s="81">
        <f t="shared" si="19"/>
        <v>0.40329052631578899</v>
      </c>
      <c r="M94" s="82"/>
      <c r="N94" s="80">
        <v>0</v>
      </c>
      <c r="O94" s="83"/>
      <c r="Q94" s="80">
        <v>5989.1</v>
      </c>
      <c r="R94" s="81">
        <f t="shared" si="20"/>
        <v>0.63043157894736801</v>
      </c>
      <c r="S94" s="80"/>
      <c r="T94" s="80">
        <v>0</v>
      </c>
      <c r="U94" s="80"/>
      <c r="W94" s="80">
        <v>4778.91</v>
      </c>
      <c r="X94" s="81">
        <f t="shared" si="21"/>
        <v>0.50304315789473697</v>
      </c>
      <c r="Y94" s="80"/>
      <c r="Z94" s="80">
        <v>0</v>
      </c>
      <c r="AA94" s="83"/>
      <c r="AP94" s="21">
        <f t="shared" si="22"/>
        <v>0</v>
      </c>
      <c r="AQ94" s="21">
        <f t="shared" si="23"/>
        <v>0</v>
      </c>
      <c r="AR94" s="21">
        <f t="shared" si="24"/>
        <v>-450</v>
      </c>
    </row>
    <row r="95" spans="1:44" ht="24">
      <c r="A95" s="69">
        <v>93</v>
      </c>
      <c r="B95" s="69">
        <v>720</v>
      </c>
      <c r="C95" s="70" t="s">
        <v>1984</v>
      </c>
      <c r="D95" s="70" t="s">
        <v>49</v>
      </c>
      <c r="E95" s="60">
        <v>31</v>
      </c>
      <c r="F95" s="71">
        <v>150</v>
      </c>
      <c r="G95" s="62">
        <f t="shared" si="18"/>
        <v>450</v>
      </c>
      <c r="H95" s="63">
        <v>12000</v>
      </c>
      <c r="I95" s="63">
        <f t="shared" si="17"/>
        <v>2517.06324829</v>
      </c>
      <c r="J95" s="79">
        <v>0.209755270690833</v>
      </c>
      <c r="K95" s="80">
        <v>13226.61</v>
      </c>
      <c r="L95" s="91">
        <f t="shared" si="19"/>
        <v>1.1022175000000001</v>
      </c>
      <c r="M95" s="82">
        <v>150</v>
      </c>
      <c r="N95" s="80">
        <v>150</v>
      </c>
      <c r="O95" s="83" t="s">
        <v>1985</v>
      </c>
      <c r="P95" s="47" t="s">
        <v>1840</v>
      </c>
      <c r="Q95" s="80">
        <v>12024.93</v>
      </c>
      <c r="R95" s="91">
        <f t="shared" si="20"/>
        <v>1.0020775</v>
      </c>
      <c r="S95" s="80">
        <v>300</v>
      </c>
      <c r="T95" s="80">
        <v>150</v>
      </c>
      <c r="U95" s="80" t="s">
        <v>1986</v>
      </c>
      <c r="V95" s="47" t="s">
        <v>1840</v>
      </c>
      <c r="W95" s="80">
        <v>12859.52</v>
      </c>
      <c r="X95" s="91">
        <f t="shared" si="21"/>
        <v>1.0716266666666701</v>
      </c>
      <c r="Y95" s="80">
        <v>300</v>
      </c>
      <c r="Z95" s="80">
        <v>150</v>
      </c>
      <c r="AA95" s="83" t="s">
        <v>1987</v>
      </c>
      <c r="AB95" s="48" t="s">
        <v>1840</v>
      </c>
      <c r="AP95" s="21">
        <f t="shared" si="22"/>
        <v>750</v>
      </c>
      <c r="AQ95" s="21">
        <f t="shared" si="23"/>
        <v>450</v>
      </c>
      <c r="AR95" s="21">
        <f t="shared" si="24"/>
        <v>750</v>
      </c>
    </row>
    <row r="96" spans="1:44" ht="24">
      <c r="A96" s="72">
        <v>94</v>
      </c>
      <c r="B96" s="72">
        <v>339</v>
      </c>
      <c r="C96" s="73" t="s">
        <v>1988</v>
      </c>
      <c r="D96" s="73" t="s">
        <v>53</v>
      </c>
      <c r="E96" s="66">
        <v>32</v>
      </c>
      <c r="F96" s="74">
        <v>150</v>
      </c>
      <c r="G96" s="62">
        <f t="shared" si="18"/>
        <v>450</v>
      </c>
      <c r="H96" s="68">
        <v>10000</v>
      </c>
      <c r="I96" s="68">
        <f t="shared" si="17"/>
        <v>2229.0013795283498</v>
      </c>
      <c r="J96" s="85">
        <v>0.222900137952835</v>
      </c>
      <c r="K96" s="86">
        <v>10165.379999999999</v>
      </c>
      <c r="L96" s="92">
        <f t="shared" si="19"/>
        <v>1.0165379999999999</v>
      </c>
      <c r="M96" s="88">
        <v>300</v>
      </c>
      <c r="N96" s="86">
        <v>150</v>
      </c>
      <c r="O96" s="89" t="s">
        <v>1989</v>
      </c>
      <c r="P96" s="90" t="s">
        <v>1840</v>
      </c>
      <c r="Q96" s="86">
        <v>4326.5200000000004</v>
      </c>
      <c r="R96" s="87">
        <f t="shared" si="20"/>
        <v>0.43265199999999998</v>
      </c>
      <c r="S96" s="86"/>
      <c r="T96" s="86">
        <v>0</v>
      </c>
      <c r="U96" s="86"/>
      <c r="W96" s="99">
        <v>10169.84</v>
      </c>
      <c r="X96" s="101">
        <f t="shared" si="21"/>
        <v>1.0169840000000001</v>
      </c>
      <c r="Y96" s="99">
        <v>300</v>
      </c>
      <c r="Z96" s="99">
        <v>150</v>
      </c>
      <c r="AA96" s="104" t="s">
        <v>1990</v>
      </c>
      <c r="AB96" s="48" t="s">
        <v>1840</v>
      </c>
      <c r="AP96" s="21">
        <f t="shared" si="22"/>
        <v>600</v>
      </c>
      <c r="AQ96" s="21">
        <f t="shared" si="23"/>
        <v>300</v>
      </c>
      <c r="AR96" s="21">
        <f t="shared" si="24"/>
        <v>450</v>
      </c>
    </row>
    <row r="97" spans="1:44">
      <c r="A97" s="72">
        <v>95</v>
      </c>
      <c r="B97" s="72">
        <v>573</v>
      </c>
      <c r="C97" s="73" t="s">
        <v>1991</v>
      </c>
      <c r="D97" s="73" t="s">
        <v>51</v>
      </c>
      <c r="E97" s="66">
        <v>32</v>
      </c>
      <c r="F97" s="74">
        <v>150</v>
      </c>
      <c r="G97" s="62">
        <f t="shared" si="18"/>
        <v>450</v>
      </c>
      <c r="H97" s="68">
        <v>10000</v>
      </c>
      <c r="I97" s="68">
        <f t="shared" si="17"/>
        <v>2103.3447804715302</v>
      </c>
      <c r="J97" s="85">
        <v>0.210334478047153</v>
      </c>
      <c r="K97" s="86">
        <v>7127.53</v>
      </c>
      <c r="L97" s="87">
        <f t="shared" si="19"/>
        <v>0.71275299999999997</v>
      </c>
      <c r="M97" s="88"/>
      <c r="N97" s="86">
        <v>0</v>
      </c>
      <c r="O97" s="89"/>
      <c r="P97" s="90"/>
      <c r="Q97" s="86">
        <v>10018.709999999999</v>
      </c>
      <c r="R97" s="92">
        <f t="shared" si="20"/>
        <v>1.001871</v>
      </c>
      <c r="S97" s="86">
        <v>300</v>
      </c>
      <c r="T97" s="86">
        <v>150</v>
      </c>
      <c r="U97" s="86" t="s">
        <v>1992</v>
      </c>
      <c r="V97" s="47" t="s">
        <v>1840</v>
      </c>
      <c r="W97" s="99">
        <v>6180.49</v>
      </c>
      <c r="X97" s="100">
        <f t="shared" si="21"/>
        <v>0.61804899999999996</v>
      </c>
      <c r="Y97" s="99"/>
      <c r="Z97" s="99">
        <v>0</v>
      </c>
      <c r="AA97" s="104"/>
      <c r="AP97" s="21">
        <f t="shared" si="22"/>
        <v>300</v>
      </c>
      <c r="AQ97" s="21">
        <f t="shared" si="23"/>
        <v>150</v>
      </c>
      <c r="AR97" s="21">
        <f t="shared" si="24"/>
        <v>0</v>
      </c>
    </row>
    <row r="98" spans="1:44">
      <c r="A98" s="72">
        <v>96</v>
      </c>
      <c r="B98" s="72">
        <v>106485</v>
      </c>
      <c r="C98" s="73" t="s">
        <v>1993</v>
      </c>
      <c r="D98" s="73" t="s">
        <v>51</v>
      </c>
      <c r="E98" s="66">
        <v>32</v>
      </c>
      <c r="F98" s="74">
        <v>150</v>
      </c>
      <c r="G98" s="62">
        <f t="shared" si="18"/>
        <v>450</v>
      </c>
      <c r="H98" s="68">
        <v>10000</v>
      </c>
      <c r="I98" s="68">
        <f t="shared" si="17"/>
        <v>1650</v>
      </c>
      <c r="J98" s="85">
        <v>0.16500000000000001</v>
      </c>
      <c r="K98" s="86">
        <v>7936.36</v>
      </c>
      <c r="L98" s="87">
        <f t="shared" si="19"/>
        <v>0.79363600000000001</v>
      </c>
      <c r="M98" s="88"/>
      <c r="N98" s="86">
        <v>0</v>
      </c>
      <c r="O98" s="89"/>
      <c r="P98" s="90"/>
      <c r="Q98" s="86">
        <v>5746.83</v>
      </c>
      <c r="R98" s="87">
        <f t="shared" si="20"/>
        <v>0.57468300000000005</v>
      </c>
      <c r="S98" s="86"/>
      <c r="T98" s="86">
        <v>0</v>
      </c>
      <c r="U98" s="86"/>
      <c r="W98" s="99">
        <v>5100.62</v>
      </c>
      <c r="X98" s="100">
        <f t="shared" si="21"/>
        <v>0.51006200000000002</v>
      </c>
      <c r="Y98" s="99"/>
      <c r="Z98" s="99">
        <v>0</v>
      </c>
      <c r="AA98" s="104"/>
      <c r="AP98" s="21">
        <f t="shared" si="22"/>
        <v>0</v>
      </c>
      <c r="AQ98" s="21">
        <f t="shared" si="23"/>
        <v>0</v>
      </c>
      <c r="AR98" s="21">
        <f t="shared" si="24"/>
        <v>-450</v>
      </c>
    </row>
    <row r="99" spans="1:44">
      <c r="A99" s="69">
        <v>97</v>
      </c>
      <c r="B99" s="69">
        <v>112415</v>
      </c>
      <c r="C99" s="70" t="s">
        <v>1994</v>
      </c>
      <c r="D99" s="70" t="s">
        <v>53</v>
      </c>
      <c r="E99" s="60">
        <v>33</v>
      </c>
      <c r="F99" s="71">
        <v>150</v>
      </c>
      <c r="G99" s="62">
        <f t="shared" si="18"/>
        <v>450</v>
      </c>
      <c r="H99" s="63">
        <v>9500</v>
      </c>
      <c r="I99" s="63">
        <f t="shared" si="17"/>
        <v>1900</v>
      </c>
      <c r="J99" s="79">
        <v>0.2</v>
      </c>
      <c r="K99" s="80">
        <v>5984.53</v>
      </c>
      <c r="L99" s="81">
        <f t="shared" si="19"/>
        <v>0.62995052631578896</v>
      </c>
      <c r="M99" s="82"/>
      <c r="N99" s="80">
        <v>0</v>
      </c>
      <c r="O99" s="83"/>
      <c r="Q99" s="80">
        <v>7046.36</v>
      </c>
      <c r="R99" s="81">
        <f t="shared" si="20"/>
        <v>0.74172210526315796</v>
      </c>
      <c r="S99" s="80"/>
      <c r="T99" s="80">
        <v>0</v>
      </c>
      <c r="U99" s="80"/>
      <c r="W99" s="80">
        <v>4704.92</v>
      </c>
      <c r="X99" s="81">
        <f t="shared" si="21"/>
        <v>0.49525473684210503</v>
      </c>
      <c r="Y99" s="80"/>
      <c r="Z99" s="80">
        <v>0</v>
      </c>
      <c r="AA99" s="83"/>
      <c r="AP99" s="21">
        <f t="shared" si="22"/>
        <v>0</v>
      </c>
      <c r="AQ99" s="21">
        <f t="shared" si="23"/>
        <v>0</v>
      </c>
      <c r="AR99" s="21">
        <f t="shared" si="24"/>
        <v>-450</v>
      </c>
    </row>
    <row r="100" spans="1:44">
      <c r="A100" s="69">
        <v>98</v>
      </c>
      <c r="B100" s="69">
        <v>102567</v>
      </c>
      <c r="C100" s="70" t="s">
        <v>1995</v>
      </c>
      <c r="D100" s="70" t="s">
        <v>45</v>
      </c>
      <c r="E100" s="60">
        <v>33</v>
      </c>
      <c r="F100" s="71">
        <v>150</v>
      </c>
      <c r="G100" s="62">
        <f t="shared" ref="G100:G131" si="25">F100*3</f>
        <v>450</v>
      </c>
      <c r="H100" s="63">
        <v>8500</v>
      </c>
      <c r="I100" s="63">
        <f t="shared" si="17"/>
        <v>1572.5</v>
      </c>
      <c r="J100" s="79">
        <v>0.185</v>
      </c>
      <c r="K100" s="80">
        <v>8741.2800000000007</v>
      </c>
      <c r="L100" s="91">
        <f t="shared" ref="L100:L131" si="26">K100/H100</f>
        <v>1.0283858823529399</v>
      </c>
      <c r="M100" s="82">
        <v>150</v>
      </c>
      <c r="N100" s="80">
        <v>150</v>
      </c>
      <c r="O100" s="83" t="s">
        <v>1996</v>
      </c>
      <c r="P100" s="47" t="s">
        <v>1840</v>
      </c>
      <c r="Q100" s="80">
        <v>8714.69</v>
      </c>
      <c r="R100" s="81">
        <f t="shared" ref="R100:R131" si="27">Q100/H100</f>
        <v>1.0252576470588199</v>
      </c>
      <c r="S100" s="80"/>
      <c r="T100" s="80">
        <v>150</v>
      </c>
      <c r="U100" s="80"/>
      <c r="V100" s="47" t="s">
        <v>1840</v>
      </c>
      <c r="W100" s="80">
        <v>5520.19</v>
      </c>
      <c r="X100" s="81">
        <f t="shared" ref="X100:X131" si="28">W100/H100</f>
        <v>0.64943411764705905</v>
      </c>
      <c r="Y100" s="80"/>
      <c r="Z100" s="80">
        <v>0</v>
      </c>
      <c r="AA100" s="83"/>
      <c r="AP100" s="21">
        <f t="shared" ref="AP100:AP130" si="29">M100+S100+Y100+AF100+AL100</f>
        <v>150</v>
      </c>
      <c r="AQ100" s="21">
        <f t="shared" ref="AQ100:AQ130" si="30">N100+T100+Z100+AG100+AM100</f>
        <v>300</v>
      </c>
      <c r="AR100" s="21">
        <f t="shared" ref="AR100:AR131" si="31">(AP100+AQ100)-G100</f>
        <v>0</v>
      </c>
    </row>
    <row r="101" spans="1:44">
      <c r="A101" s="69">
        <v>99</v>
      </c>
      <c r="B101" s="69">
        <v>104533</v>
      </c>
      <c r="C101" s="70" t="s">
        <v>1997</v>
      </c>
      <c r="D101" s="70" t="s">
        <v>49</v>
      </c>
      <c r="E101" s="60">
        <v>33</v>
      </c>
      <c r="F101" s="71">
        <v>150</v>
      </c>
      <c r="G101" s="62">
        <f t="shared" si="25"/>
        <v>450</v>
      </c>
      <c r="H101" s="63">
        <v>10500</v>
      </c>
      <c r="I101" s="63">
        <f t="shared" si="17"/>
        <v>2712.0345968833599</v>
      </c>
      <c r="J101" s="79">
        <v>0.258289009226987</v>
      </c>
      <c r="K101" s="80">
        <v>10753.16</v>
      </c>
      <c r="L101" s="81">
        <f t="shared" si="26"/>
        <v>1.02411047619048</v>
      </c>
      <c r="M101" s="82"/>
      <c r="N101" s="80">
        <v>150</v>
      </c>
      <c r="O101" s="83"/>
      <c r="P101" s="47" t="s">
        <v>1840</v>
      </c>
      <c r="Q101" s="80">
        <v>12661.38</v>
      </c>
      <c r="R101" s="91">
        <f t="shared" si="27"/>
        <v>1.20584571428571</v>
      </c>
      <c r="S101" s="80">
        <v>150</v>
      </c>
      <c r="T101" s="80">
        <v>150</v>
      </c>
      <c r="U101" s="80" t="s">
        <v>1998</v>
      </c>
      <c r="V101" s="47" t="s">
        <v>1840</v>
      </c>
      <c r="W101" s="80">
        <v>11054.09</v>
      </c>
      <c r="X101" s="91">
        <f t="shared" si="28"/>
        <v>1.0527704761904799</v>
      </c>
      <c r="Y101" s="80">
        <v>300</v>
      </c>
      <c r="Z101" s="80">
        <v>150</v>
      </c>
      <c r="AA101" s="83" t="s">
        <v>1999</v>
      </c>
      <c r="AB101" s="48" t="s">
        <v>1840</v>
      </c>
      <c r="AP101" s="21">
        <f t="shared" si="29"/>
        <v>450</v>
      </c>
      <c r="AQ101" s="21">
        <f t="shared" si="30"/>
        <v>450</v>
      </c>
      <c r="AR101" s="21">
        <f t="shared" si="31"/>
        <v>450</v>
      </c>
    </row>
    <row r="102" spans="1:44" ht="24">
      <c r="A102" s="72">
        <v>100</v>
      </c>
      <c r="B102" s="72">
        <v>706</v>
      </c>
      <c r="C102" s="73" t="s">
        <v>2000</v>
      </c>
      <c r="D102" s="73" t="s">
        <v>55</v>
      </c>
      <c r="E102" s="66">
        <v>34</v>
      </c>
      <c r="F102" s="74">
        <v>150</v>
      </c>
      <c r="G102" s="62">
        <f t="shared" si="25"/>
        <v>450</v>
      </c>
      <c r="H102" s="68">
        <v>10500</v>
      </c>
      <c r="I102" s="68">
        <f t="shared" si="17"/>
        <v>2731.5162445310302</v>
      </c>
      <c r="J102" s="85">
        <v>0.26014440424105001</v>
      </c>
      <c r="K102" s="86">
        <v>10566.76</v>
      </c>
      <c r="L102" s="87">
        <f t="shared" si="26"/>
        <v>1.0063580952380999</v>
      </c>
      <c r="M102" s="88"/>
      <c r="N102" s="86">
        <v>150</v>
      </c>
      <c r="O102" s="89"/>
      <c r="P102" s="90" t="s">
        <v>1840</v>
      </c>
      <c r="Q102" s="86">
        <v>10606.74</v>
      </c>
      <c r="R102" s="87">
        <f t="shared" si="27"/>
        <v>1.0101657142857099</v>
      </c>
      <c r="S102" s="86"/>
      <c r="T102" s="86">
        <v>150</v>
      </c>
      <c r="U102" s="86"/>
      <c r="V102" s="47" t="s">
        <v>1840</v>
      </c>
      <c r="W102" s="99">
        <v>10619.03</v>
      </c>
      <c r="X102" s="101">
        <f t="shared" si="28"/>
        <v>1.0113361904761899</v>
      </c>
      <c r="Y102" s="99">
        <v>300</v>
      </c>
      <c r="Z102" s="99">
        <v>150</v>
      </c>
      <c r="AA102" s="104" t="s">
        <v>2001</v>
      </c>
      <c r="AB102" s="48" t="s">
        <v>1840</v>
      </c>
      <c r="AP102" s="21">
        <f t="shared" si="29"/>
        <v>300</v>
      </c>
      <c r="AQ102" s="21">
        <f t="shared" si="30"/>
        <v>450</v>
      </c>
      <c r="AR102" s="21">
        <f t="shared" si="31"/>
        <v>300</v>
      </c>
    </row>
    <row r="103" spans="1:44">
      <c r="A103" s="72">
        <v>101</v>
      </c>
      <c r="B103" s="72">
        <v>549</v>
      </c>
      <c r="C103" s="73" t="s">
        <v>2002</v>
      </c>
      <c r="D103" s="73" t="s">
        <v>49</v>
      </c>
      <c r="E103" s="66">
        <v>34</v>
      </c>
      <c r="F103" s="74">
        <v>150</v>
      </c>
      <c r="G103" s="62">
        <f t="shared" si="25"/>
        <v>450</v>
      </c>
      <c r="H103" s="68">
        <v>10500</v>
      </c>
      <c r="I103" s="68">
        <f t="shared" si="17"/>
        <v>2100</v>
      </c>
      <c r="J103" s="85">
        <v>0.2</v>
      </c>
      <c r="K103" s="86">
        <v>12121.74</v>
      </c>
      <c r="L103" s="92">
        <f t="shared" si="26"/>
        <v>1.15445142857143</v>
      </c>
      <c r="M103" s="88">
        <v>150</v>
      </c>
      <c r="N103" s="86">
        <v>150</v>
      </c>
      <c r="O103" s="89" t="s">
        <v>1841</v>
      </c>
      <c r="P103" s="90" t="s">
        <v>1840</v>
      </c>
      <c r="Q103" s="86">
        <v>11287.47</v>
      </c>
      <c r="R103" s="92">
        <f t="shared" si="27"/>
        <v>1.0749971428571401</v>
      </c>
      <c r="S103" s="86">
        <v>150</v>
      </c>
      <c r="T103" s="86">
        <v>150</v>
      </c>
      <c r="U103" s="86" t="s">
        <v>2003</v>
      </c>
      <c r="V103" s="47" t="s">
        <v>1840</v>
      </c>
      <c r="W103" s="99">
        <v>7282.28</v>
      </c>
      <c r="X103" s="100">
        <f t="shared" si="28"/>
        <v>0.69355047619047605</v>
      </c>
      <c r="Y103" s="99"/>
      <c r="Z103" s="99">
        <v>0</v>
      </c>
      <c r="AA103" s="104"/>
      <c r="AP103" s="21">
        <f t="shared" si="29"/>
        <v>300</v>
      </c>
      <c r="AQ103" s="21">
        <f t="shared" si="30"/>
        <v>300</v>
      </c>
      <c r="AR103" s="21">
        <f t="shared" si="31"/>
        <v>150</v>
      </c>
    </row>
    <row r="104" spans="1:44">
      <c r="A104" s="72">
        <v>102</v>
      </c>
      <c r="B104" s="72">
        <v>732</v>
      </c>
      <c r="C104" s="73" t="s">
        <v>2004</v>
      </c>
      <c r="D104" s="73" t="s">
        <v>59</v>
      </c>
      <c r="E104" s="66">
        <v>34</v>
      </c>
      <c r="F104" s="74">
        <v>150</v>
      </c>
      <c r="G104" s="62">
        <f t="shared" si="25"/>
        <v>450</v>
      </c>
      <c r="H104" s="68">
        <v>10000</v>
      </c>
      <c r="I104" s="68">
        <f t="shared" si="17"/>
        <v>2319.6314025407601</v>
      </c>
      <c r="J104" s="85">
        <v>0.23196314025407599</v>
      </c>
      <c r="K104" s="86">
        <v>10222.51</v>
      </c>
      <c r="L104" s="87">
        <f t="shared" si="26"/>
        <v>1.022251</v>
      </c>
      <c r="M104" s="88"/>
      <c r="N104" s="86">
        <v>150</v>
      </c>
      <c r="O104" s="89"/>
      <c r="P104" s="90" t="s">
        <v>1840</v>
      </c>
      <c r="Q104" s="86">
        <v>8224.4599999999991</v>
      </c>
      <c r="R104" s="87">
        <f t="shared" si="27"/>
        <v>0.82244600000000001</v>
      </c>
      <c r="S104" s="86"/>
      <c r="T104" s="86">
        <v>0</v>
      </c>
      <c r="U104" s="86"/>
      <c r="W104" s="99">
        <v>6947.26</v>
      </c>
      <c r="X104" s="100">
        <f t="shared" si="28"/>
        <v>0.69472599999999995</v>
      </c>
      <c r="Y104" s="99"/>
      <c r="Z104" s="99">
        <v>0</v>
      </c>
      <c r="AA104" s="104"/>
      <c r="AP104" s="21">
        <f t="shared" si="29"/>
        <v>0</v>
      </c>
      <c r="AQ104" s="21">
        <f t="shared" si="30"/>
        <v>150</v>
      </c>
      <c r="AR104" s="21">
        <f t="shared" si="31"/>
        <v>-300</v>
      </c>
    </row>
    <row r="105" spans="1:44">
      <c r="A105" s="69">
        <v>103</v>
      </c>
      <c r="B105" s="69">
        <v>329</v>
      </c>
      <c r="C105" s="70" t="s">
        <v>2005</v>
      </c>
      <c r="D105" s="70" t="s">
        <v>55</v>
      </c>
      <c r="E105" s="60">
        <v>35</v>
      </c>
      <c r="F105" s="71">
        <v>150</v>
      </c>
      <c r="G105" s="62">
        <f t="shared" si="25"/>
        <v>450</v>
      </c>
      <c r="H105" s="63">
        <v>12000</v>
      </c>
      <c r="I105" s="63">
        <f t="shared" si="17"/>
        <v>2603.0326054378202</v>
      </c>
      <c r="J105" s="79">
        <v>0.21691938378648501</v>
      </c>
      <c r="K105" s="80">
        <v>14779.29</v>
      </c>
      <c r="L105" s="91">
        <f t="shared" si="26"/>
        <v>1.2316075</v>
      </c>
      <c r="M105" s="82">
        <v>150</v>
      </c>
      <c r="N105" s="80">
        <v>150</v>
      </c>
      <c r="O105" s="83" t="s">
        <v>2006</v>
      </c>
      <c r="P105" s="47" t="s">
        <v>1840</v>
      </c>
      <c r="Q105" s="80">
        <v>15168.52</v>
      </c>
      <c r="R105" s="91">
        <f t="shared" si="27"/>
        <v>1.2640433333333301</v>
      </c>
      <c r="S105" s="80">
        <v>150</v>
      </c>
      <c r="T105" s="80">
        <v>150</v>
      </c>
      <c r="U105" s="80" t="s">
        <v>2007</v>
      </c>
      <c r="V105" s="47" t="s">
        <v>1840</v>
      </c>
      <c r="W105" s="80">
        <v>15979.3</v>
      </c>
      <c r="X105" s="91">
        <f t="shared" si="28"/>
        <v>1.33160833333333</v>
      </c>
      <c r="Y105" s="80">
        <v>150</v>
      </c>
      <c r="Z105" s="80">
        <v>150</v>
      </c>
      <c r="AA105" s="83" t="s">
        <v>2007</v>
      </c>
      <c r="AB105" s="48" t="s">
        <v>1840</v>
      </c>
      <c r="AP105" s="21">
        <f t="shared" si="29"/>
        <v>450</v>
      </c>
      <c r="AQ105" s="21">
        <f t="shared" si="30"/>
        <v>450</v>
      </c>
      <c r="AR105" s="21">
        <f t="shared" si="31"/>
        <v>450</v>
      </c>
    </row>
    <row r="106" spans="1:44">
      <c r="A106" s="69">
        <v>104</v>
      </c>
      <c r="B106" s="69">
        <v>347</v>
      </c>
      <c r="C106" s="70" t="s">
        <v>2008</v>
      </c>
      <c r="D106" s="70" t="s">
        <v>53</v>
      </c>
      <c r="E106" s="60">
        <v>35</v>
      </c>
      <c r="F106" s="71">
        <v>150</v>
      </c>
      <c r="G106" s="62">
        <f t="shared" si="25"/>
        <v>450</v>
      </c>
      <c r="H106" s="63">
        <v>10000</v>
      </c>
      <c r="I106" s="63">
        <f t="shared" si="17"/>
        <v>2245.0427241723801</v>
      </c>
      <c r="J106" s="79">
        <v>0.224504272417238</v>
      </c>
      <c r="K106" s="80">
        <v>6556.91</v>
      </c>
      <c r="L106" s="81">
        <f t="shared" si="26"/>
        <v>0.65569100000000002</v>
      </c>
      <c r="M106" s="82"/>
      <c r="N106" s="80">
        <v>0</v>
      </c>
      <c r="O106" s="83"/>
      <c r="Q106" s="80">
        <v>6073.01</v>
      </c>
      <c r="R106" s="81">
        <f t="shared" si="27"/>
        <v>0.60730099999999998</v>
      </c>
      <c r="S106" s="80"/>
      <c r="T106" s="80">
        <v>0</v>
      </c>
      <c r="U106" s="80"/>
      <c r="W106" s="80">
        <v>8661.43</v>
      </c>
      <c r="X106" s="81">
        <f t="shared" si="28"/>
        <v>0.866143</v>
      </c>
      <c r="Y106" s="80"/>
      <c r="Z106" s="80">
        <v>0</v>
      </c>
      <c r="AA106" s="83"/>
      <c r="AP106" s="21">
        <f t="shared" si="29"/>
        <v>0</v>
      </c>
      <c r="AQ106" s="21">
        <f t="shared" si="30"/>
        <v>0</v>
      </c>
      <c r="AR106" s="21">
        <f t="shared" si="31"/>
        <v>-450</v>
      </c>
    </row>
    <row r="107" spans="1:44">
      <c r="A107" s="69">
        <v>105</v>
      </c>
      <c r="B107" s="69">
        <v>738</v>
      </c>
      <c r="C107" s="70" t="s">
        <v>2009</v>
      </c>
      <c r="D107" s="70" t="s">
        <v>55</v>
      </c>
      <c r="E107" s="60">
        <v>35</v>
      </c>
      <c r="F107" s="71">
        <v>150</v>
      </c>
      <c r="G107" s="62">
        <f t="shared" si="25"/>
        <v>450</v>
      </c>
      <c r="H107" s="63">
        <v>10500</v>
      </c>
      <c r="I107" s="63">
        <f t="shared" si="17"/>
        <v>2495.1060137290301</v>
      </c>
      <c r="J107" s="79">
        <v>0.23762914416466999</v>
      </c>
      <c r="K107" s="80">
        <v>12180.03</v>
      </c>
      <c r="L107" s="81">
        <f t="shared" si="26"/>
        <v>1.16000285714286</v>
      </c>
      <c r="M107" s="82"/>
      <c r="N107" s="80">
        <v>150</v>
      </c>
      <c r="O107" s="83"/>
      <c r="P107" s="47" t="s">
        <v>1840</v>
      </c>
      <c r="Q107" s="80">
        <v>10854.43</v>
      </c>
      <c r="R107" s="81">
        <f t="shared" si="27"/>
        <v>1.0337552380952399</v>
      </c>
      <c r="S107" s="80"/>
      <c r="T107" s="80">
        <v>150</v>
      </c>
      <c r="U107" s="80"/>
      <c r="V107" s="47" t="s">
        <v>1840</v>
      </c>
      <c r="W107" s="80">
        <v>11139.73</v>
      </c>
      <c r="X107" s="81">
        <f t="shared" si="28"/>
        <v>1.0609266666666699</v>
      </c>
      <c r="Y107" s="80"/>
      <c r="Z107" s="80">
        <v>150</v>
      </c>
      <c r="AA107" s="83"/>
      <c r="AB107" s="48" t="s">
        <v>1840</v>
      </c>
      <c r="AP107" s="21">
        <f t="shared" si="29"/>
        <v>0</v>
      </c>
      <c r="AQ107" s="21">
        <f t="shared" si="30"/>
        <v>450</v>
      </c>
      <c r="AR107" s="21">
        <f t="shared" si="31"/>
        <v>0</v>
      </c>
    </row>
    <row r="108" spans="1:44">
      <c r="A108" s="72">
        <v>106</v>
      </c>
      <c r="B108" s="72">
        <v>104429</v>
      </c>
      <c r="C108" s="73" t="s">
        <v>2010</v>
      </c>
      <c r="D108" s="73" t="s">
        <v>53</v>
      </c>
      <c r="E108" s="66">
        <v>36</v>
      </c>
      <c r="F108" s="74">
        <v>100</v>
      </c>
      <c r="G108" s="62">
        <f t="shared" si="25"/>
        <v>300</v>
      </c>
      <c r="H108" s="68">
        <v>8000</v>
      </c>
      <c r="I108" s="68">
        <f t="shared" si="17"/>
        <v>1280</v>
      </c>
      <c r="J108" s="85">
        <v>0.16</v>
      </c>
      <c r="K108" s="86">
        <v>6444.52</v>
      </c>
      <c r="L108" s="87">
        <f t="shared" si="26"/>
        <v>0.80556499999999998</v>
      </c>
      <c r="M108" s="88"/>
      <c r="N108" s="86">
        <v>0</v>
      </c>
      <c r="O108" s="89"/>
      <c r="P108" s="90"/>
      <c r="Q108" s="86">
        <v>5851.64</v>
      </c>
      <c r="R108" s="87">
        <f t="shared" si="27"/>
        <v>0.73145499999999997</v>
      </c>
      <c r="S108" s="86"/>
      <c r="T108" s="86">
        <v>0</v>
      </c>
      <c r="U108" s="86"/>
      <c r="W108" s="99">
        <v>6135.31</v>
      </c>
      <c r="X108" s="100">
        <f t="shared" si="28"/>
        <v>0.76691374999999995</v>
      </c>
      <c r="Y108" s="99"/>
      <c r="Z108" s="99">
        <v>0</v>
      </c>
      <c r="AA108" s="104"/>
      <c r="AP108" s="21">
        <f t="shared" si="29"/>
        <v>0</v>
      </c>
      <c r="AQ108" s="21">
        <f t="shared" si="30"/>
        <v>0</v>
      </c>
      <c r="AR108" s="21">
        <f t="shared" si="31"/>
        <v>-300</v>
      </c>
    </row>
    <row r="109" spans="1:44">
      <c r="A109" s="72">
        <v>107</v>
      </c>
      <c r="B109" s="72">
        <v>713</v>
      </c>
      <c r="C109" s="73" t="s">
        <v>2011</v>
      </c>
      <c r="D109" s="73" t="s">
        <v>55</v>
      </c>
      <c r="E109" s="66">
        <v>36</v>
      </c>
      <c r="F109" s="74">
        <v>100</v>
      </c>
      <c r="G109" s="62">
        <f t="shared" si="25"/>
        <v>300</v>
      </c>
      <c r="H109" s="68">
        <v>8500</v>
      </c>
      <c r="I109" s="68">
        <f t="shared" si="17"/>
        <v>2090.5777929504202</v>
      </c>
      <c r="J109" s="85">
        <v>0.24595032858240201</v>
      </c>
      <c r="K109" s="86">
        <v>8596.4500000000007</v>
      </c>
      <c r="L109" s="92">
        <f t="shared" si="26"/>
        <v>1.01134705882353</v>
      </c>
      <c r="M109" s="88">
        <v>200</v>
      </c>
      <c r="N109" s="86">
        <v>100</v>
      </c>
      <c r="O109" s="89" t="s">
        <v>2012</v>
      </c>
      <c r="P109" s="90" t="s">
        <v>1840</v>
      </c>
      <c r="Q109" s="86">
        <v>8523.34</v>
      </c>
      <c r="R109" s="92">
        <f t="shared" si="27"/>
        <v>1.00274588235294</v>
      </c>
      <c r="S109" s="86">
        <v>200</v>
      </c>
      <c r="T109" s="86">
        <v>100</v>
      </c>
      <c r="U109" s="86" t="s">
        <v>2012</v>
      </c>
      <c r="V109" s="47" t="s">
        <v>1840</v>
      </c>
      <c r="W109" s="99">
        <v>8592.92</v>
      </c>
      <c r="X109" s="101">
        <f t="shared" si="28"/>
        <v>1.01093176470588</v>
      </c>
      <c r="Y109" s="99">
        <v>200</v>
      </c>
      <c r="Z109" s="99">
        <v>100</v>
      </c>
      <c r="AA109" s="104" t="s">
        <v>2012</v>
      </c>
      <c r="AB109" s="48" t="s">
        <v>1840</v>
      </c>
      <c r="AP109" s="21">
        <f t="shared" si="29"/>
        <v>600</v>
      </c>
      <c r="AQ109" s="21">
        <f t="shared" si="30"/>
        <v>300</v>
      </c>
      <c r="AR109" s="21">
        <f t="shared" si="31"/>
        <v>600</v>
      </c>
    </row>
    <row r="110" spans="1:44">
      <c r="A110" s="72">
        <v>108</v>
      </c>
      <c r="B110" s="72">
        <v>112888</v>
      </c>
      <c r="C110" s="73" t="s">
        <v>1703</v>
      </c>
      <c r="D110" s="73" t="s">
        <v>53</v>
      </c>
      <c r="E110" s="66">
        <v>36</v>
      </c>
      <c r="F110" s="74">
        <v>100</v>
      </c>
      <c r="G110" s="62">
        <f t="shared" si="25"/>
        <v>300</v>
      </c>
      <c r="H110" s="68">
        <v>9500</v>
      </c>
      <c r="I110" s="68">
        <f t="shared" si="17"/>
        <v>1900</v>
      </c>
      <c r="J110" s="85">
        <v>0.2</v>
      </c>
      <c r="K110" s="86">
        <v>6406.82</v>
      </c>
      <c r="L110" s="87">
        <f t="shared" si="26"/>
        <v>0.67440210526315802</v>
      </c>
      <c r="M110" s="88"/>
      <c r="N110" s="86">
        <v>0</v>
      </c>
      <c r="O110" s="89"/>
      <c r="P110" s="90"/>
      <c r="Q110" s="86">
        <v>5475.87</v>
      </c>
      <c r="R110" s="87">
        <f t="shared" si="27"/>
        <v>0.576407368421053</v>
      </c>
      <c r="S110" s="86"/>
      <c r="T110" s="86">
        <v>0</v>
      </c>
      <c r="U110" s="86"/>
      <c r="W110" s="99">
        <v>4779.8500000000004</v>
      </c>
      <c r="X110" s="100">
        <f t="shared" si="28"/>
        <v>0.50314210526315795</v>
      </c>
      <c r="Y110" s="99"/>
      <c r="Z110" s="99">
        <v>0</v>
      </c>
      <c r="AA110" s="104"/>
      <c r="AP110" s="21">
        <f t="shared" si="29"/>
        <v>0</v>
      </c>
      <c r="AQ110" s="21">
        <f t="shared" si="30"/>
        <v>0</v>
      </c>
      <c r="AR110" s="21">
        <f t="shared" si="31"/>
        <v>-300</v>
      </c>
    </row>
    <row r="111" spans="1:44">
      <c r="A111" s="69">
        <v>109</v>
      </c>
      <c r="B111" s="69">
        <v>52</v>
      </c>
      <c r="C111" s="70" t="s">
        <v>2013</v>
      </c>
      <c r="D111" s="70" t="s">
        <v>55</v>
      </c>
      <c r="E111" s="60">
        <v>37</v>
      </c>
      <c r="F111" s="71">
        <v>100</v>
      </c>
      <c r="G111" s="62">
        <f t="shared" si="25"/>
        <v>300</v>
      </c>
      <c r="H111" s="63">
        <v>10000</v>
      </c>
      <c r="I111" s="63">
        <f t="shared" si="17"/>
        <v>2275.6967760723601</v>
      </c>
      <c r="J111" s="79">
        <v>0.22756967760723601</v>
      </c>
      <c r="K111" s="80">
        <v>3232.45</v>
      </c>
      <c r="L111" s="81">
        <f t="shared" si="26"/>
        <v>0.323245</v>
      </c>
      <c r="M111" s="82"/>
      <c r="N111" s="80">
        <v>0</v>
      </c>
      <c r="O111" s="83"/>
      <c r="Q111" s="80">
        <v>5152.6000000000004</v>
      </c>
      <c r="R111" s="81">
        <f t="shared" si="27"/>
        <v>0.51526000000000005</v>
      </c>
      <c r="S111" s="80"/>
      <c r="T111" s="80">
        <v>0</v>
      </c>
      <c r="U111" s="80"/>
      <c r="W111" s="80">
        <v>3306.74</v>
      </c>
      <c r="X111" s="81">
        <f t="shared" si="28"/>
        <v>0.33067400000000002</v>
      </c>
      <c r="Y111" s="80"/>
      <c r="Z111" s="80">
        <v>0</v>
      </c>
      <c r="AA111" s="83"/>
      <c r="AP111" s="21">
        <f t="shared" si="29"/>
        <v>0</v>
      </c>
      <c r="AQ111" s="21">
        <f t="shared" si="30"/>
        <v>0</v>
      </c>
      <c r="AR111" s="21">
        <f t="shared" si="31"/>
        <v>-300</v>
      </c>
    </row>
    <row r="112" spans="1:44">
      <c r="A112" s="69">
        <v>110</v>
      </c>
      <c r="B112" s="69">
        <v>102478</v>
      </c>
      <c r="C112" s="70" t="s">
        <v>2014</v>
      </c>
      <c r="D112" s="70" t="s">
        <v>47</v>
      </c>
      <c r="E112" s="60">
        <v>37</v>
      </c>
      <c r="F112" s="71">
        <v>100</v>
      </c>
      <c r="G112" s="62">
        <f t="shared" si="25"/>
        <v>300</v>
      </c>
      <c r="H112" s="63">
        <v>7500</v>
      </c>
      <c r="I112" s="63">
        <f t="shared" si="17"/>
        <v>1350</v>
      </c>
      <c r="J112" s="79">
        <v>0.18</v>
      </c>
      <c r="K112" s="80">
        <v>11218.7</v>
      </c>
      <c r="L112" s="91">
        <f t="shared" si="26"/>
        <v>1.49582666666667</v>
      </c>
      <c r="M112" s="82">
        <v>100</v>
      </c>
      <c r="N112" s="80">
        <v>100</v>
      </c>
      <c r="O112" s="83" t="s">
        <v>177</v>
      </c>
      <c r="P112" s="47" t="s">
        <v>1840</v>
      </c>
      <c r="Q112" s="80">
        <v>4605.7</v>
      </c>
      <c r="R112" s="81">
        <f t="shared" si="27"/>
        <v>0.61409333333333305</v>
      </c>
      <c r="S112" s="80"/>
      <c r="T112" s="80">
        <v>0</v>
      </c>
      <c r="U112" s="80"/>
      <c r="W112" s="80">
        <v>4552.59</v>
      </c>
      <c r="X112" s="81">
        <f t="shared" si="28"/>
        <v>0.607012</v>
      </c>
      <c r="Y112" s="80"/>
      <c r="Z112" s="80">
        <v>0</v>
      </c>
      <c r="AA112" s="83"/>
      <c r="AP112" s="21">
        <f t="shared" si="29"/>
        <v>100</v>
      </c>
      <c r="AQ112" s="21">
        <f t="shared" si="30"/>
        <v>100</v>
      </c>
      <c r="AR112" s="21">
        <f t="shared" si="31"/>
        <v>-100</v>
      </c>
    </row>
    <row r="113" spans="1:44">
      <c r="A113" s="69">
        <v>111</v>
      </c>
      <c r="B113" s="69">
        <v>113298</v>
      </c>
      <c r="C113" s="70" t="s">
        <v>2015</v>
      </c>
      <c r="D113" s="70" t="s">
        <v>53</v>
      </c>
      <c r="E113" s="60">
        <v>37</v>
      </c>
      <c r="F113" s="71">
        <v>100</v>
      </c>
      <c r="G113" s="62">
        <f t="shared" si="25"/>
        <v>300</v>
      </c>
      <c r="H113" s="63">
        <v>8500</v>
      </c>
      <c r="I113" s="63">
        <f t="shared" si="17"/>
        <v>2013.8871571647301</v>
      </c>
      <c r="J113" s="79">
        <v>0.23692790084290899</v>
      </c>
      <c r="K113" s="80">
        <v>9339.9599999999991</v>
      </c>
      <c r="L113" s="81">
        <f t="shared" si="26"/>
        <v>1.0988188235294101</v>
      </c>
      <c r="M113" s="82"/>
      <c r="N113" s="80">
        <v>100</v>
      </c>
      <c r="O113" s="83"/>
      <c r="P113" s="47" t="s">
        <v>1840</v>
      </c>
      <c r="Q113" s="80">
        <v>2729.14</v>
      </c>
      <c r="R113" s="81">
        <f t="shared" si="27"/>
        <v>0.32107529411764701</v>
      </c>
      <c r="S113" s="80"/>
      <c r="T113" s="80">
        <v>0</v>
      </c>
      <c r="U113" s="80"/>
      <c r="W113" s="80">
        <v>6600.41</v>
      </c>
      <c r="X113" s="81">
        <f t="shared" si="28"/>
        <v>0.77651882352941204</v>
      </c>
      <c r="Y113" s="80"/>
      <c r="Z113" s="80">
        <v>0</v>
      </c>
      <c r="AA113" s="83"/>
      <c r="AP113" s="21">
        <f t="shared" si="29"/>
        <v>0</v>
      </c>
      <c r="AQ113" s="21">
        <f t="shared" si="30"/>
        <v>100</v>
      </c>
      <c r="AR113" s="21">
        <f t="shared" si="31"/>
        <v>-200</v>
      </c>
    </row>
    <row r="114" spans="1:44" ht="18" customHeight="1">
      <c r="A114" s="72">
        <v>112</v>
      </c>
      <c r="B114" s="72">
        <v>113023</v>
      </c>
      <c r="C114" s="73" t="s">
        <v>1444</v>
      </c>
      <c r="D114" s="73" t="s">
        <v>47</v>
      </c>
      <c r="E114" s="66">
        <v>38</v>
      </c>
      <c r="F114" s="74">
        <v>100</v>
      </c>
      <c r="G114" s="62">
        <f t="shared" si="25"/>
        <v>300</v>
      </c>
      <c r="H114" s="68">
        <v>7500</v>
      </c>
      <c r="I114" s="68">
        <f t="shared" si="17"/>
        <v>1200</v>
      </c>
      <c r="J114" s="85">
        <v>0.16</v>
      </c>
      <c r="K114" s="86">
        <v>10254.469999999999</v>
      </c>
      <c r="L114" s="92">
        <f t="shared" si="26"/>
        <v>1.3672626666666701</v>
      </c>
      <c r="M114" s="88">
        <v>100</v>
      </c>
      <c r="N114" s="86">
        <v>100</v>
      </c>
      <c r="O114" s="89" t="s">
        <v>2016</v>
      </c>
      <c r="P114" s="90" t="s">
        <v>1840</v>
      </c>
      <c r="Q114" s="86">
        <v>5859.36</v>
      </c>
      <c r="R114" s="87">
        <f t="shared" si="27"/>
        <v>0.78124800000000005</v>
      </c>
      <c r="S114" s="86"/>
      <c r="T114" s="86">
        <v>0</v>
      </c>
      <c r="U114" s="86"/>
      <c r="W114" s="99">
        <v>4702.8100000000004</v>
      </c>
      <c r="X114" s="100">
        <f t="shared" si="28"/>
        <v>0.62704133333333301</v>
      </c>
      <c r="Y114" s="99"/>
      <c r="Z114" s="99">
        <v>0</v>
      </c>
      <c r="AA114" s="104"/>
      <c r="AP114" s="21">
        <f t="shared" si="29"/>
        <v>100</v>
      </c>
      <c r="AQ114" s="21">
        <f t="shared" si="30"/>
        <v>100</v>
      </c>
      <c r="AR114" s="21">
        <f t="shared" si="31"/>
        <v>-100</v>
      </c>
    </row>
    <row r="115" spans="1:44" ht="18.95" customHeight="1">
      <c r="A115" s="64">
        <v>113</v>
      </c>
      <c r="B115" s="64">
        <v>105396</v>
      </c>
      <c r="C115" s="65" t="s">
        <v>2017</v>
      </c>
      <c r="D115" s="65" t="s">
        <v>51</v>
      </c>
      <c r="E115" s="66">
        <v>38</v>
      </c>
      <c r="F115" s="74">
        <v>100</v>
      </c>
      <c r="G115" s="62">
        <f t="shared" si="25"/>
        <v>300</v>
      </c>
      <c r="H115" s="68">
        <v>9000</v>
      </c>
      <c r="I115" s="68">
        <f t="shared" si="17"/>
        <v>2596.5142716242499</v>
      </c>
      <c r="J115" s="85">
        <v>0.28850158573602802</v>
      </c>
      <c r="K115" s="88">
        <v>12407.6</v>
      </c>
      <c r="L115" s="87">
        <f t="shared" si="26"/>
        <v>1.37862222222222</v>
      </c>
      <c r="M115" s="88"/>
      <c r="N115" s="86">
        <v>100</v>
      </c>
      <c r="O115" s="89" t="s">
        <v>1908</v>
      </c>
      <c r="P115" s="90"/>
      <c r="Q115" s="88">
        <v>12407.6</v>
      </c>
      <c r="R115" s="87">
        <f t="shared" si="27"/>
        <v>1.37862222222222</v>
      </c>
      <c r="S115" s="86"/>
      <c r="T115" s="86">
        <v>100</v>
      </c>
      <c r="U115" s="89" t="s">
        <v>1908</v>
      </c>
      <c r="W115" s="102">
        <v>12407.6</v>
      </c>
      <c r="X115" s="101">
        <f t="shared" si="28"/>
        <v>1.37862222222222</v>
      </c>
      <c r="Y115" s="99"/>
      <c r="Z115" s="99">
        <v>100</v>
      </c>
      <c r="AA115" s="104" t="s">
        <v>1909</v>
      </c>
      <c r="AP115" s="21">
        <f t="shared" si="29"/>
        <v>0</v>
      </c>
      <c r="AQ115" s="21">
        <f t="shared" si="30"/>
        <v>300</v>
      </c>
      <c r="AR115" s="21">
        <f t="shared" si="31"/>
        <v>0</v>
      </c>
    </row>
    <row r="116" spans="1:44" ht="18.95" customHeight="1">
      <c r="A116" s="72">
        <v>114</v>
      </c>
      <c r="B116" s="72">
        <v>106568</v>
      </c>
      <c r="C116" s="73" t="s">
        <v>2018</v>
      </c>
      <c r="D116" s="73" t="s">
        <v>51</v>
      </c>
      <c r="E116" s="66">
        <v>38</v>
      </c>
      <c r="F116" s="74">
        <v>100</v>
      </c>
      <c r="G116" s="62">
        <f t="shared" si="25"/>
        <v>300</v>
      </c>
      <c r="H116" s="68">
        <v>8500</v>
      </c>
      <c r="I116" s="68">
        <f t="shared" si="17"/>
        <v>2355.6361933795201</v>
      </c>
      <c r="J116" s="85">
        <v>0.277133669809355</v>
      </c>
      <c r="K116" s="86">
        <v>8506.84</v>
      </c>
      <c r="L116" s="87">
        <f t="shared" si="26"/>
        <v>1.0008047058823499</v>
      </c>
      <c r="M116" s="88"/>
      <c r="N116" s="86">
        <v>100</v>
      </c>
      <c r="O116" s="89"/>
      <c r="P116" s="90" t="s">
        <v>1840</v>
      </c>
      <c r="Q116" s="86">
        <v>8778.77</v>
      </c>
      <c r="R116" s="92">
        <f t="shared" si="27"/>
        <v>1.03279647058824</v>
      </c>
      <c r="S116" s="86">
        <v>200</v>
      </c>
      <c r="T116" s="86">
        <v>100</v>
      </c>
      <c r="U116" s="86" t="s">
        <v>2019</v>
      </c>
      <c r="V116" s="47" t="s">
        <v>1840</v>
      </c>
      <c r="W116" s="99">
        <v>8558.44</v>
      </c>
      <c r="X116" s="100">
        <f t="shared" si="28"/>
        <v>1.00687529411765</v>
      </c>
      <c r="Y116" s="99"/>
      <c r="Z116" s="99">
        <v>100</v>
      </c>
      <c r="AA116" s="104"/>
      <c r="AB116" s="48" t="s">
        <v>1840</v>
      </c>
      <c r="AP116" s="21">
        <f t="shared" si="29"/>
        <v>200</v>
      </c>
      <c r="AQ116" s="21">
        <f t="shared" si="30"/>
        <v>300</v>
      </c>
      <c r="AR116" s="21">
        <f t="shared" si="31"/>
        <v>200</v>
      </c>
    </row>
    <row r="117" spans="1:44">
      <c r="A117" s="69">
        <v>115</v>
      </c>
      <c r="B117" s="69">
        <v>113025</v>
      </c>
      <c r="C117" s="70" t="s">
        <v>2020</v>
      </c>
      <c r="D117" s="70" t="s">
        <v>53</v>
      </c>
      <c r="E117" s="60">
        <v>39</v>
      </c>
      <c r="F117" s="71">
        <v>100</v>
      </c>
      <c r="G117" s="62">
        <f t="shared" si="25"/>
        <v>300</v>
      </c>
      <c r="H117" s="63">
        <v>8000</v>
      </c>
      <c r="I117" s="63">
        <f t="shared" si="17"/>
        <v>1847.4724651813799</v>
      </c>
      <c r="J117" s="79">
        <v>0.23093405814767201</v>
      </c>
      <c r="K117" s="80">
        <v>6198.97</v>
      </c>
      <c r="L117" s="81">
        <f t="shared" si="26"/>
        <v>0.77487125000000001</v>
      </c>
      <c r="M117" s="82"/>
      <c r="N117" s="80">
        <v>0</v>
      </c>
      <c r="O117" s="83"/>
      <c r="Q117" s="80">
        <v>4293.16</v>
      </c>
      <c r="R117" s="81">
        <f t="shared" si="27"/>
        <v>0.53664500000000004</v>
      </c>
      <c r="S117" s="80"/>
      <c r="T117" s="80">
        <v>0</v>
      </c>
      <c r="U117" s="80"/>
      <c r="W117" s="80">
        <v>5541.27</v>
      </c>
      <c r="X117" s="81">
        <f t="shared" si="28"/>
        <v>0.69265874999999999</v>
      </c>
      <c r="Y117" s="80"/>
      <c r="Z117" s="80">
        <v>0</v>
      </c>
      <c r="AA117" s="83"/>
      <c r="AP117" s="21">
        <f t="shared" si="29"/>
        <v>0</v>
      </c>
      <c r="AQ117" s="21">
        <f t="shared" si="30"/>
        <v>0</v>
      </c>
      <c r="AR117" s="21">
        <f t="shared" si="31"/>
        <v>-300</v>
      </c>
    </row>
    <row r="118" spans="1:44">
      <c r="A118" s="69">
        <v>116</v>
      </c>
      <c r="B118" s="69">
        <v>110378</v>
      </c>
      <c r="C118" s="70" t="s">
        <v>2021</v>
      </c>
      <c r="D118" s="70" t="s">
        <v>55</v>
      </c>
      <c r="E118" s="60">
        <v>39</v>
      </c>
      <c r="F118" s="71">
        <v>100</v>
      </c>
      <c r="G118" s="62">
        <f t="shared" si="25"/>
        <v>300</v>
      </c>
      <c r="H118" s="63">
        <v>8000</v>
      </c>
      <c r="I118" s="63">
        <f t="shared" si="17"/>
        <v>1600</v>
      </c>
      <c r="J118" s="79">
        <v>0.2</v>
      </c>
      <c r="K118" s="80">
        <v>3851.53</v>
      </c>
      <c r="L118" s="81">
        <f t="shared" si="26"/>
        <v>0.48144124999999999</v>
      </c>
      <c r="M118" s="82"/>
      <c r="N118" s="80">
        <v>0</v>
      </c>
      <c r="O118" s="83"/>
      <c r="Q118" s="80">
        <v>8261.01</v>
      </c>
      <c r="R118" s="91">
        <f t="shared" si="27"/>
        <v>1.0326262500000001</v>
      </c>
      <c r="S118" s="80">
        <v>200</v>
      </c>
      <c r="T118" s="80">
        <v>100</v>
      </c>
      <c r="U118" s="80" t="s">
        <v>2022</v>
      </c>
      <c r="V118" s="47" t="s">
        <v>1840</v>
      </c>
      <c r="W118" s="80">
        <v>4115.79</v>
      </c>
      <c r="X118" s="81">
        <f t="shared" si="28"/>
        <v>0.51447374999999995</v>
      </c>
      <c r="Y118" s="80"/>
      <c r="Z118" s="80">
        <v>0</v>
      </c>
      <c r="AA118" s="83"/>
      <c r="AP118" s="21">
        <f t="shared" si="29"/>
        <v>200</v>
      </c>
      <c r="AQ118" s="21">
        <f t="shared" si="30"/>
        <v>100</v>
      </c>
      <c r="AR118" s="21">
        <f t="shared" si="31"/>
        <v>0</v>
      </c>
    </row>
    <row r="119" spans="1:44" ht="24">
      <c r="A119" s="69">
        <v>117</v>
      </c>
      <c r="B119" s="69">
        <v>351</v>
      </c>
      <c r="C119" s="70" t="s">
        <v>2023</v>
      </c>
      <c r="D119" s="70" t="s">
        <v>55</v>
      </c>
      <c r="E119" s="60">
        <v>39</v>
      </c>
      <c r="F119" s="71">
        <v>100</v>
      </c>
      <c r="G119" s="62">
        <f t="shared" si="25"/>
        <v>300</v>
      </c>
      <c r="H119" s="63">
        <v>14000</v>
      </c>
      <c r="I119" s="63">
        <f t="shared" si="17"/>
        <v>3007.9413576188099</v>
      </c>
      <c r="J119" s="79">
        <v>0.21485295411562899</v>
      </c>
      <c r="K119" s="80">
        <v>14011.01</v>
      </c>
      <c r="L119" s="81">
        <f t="shared" si="26"/>
        <v>1.0007864285714301</v>
      </c>
      <c r="M119" s="82">
        <v>200</v>
      </c>
      <c r="N119" s="80">
        <v>100</v>
      </c>
      <c r="O119" s="83" t="s">
        <v>2024</v>
      </c>
      <c r="P119" s="47" t="s">
        <v>1840</v>
      </c>
      <c r="Q119" s="80">
        <v>10345.75</v>
      </c>
      <c r="R119" s="81">
        <f t="shared" si="27"/>
        <v>0.73898214285714303</v>
      </c>
      <c r="S119" s="80"/>
      <c r="T119" s="80">
        <v>0</v>
      </c>
      <c r="U119" s="80"/>
      <c r="W119" s="80">
        <v>9953.01</v>
      </c>
      <c r="X119" s="81">
        <f t="shared" si="28"/>
        <v>0.71092928571428604</v>
      </c>
      <c r="Y119" s="80"/>
      <c r="Z119" s="80">
        <v>0</v>
      </c>
      <c r="AA119" s="83"/>
      <c r="AP119" s="21">
        <f t="shared" si="29"/>
        <v>200</v>
      </c>
      <c r="AQ119" s="21">
        <f t="shared" si="30"/>
        <v>100</v>
      </c>
      <c r="AR119" s="21">
        <f t="shared" si="31"/>
        <v>0</v>
      </c>
    </row>
    <row r="120" spans="1:44" ht="24">
      <c r="A120" s="72">
        <v>118</v>
      </c>
      <c r="B120" s="72">
        <v>114286</v>
      </c>
      <c r="C120" s="73" t="s">
        <v>2025</v>
      </c>
      <c r="D120" s="73" t="s">
        <v>53</v>
      </c>
      <c r="E120" s="66">
        <v>40</v>
      </c>
      <c r="F120" s="74">
        <v>100</v>
      </c>
      <c r="G120" s="62">
        <f t="shared" si="25"/>
        <v>300</v>
      </c>
      <c r="H120" s="68">
        <v>8000</v>
      </c>
      <c r="I120" s="68">
        <f t="shared" si="17"/>
        <v>1320</v>
      </c>
      <c r="J120" s="85">
        <v>0.16500000000000001</v>
      </c>
      <c r="K120" s="86">
        <v>9442.18</v>
      </c>
      <c r="L120" s="87">
        <f t="shared" si="26"/>
        <v>1.1802725000000001</v>
      </c>
      <c r="M120" s="88">
        <v>200</v>
      </c>
      <c r="N120" s="86">
        <v>100</v>
      </c>
      <c r="O120" s="89" t="s">
        <v>2026</v>
      </c>
      <c r="P120" s="90" t="s">
        <v>1840</v>
      </c>
      <c r="Q120" s="86">
        <v>9323.43</v>
      </c>
      <c r="R120" s="92">
        <f t="shared" si="27"/>
        <v>1.16542875</v>
      </c>
      <c r="S120" s="86">
        <v>100</v>
      </c>
      <c r="T120" s="86">
        <v>100</v>
      </c>
      <c r="U120" s="86" t="s">
        <v>2027</v>
      </c>
      <c r="V120" s="47" t="s">
        <v>1840</v>
      </c>
      <c r="W120" s="99">
        <v>10675.92</v>
      </c>
      <c r="X120" s="101">
        <f t="shared" si="28"/>
        <v>1.33449</v>
      </c>
      <c r="Y120" s="99">
        <v>200</v>
      </c>
      <c r="Z120" s="99">
        <v>100</v>
      </c>
      <c r="AA120" s="104" t="s">
        <v>2026</v>
      </c>
      <c r="AB120" s="48" t="s">
        <v>1840</v>
      </c>
      <c r="AP120" s="21">
        <f t="shared" si="29"/>
        <v>500</v>
      </c>
      <c r="AQ120" s="21">
        <f t="shared" si="30"/>
        <v>300</v>
      </c>
      <c r="AR120" s="21">
        <f t="shared" si="31"/>
        <v>500</v>
      </c>
    </row>
    <row r="121" spans="1:44">
      <c r="A121" s="72">
        <v>119</v>
      </c>
      <c r="B121" s="72">
        <v>591</v>
      </c>
      <c r="C121" s="73" t="s">
        <v>2028</v>
      </c>
      <c r="D121" s="73" t="s">
        <v>59</v>
      </c>
      <c r="E121" s="66">
        <v>40</v>
      </c>
      <c r="F121" s="74">
        <v>100</v>
      </c>
      <c r="G121" s="62">
        <f t="shared" si="25"/>
        <v>300</v>
      </c>
      <c r="H121" s="68">
        <v>8500</v>
      </c>
      <c r="I121" s="68">
        <f t="shared" si="17"/>
        <v>2209.47080860302</v>
      </c>
      <c r="J121" s="85">
        <v>0.259937742188591</v>
      </c>
      <c r="K121" s="86">
        <v>4227.21</v>
      </c>
      <c r="L121" s="87">
        <f t="shared" si="26"/>
        <v>0.49731882352941198</v>
      </c>
      <c r="M121" s="88"/>
      <c r="N121" s="86">
        <v>0</v>
      </c>
      <c r="O121" s="89"/>
      <c r="P121" s="90"/>
      <c r="Q121" s="86">
        <v>9883.4</v>
      </c>
      <c r="R121" s="87">
        <f t="shared" si="27"/>
        <v>1.1627529411764701</v>
      </c>
      <c r="S121" s="86"/>
      <c r="T121" s="86">
        <v>100</v>
      </c>
      <c r="U121" s="86"/>
      <c r="V121" s="47" t="s">
        <v>1840</v>
      </c>
      <c r="W121" s="99">
        <v>4908.3599999999997</v>
      </c>
      <c r="X121" s="100">
        <f t="shared" si="28"/>
        <v>0.57745411764705901</v>
      </c>
      <c r="Y121" s="99"/>
      <c r="Z121" s="99">
        <v>0</v>
      </c>
      <c r="AA121" s="104"/>
      <c r="AP121" s="21">
        <f t="shared" si="29"/>
        <v>0</v>
      </c>
      <c r="AQ121" s="21">
        <f t="shared" si="30"/>
        <v>100</v>
      </c>
      <c r="AR121" s="21">
        <f t="shared" si="31"/>
        <v>-200</v>
      </c>
    </row>
    <row r="122" spans="1:44">
      <c r="A122" s="72">
        <v>120</v>
      </c>
      <c r="B122" s="72">
        <v>753</v>
      </c>
      <c r="C122" s="73" t="s">
        <v>563</v>
      </c>
      <c r="D122" s="73" t="s">
        <v>51</v>
      </c>
      <c r="E122" s="66">
        <v>40</v>
      </c>
      <c r="F122" s="74">
        <v>100</v>
      </c>
      <c r="G122" s="62">
        <f t="shared" si="25"/>
        <v>300</v>
      </c>
      <c r="H122" s="68">
        <v>8000</v>
      </c>
      <c r="I122" s="68">
        <f t="shared" si="17"/>
        <v>1872.3590270407899</v>
      </c>
      <c r="J122" s="85">
        <v>0.23404487838009899</v>
      </c>
      <c r="K122" s="86">
        <v>5312.57</v>
      </c>
      <c r="L122" s="87">
        <f t="shared" si="26"/>
        <v>0.66407125</v>
      </c>
      <c r="M122" s="88"/>
      <c r="N122" s="86">
        <v>0</v>
      </c>
      <c r="O122" s="89"/>
      <c r="P122" s="90"/>
      <c r="Q122" s="86">
        <v>5424.51</v>
      </c>
      <c r="R122" s="87">
        <f t="shared" si="27"/>
        <v>0.67806374999999997</v>
      </c>
      <c r="S122" s="86"/>
      <c r="T122" s="86">
        <v>0</v>
      </c>
      <c r="U122" s="86"/>
      <c r="W122" s="99">
        <v>5536.33</v>
      </c>
      <c r="X122" s="100">
        <f t="shared" si="28"/>
        <v>0.69204125000000005</v>
      </c>
      <c r="Y122" s="99"/>
      <c r="Z122" s="99">
        <v>0</v>
      </c>
      <c r="AA122" s="104"/>
      <c r="AP122" s="21">
        <f t="shared" si="29"/>
        <v>0</v>
      </c>
      <c r="AQ122" s="21">
        <f t="shared" si="30"/>
        <v>0</v>
      </c>
      <c r="AR122" s="21">
        <f t="shared" si="31"/>
        <v>-300</v>
      </c>
    </row>
    <row r="123" spans="1:44">
      <c r="A123" s="69">
        <v>121</v>
      </c>
      <c r="B123" s="69">
        <v>113008</v>
      </c>
      <c r="C123" s="70" t="s">
        <v>993</v>
      </c>
      <c r="D123" s="70" t="s">
        <v>51</v>
      </c>
      <c r="E123" s="60">
        <v>41</v>
      </c>
      <c r="F123" s="71">
        <v>100</v>
      </c>
      <c r="G123" s="62">
        <f t="shared" si="25"/>
        <v>300</v>
      </c>
      <c r="H123" s="63">
        <v>6000</v>
      </c>
      <c r="I123" s="63">
        <f t="shared" si="17"/>
        <v>1353.5134559225901</v>
      </c>
      <c r="J123" s="79">
        <v>0.225585575987099</v>
      </c>
      <c r="K123" s="80">
        <v>5072.92</v>
      </c>
      <c r="L123" s="81">
        <f t="shared" si="26"/>
        <v>0.84548666666666705</v>
      </c>
      <c r="M123" s="82"/>
      <c r="N123" s="80">
        <v>0</v>
      </c>
      <c r="O123" s="83"/>
      <c r="Q123" s="80">
        <v>1313.78</v>
      </c>
      <c r="R123" s="81">
        <f t="shared" si="27"/>
        <v>0.21896333333333301</v>
      </c>
      <c r="S123" s="80"/>
      <c r="T123" s="80">
        <v>0</v>
      </c>
      <c r="U123" s="80"/>
      <c r="W123" s="80">
        <v>2539.42</v>
      </c>
      <c r="X123" s="81">
        <f t="shared" si="28"/>
        <v>0.42323666666666698</v>
      </c>
      <c r="Y123" s="80"/>
      <c r="Z123" s="80">
        <v>0</v>
      </c>
      <c r="AA123" s="83"/>
      <c r="AP123" s="21">
        <f t="shared" si="29"/>
        <v>0</v>
      </c>
      <c r="AQ123" s="21">
        <f t="shared" si="30"/>
        <v>0</v>
      </c>
      <c r="AR123" s="21">
        <f t="shared" si="31"/>
        <v>-300</v>
      </c>
    </row>
    <row r="124" spans="1:44">
      <c r="A124" s="69">
        <v>122</v>
      </c>
      <c r="B124" s="69">
        <v>113833</v>
      </c>
      <c r="C124" s="70" t="s">
        <v>2029</v>
      </c>
      <c r="D124" s="70" t="s">
        <v>53</v>
      </c>
      <c r="E124" s="60">
        <v>41</v>
      </c>
      <c r="F124" s="71">
        <v>100</v>
      </c>
      <c r="G124" s="62">
        <f t="shared" si="25"/>
        <v>300</v>
      </c>
      <c r="H124" s="63">
        <v>6500</v>
      </c>
      <c r="I124" s="63">
        <f t="shared" si="17"/>
        <v>1339.12512930804</v>
      </c>
      <c r="J124" s="79">
        <v>0.20601925066277599</v>
      </c>
      <c r="K124" s="80">
        <v>6591.58</v>
      </c>
      <c r="L124" s="91">
        <f t="shared" si="26"/>
        <v>1.01408923076923</v>
      </c>
      <c r="M124" s="82">
        <v>100</v>
      </c>
      <c r="N124" s="80">
        <v>100</v>
      </c>
      <c r="O124" s="83" t="s">
        <v>2030</v>
      </c>
      <c r="P124" s="47" t="s">
        <v>1840</v>
      </c>
      <c r="Q124" s="80">
        <v>3174.92</v>
      </c>
      <c r="R124" s="81">
        <f t="shared" si="27"/>
        <v>0.48844923076923102</v>
      </c>
      <c r="S124" s="80"/>
      <c r="T124" s="80">
        <v>0</v>
      </c>
      <c r="U124" s="80"/>
      <c r="W124" s="80">
        <v>7595.58</v>
      </c>
      <c r="X124" s="91">
        <f t="shared" si="28"/>
        <v>1.1685507692307699</v>
      </c>
      <c r="Y124" s="80">
        <v>100</v>
      </c>
      <c r="Z124" s="80">
        <v>100</v>
      </c>
      <c r="AA124" s="83" t="s">
        <v>2030</v>
      </c>
      <c r="AB124" s="48" t="s">
        <v>1840</v>
      </c>
      <c r="AP124" s="21">
        <f t="shared" si="29"/>
        <v>200</v>
      </c>
      <c r="AQ124" s="21">
        <f t="shared" si="30"/>
        <v>200</v>
      </c>
      <c r="AR124" s="21">
        <f t="shared" si="31"/>
        <v>100</v>
      </c>
    </row>
    <row r="125" spans="1:44">
      <c r="A125" s="72">
        <v>123</v>
      </c>
      <c r="B125" s="72">
        <v>111064</v>
      </c>
      <c r="C125" s="73" t="s">
        <v>2031</v>
      </c>
      <c r="D125" s="73" t="s">
        <v>59</v>
      </c>
      <c r="E125" s="66">
        <v>42</v>
      </c>
      <c r="F125" s="74">
        <v>100</v>
      </c>
      <c r="G125" s="62">
        <f t="shared" si="25"/>
        <v>300</v>
      </c>
      <c r="H125" s="68">
        <v>6000</v>
      </c>
      <c r="I125" s="68">
        <f t="shared" si="17"/>
        <v>1734.02389881257</v>
      </c>
      <c r="J125" s="85">
        <v>0.28900398313542802</v>
      </c>
      <c r="K125" s="86">
        <v>6004.15</v>
      </c>
      <c r="L125" s="92">
        <f t="shared" si="26"/>
        <v>1.0006916666666701</v>
      </c>
      <c r="M125" s="88">
        <v>100</v>
      </c>
      <c r="N125" s="86">
        <v>100</v>
      </c>
      <c r="O125" s="89" t="s">
        <v>2032</v>
      </c>
      <c r="P125" s="90" t="s">
        <v>1840</v>
      </c>
      <c r="Q125" s="86">
        <v>3357.22</v>
      </c>
      <c r="R125" s="87">
        <f t="shared" si="27"/>
        <v>0.55953666666666702</v>
      </c>
      <c r="S125" s="86"/>
      <c r="T125" s="86">
        <v>0</v>
      </c>
      <c r="U125" s="86"/>
      <c r="W125" s="99">
        <v>2226.37</v>
      </c>
      <c r="X125" s="100">
        <f t="shared" si="28"/>
        <v>0.37106166666666701</v>
      </c>
      <c r="Y125" s="99"/>
      <c r="Z125" s="99">
        <v>0</v>
      </c>
      <c r="AA125" s="104"/>
      <c r="AP125" s="21">
        <f t="shared" si="29"/>
        <v>100</v>
      </c>
      <c r="AQ125" s="21">
        <f t="shared" si="30"/>
        <v>100</v>
      </c>
      <c r="AR125" s="21">
        <f t="shared" si="31"/>
        <v>-100</v>
      </c>
    </row>
    <row r="126" spans="1:44">
      <c r="A126" s="72">
        <v>124</v>
      </c>
      <c r="B126" s="72">
        <v>114069</v>
      </c>
      <c r="C126" s="73" t="s">
        <v>2033</v>
      </c>
      <c r="D126" s="73" t="s">
        <v>51</v>
      </c>
      <c r="E126" s="66">
        <v>42</v>
      </c>
      <c r="F126" s="74">
        <v>100</v>
      </c>
      <c r="G126" s="62">
        <f t="shared" si="25"/>
        <v>300</v>
      </c>
      <c r="H126" s="68">
        <v>6000</v>
      </c>
      <c r="I126" s="68">
        <f t="shared" si="17"/>
        <v>1607.86733471036</v>
      </c>
      <c r="J126" s="85">
        <v>0.26797788911839299</v>
      </c>
      <c r="K126" s="86">
        <v>5031.8599999999997</v>
      </c>
      <c r="L126" s="87">
        <f t="shared" si="26"/>
        <v>0.83864333333333296</v>
      </c>
      <c r="M126" s="88"/>
      <c r="N126" s="86">
        <v>0</v>
      </c>
      <c r="O126" s="89"/>
      <c r="P126" s="90"/>
      <c r="Q126" s="86">
        <v>3753.58</v>
      </c>
      <c r="R126" s="87">
        <f t="shared" si="27"/>
        <v>0.62559666666666702</v>
      </c>
      <c r="S126" s="86"/>
      <c r="T126" s="86">
        <v>0</v>
      </c>
      <c r="U126" s="86"/>
      <c r="W126" s="99">
        <v>3326.28</v>
      </c>
      <c r="X126" s="100">
        <f t="shared" si="28"/>
        <v>0.55437999999999998</v>
      </c>
      <c r="Y126" s="99"/>
      <c r="Z126" s="99">
        <v>0</v>
      </c>
      <c r="AA126" s="104"/>
      <c r="AP126" s="21">
        <f t="shared" si="29"/>
        <v>0</v>
      </c>
      <c r="AQ126" s="21">
        <f t="shared" si="30"/>
        <v>0</v>
      </c>
      <c r="AR126" s="21">
        <f t="shared" si="31"/>
        <v>-300</v>
      </c>
    </row>
    <row r="127" spans="1:44">
      <c r="A127" s="69">
        <v>125</v>
      </c>
      <c r="B127" s="69">
        <v>104430</v>
      </c>
      <c r="C127" s="70" t="s">
        <v>2034</v>
      </c>
      <c r="D127" s="70" t="s">
        <v>51</v>
      </c>
      <c r="E127" s="60">
        <v>43</v>
      </c>
      <c r="F127" s="71">
        <v>100</v>
      </c>
      <c r="G127" s="62">
        <f t="shared" si="25"/>
        <v>300</v>
      </c>
      <c r="H127" s="63">
        <v>8500</v>
      </c>
      <c r="I127" s="63">
        <f t="shared" si="17"/>
        <v>1959.2938183782801</v>
      </c>
      <c r="J127" s="79">
        <v>0.230505155103327</v>
      </c>
      <c r="K127" s="80">
        <v>5706.55</v>
      </c>
      <c r="L127" s="81">
        <f t="shared" si="26"/>
        <v>0.67135882352941201</v>
      </c>
      <c r="M127" s="82"/>
      <c r="N127" s="80">
        <v>0</v>
      </c>
      <c r="O127" s="83"/>
      <c r="Q127" s="80">
        <v>5001.6899999999996</v>
      </c>
      <c r="R127" s="81">
        <f t="shared" si="27"/>
        <v>0.588434117647059</v>
      </c>
      <c r="S127" s="80"/>
      <c r="T127" s="80">
        <v>0</v>
      </c>
      <c r="U127" s="80"/>
      <c r="W127" s="80">
        <v>5861.22</v>
      </c>
      <c r="X127" s="81">
        <f t="shared" si="28"/>
        <v>0.68955529411764704</v>
      </c>
      <c r="Y127" s="80"/>
      <c r="Z127" s="80">
        <v>0</v>
      </c>
      <c r="AA127" s="83"/>
      <c r="AP127" s="21">
        <f t="shared" si="29"/>
        <v>0</v>
      </c>
      <c r="AQ127" s="21">
        <f t="shared" si="30"/>
        <v>0</v>
      </c>
      <c r="AR127" s="21">
        <f t="shared" si="31"/>
        <v>-300</v>
      </c>
    </row>
    <row r="128" spans="1:44">
      <c r="A128" s="69">
        <v>126</v>
      </c>
      <c r="B128" s="69">
        <v>371</v>
      </c>
      <c r="C128" s="70" t="s">
        <v>2035</v>
      </c>
      <c r="D128" s="70" t="s">
        <v>45</v>
      </c>
      <c r="E128" s="60">
        <v>43</v>
      </c>
      <c r="F128" s="71">
        <v>100</v>
      </c>
      <c r="G128" s="62">
        <f t="shared" si="25"/>
        <v>300</v>
      </c>
      <c r="H128" s="63">
        <v>7000</v>
      </c>
      <c r="I128" s="63">
        <f t="shared" si="17"/>
        <v>1810.01108718606</v>
      </c>
      <c r="J128" s="79">
        <v>0.25857301245515102</v>
      </c>
      <c r="K128" s="80">
        <v>7449.95</v>
      </c>
      <c r="L128" s="91">
        <f t="shared" si="26"/>
        <v>1.0642785714285701</v>
      </c>
      <c r="M128" s="82">
        <v>100</v>
      </c>
      <c r="N128" s="80">
        <v>100</v>
      </c>
      <c r="O128" s="83" t="s">
        <v>2036</v>
      </c>
      <c r="P128" s="47" t="s">
        <v>1840</v>
      </c>
      <c r="Q128" s="80">
        <v>4373.68</v>
      </c>
      <c r="R128" s="81">
        <f t="shared" si="27"/>
        <v>0.62481142857142902</v>
      </c>
      <c r="S128" s="80"/>
      <c r="T128" s="80">
        <v>0</v>
      </c>
      <c r="U128" s="80"/>
      <c r="W128" s="80">
        <v>9200.2800000000007</v>
      </c>
      <c r="X128" s="91">
        <f t="shared" si="28"/>
        <v>1.3143257142857101</v>
      </c>
      <c r="Y128" s="80">
        <v>100</v>
      </c>
      <c r="Z128" s="80">
        <v>100</v>
      </c>
      <c r="AA128" s="83" t="s">
        <v>2036</v>
      </c>
      <c r="AB128" s="48" t="s">
        <v>1840</v>
      </c>
      <c r="AP128" s="21">
        <f t="shared" si="29"/>
        <v>200</v>
      </c>
      <c r="AQ128" s="21">
        <f t="shared" si="30"/>
        <v>200</v>
      </c>
      <c r="AR128" s="21">
        <f t="shared" si="31"/>
        <v>100</v>
      </c>
    </row>
    <row r="129" spans="1:44" ht="36">
      <c r="A129" s="72">
        <v>127</v>
      </c>
      <c r="B129" s="64">
        <v>107829</v>
      </c>
      <c r="C129" s="65" t="s">
        <v>2037</v>
      </c>
      <c r="D129" s="73" t="s">
        <v>47</v>
      </c>
      <c r="E129" s="66">
        <v>44</v>
      </c>
      <c r="F129" s="74">
        <v>100</v>
      </c>
      <c r="G129" s="62">
        <f t="shared" si="25"/>
        <v>300</v>
      </c>
      <c r="H129" s="68">
        <v>8000</v>
      </c>
      <c r="I129" s="68">
        <f t="shared" si="17"/>
        <v>2116.1076097997802</v>
      </c>
      <c r="J129" s="85">
        <v>0.264513451224973</v>
      </c>
      <c r="K129" s="88">
        <v>3892</v>
      </c>
      <c r="L129" s="87">
        <f t="shared" si="26"/>
        <v>0.48649999999999999</v>
      </c>
      <c r="M129" s="88"/>
      <c r="N129" s="86">
        <v>0</v>
      </c>
      <c r="O129" s="89" t="s">
        <v>1908</v>
      </c>
      <c r="P129" s="90"/>
      <c r="Q129" s="88">
        <v>3892</v>
      </c>
      <c r="R129" s="87">
        <f t="shared" si="27"/>
        <v>0.48649999999999999</v>
      </c>
      <c r="S129" s="86"/>
      <c r="T129" s="86">
        <v>0</v>
      </c>
      <c r="U129" s="89" t="s">
        <v>1908</v>
      </c>
      <c r="W129" s="102">
        <v>3892</v>
      </c>
      <c r="X129" s="100">
        <f t="shared" si="28"/>
        <v>0.48649999999999999</v>
      </c>
      <c r="Y129" s="99"/>
      <c r="Z129" s="99">
        <v>0</v>
      </c>
      <c r="AA129" s="104"/>
      <c r="AP129" s="21">
        <f t="shared" si="29"/>
        <v>0</v>
      </c>
      <c r="AQ129" s="21">
        <f t="shared" si="30"/>
        <v>0</v>
      </c>
      <c r="AR129" s="21">
        <f t="shared" si="31"/>
        <v>-300</v>
      </c>
    </row>
    <row r="130" spans="1:44" ht="18" customHeight="1">
      <c r="A130" s="72">
        <v>128</v>
      </c>
      <c r="B130" s="72">
        <v>545</v>
      </c>
      <c r="C130" s="73" t="s">
        <v>2038</v>
      </c>
      <c r="D130" s="73" t="s">
        <v>51</v>
      </c>
      <c r="E130" s="66">
        <v>44</v>
      </c>
      <c r="F130" s="74">
        <v>100</v>
      </c>
      <c r="G130" s="62">
        <f t="shared" si="25"/>
        <v>300</v>
      </c>
      <c r="H130" s="68">
        <v>7000</v>
      </c>
      <c r="I130" s="68">
        <f t="shared" si="17"/>
        <v>1770.6132131797499</v>
      </c>
      <c r="J130" s="85">
        <v>0.25294474473996398</v>
      </c>
      <c r="K130" s="86">
        <v>7029.23</v>
      </c>
      <c r="L130" s="87">
        <f t="shared" si="26"/>
        <v>1.00417571428571</v>
      </c>
      <c r="M130" s="88">
        <v>100</v>
      </c>
      <c r="N130" s="86">
        <v>100</v>
      </c>
      <c r="O130" s="89" t="s">
        <v>2039</v>
      </c>
      <c r="P130" s="90" t="s">
        <v>1840</v>
      </c>
      <c r="Q130" s="88">
        <v>7000.54</v>
      </c>
      <c r="R130" s="92">
        <f t="shared" si="27"/>
        <v>1.00007714285714</v>
      </c>
      <c r="S130" s="86">
        <v>100</v>
      </c>
      <c r="T130" s="86">
        <v>100</v>
      </c>
      <c r="U130" s="86" t="s">
        <v>2039</v>
      </c>
      <c r="W130" s="99">
        <v>2687.75</v>
      </c>
      <c r="X130" s="100">
        <f t="shared" si="28"/>
        <v>0.38396428571428598</v>
      </c>
      <c r="Y130" s="99"/>
      <c r="Z130" s="99">
        <v>0</v>
      </c>
      <c r="AA130" s="104"/>
      <c r="AP130" s="21">
        <f t="shared" si="29"/>
        <v>200</v>
      </c>
      <c r="AQ130" s="21">
        <f t="shared" si="30"/>
        <v>200</v>
      </c>
      <c r="AR130" s="21">
        <f t="shared" si="31"/>
        <v>100</v>
      </c>
    </row>
    <row r="131" spans="1:44" ht="18" customHeight="1">
      <c r="A131" s="277" t="s">
        <v>178</v>
      </c>
      <c r="B131" s="277"/>
      <c r="C131" s="277"/>
      <c r="D131" s="277"/>
      <c r="E131" s="109"/>
      <c r="F131" s="110">
        <f>SUM(F3:F130)</f>
        <v>19550</v>
      </c>
      <c r="G131" s="62">
        <f t="shared" si="25"/>
        <v>58650</v>
      </c>
      <c r="H131" s="111">
        <f>SUM(H3:H130)</f>
        <v>2018500</v>
      </c>
      <c r="I131" s="111">
        <f>SUM(I3:I130)</f>
        <v>441042.63641602302</v>
      </c>
      <c r="J131" s="112">
        <v>0.21770271785481199</v>
      </c>
      <c r="K131" s="80">
        <f>SUM(K3:K130)</f>
        <v>1914575.25</v>
      </c>
      <c r="L131" s="113">
        <f t="shared" si="26"/>
        <v>0.94851387168689605</v>
      </c>
      <c r="M131" s="28"/>
      <c r="N131" s="13"/>
      <c r="O131" s="114"/>
      <c r="Q131" s="13">
        <f>SUM(Q3:Q130)</f>
        <v>1796915.23</v>
      </c>
      <c r="R131" s="113">
        <f t="shared" si="27"/>
        <v>0.89022305177111705</v>
      </c>
      <c r="S131" s="13"/>
      <c r="T131" s="13"/>
      <c r="U131" s="13"/>
      <c r="W131" s="21">
        <f>SUM(W3:W130)</f>
        <v>2034861</v>
      </c>
      <c r="X131" s="44">
        <f t="shared" si="28"/>
        <v>1.0081055239038901</v>
      </c>
      <c r="AP131" s="21">
        <f>SUM(AP3:AP130)</f>
        <v>23600</v>
      </c>
      <c r="AQ131" s="21">
        <f>SUM(AQ3:AQ130)</f>
        <v>36750</v>
      </c>
      <c r="AR131" s="21">
        <f t="shared" si="31"/>
        <v>1700</v>
      </c>
    </row>
  </sheetData>
  <mergeCells count="12">
    <mergeCell ref="AL1:AN1"/>
    <mergeCell ref="A131:D131"/>
    <mergeCell ref="W1:X1"/>
    <mergeCell ref="Y1:AA1"/>
    <mergeCell ref="AD1:AE1"/>
    <mergeCell ref="AF1:AH1"/>
    <mergeCell ref="AJ1:AK1"/>
    <mergeCell ref="A1:F1"/>
    <mergeCell ref="K1:L1"/>
    <mergeCell ref="M1:O1"/>
    <mergeCell ref="Q1:R1"/>
    <mergeCell ref="S1:U1"/>
  </mergeCells>
  <phoneticPr fontId="31" type="noConversion"/>
  <pageMargins left="0.7" right="0.7" top="0.75" bottom="0.75" header="0.3" footer="0.3"/>
  <pageSetup paperSize="9" orientation="portrait"/>
</worksheet>
</file>

<file path=xl/worksheets/sheet6.xml><?xml version="1.0" encoding="utf-8"?>
<worksheet xmlns="http://schemas.openxmlformats.org/spreadsheetml/2006/main" xmlns:r="http://schemas.openxmlformats.org/officeDocument/2006/relationships">
  <dimension ref="A1:F129"/>
  <sheetViews>
    <sheetView workbookViewId="0">
      <selection activeCell="C34" sqref="C34"/>
    </sheetView>
  </sheetViews>
  <sheetFormatPr defaultColWidth="9" defaultRowHeight="13.5"/>
  <cols>
    <col min="1" max="1" width="6.125" style="21" customWidth="1"/>
    <col min="2" max="2" width="8.125" style="22" customWidth="1"/>
    <col min="3" max="3" width="24" style="23" customWidth="1"/>
    <col min="4" max="4" width="14.375" style="23" customWidth="1"/>
    <col min="5" max="5" width="17.125" style="24" customWidth="1"/>
    <col min="6" max="6" width="15" style="21" customWidth="1"/>
  </cols>
  <sheetData>
    <row r="1" spans="1:6" s="19" customFormat="1">
      <c r="A1" s="25" t="s">
        <v>14</v>
      </c>
      <c r="B1" s="26" t="s">
        <v>15</v>
      </c>
      <c r="C1" s="27" t="s">
        <v>16</v>
      </c>
      <c r="D1" s="27" t="s">
        <v>17</v>
      </c>
      <c r="E1" s="25" t="s">
        <v>2040</v>
      </c>
      <c r="F1" s="25" t="s">
        <v>2041</v>
      </c>
    </row>
    <row r="2" spans="1:6">
      <c r="A2" s="28">
        <v>1</v>
      </c>
      <c r="B2" s="29">
        <v>742</v>
      </c>
      <c r="C2" s="30" t="s">
        <v>42</v>
      </c>
      <c r="D2" s="30" t="s">
        <v>43</v>
      </c>
      <c r="E2" s="28" t="e">
        <v>#N/A</v>
      </c>
      <c r="F2" s="28">
        <v>-100</v>
      </c>
    </row>
    <row r="3" spans="1:6">
      <c r="A3" s="28">
        <v>2</v>
      </c>
      <c r="B3" s="29">
        <v>106399</v>
      </c>
      <c r="C3" s="30" t="s">
        <v>52</v>
      </c>
      <c r="D3" s="30" t="s">
        <v>53</v>
      </c>
      <c r="E3" s="28" t="e">
        <v>#N/A</v>
      </c>
      <c r="F3" s="28">
        <v>-100</v>
      </c>
    </row>
    <row r="4" spans="1:6">
      <c r="A4" s="28">
        <v>3</v>
      </c>
      <c r="B4" s="29">
        <v>114286</v>
      </c>
      <c r="C4" s="30" t="s">
        <v>61</v>
      </c>
      <c r="D4" s="30" t="s">
        <v>53</v>
      </c>
      <c r="E4" s="28" t="e">
        <v>#N/A</v>
      </c>
      <c r="F4" s="28">
        <v>-100</v>
      </c>
    </row>
    <row r="5" spans="1:6">
      <c r="A5" s="28">
        <v>4</v>
      </c>
      <c r="B5" s="29">
        <v>515</v>
      </c>
      <c r="C5" s="30" t="s">
        <v>65</v>
      </c>
      <c r="D5" s="30" t="s">
        <v>47</v>
      </c>
      <c r="E5" s="28" t="e">
        <v>#N/A</v>
      </c>
      <c r="F5" s="28">
        <v>-100</v>
      </c>
    </row>
    <row r="6" spans="1:6">
      <c r="A6" s="28">
        <v>5</v>
      </c>
      <c r="B6" s="29">
        <v>578</v>
      </c>
      <c r="C6" s="30" t="s">
        <v>72</v>
      </c>
      <c r="D6" s="30" t="s">
        <v>47</v>
      </c>
      <c r="E6" s="28" t="e">
        <v>#N/A</v>
      </c>
      <c r="F6" s="28">
        <v>-100</v>
      </c>
    </row>
    <row r="7" spans="1:6">
      <c r="A7" s="28">
        <v>6</v>
      </c>
      <c r="B7" s="29">
        <v>307</v>
      </c>
      <c r="C7" s="30" t="s">
        <v>73</v>
      </c>
      <c r="D7" s="30" t="s">
        <v>43</v>
      </c>
      <c r="E7" s="28" t="e">
        <v>#N/A</v>
      </c>
      <c r="F7" s="28">
        <v>-100</v>
      </c>
    </row>
    <row r="8" spans="1:6">
      <c r="A8" s="28">
        <v>7</v>
      </c>
      <c r="B8" s="29">
        <v>106066</v>
      </c>
      <c r="C8" s="30" t="s">
        <v>75</v>
      </c>
      <c r="D8" s="30" t="s">
        <v>43</v>
      </c>
      <c r="E8" s="28" t="e">
        <v>#N/A</v>
      </c>
      <c r="F8" s="28">
        <v>-100</v>
      </c>
    </row>
    <row r="9" spans="1:6">
      <c r="A9" s="28">
        <v>8</v>
      </c>
      <c r="B9" s="29">
        <v>359</v>
      </c>
      <c r="C9" s="30" t="s">
        <v>78</v>
      </c>
      <c r="D9" s="30" t="s">
        <v>53</v>
      </c>
      <c r="E9" s="28" t="e">
        <v>#N/A</v>
      </c>
      <c r="F9" s="28">
        <v>-100</v>
      </c>
    </row>
    <row r="10" spans="1:6">
      <c r="A10" s="28">
        <v>9</v>
      </c>
      <c r="B10" s="29">
        <v>102934</v>
      </c>
      <c r="C10" s="30" t="s">
        <v>80</v>
      </c>
      <c r="D10" s="30" t="s">
        <v>53</v>
      </c>
      <c r="E10" s="28" t="e">
        <v>#N/A</v>
      </c>
      <c r="F10" s="28">
        <v>-100</v>
      </c>
    </row>
    <row r="11" spans="1:6">
      <c r="A11" s="28">
        <v>10</v>
      </c>
      <c r="B11" s="29">
        <v>738</v>
      </c>
      <c r="C11" s="30" t="s">
        <v>81</v>
      </c>
      <c r="D11" s="30" t="s">
        <v>55</v>
      </c>
      <c r="E11" s="28" t="e">
        <v>#N/A</v>
      </c>
      <c r="F11" s="28">
        <v>-100</v>
      </c>
    </row>
    <row r="12" spans="1:6">
      <c r="A12" s="28">
        <v>11</v>
      </c>
      <c r="B12" s="29">
        <v>102935</v>
      </c>
      <c r="C12" s="30" t="s">
        <v>84</v>
      </c>
      <c r="D12" s="30" t="s">
        <v>47</v>
      </c>
      <c r="E12" s="28" t="e">
        <v>#N/A</v>
      </c>
      <c r="F12" s="28">
        <v>-100</v>
      </c>
    </row>
    <row r="13" spans="1:6">
      <c r="A13" s="28">
        <v>12</v>
      </c>
      <c r="B13" s="29">
        <v>581</v>
      </c>
      <c r="C13" s="30" t="s">
        <v>85</v>
      </c>
      <c r="D13" s="30" t="s">
        <v>47</v>
      </c>
      <c r="E13" s="28" t="e">
        <v>#N/A</v>
      </c>
      <c r="F13" s="28">
        <v>-100</v>
      </c>
    </row>
    <row r="14" spans="1:6">
      <c r="A14" s="28">
        <v>13</v>
      </c>
      <c r="B14" s="29">
        <v>103639</v>
      </c>
      <c r="C14" s="30" t="s">
        <v>86</v>
      </c>
      <c r="D14" s="30" t="s">
        <v>51</v>
      </c>
      <c r="E14" s="28" t="e">
        <v>#N/A</v>
      </c>
      <c r="F14" s="28">
        <v>-100</v>
      </c>
    </row>
    <row r="15" spans="1:6">
      <c r="A15" s="28">
        <v>14</v>
      </c>
      <c r="B15" s="29">
        <v>56</v>
      </c>
      <c r="C15" s="30" t="s">
        <v>87</v>
      </c>
      <c r="D15" s="30" t="s">
        <v>55</v>
      </c>
      <c r="E15" s="28" t="e">
        <v>#N/A</v>
      </c>
      <c r="F15" s="28">
        <v>-100</v>
      </c>
    </row>
    <row r="16" spans="1:6">
      <c r="A16" s="28">
        <v>15</v>
      </c>
      <c r="B16" s="29">
        <v>308</v>
      </c>
      <c r="C16" s="30" t="s">
        <v>109</v>
      </c>
      <c r="D16" s="30" t="s">
        <v>47</v>
      </c>
      <c r="E16" s="28" t="e">
        <v>#N/A</v>
      </c>
      <c r="F16" s="28">
        <v>-100</v>
      </c>
    </row>
    <row r="17" spans="1:6">
      <c r="A17" s="28">
        <v>16</v>
      </c>
      <c r="B17" s="29">
        <v>343</v>
      </c>
      <c r="C17" s="30" t="s">
        <v>112</v>
      </c>
      <c r="D17" s="30" t="s">
        <v>53</v>
      </c>
      <c r="E17" s="28" t="e">
        <v>#N/A</v>
      </c>
      <c r="F17" s="28">
        <v>-100</v>
      </c>
    </row>
    <row r="18" spans="1:6">
      <c r="A18" s="28">
        <v>17</v>
      </c>
      <c r="B18" s="29">
        <v>549</v>
      </c>
      <c r="C18" s="30" t="s">
        <v>118</v>
      </c>
      <c r="D18" s="30" t="s">
        <v>49</v>
      </c>
      <c r="E18" s="28" t="e">
        <v>#N/A</v>
      </c>
      <c r="F18" s="28">
        <v>-100</v>
      </c>
    </row>
    <row r="19" spans="1:6">
      <c r="A19" s="28">
        <v>18</v>
      </c>
      <c r="B19" s="29">
        <v>570</v>
      </c>
      <c r="C19" s="30" t="s">
        <v>121</v>
      </c>
      <c r="D19" s="30" t="s">
        <v>53</v>
      </c>
      <c r="E19" s="28" t="e">
        <v>#N/A</v>
      </c>
      <c r="F19" s="28">
        <v>-100</v>
      </c>
    </row>
    <row r="20" spans="1:6">
      <c r="A20" s="28">
        <v>19</v>
      </c>
      <c r="B20" s="29">
        <v>365</v>
      </c>
      <c r="C20" s="30" t="s">
        <v>125</v>
      </c>
      <c r="D20" s="30" t="s">
        <v>53</v>
      </c>
      <c r="E20" s="28" t="e">
        <v>#N/A</v>
      </c>
      <c r="F20" s="28">
        <v>-100</v>
      </c>
    </row>
    <row r="21" spans="1:6">
      <c r="A21" s="28">
        <v>20</v>
      </c>
      <c r="B21" s="29">
        <v>113833</v>
      </c>
      <c r="C21" s="30" t="s">
        <v>129</v>
      </c>
      <c r="D21" s="30" t="s">
        <v>53</v>
      </c>
      <c r="E21" s="28" t="e">
        <v>#N/A</v>
      </c>
      <c r="F21" s="28">
        <v>-100</v>
      </c>
    </row>
    <row r="22" spans="1:6">
      <c r="A22" s="28">
        <v>21</v>
      </c>
      <c r="B22" s="29">
        <v>732</v>
      </c>
      <c r="C22" s="30" t="s">
        <v>134</v>
      </c>
      <c r="D22" s="30" t="s">
        <v>59</v>
      </c>
      <c r="E22" s="28" t="e">
        <v>#N/A</v>
      </c>
      <c r="F22" s="28">
        <v>-100</v>
      </c>
    </row>
    <row r="23" spans="1:6">
      <c r="A23" s="28">
        <v>22</v>
      </c>
      <c r="B23" s="29">
        <v>545</v>
      </c>
      <c r="C23" s="30" t="s">
        <v>143</v>
      </c>
      <c r="D23" s="30" t="s">
        <v>51</v>
      </c>
      <c r="E23" s="28" t="e">
        <v>#N/A</v>
      </c>
      <c r="F23" s="28">
        <v>-100</v>
      </c>
    </row>
    <row r="24" spans="1:6">
      <c r="A24" s="28">
        <v>23</v>
      </c>
      <c r="B24" s="29">
        <v>103199</v>
      </c>
      <c r="C24" s="30" t="s">
        <v>148</v>
      </c>
      <c r="D24" s="30" t="s">
        <v>47</v>
      </c>
      <c r="E24" s="28" t="e">
        <v>#N/A</v>
      </c>
      <c r="F24" s="28">
        <v>-100</v>
      </c>
    </row>
    <row r="25" spans="1:6">
      <c r="A25" s="28">
        <v>24</v>
      </c>
      <c r="B25" s="29">
        <v>104429</v>
      </c>
      <c r="C25" s="30" t="s">
        <v>151</v>
      </c>
      <c r="D25" s="30" t="s">
        <v>53</v>
      </c>
      <c r="E25" s="28" t="e">
        <v>#N/A</v>
      </c>
      <c r="F25" s="28">
        <v>-100</v>
      </c>
    </row>
    <row r="26" spans="1:6">
      <c r="A26" s="28">
        <v>25</v>
      </c>
      <c r="B26" s="29">
        <v>113298</v>
      </c>
      <c r="C26" s="30" t="s">
        <v>154</v>
      </c>
      <c r="D26" s="30" t="s">
        <v>53</v>
      </c>
      <c r="E26" s="28" t="e">
        <v>#N/A</v>
      </c>
      <c r="F26" s="28">
        <v>-100</v>
      </c>
    </row>
    <row r="27" spans="1:6">
      <c r="A27" s="28">
        <v>26</v>
      </c>
      <c r="B27" s="29">
        <v>733</v>
      </c>
      <c r="C27" s="30" t="s">
        <v>155</v>
      </c>
      <c r="D27" s="30" t="s">
        <v>51</v>
      </c>
      <c r="E27" s="28" t="e">
        <v>#N/A</v>
      </c>
      <c r="F27" s="28">
        <v>-100</v>
      </c>
    </row>
    <row r="28" spans="1:6">
      <c r="A28" s="28">
        <v>27</v>
      </c>
      <c r="B28" s="29">
        <v>349</v>
      </c>
      <c r="C28" s="30" t="s">
        <v>156</v>
      </c>
      <c r="D28" s="30" t="s">
        <v>47</v>
      </c>
      <c r="E28" s="28" t="e">
        <v>#N/A</v>
      </c>
      <c r="F28" s="28">
        <v>-100</v>
      </c>
    </row>
    <row r="29" spans="1:6">
      <c r="A29" s="28">
        <v>28</v>
      </c>
      <c r="B29" s="29">
        <v>752</v>
      </c>
      <c r="C29" s="30" t="s">
        <v>160</v>
      </c>
      <c r="D29" s="30" t="s">
        <v>53</v>
      </c>
      <c r="E29" s="28" t="e">
        <v>#N/A</v>
      </c>
      <c r="F29" s="28">
        <v>-100</v>
      </c>
    </row>
    <row r="30" spans="1:6">
      <c r="A30" s="28">
        <v>29</v>
      </c>
      <c r="B30" s="29">
        <v>113025</v>
      </c>
      <c r="C30" s="30" t="s">
        <v>166</v>
      </c>
      <c r="D30" s="30" t="s">
        <v>53</v>
      </c>
      <c r="E30" s="28" t="e">
        <v>#N/A</v>
      </c>
      <c r="F30" s="28">
        <v>-100</v>
      </c>
    </row>
    <row r="31" spans="1:6">
      <c r="A31" s="28">
        <v>30</v>
      </c>
      <c r="B31" s="29">
        <v>112888</v>
      </c>
      <c r="C31" s="30" t="s">
        <v>173</v>
      </c>
      <c r="D31" s="30" t="s">
        <v>53</v>
      </c>
      <c r="E31" s="28" t="e">
        <v>#N/A</v>
      </c>
      <c r="F31" s="28">
        <v>-100</v>
      </c>
    </row>
    <row r="32" spans="1:6" s="20" customFormat="1">
      <c r="A32" s="31">
        <v>31</v>
      </c>
      <c r="B32" s="32">
        <v>598</v>
      </c>
      <c r="C32" s="33" t="s">
        <v>94</v>
      </c>
      <c r="D32" s="33" t="s">
        <v>51</v>
      </c>
      <c r="E32" s="31" t="s">
        <v>2042</v>
      </c>
      <c r="F32" s="31"/>
    </row>
    <row r="33" spans="1:5">
      <c r="A33" s="31">
        <v>32</v>
      </c>
      <c r="B33" s="34">
        <v>105910</v>
      </c>
      <c r="C33" s="35" t="s">
        <v>83</v>
      </c>
      <c r="D33" s="35" t="s">
        <v>51</v>
      </c>
      <c r="E33" s="36" t="s">
        <v>1371</v>
      </c>
    </row>
    <row r="34" spans="1:5">
      <c r="A34" s="31">
        <v>33</v>
      </c>
      <c r="B34" s="32">
        <v>104430</v>
      </c>
      <c r="C34" s="33" t="s">
        <v>168</v>
      </c>
      <c r="D34" s="33" t="s">
        <v>51</v>
      </c>
      <c r="E34" s="31" t="s">
        <v>1233</v>
      </c>
    </row>
    <row r="35" spans="1:5">
      <c r="A35" s="31">
        <v>34</v>
      </c>
      <c r="B35" s="32">
        <v>113023</v>
      </c>
      <c r="C35" s="33" t="s">
        <v>123</v>
      </c>
      <c r="D35" s="33" t="s">
        <v>47</v>
      </c>
      <c r="E35" s="31" t="s">
        <v>2043</v>
      </c>
    </row>
    <row r="36" spans="1:5">
      <c r="A36" s="31">
        <v>35</v>
      </c>
      <c r="B36" s="32">
        <v>106485</v>
      </c>
      <c r="C36" s="33" t="s">
        <v>171</v>
      </c>
      <c r="D36" s="33" t="s">
        <v>51</v>
      </c>
      <c r="E36" s="31" t="s">
        <v>2044</v>
      </c>
    </row>
    <row r="37" spans="1:5">
      <c r="A37" s="31">
        <v>36</v>
      </c>
      <c r="B37" s="32">
        <v>104428</v>
      </c>
      <c r="C37" s="33" t="s">
        <v>88</v>
      </c>
      <c r="D37" s="33" t="s">
        <v>55</v>
      </c>
      <c r="E37" s="31" t="s">
        <v>1406</v>
      </c>
    </row>
    <row r="38" spans="1:5">
      <c r="A38" s="31">
        <v>37</v>
      </c>
      <c r="B38" s="32">
        <v>108277</v>
      </c>
      <c r="C38" s="33" t="s">
        <v>152</v>
      </c>
      <c r="D38" s="33" t="s">
        <v>53</v>
      </c>
      <c r="E38" s="31" t="s">
        <v>1963</v>
      </c>
    </row>
    <row r="39" spans="1:5">
      <c r="A39" s="31">
        <v>38</v>
      </c>
      <c r="B39" s="32">
        <v>585</v>
      </c>
      <c r="C39" s="33" t="s">
        <v>98</v>
      </c>
      <c r="D39" s="33" t="s">
        <v>47</v>
      </c>
      <c r="E39" s="31" t="s">
        <v>2045</v>
      </c>
    </row>
    <row r="40" spans="1:5">
      <c r="A40" s="31">
        <v>39</v>
      </c>
      <c r="B40" s="32">
        <v>371</v>
      </c>
      <c r="C40" s="33" t="s">
        <v>114</v>
      </c>
      <c r="D40" s="33" t="s">
        <v>45</v>
      </c>
      <c r="E40" s="31" t="s">
        <v>2046</v>
      </c>
    </row>
    <row r="41" spans="1:5">
      <c r="A41" s="31">
        <v>40</v>
      </c>
      <c r="B41" s="32">
        <v>377</v>
      </c>
      <c r="C41" s="33" t="s">
        <v>158</v>
      </c>
      <c r="D41" s="33" t="s">
        <v>51</v>
      </c>
      <c r="E41" s="31" t="s">
        <v>1921</v>
      </c>
    </row>
    <row r="42" spans="1:5">
      <c r="A42" s="31">
        <v>41</v>
      </c>
      <c r="B42" s="32">
        <v>105751</v>
      </c>
      <c r="C42" s="33" t="s">
        <v>117</v>
      </c>
      <c r="D42" s="33" t="s">
        <v>51</v>
      </c>
      <c r="E42" s="31" t="s">
        <v>2047</v>
      </c>
    </row>
    <row r="43" spans="1:5">
      <c r="A43" s="31">
        <v>42</v>
      </c>
      <c r="B43" s="32">
        <v>387</v>
      </c>
      <c r="C43" s="33" t="s">
        <v>60</v>
      </c>
      <c r="D43" s="33" t="s">
        <v>51</v>
      </c>
      <c r="E43" s="31" t="s">
        <v>2048</v>
      </c>
    </row>
    <row r="44" spans="1:5">
      <c r="A44" s="31">
        <v>43</v>
      </c>
      <c r="B44" s="32">
        <v>102567</v>
      </c>
      <c r="C44" s="33" t="s">
        <v>127</v>
      </c>
      <c r="D44" s="33" t="s">
        <v>45</v>
      </c>
      <c r="E44" s="31" t="s">
        <v>2049</v>
      </c>
    </row>
    <row r="45" spans="1:5">
      <c r="A45" s="31">
        <v>44</v>
      </c>
      <c r="B45" s="32">
        <v>730</v>
      </c>
      <c r="C45" s="33" t="s">
        <v>68</v>
      </c>
      <c r="D45" s="33" t="s">
        <v>53</v>
      </c>
      <c r="E45" s="31" t="s">
        <v>2050</v>
      </c>
    </row>
    <row r="46" spans="1:5">
      <c r="A46" s="31">
        <v>45</v>
      </c>
      <c r="B46" s="32">
        <v>720</v>
      </c>
      <c r="C46" s="33" t="s">
        <v>92</v>
      </c>
      <c r="D46" s="33" t="s">
        <v>49</v>
      </c>
      <c r="E46" s="31" t="s">
        <v>2051</v>
      </c>
    </row>
    <row r="47" spans="1:5">
      <c r="A47" s="31">
        <v>46</v>
      </c>
      <c r="B47" s="32">
        <v>706</v>
      </c>
      <c r="C47" s="33" t="s">
        <v>107</v>
      </c>
      <c r="D47" s="33" t="s">
        <v>55</v>
      </c>
      <c r="E47" s="31" t="s">
        <v>2052</v>
      </c>
    </row>
    <row r="48" spans="1:5">
      <c r="A48" s="31">
        <v>47</v>
      </c>
      <c r="B48" s="32">
        <v>311</v>
      </c>
      <c r="C48" s="33" t="s">
        <v>57</v>
      </c>
      <c r="D48" s="33" t="s">
        <v>53</v>
      </c>
      <c r="E48" s="31" t="s">
        <v>57</v>
      </c>
    </row>
    <row r="49" spans="1:5">
      <c r="A49" s="31">
        <v>48</v>
      </c>
      <c r="B49" s="32">
        <v>108656</v>
      </c>
      <c r="C49" s="33" t="s">
        <v>120</v>
      </c>
      <c r="D49" s="33" t="s">
        <v>45</v>
      </c>
      <c r="E49" s="31" t="s">
        <v>2053</v>
      </c>
    </row>
    <row r="50" spans="1:5">
      <c r="A50" s="31">
        <v>49</v>
      </c>
      <c r="B50" s="32">
        <v>385</v>
      </c>
      <c r="C50" s="33" t="s">
        <v>2054</v>
      </c>
      <c r="D50" s="33" t="s">
        <v>45</v>
      </c>
      <c r="E50" s="31" t="s">
        <v>2055</v>
      </c>
    </row>
    <row r="51" spans="1:5">
      <c r="A51" s="31">
        <v>50</v>
      </c>
      <c r="B51" s="32">
        <v>112415</v>
      </c>
      <c r="C51" s="33" t="s">
        <v>172</v>
      </c>
      <c r="D51" s="33" t="s">
        <v>53</v>
      </c>
      <c r="E51" s="31" t="s">
        <v>2056</v>
      </c>
    </row>
    <row r="52" spans="1:5">
      <c r="A52" s="31">
        <v>51</v>
      </c>
      <c r="B52" s="32">
        <v>710</v>
      </c>
      <c r="C52" s="33" t="s">
        <v>103</v>
      </c>
      <c r="D52" s="33" t="s">
        <v>55</v>
      </c>
      <c r="E52" s="31" t="s">
        <v>2057</v>
      </c>
    </row>
    <row r="53" spans="1:5">
      <c r="A53" s="31">
        <v>52</v>
      </c>
      <c r="B53" s="32">
        <v>329</v>
      </c>
      <c r="C53" s="33" t="s">
        <v>54</v>
      </c>
      <c r="D53" s="33" t="s">
        <v>55</v>
      </c>
      <c r="E53" s="31" t="s">
        <v>54</v>
      </c>
    </row>
    <row r="54" spans="1:5">
      <c r="A54" s="31">
        <v>53</v>
      </c>
      <c r="B54" s="32">
        <v>743</v>
      </c>
      <c r="C54" s="33" t="s">
        <v>145</v>
      </c>
      <c r="D54" s="33" t="s">
        <v>51</v>
      </c>
      <c r="E54" s="31" t="s">
        <v>2058</v>
      </c>
    </row>
    <row r="55" spans="1:5">
      <c r="A55" s="31">
        <v>54</v>
      </c>
      <c r="B55" s="32">
        <v>707</v>
      </c>
      <c r="C55" s="33" t="s">
        <v>115</v>
      </c>
      <c r="D55" s="33" t="s">
        <v>51</v>
      </c>
      <c r="E55" s="31" t="s">
        <v>2059</v>
      </c>
    </row>
    <row r="56" spans="1:5">
      <c r="A56" s="31">
        <v>55</v>
      </c>
      <c r="B56" s="32">
        <v>107658</v>
      </c>
      <c r="C56" s="33" t="s">
        <v>131</v>
      </c>
      <c r="D56" s="33" t="s">
        <v>53</v>
      </c>
      <c r="E56" s="31" t="s">
        <v>2060</v>
      </c>
    </row>
    <row r="57" spans="1:5">
      <c r="A57" s="31">
        <v>56</v>
      </c>
      <c r="B57" s="32">
        <v>379</v>
      </c>
      <c r="C57" s="33" t="s">
        <v>89</v>
      </c>
      <c r="D57" s="33" t="s">
        <v>53</v>
      </c>
      <c r="E57" s="31" t="s">
        <v>2061</v>
      </c>
    </row>
    <row r="58" spans="1:5">
      <c r="A58" s="31">
        <v>57</v>
      </c>
      <c r="B58" s="32">
        <v>373</v>
      </c>
      <c r="C58" s="33" t="s">
        <v>137</v>
      </c>
      <c r="D58" s="33" t="s">
        <v>47</v>
      </c>
      <c r="E58" s="31" t="s">
        <v>2062</v>
      </c>
    </row>
    <row r="59" spans="1:5">
      <c r="A59" s="31">
        <v>58</v>
      </c>
      <c r="B59" s="32">
        <v>717</v>
      </c>
      <c r="C59" s="33" t="s">
        <v>106</v>
      </c>
      <c r="D59" s="33" t="s">
        <v>49</v>
      </c>
      <c r="E59" s="31" t="s">
        <v>2063</v>
      </c>
    </row>
    <row r="60" spans="1:5">
      <c r="A60" s="31">
        <v>59</v>
      </c>
      <c r="B60" s="32">
        <v>399</v>
      </c>
      <c r="C60" s="33" t="s">
        <v>77</v>
      </c>
      <c r="D60" s="33" t="s">
        <v>51</v>
      </c>
      <c r="E60" s="31" t="s">
        <v>2064</v>
      </c>
    </row>
    <row r="61" spans="1:5">
      <c r="A61" s="31">
        <v>60</v>
      </c>
      <c r="B61" s="32">
        <v>106865</v>
      </c>
      <c r="C61" s="33" t="s">
        <v>132</v>
      </c>
      <c r="D61" s="33" t="s">
        <v>47</v>
      </c>
      <c r="E61" s="31" t="s">
        <v>1690</v>
      </c>
    </row>
    <row r="62" spans="1:5">
      <c r="A62" s="31">
        <v>61</v>
      </c>
      <c r="B62" s="32">
        <v>513</v>
      </c>
      <c r="C62" s="33" t="s">
        <v>93</v>
      </c>
      <c r="D62" s="33" t="s">
        <v>53</v>
      </c>
      <c r="E62" s="31" t="s">
        <v>93</v>
      </c>
    </row>
    <row r="63" spans="1:5">
      <c r="A63" s="31">
        <v>62</v>
      </c>
      <c r="B63" s="32">
        <v>355</v>
      </c>
      <c r="C63" s="33" t="s">
        <v>69</v>
      </c>
      <c r="D63" s="33" t="s">
        <v>47</v>
      </c>
      <c r="E63" s="31" t="s">
        <v>2065</v>
      </c>
    </row>
    <row r="64" spans="1:5">
      <c r="A64" s="31">
        <v>63</v>
      </c>
      <c r="B64" s="32">
        <v>104838</v>
      </c>
      <c r="C64" s="33" t="s">
        <v>140</v>
      </c>
      <c r="D64" s="33" t="s">
        <v>55</v>
      </c>
      <c r="E64" s="31" t="s">
        <v>1423</v>
      </c>
    </row>
    <row r="65" spans="1:5">
      <c r="A65" s="31">
        <v>64</v>
      </c>
      <c r="B65" s="32">
        <v>105267</v>
      </c>
      <c r="C65" s="33" t="s">
        <v>66</v>
      </c>
      <c r="D65" s="33" t="s">
        <v>53</v>
      </c>
      <c r="E65" s="31" t="s">
        <v>989</v>
      </c>
    </row>
    <row r="66" spans="1:5">
      <c r="A66" s="31">
        <v>65</v>
      </c>
      <c r="B66" s="32">
        <v>582</v>
      </c>
      <c r="C66" s="33" t="s">
        <v>95</v>
      </c>
      <c r="D66" s="33" t="s">
        <v>53</v>
      </c>
      <c r="E66" s="31" t="s">
        <v>2066</v>
      </c>
    </row>
    <row r="67" spans="1:5">
      <c r="A67" s="31">
        <v>66</v>
      </c>
      <c r="B67" s="32">
        <v>754</v>
      </c>
      <c r="C67" s="33" t="s">
        <v>141</v>
      </c>
      <c r="D67" s="33" t="s">
        <v>55</v>
      </c>
      <c r="E67" s="31" t="s">
        <v>1925</v>
      </c>
    </row>
    <row r="68" spans="1:5">
      <c r="A68" s="31">
        <v>67</v>
      </c>
      <c r="B68" s="32">
        <v>511</v>
      </c>
      <c r="C68" s="33" t="s">
        <v>70</v>
      </c>
      <c r="D68" s="33" t="s">
        <v>47</v>
      </c>
      <c r="E68" s="31" t="s">
        <v>2067</v>
      </c>
    </row>
    <row r="69" spans="1:5">
      <c r="A69" s="31">
        <v>68</v>
      </c>
      <c r="B69" s="32">
        <v>716</v>
      </c>
      <c r="C69" s="33" t="s">
        <v>164</v>
      </c>
      <c r="D69" s="33" t="s">
        <v>49</v>
      </c>
      <c r="E69" s="31" t="s">
        <v>2068</v>
      </c>
    </row>
    <row r="70" spans="1:5">
      <c r="A70" s="31">
        <v>69</v>
      </c>
      <c r="B70" s="32">
        <v>339</v>
      </c>
      <c r="C70" s="33" t="s">
        <v>138</v>
      </c>
      <c r="D70" s="33" t="s">
        <v>53</v>
      </c>
      <c r="E70" s="31" t="s">
        <v>2069</v>
      </c>
    </row>
    <row r="71" spans="1:5">
      <c r="A71" s="31">
        <v>70</v>
      </c>
      <c r="B71" s="32">
        <v>546</v>
      </c>
      <c r="C71" s="33" t="s">
        <v>122</v>
      </c>
      <c r="D71" s="33" t="s">
        <v>51</v>
      </c>
      <c r="E71" s="31" t="s">
        <v>1855</v>
      </c>
    </row>
    <row r="72" spans="1:5">
      <c r="A72" s="31">
        <v>71</v>
      </c>
      <c r="B72" s="32">
        <v>341</v>
      </c>
      <c r="C72" s="33" t="s">
        <v>149</v>
      </c>
      <c r="D72" s="33" t="s">
        <v>59</v>
      </c>
      <c r="E72" s="31" t="s">
        <v>2070</v>
      </c>
    </row>
    <row r="73" spans="1:5">
      <c r="A73" s="31">
        <v>72</v>
      </c>
      <c r="B73" s="32">
        <v>591</v>
      </c>
      <c r="C73" s="33" t="s">
        <v>153</v>
      </c>
      <c r="D73" s="33" t="s">
        <v>59</v>
      </c>
      <c r="E73" s="31" t="s">
        <v>2071</v>
      </c>
    </row>
    <row r="74" spans="1:5">
      <c r="A74" s="31">
        <v>73</v>
      </c>
      <c r="B74" s="32">
        <v>111064</v>
      </c>
      <c r="C74" s="33" t="s">
        <v>169</v>
      </c>
      <c r="D74" s="33" t="s">
        <v>59</v>
      </c>
      <c r="E74" s="31" t="s">
        <v>2072</v>
      </c>
    </row>
    <row r="75" spans="1:5">
      <c r="A75" s="31">
        <v>74</v>
      </c>
      <c r="B75" s="32">
        <v>111400</v>
      </c>
      <c r="C75" s="33" t="s">
        <v>58</v>
      </c>
      <c r="D75" s="33" t="s">
        <v>59</v>
      </c>
      <c r="E75" s="31" t="s">
        <v>2073</v>
      </c>
    </row>
    <row r="76" spans="1:5">
      <c r="A76" s="31">
        <v>75</v>
      </c>
      <c r="B76" s="32">
        <v>721</v>
      </c>
      <c r="C76" s="33" t="s">
        <v>119</v>
      </c>
      <c r="D76" s="33" t="s">
        <v>59</v>
      </c>
      <c r="E76" s="31" t="s">
        <v>2074</v>
      </c>
    </row>
    <row r="77" spans="1:5">
      <c r="A77" s="31">
        <v>76</v>
      </c>
      <c r="B77" s="32">
        <v>102564</v>
      </c>
      <c r="C77" s="33" t="s">
        <v>147</v>
      </c>
      <c r="D77" s="33" t="s">
        <v>59</v>
      </c>
      <c r="E77" s="31" t="s">
        <v>2075</v>
      </c>
    </row>
    <row r="78" spans="1:5">
      <c r="A78" s="31">
        <v>77</v>
      </c>
      <c r="B78" s="32">
        <v>347</v>
      </c>
      <c r="C78" s="33" t="s">
        <v>159</v>
      </c>
      <c r="D78" s="33" t="s">
        <v>53</v>
      </c>
      <c r="E78" s="31" t="s">
        <v>2076</v>
      </c>
    </row>
    <row r="79" spans="1:5">
      <c r="A79" s="31">
        <v>78</v>
      </c>
      <c r="B79" s="32">
        <v>357</v>
      </c>
      <c r="C79" s="33" t="s">
        <v>167</v>
      </c>
      <c r="D79" s="33" t="s">
        <v>53</v>
      </c>
      <c r="E79" s="31" t="s">
        <v>2077</v>
      </c>
    </row>
    <row r="80" spans="1:5">
      <c r="A80" s="31">
        <v>79</v>
      </c>
      <c r="B80" s="32">
        <v>114685</v>
      </c>
      <c r="C80" s="33" t="s">
        <v>63</v>
      </c>
      <c r="D80" s="33" t="s">
        <v>47</v>
      </c>
      <c r="E80" s="31" t="s">
        <v>2078</v>
      </c>
    </row>
    <row r="81" spans="1:5">
      <c r="A81" s="31">
        <v>80</v>
      </c>
      <c r="B81" s="32">
        <v>747</v>
      </c>
      <c r="C81" s="33" t="s">
        <v>71</v>
      </c>
      <c r="D81" s="33" t="s">
        <v>47</v>
      </c>
      <c r="E81" s="31" t="s">
        <v>1136</v>
      </c>
    </row>
    <row r="82" spans="1:5">
      <c r="A82" s="31">
        <v>81</v>
      </c>
      <c r="B82" s="32">
        <v>572</v>
      </c>
      <c r="C82" s="33" t="s">
        <v>144</v>
      </c>
      <c r="D82" s="33" t="s">
        <v>47</v>
      </c>
      <c r="E82" s="31" t="s">
        <v>2079</v>
      </c>
    </row>
    <row r="83" spans="1:5">
      <c r="A83" s="31">
        <v>82</v>
      </c>
      <c r="B83" s="32">
        <v>114844</v>
      </c>
      <c r="C83" s="33" t="s">
        <v>133</v>
      </c>
      <c r="D83" s="33" t="s">
        <v>47</v>
      </c>
      <c r="E83" s="31" t="s">
        <v>2080</v>
      </c>
    </row>
    <row r="84" spans="1:5">
      <c r="A84" s="31">
        <v>83</v>
      </c>
      <c r="B84" s="32">
        <v>113299</v>
      </c>
      <c r="C84" s="33" t="s">
        <v>174</v>
      </c>
      <c r="D84" s="33" t="s">
        <v>47</v>
      </c>
      <c r="E84" s="31" t="s">
        <v>1985</v>
      </c>
    </row>
    <row r="85" spans="1:5">
      <c r="A85" s="31">
        <v>84</v>
      </c>
      <c r="B85" s="32">
        <v>113008</v>
      </c>
      <c r="C85" s="33" t="s">
        <v>175</v>
      </c>
      <c r="D85" s="33" t="s">
        <v>51</v>
      </c>
      <c r="E85" s="31" t="s">
        <v>2081</v>
      </c>
    </row>
    <row r="86" spans="1:5">
      <c r="A86" s="31">
        <v>85</v>
      </c>
      <c r="B86" s="32">
        <v>709</v>
      </c>
      <c r="C86" s="33" t="s">
        <v>101</v>
      </c>
      <c r="D86" s="33" t="s">
        <v>53</v>
      </c>
      <c r="E86" s="31" t="s">
        <v>2082</v>
      </c>
    </row>
    <row r="87" spans="1:5">
      <c r="A87" s="31">
        <v>86</v>
      </c>
      <c r="B87" s="32">
        <v>723</v>
      </c>
      <c r="C87" s="33" t="s">
        <v>157</v>
      </c>
      <c r="D87" s="33" t="s">
        <v>47</v>
      </c>
      <c r="E87" s="31" t="s">
        <v>2083</v>
      </c>
    </row>
    <row r="88" spans="1:5">
      <c r="A88" s="31">
        <v>87</v>
      </c>
      <c r="B88" s="32">
        <v>704</v>
      </c>
      <c r="C88" s="33" t="s">
        <v>170</v>
      </c>
      <c r="D88" s="33" t="s">
        <v>55</v>
      </c>
      <c r="E88" s="31" t="s">
        <v>2084</v>
      </c>
    </row>
    <row r="89" spans="1:5">
      <c r="A89" s="31">
        <v>88</v>
      </c>
      <c r="B89" s="32">
        <v>744</v>
      </c>
      <c r="C89" s="33" t="s">
        <v>110</v>
      </c>
      <c r="D89" s="33" t="s">
        <v>47</v>
      </c>
      <c r="E89" s="31" t="s">
        <v>2085</v>
      </c>
    </row>
    <row r="90" spans="1:5">
      <c r="A90" s="31">
        <v>89</v>
      </c>
      <c r="B90" s="32">
        <v>713</v>
      </c>
      <c r="C90" s="33" t="s">
        <v>108</v>
      </c>
      <c r="D90" s="33" t="s">
        <v>55</v>
      </c>
      <c r="E90" s="31" t="s">
        <v>2086</v>
      </c>
    </row>
    <row r="91" spans="1:5">
      <c r="A91" s="31">
        <v>90</v>
      </c>
      <c r="B91" s="32">
        <v>102478</v>
      </c>
      <c r="C91" s="33" t="s">
        <v>126</v>
      </c>
      <c r="D91" s="33" t="s">
        <v>47</v>
      </c>
      <c r="E91" s="31" t="s">
        <v>2087</v>
      </c>
    </row>
    <row r="92" spans="1:5">
      <c r="A92" s="31">
        <v>91</v>
      </c>
      <c r="B92" s="32">
        <v>587</v>
      </c>
      <c r="C92" s="33" t="s">
        <v>91</v>
      </c>
      <c r="D92" s="33" t="s">
        <v>55</v>
      </c>
      <c r="E92" s="31" t="s">
        <v>2088</v>
      </c>
    </row>
    <row r="93" spans="1:5">
      <c r="A93" s="31">
        <v>92</v>
      </c>
      <c r="B93" s="32">
        <v>573</v>
      </c>
      <c r="C93" s="33" t="s">
        <v>150</v>
      </c>
      <c r="D93" s="33" t="s">
        <v>51</v>
      </c>
      <c r="E93" s="31" t="s">
        <v>2089</v>
      </c>
    </row>
    <row r="94" spans="1:5">
      <c r="A94" s="31">
        <v>93</v>
      </c>
      <c r="B94" s="32">
        <v>571</v>
      </c>
      <c r="C94" s="33" t="s">
        <v>130</v>
      </c>
      <c r="D94" s="33" t="s">
        <v>51</v>
      </c>
      <c r="E94" s="31" t="s">
        <v>2090</v>
      </c>
    </row>
    <row r="95" spans="1:5">
      <c r="A95" s="31">
        <v>94</v>
      </c>
      <c r="B95" s="32">
        <v>391</v>
      </c>
      <c r="C95" s="33" t="s">
        <v>146</v>
      </c>
      <c r="D95" s="33" t="s">
        <v>47</v>
      </c>
      <c r="E95" s="31" t="s">
        <v>1915</v>
      </c>
    </row>
    <row r="96" spans="1:5">
      <c r="A96" s="31">
        <v>95</v>
      </c>
      <c r="B96" s="32">
        <v>745</v>
      </c>
      <c r="C96" s="33" t="s">
        <v>100</v>
      </c>
      <c r="D96" s="33" t="s">
        <v>53</v>
      </c>
      <c r="E96" s="31" t="s">
        <v>2091</v>
      </c>
    </row>
    <row r="97" spans="1:5">
      <c r="A97" s="31">
        <v>96</v>
      </c>
      <c r="B97" s="32">
        <v>367</v>
      </c>
      <c r="C97" s="33" t="s">
        <v>74</v>
      </c>
      <c r="D97" s="33" t="s">
        <v>55</v>
      </c>
      <c r="E97" s="31" t="s">
        <v>2092</v>
      </c>
    </row>
    <row r="98" spans="1:5">
      <c r="A98" s="31">
        <v>97</v>
      </c>
      <c r="B98" s="32">
        <v>107829</v>
      </c>
      <c r="C98" s="33" t="s">
        <v>176</v>
      </c>
      <c r="D98" s="33" t="s">
        <v>47</v>
      </c>
      <c r="E98" s="31" t="s">
        <v>1262</v>
      </c>
    </row>
    <row r="99" spans="1:5">
      <c r="A99" s="31">
        <v>98</v>
      </c>
      <c r="B99" s="32">
        <v>102479</v>
      </c>
      <c r="C99" s="33" t="s">
        <v>104</v>
      </c>
      <c r="D99" s="33" t="s">
        <v>47</v>
      </c>
      <c r="E99" s="31" t="s">
        <v>2093</v>
      </c>
    </row>
    <row r="100" spans="1:5">
      <c r="A100" s="31">
        <v>99</v>
      </c>
      <c r="B100" s="32">
        <v>726</v>
      </c>
      <c r="C100" s="33" t="s">
        <v>97</v>
      </c>
      <c r="D100" s="33" t="s">
        <v>53</v>
      </c>
      <c r="E100" s="31" t="s">
        <v>2094</v>
      </c>
    </row>
    <row r="101" spans="1:5">
      <c r="A101" s="31">
        <v>100</v>
      </c>
      <c r="B101" s="32">
        <v>337</v>
      </c>
      <c r="C101" s="33" t="s">
        <v>2095</v>
      </c>
      <c r="D101" s="33" t="s">
        <v>47</v>
      </c>
      <c r="E101" s="31" t="s">
        <v>2096</v>
      </c>
    </row>
    <row r="102" spans="1:5">
      <c r="A102" s="31">
        <v>101</v>
      </c>
      <c r="B102" s="32">
        <v>101453</v>
      </c>
      <c r="C102" s="33" t="s">
        <v>56</v>
      </c>
      <c r="D102" s="33" t="s">
        <v>55</v>
      </c>
      <c r="E102" s="31" t="s">
        <v>2097</v>
      </c>
    </row>
    <row r="103" spans="1:5">
      <c r="A103" s="31">
        <v>102</v>
      </c>
      <c r="B103" s="32">
        <v>114069</v>
      </c>
      <c r="C103" s="33" t="s">
        <v>165</v>
      </c>
      <c r="D103" s="33" t="s">
        <v>51</v>
      </c>
      <c r="E103" s="31" t="s">
        <v>2098</v>
      </c>
    </row>
    <row r="104" spans="1:5">
      <c r="A104" s="31">
        <v>103</v>
      </c>
      <c r="B104" s="32">
        <v>102565</v>
      </c>
      <c r="C104" s="33" t="s">
        <v>64</v>
      </c>
      <c r="D104" s="33" t="s">
        <v>53</v>
      </c>
      <c r="E104" s="31" t="s">
        <v>1617</v>
      </c>
    </row>
    <row r="105" spans="1:5">
      <c r="A105" s="31">
        <v>104</v>
      </c>
      <c r="B105" s="32">
        <v>727</v>
      </c>
      <c r="C105" s="33" t="s">
        <v>135</v>
      </c>
      <c r="D105" s="33" t="s">
        <v>53</v>
      </c>
      <c r="E105" s="31" t="s">
        <v>2099</v>
      </c>
    </row>
    <row r="106" spans="1:5">
      <c r="A106" s="31">
        <v>105</v>
      </c>
      <c r="B106" s="32">
        <v>54</v>
      </c>
      <c r="C106" s="33" t="s">
        <v>96</v>
      </c>
      <c r="D106" s="33" t="s">
        <v>55</v>
      </c>
      <c r="E106" s="31" t="s">
        <v>96</v>
      </c>
    </row>
    <row r="107" spans="1:5">
      <c r="A107" s="31">
        <v>106</v>
      </c>
      <c r="B107" s="32">
        <v>712</v>
      </c>
      <c r="C107" s="33" t="s">
        <v>113</v>
      </c>
      <c r="D107" s="33" t="s">
        <v>51</v>
      </c>
      <c r="E107" s="31" t="s">
        <v>2100</v>
      </c>
    </row>
    <row r="108" spans="1:5">
      <c r="A108" s="31">
        <v>107</v>
      </c>
      <c r="B108" s="32">
        <v>740</v>
      </c>
      <c r="C108" s="33" t="s">
        <v>161</v>
      </c>
      <c r="D108" s="33" t="s">
        <v>51</v>
      </c>
      <c r="E108" s="31" t="s">
        <v>2101</v>
      </c>
    </row>
    <row r="109" spans="1:5">
      <c r="A109" s="31">
        <v>108</v>
      </c>
      <c r="B109" s="32">
        <v>111219</v>
      </c>
      <c r="C109" s="33" t="s">
        <v>90</v>
      </c>
      <c r="D109" s="33" t="s">
        <v>53</v>
      </c>
      <c r="E109" s="31" t="s">
        <v>949</v>
      </c>
    </row>
    <row r="110" spans="1:5">
      <c r="A110" s="31">
        <v>109</v>
      </c>
      <c r="B110" s="32">
        <v>753</v>
      </c>
      <c r="C110" s="33" t="s">
        <v>162</v>
      </c>
      <c r="D110" s="33" t="s">
        <v>51</v>
      </c>
      <c r="E110" s="31" t="s">
        <v>2027</v>
      </c>
    </row>
    <row r="111" spans="1:5">
      <c r="A111" s="31">
        <v>110</v>
      </c>
      <c r="B111" s="32">
        <v>105396</v>
      </c>
      <c r="C111" s="33" t="s">
        <v>50</v>
      </c>
      <c r="D111" s="33" t="s">
        <v>51</v>
      </c>
      <c r="E111" s="31" t="s">
        <v>2102</v>
      </c>
    </row>
    <row r="112" spans="1:5">
      <c r="A112" s="31">
        <v>111</v>
      </c>
      <c r="B112" s="32">
        <v>724</v>
      </c>
      <c r="C112" s="33" t="s">
        <v>128</v>
      </c>
      <c r="D112" s="33" t="s">
        <v>51</v>
      </c>
      <c r="E112" s="31" t="s">
        <v>2103</v>
      </c>
    </row>
    <row r="113" spans="1:5">
      <c r="A113" s="31">
        <v>112</v>
      </c>
      <c r="B113" s="32">
        <v>106568</v>
      </c>
      <c r="C113" s="33" t="s">
        <v>105</v>
      </c>
      <c r="D113" s="33" t="s">
        <v>51</v>
      </c>
      <c r="E113" s="31" t="s">
        <v>1556</v>
      </c>
    </row>
    <row r="114" spans="1:5">
      <c r="A114" s="31">
        <v>113</v>
      </c>
      <c r="B114" s="32">
        <v>351</v>
      </c>
      <c r="C114" s="33" t="s">
        <v>139</v>
      </c>
      <c r="D114" s="33" t="s">
        <v>55</v>
      </c>
      <c r="E114" s="31" t="s">
        <v>2104</v>
      </c>
    </row>
    <row r="115" spans="1:5">
      <c r="A115" s="31">
        <v>114</v>
      </c>
      <c r="B115" s="32">
        <v>114622</v>
      </c>
      <c r="C115" s="33" t="s">
        <v>142</v>
      </c>
      <c r="D115" s="33" t="s">
        <v>47</v>
      </c>
      <c r="E115" s="31" t="s">
        <v>2105</v>
      </c>
    </row>
    <row r="116" spans="1:5">
      <c r="A116" s="31">
        <v>115</v>
      </c>
      <c r="B116" s="32">
        <v>514</v>
      </c>
      <c r="C116" s="33" t="s">
        <v>76</v>
      </c>
      <c r="D116" s="33" t="s">
        <v>45</v>
      </c>
      <c r="E116" s="31" t="s">
        <v>2106</v>
      </c>
    </row>
    <row r="117" spans="1:5">
      <c r="A117" s="31">
        <v>116</v>
      </c>
      <c r="B117" s="32">
        <v>106569</v>
      </c>
      <c r="C117" s="33" t="s">
        <v>111</v>
      </c>
      <c r="D117" s="33" t="s">
        <v>53</v>
      </c>
      <c r="E117" s="31" t="s">
        <v>973</v>
      </c>
    </row>
    <row r="118" spans="1:5">
      <c r="A118" s="31">
        <v>117</v>
      </c>
      <c r="B118" s="32">
        <v>737</v>
      </c>
      <c r="C118" s="33" t="s">
        <v>82</v>
      </c>
      <c r="D118" s="33" t="s">
        <v>51</v>
      </c>
      <c r="E118" s="31" t="s">
        <v>2107</v>
      </c>
    </row>
    <row r="119" spans="1:5">
      <c r="A119" s="31">
        <v>118</v>
      </c>
      <c r="B119" s="32">
        <v>539</v>
      </c>
      <c r="C119" s="33" t="s">
        <v>67</v>
      </c>
      <c r="D119" s="33" t="s">
        <v>49</v>
      </c>
      <c r="E119" s="31" t="s">
        <v>2108</v>
      </c>
    </row>
    <row r="120" spans="1:5">
      <c r="A120" s="31">
        <v>119</v>
      </c>
      <c r="B120" s="32">
        <v>746</v>
      </c>
      <c r="C120" s="33" t="s">
        <v>99</v>
      </c>
      <c r="D120" s="33" t="s">
        <v>49</v>
      </c>
      <c r="E120" s="31" t="s">
        <v>2109</v>
      </c>
    </row>
    <row r="121" spans="1:5">
      <c r="A121" s="31">
        <v>120</v>
      </c>
      <c r="B121" s="32">
        <v>104533</v>
      </c>
      <c r="C121" s="33" t="s">
        <v>79</v>
      </c>
      <c r="D121" s="33" t="s">
        <v>49</v>
      </c>
      <c r="E121" s="31" t="s">
        <v>2110</v>
      </c>
    </row>
    <row r="122" spans="1:5">
      <c r="A122" s="31">
        <v>121</v>
      </c>
      <c r="B122" s="32">
        <v>748</v>
      </c>
      <c r="C122" s="33" t="s">
        <v>48</v>
      </c>
      <c r="D122" s="33" t="s">
        <v>49</v>
      </c>
      <c r="E122" s="31" t="s">
        <v>2111</v>
      </c>
    </row>
    <row r="123" spans="1:5">
      <c r="A123" s="31">
        <v>122</v>
      </c>
      <c r="B123" s="32">
        <v>107728</v>
      </c>
      <c r="C123" s="33" t="s">
        <v>116</v>
      </c>
      <c r="D123" s="33" t="s">
        <v>49</v>
      </c>
      <c r="E123" s="31" t="s">
        <v>1958</v>
      </c>
    </row>
    <row r="124" spans="1:5">
      <c r="A124" s="31">
        <v>123</v>
      </c>
      <c r="B124" s="32">
        <v>594</v>
      </c>
      <c r="C124" s="33" t="s">
        <v>136</v>
      </c>
      <c r="D124" s="33" t="s">
        <v>49</v>
      </c>
      <c r="E124" s="31" t="s">
        <v>2112</v>
      </c>
    </row>
    <row r="125" spans="1:5">
      <c r="A125" s="31">
        <v>124</v>
      </c>
      <c r="B125" s="32">
        <v>52</v>
      </c>
      <c r="C125" s="33" t="s">
        <v>177</v>
      </c>
      <c r="D125" s="33" t="s">
        <v>55</v>
      </c>
      <c r="E125" s="31" t="s">
        <v>2113</v>
      </c>
    </row>
    <row r="126" spans="1:5">
      <c r="A126" s="31">
        <v>125</v>
      </c>
      <c r="B126" s="32">
        <v>750</v>
      </c>
      <c r="C126" s="33" t="s">
        <v>62</v>
      </c>
      <c r="D126" s="33" t="s">
        <v>51</v>
      </c>
      <c r="E126" s="31" t="s">
        <v>2114</v>
      </c>
    </row>
    <row r="127" spans="1:5">
      <c r="A127" s="31">
        <v>126</v>
      </c>
      <c r="B127" s="32">
        <v>103198</v>
      </c>
      <c r="C127" s="33" t="s">
        <v>124</v>
      </c>
      <c r="D127" s="33" t="s">
        <v>53</v>
      </c>
      <c r="E127" s="31" t="s">
        <v>2115</v>
      </c>
    </row>
    <row r="128" spans="1:5">
      <c r="A128" s="31">
        <v>127</v>
      </c>
      <c r="B128" s="32">
        <v>517</v>
      </c>
      <c r="C128" s="33" t="s">
        <v>102</v>
      </c>
      <c r="D128" s="33" t="s">
        <v>47</v>
      </c>
      <c r="E128" s="31" t="s">
        <v>2116</v>
      </c>
    </row>
    <row r="129" spans="1:5">
      <c r="A129" s="31">
        <v>128</v>
      </c>
      <c r="B129" s="32">
        <v>110378</v>
      </c>
      <c r="C129" s="33" t="s">
        <v>163</v>
      </c>
      <c r="D129" s="33" t="s">
        <v>55</v>
      </c>
      <c r="E129" s="31" t="s">
        <v>2117</v>
      </c>
    </row>
  </sheetData>
  <sortState ref="B2:E130">
    <sortCondition descending="1" ref="E2"/>
  </sortState>
  <phoneticPr fontId="31" type="noConversion"/>
  <pageMargins left="0.75" right="0.75" top="1" bottom="1" header="0.5" footer="0.5"/>
</worksheet>
</file>

<file path=xl/worksheets/sheet7.xml><?xml version="1.0" encoding="utf-8"?>
<worksheet xmlns="http://schemas.openxmlformats.org/spreadsheetml/2006/main" xmlns:r="http://schemas.openxmlformats.org/officeDocument/2006/relationships">
  <sheetPr>
    <tabColor rgb="FFFF0000"/>
  </sheetPr>
  <dimension ref="A1:J15"/>
  <sheetViews>
    <sheetView tabSelected="1" workbookViewId="0">
      <selection activeCell="M10" sqref="M10"/>
    </sheetView>
  </sheetViews>
  <sheetFormatPr defaultColWidth="9" defaultRowHeight="23.1" customHeight="1"/>
  <cols>
    <col min="1" max="1" width="9" style="9"/>
    <col min="2" max="2" width="10" style="9" customWidth="1"/>
    <col min="3" max="3" width="10.5" style="9" customWidth="1"/>
    <col min="4" max="4" width="11" style="9" customWidth="1"/>
    <col min="5" max="5" width="9.75" style="9" customWidth="1"/>
    <col min="6" max="6" width="9" style="9"/>
    <col min="7" max="8" width="14.25" style="9" customWidth="1"/>
    <col min="9" max="9" width="9" style="10"/>
    <col min="10" max="10" width="10.75" style="11" customWidth="1"/>
  </cols>
  <sheetData>
    <row r="1" spans="1:10" ht="23.1" customHeight="1">
      <c r="A1" s="275" t="s">
        <v>2118</v>
      </c>
      <c r="B1" s="275"/>
      <c r="C1" s="275"/>
      <c r="D1" s="275"/>
      <c r="E1" s="275"/>
      <c r="F1" s="275"/>
      <c r="G1" s="275"/>
      <c r="H1" s="275"/>
      <c r="I1" s="275"/>
      <c r="J1" s="275"/>
    </row>
    <row r="2" spans="1:10" ht="30.95" customHeight="1">
      <c r="A2" s="6" t="s">
        <v>14</v>
      </c>
      <c r="B2" s="6" t="s">
        <v>2119</v>
      </c>
      <c r="C2" s="6" t="s">
        <v>15</v>
      </c>
      <c r="D2" s="6" t="s">
        <v>2120</v>
      </c>
      <c r="E2" s="6" t="s">
        <v>2121</v>
      </c>
      <c r="F2" s="6" t="s">
        <v>2122</v>
      </c>
      <c r="G2" s="12" t="s">
        <v>2123</v>
      </c>
      <c r="H2" s="12" t="s">
        <v>2124</v>
      </c>
      <c r="I2" s="16" t="s">
        <v>2125</v>
      </c>
      <c r="J2" s="16" t="s">
        <v>2126</v>
      </c>
    </row>
    <row r="3" spans="1:10" ht="23.1" customHeight="1">
      <c r="A3" s="13">
        <v>1</v>
      </c>
      <c r="B3" s="17" t="s">
        <v>2818</v>
      </c>
      <c r="C3" s="14">
        <v>111400</v>
      </c>
      <c r="D3" s="17" t="s">
        <v>2819</v>
      </c>
      <c r="E3" s="14">
        <v>4310</v>
      </c>
      <c r="F3" s="17" t="s">
        <v>2820</v>
      </c>
      <c r="G3" s="14">
        <v>37.119999999999997</v>
      </c>
      <c r="H3" s="17">
        <v>29.65</v>
      </c>
      <c r="I3" s="17">
        <v>625</v>
      </c>
      <c r="J3" s="18">
        <v>691.77</v>
      </c>
    </row>
    <row r="4" spans="1:10" ht="23.1" customHeight="1">
      <c r="A4" s="13">
        <v>2</v>
      </c>
      <c r="B4" s="17" t="s">
        <v>2818</v>
      </c>
      <c r="C4" s="17">
        <v>111400</v>
      </c>
      <c r="D4" s="17" t="s">
        <v>2819</v>
      </c>
      <c r="E4" s="14">
        <v>7645</v>
      </c>
      <c r="F4" s="17" t="s">
        <v>2821</v>
      </c>
      <c r="G4" s="14">
        <v>37.200000000000003</v>
      </c>
      <c r="H4" s="17">
        <v>29.6</v>
      </c>
      <c r="I4" s="17">
        <v>625</v>
      </c>
      <c r="J4" s="18">
        <v>691.8</v>
      </c>
    </row>
    <row r="5" spans="1:10" ht="23.1" customHeight="1">
      <c r="A5" s="13">
        <v>3</v>
      </c>
      <c r="B5" s="17" t="s">
        <v>2818</v>
      </c>
      <c r="C5" s="17">
        <v>111400</v>
      </c>
      <c r="D5" s="17" t="s">
        <v>2819</v>
      </c>
      <c r="E5" s="14">
        <v>13312</v>
      </c>
      <c r="F5" s="17" t="s">
        <v>2822</v>
      </c>
      <c r="G5" s="14">
        <v>37.200000000000003</v>
      </c>
      <c r="H5" s="17">
        <v>29.6</v>
      </c>
      <c r="I5" s="17">
        <v>385</v>
      </c>
      <c r="J5" s="18">
        <v>451.8</v>
      </c>
    </row>
    <row r="6" spans="1:10" ht="23.1" customHeight="1">
      <c r="A6" s="13">
        <v>4</v>
      </c>
      <c r="B6" s="17" t="s">
        <v>2818</v>
      </c>
      <c r="C6" s="17">
        <v>111400</v>
      </c>
      <c r="D6" s="17" t="s">
        <v>2819</v>
      </c>
      <c r="E6" s="14">
        <v>13702</v>
      </c>
      <c r="F6" s="17" t="s">
        <v>2823</v>
      </c>
      <c r="G6" s="14">
        <v>37.200000000000003</v>
      </c>
      <c r="H6" s="17">
        <v>29.6</v>
      </c>
      <c r="I6" s="17">
        <v>385</v>
      </c>
      <c r="J6" s="18">
        <v>451.8</v>
      </c>
    </row>
    <row r="7" spans="1:10" ht="23.1" customHeight="1">
      <c r="A7" s="13">
        <v>5</v>
      </c>
      <c r="B7" s="14"/>
      <c r="C7" s="14"/>
      <c r="D7" s="14"/>
      <c r="E7" s="14"/>
      <c r="F7" s="14"/>
      <c r="G7" s="14"/>
      <c r="H7" s="15"/>
      <c r="I7" s="17"/>
      <c r="J7" s="18"/>
    </row>
    <row r="8" spans="1:10" ht="23.1" customHeight="1">
      <c r="A8" s="13">
        <v>6</v>
      </c>
      <c r="B8" s="14"/>
      <c r="C8" s="14"/>
      <c r="D8" s="14"/>
      <c r="E8" s="14"/>
      <c r="F8" s="14"/>
      <c r="G8" s="14"/>
      <c r="H8" s="15"/>
      <c r="I8" s="17"/>
      <c r="J8" s="18"/>
    </row>
    <row r="9" spans="1:10" ht="23.1" customHeight="1">
      <c r="A9" s="13">
        <v>7</v>
      </c>
      <c r="B9" s="14"/>
      <c r="C9" s="14"/>
      <c r="D9" s="14"/>
      <c r="E9" s="14"/>
      <c r="F9" s="14"/>
      <c r="G9" s="14"/>
      <c r="H9" s="15"/>
      <c r="I9" s="17"/>
      <c r="J9" s="18"/>
    </row>
    <row r="10" spans="1:10" ht="23.1" customHeight="1">
      <c r="A10" s="13">
        <v>8</v>
      </c>
      <c r="B10" s="14"/>
      <c r="C10" s="14"/>
      <c r="D10" s="14"/>
      <c r="E10" s="14"/>
      <c r="F10" s="14"/>
      <c r="G10" s="14"/>
      <c r="H10" s="15"/>
      <c r="I10" s="17"/>
      <c r="J10" s="18"/>
    </row>
    <row r="11" spans="1:10" ht="23.1" customHeight="1">
      <c r="A11" s="13">
        <v>9</v>
      </c>
      <c r="B11" s="14"/>
      <c r="C11" s="14"/>
      <c r="D11" s="14"/>
      <c r="E11" s="14"/>
      <c r="F11" s="14"/>
      <c r="G11" s="14"/>
      <c r="H11" s="15"/>
      <c r="I11" s="17"/>
      <c r="J11" s="18"/>
    </row>
    <row r="12" spans="1:10" ht="23.1" customHeight="1">
      <c r="A12" s="13">
        <v>10</v>
      </c>
      <c r="B12" s="14"/>
      <c r="C12" s="14"/>
      <c r="D12" s="14"/>
      <c r="E12" s="14"/>
      <c r="F12" s="14"/>
      <c r="G12" s="14"/>
      <c r="H12" s="15"/>
      <c r="I12" s="17"/>
      <c r="J12" s="18"/>
    </row>
    <row r="13" spans="1:10" ht="23.1" customHeight="1">
      <c r="A13" s="13">
        <v>11</v>
      </c>
      <c r="B13" s="14"/>
      <c r="C13" s="14"/>
      <c r="D13" s="14"/>
      <c r="E13" s="14"/>
      <c r="F13" s="14"/>
      <c r="G13" s="14"/>
      <c r="H13" s="15"/>
      <c r="I13" s="17"/>
      <c r="J13" s="18"/>
    </row>
    <row r="14" spans="1:10" ht="23.1" customHeight="1">
      <c r="A14" s="13">
        <v>12</v>
      </c>
      <c r="B14" s="14"/>
      <c r="C14" s="14"/>
      <c r="D14" s="14"/>
      <c r="E14" s="14"/>
      <c r="F14" s="14"/>
      <c r="G14" s="14"/>
      <c r="H14" s="15"/>
      <c r="I14" s="17"/>
      <c r="J14" s="18"/>
    </row>
    <row r="15" spans="1:10" ht="23.1" customHeight="1">
      <c r="A15" s="13">
        <v>13</v>
      </c>
      <c r="B15" s="14"/>
      <c r="C15" s="14"/>
      <c r="D15" s="14"/>
      <c r="E15" s="14"/>
      <c r="F15" s="14"/>
      <c r="G15" s="14"/>
      <c r="H15" s="15"/>
      <c r="I15" s="17"/>
      <c r="J15" s="18"/>
    </row>
  </sheetData>
  <mergeCells count="1">
    <mergeCell ref="A1:J1"/>
  </mergeCells>
  <phoneticPr fontId="31" type="noConversion"/>
  <pageMargins left="0.75" right="0.75" top="1" bottom="1" header="0.5" footer="0.5"/>
</worksheet>
</file>

<file path=xl/worksheets/sheet8.xml><?xml version="1.0" encoding="utf-8"?>
<worksheet xmlns="http://schemas.openxmlformats.org/spreadsheetml/2006/main" xmlns:r="http://schemas.openxmlformats.org/officeDocument/2006/relationships">
  <sheetPr>
    <tabColor rgb="FFFF0000"/>
  </sheetPr>
  <dimension ref="A1:G6"/>
  <sheetViews>
    <sheetView workbookViewId="0">
      <selection activeCell="G3" sqref="G3:G6"/>
    </sheetView>
  </sheetViews>
  <sheetFormatPr defaultColWidth="9" defaultRowHeight="13.5"/>
  <cols>
    <col min="7" max="7" width="16.5" customWidth="1"/>
  </cols>
  <sheetData>
    <row r="1" spans="1:7">
      <c r="A1" s="275" t="s">
        <v>2118</v>
      </c>
      <c r="B1" s="275"/>
      <c r="C1" s="275"/>
      <c r="D1" s="275"/>
      <c r="E1" s="275"/>
      <c r="F1" s="275"/>
      <c r="G1" s="275"/>
    </row>
    <row r="2" spans="1:7">
      <c r="A2" s="7" t="s">
        <v>14</v>
      </c>
      <c r="B2" s="8" t="s">
        <v>2119</v>
      </c>
      <c r="C2" s="8" t="s">
        <v>15</v>
      </c>
      <c r="D2" s="8" t="s">
        <v>2120</v>
      </c>
      <c r="E2" s="7" t="s">
        <v>2121</v>
      </c>
      <c r="F2" s="8" t="s">
        <v>2122</v>
      </c>
      <c r="G2" s="7" t="s">
        <v>2127</v>
      </c>
    </row>
    <row r="3" spans="1:7">
      <c r="A3" s="18">
        <v>1</v>
      </c>
      <c r="B3" s="17" t="s">
        <v>2818</v>
      </c>
      <c r="C3" s="17">
        <v>111400</v>
      </c>
      <c r="D3" s="17" t="s">
        <v>2819</v>
      </c>
      <c r="E3" s="17">
        <v>4310</v>
      </c>
      <c r="F3" s="17" t="s">
        <v>2820</v>
      </c>
      <c r="G3" s="241">
        <v>100</v>
      </c>
    </row>
    <row r="4" spans="1:7">
      <c r="A4" s="18">
        <v>2</v>
      </c>
      <c r="B4" s="17" t="s">
        <v>2818</v>
      </c>
      <c r="C4" s="17">
        <v>111400</v>
      </c>
      <c r="D4" s="17" t="s">
        <v>2819</v>
      </c>
      <c r="E4" s="17">
        <v>7645</v>
      </c>
      <c r="F4" s="17" t="s">
        <v>2821</v>
      </c>
      <c r="G4" s="241">
        <v>100</v>
      </c>
    </row>
    <row r="5" spans="1:7">
      <c r="A5" s="18">
        <v>3</v>
      </c>
      <c r="B5" s="17" t="s">
        <v>2818</v>
      </c>
      <c r="C5" s="17">
        <v>111400</v>
      </c>
      <c r="D5" s="17" t="s">
        <v>2819</v>
      </c>
      <c r="E5" s="17">
        <v>13312</v>
      </c>
      <c r="F5" s="17" t="s">
        <v>2822</v>
      </c>
      <c r="G5" s="241">
        <v>100</v>
      </c>
    </row>
    <row r="6" spans="1:7">
      <c r="A6" s="18">
        <v>4</v>
      </c>
      <c r="B6" s="17" t="s">
        <v>2818</v>
      </c>
      <c r="C6" s="17">
        <v>111400</v>
      </c>
      <c r="D6" s="17" t="s">
        <v>2819</v>
      </c>
      <c r="E6" s="17">
        <v>13702</v>
      </c>
      <c r="F6" s="17" t="s">
        <v>2823</v>
      </c>
      <c r="G6" s="241">
        <v>100</v>
      </c>
    </row>
  </sheetData>
  <mergeCells count="1">
    <mergeCell ref="A1:G1"/>
  </mergeCells>
  <phoneticPr fontId="31" type="noConversion"/>
  <pageMargins left="0.75" right="0.75" top="1" bottom="1" header="0.5" footer="0.5"/>
</worksheet>
</file>

<file path=xl/worksheets/sheet9.xml><?xml version="1.0" encoding="utf-8"?>
<worksheet xmlns="http://schemas.openxmlformats.org/spreadsheetml/2006/main" xmlns:r="http://schemas.openxmlformats.org/officeDocument/2006/relationships">
  <dimension ref="A1:Q108"/>
  <sheetViews>
    <sheetView workbookViewId="0">
      <selection activeCell="I16" sqref="I16"/>
    </sheetView>
  </sheetViews>
  <sheetFormatPr defaultColWidth="9" defaultRowHeight="12"/>
  <cols>
    <col min="1" max="1" width="5.625" style="3" customWidth="1"/>
    <col min="2" max="2" width="5.5" style="2" customWidth="1"/>
    <col min="3" max="3" width="17.5" style="2" customWidth="1"/>
    <col min="4" max="4" width="8.5" style="2" customWidth="1"/>
    <col min="5" max="5" width="51.875" style="2" customWidth="1"/>
    <col min="6" max="6" width="9" style="3"/>
    <col min="7" max="7" width="12.75" style="3" customWidth="1"/>
    <col min="8" max="8" width="11.875" style="3" customWidth="1"/>
    <col min="9" max="16384" width="9" style="2"/>
  </cols>
  <sheetData>
    <row r="1" spans="1:17" s="1" customFormat="1">
      <c r="A1" s="1" t="s">
        <v>14</v>
      </c>
      <c r="B1" s="1" t="s">
        <v>1836</v>
      </c>
      <c r="C1" s="1" t="s">
        <v>2128</v>
      </c>
      <c r="D1" s="1" t="s">
        <v>2129</v>
      </c>
      <c r="E1" s="1" t="s">
        <v>2130</v>
      </c>
      <c r="F1" s="1" t="s">
        <v>15</v>
      </c>
      <c r="H1" s="1" t="s">
        <v>16</v>
      </c>
      <c r="I1" s="1" t="s">
        <v>2131</v>
      </c>
      <c r="J1" s="1" t="s">
        <v>2132</v>
      </c>
      <c r="K1" s="1" t="s">
        <v>2132</v>
      </c>
      <c r="L1" s="1" t="s">
        <v>2132</v>
      </c>
      <c r="M1" s="1" t="s">
        <v>2133</v>
      </c>
      <c r="N1" s="1" t="s">
        <v>2134</v>
      </c>
      <c r="O1" s="1" t="s">
        <v>2135</v>
      </c>
      <c r="P1" s="1" t="s">
        <v>2136</v>
      </c>
      <c r="Q1" s="1" t="s">
        <v>2137</v>
      </c>
    </row>
    <row r="2" spans="1:17">
      <c r="A2" s="3">
        <v>107</v>
      </c>
      <c r="B2" s="2" t="s">
        <v>2138</v>
      </c>
      <c r="C2" s="2" t="s">
        <v>2139</v>
      </c>
      <c r="D2" s="2" t="s">
        <v>339</v>
      </c>
      <c r="E2" s="2" t="s">
        <v>2140</v>
      </c>
      <c r="F2" s="3">
        <v>103198</v>
      </c>
      <c r="G2" s="3" t="str">
        <f>VLOOKUP(F:F,双十一未开展社区活动!B:C,2,0)</f>
        <v>贝森北路药店</v>
      </c>
      <c r="H2" s="3" t="s">
        <v>2115</v>
      </c>
      <c r="I2" s="2" t="s">
        <v>2141</v>
      </c>
      <c r="J2" s="4" t="s">
        <v>2142</v>
      </c>
      <c r="K2" s="4" t="s">
        <v>2143</v>
      </c>
      <c r="L2" s="4" t="s">
        <v>2144</v>
      </c>
      <c r="M2" s="2" t="s">
        <v>2145</v>
      </c>
      <c r="N2" s="2">
        <v>10</v>
      </c>
      <c r="O2" s="2">
        <v>1</v>
      </c>
      <c r="P2" s="2">
        <v>2</v>
      </c>
      <c r="Q2" s="2" t="s">
        <v>2146</v>
      </c>
    </row>
    <row r="3" spans="1:17">
      <c r="A3" s="3">
        <v>106</v>
      </c>
      <c r="B3" s="2" t="s">
        <v>2138</v>
      </c>
      <c r="C3" s="2" t="s">
        <v>2147</v>
      </c>
      <c r="D3" s="2" t="s">
        <v>2148</v>
      </c>
      <c r="E3" s="2" t="s">
        <v>2149</v>
      </c>
      <c r="F3" s="3">
        <v>105267</v>
      </c>
      <c r="G3" s="3" t="str">
        <f>VLOOKUP(F:F,双十一未开展社区活动!B:C,2,0)</f>
        <v>蜀汉路药店</v>
      </c>
      <c r="H3" s="3" t="s">
        <v>989</v>
      </c>
      <c r="I3" s="2" t="s">
        <v>2150</v>
      </c>
      <c r="J3" s="4" t="s">
        <v>2151</v>
      </c>
      <c r="K3" s="4" t="s">
        <v>2152</v>
      </c>
      <c r="L3" s="4" t="s">
        <v>2153</v>
      </c>
      <c r="M3" s="2" t="s">
        <v>2154</v>
      </c>
      <c r="N3" s="2">
        <v>24</v>
      </c>
      <c r="O3" s="2" t="s">
        <v>2155</v>
      </c>
      <c r="P3" s="2">
        <v>24</v>
      </c>
      <c r="Q3" s="2" t="s">
        <v>2156</v>
      </c>
    </row>
    <row r="4" spans="1:17">
      <c r="A4" s="3">
        <v>105</v>
      </c>
      <c r="B4" s="2" t="s">
        <v>2138</v>
      </c>
      <c r="C4" s="2" t="s">
        <v>2157</v>
      </c>
      <c r="D4" s="2" t="s">
        <v>251</v>
      </c>
      <c r="E4" s="2" t="s">
        <v>2158</v>
      </c>
      <c r="F4" s="3">
        <v>104428</v>
      </c>
      <c r="G4" s="3" t="str">
        <f>VLOOKUP(F:F,双十一未开展社区活动!B:C,2,0)</f>
        <v>崇州市崇阳镇永康东路药店</v>
      </c>
      <c r="H4" s="3" t="s">
        <v>1406</v>
      </c>
      <c r="I4" s="2" t="s">
        <v>2150</v>
      </c>
      <c r="J4" s="4" t="s">
        <v>2159</v>
      </c>
      <c r="K4" s="4" t="s">
        <v>2160</v>
      </c>
      <c r="L4" s="4" t="s">
        <v>2161</v>
      </c>
      <c r="M4" s="2" t="s">
        <v>2162</v>
      </c>
      <c r="N4" s="2">
        <v>12</v>
      </c>
      <c r="O4" s="2">
        <v>2</v>
      </c>
      <c r="P4" s="2">
        <v>8</v>
      </c>
      <c r="Q4" s="2" t="s">
        <v>2163</v>
      </c>
    </row>
    <row r="5" spans="1:17">
      <c r="A5" s="3">
        <v>104</v>
      </c>
      <c r="B5" s="2" t="s">
        <v>2138</v>
      </c>
      <c r="C5" s="2" t="s">
        <v>2164</v>
      </c>
      <c r="D5" s="2" t="s">
        <v>408</v>
      </c>
      <c r="E5" s="2" t="s">
        <v>2158</v>
      </c>
      <c r="F5" s="3">
        <v>104428</v>
      </c>
      <c r="G5" s="3" t="str">
        <f>VLOOKUP(F:F,双十一未开展社区活动!B:C,2,0)</f>
        <v>崇州市崇阳镇永康东路药店</v>
      </c>
      <c r="H5" s="3" t="s">
        <v>2165</v>
      </c>
      <c r="I5" s="2" t="s">
        <v>2150</v>
      </c>
      <c r="J5" s="4" t="s">
        <v>2166</v>
      </c>
      <c r="K5" s="4" t="s">
        <v>2167</v>
      </c>
      <c r="L5" s="4" t="s">
        <v>2168</v>
      </c>
      <c r="M5" s="2" t="s">
        <v>2169</v>
      </c>
      <c r="N5" s="2">
        <v>10</v>
      </c>
      <c r="O5" s="2" t="s">
        <v>2155</v>
      </c>
      <c r="P5" s="2">
        <v>8</v>
      </c>
      <c r="Q5" s="2" t="s">
        <v>408</v>
      </c>
    </row>
    <row r="6" spans="1:17">
      <c r="A6" s="3">
        <v>103</v>
      </c>
      <c r="B6" s="2" t="s">
        <v>2138</v>
      </c>
      <c r="C6" s="2" t="s">
        <v>2170</v>
      </c>
      <c r="D6" s="2" t="s">
        <v>627</v>
      </c>
      <c r="E6" s="2" t="s">
        <v>2171</v>
      </c>
      <c r="F6" s="3">
        <v>111064</v>
      </c>
      <c r="G6" s="3" t="str">
        <f>VLOOKUP(F:F,双十一未开展社区活动!B:C,2,0)</f>
        <v>邛崃市临邛街道涌泉街药店</v>
      </c>
      <c r="H6" s="3" t="s">
        <v>2072</v>
      </c>
      <c r="I6" s="2" t="s">
        <v>2150</v>
      </c>
      <c r="J6" s="4" t="s">
        <v>2172</v>
      </c>
      <c r="K6" s="4" t="s">
        <v>2173</v>
      </c>
      <c r="L6" s="4" t="s">
        <v>2174</v>
      </c>
      <c r="M6" s="2" t="s">
        <v>2175</v>
      </c>
      <c r="N6" s="2">
        <v>7</v>
      </c>
      <c r="O6" s="2">
        <v>3</v>
      </c>
      <c r="P6" s="2">
        <v>7</v>
      </c>
      <c r="Q6" s="2" t="s">
        <v>2176</v>
      </c>
    </row>
    <row r="7" spans="1:17">
      <c r="A7" s="3">
        <v>102</v>
      </c>
      <c r="B7" s="2" t="s">
        <v>2138</v>
      </c>
      <c r="C7" s="2" t="s">
        <v>2177</v>
      </c>
      <c r="D7" s="2" t="s">
        <v>484</v>
      </c>
      <c r="E7" s="2" t="s">
        <v>2178</v>
      </c>
      <c r="F7" s="3">
        <v>114622</v>
      </c>
      <c r="G7" s="3" t="str">
        <f>VLOOKUP(F:F,双十一未开展社区活动!B:C,2,0)</f>
        <v>东昌路一药店</v>
      </c>
      <c r="H7" s="3" t="s">
        <v>2105</v>
      </c>
      <c r="I7" s="2" t="s">
        <v>2150</v>
      </c>
      <c r="J7" s="4" t="s">
        <v>2179</v>
      </c>
      <c r="K7" s="4" t="s">
        <v>2180</v>
      </c>
      <c r="L7" s="4" t="s">
        <v>2181</v>
      </c>
      <c r="M7" s="2" t="s">
        <v>2182</v>
      </c>
      <c r="N7" s="2">
        <v>30</v>
      </c>
      <c r="O7" s="2">
        <v>2</v>
      </c>
      <c r="P7" s="2">
        <v>5</v>
      </c>
      <c r="Q7" s="2" t="s">
        <v>484</v>
      </c>
    </row>
    <row r="8" spans="1:17">
      <c r="A8" s="3">
        <v>101</v>
      </c>
      <c r="B8" s="2" t="s">
        <v>2138</v>
      </c>
      <c r="C8" s="2" t="s">
        <v>2183</v>
      </c>
      <c r="D8" s="2" t="s">
        <v>2184</v>
      </c>
      <c r="E8" s="2" t="s">
        <v>2185</v>
      </c>
      <c r="F8" s="3">
        <v>514</v>
      </c>
      <c r="G8" s="3" t="str">
        <f>VLOOKUP(F:F,双十一未开展社区活动!B:C,2,0)</f>
        <v>新津邓双镇岷江店</v>
      </c>
      <c r="H8" s="3" t="s">
        <v>2106</v>
      </c>
      <c r="I8" s="2" t="s">
        <v>2150</v>
      </c>
      <c r="J8" s="4" t="s">
        <v>2186</v>
      </c>
      <c r="K8" s="4" t="s">
        <v>2187</v>
      </c>
      <c r="L8" s="5" t="s">
        <v>2188</v>
      </c>
      <c r="M8" s="2" t="s">
        <v>2189</v>
      </c>
      <c r="N8" s="2">
        <v>51</v>
      </c>
      <c r="O8" s="2">
        <v>16</v>
      </c>
      <c r="P8" s="2">
        <v>24</v>
      </c>
      <c r="Q8" s="2" t="s">
        <v>2190</v>
      </c>
    </row>
    <row r="9" spans="1:17">
      <c r="A9" s="3">
        <v>100</v>
      </c>
      <c r="B9" s="2" t="s">
        <v>2138</v>
      </c>
      <c r="C9" s="2" t="s">
        <v>2191</v>
      </c>
      <c r="D9" s="2" t="s">
        <v>234</v>
      </c>
      <c r="E9" s="2" t="s">
        <v>2192</v>
      </c>
      <c r="F9" s="3">
        <v>737</v>
      </c>
      <c r="G9" s="3" t="str">
        <f>VLOOKUP(F:F,双十一未开展社区活动!B:C,2,0)</f>
        <v>大源北街药店</v>
      </c>
      <c r="H9" s="3" t="s">
        <v>2107</v>
      </c>
      <c r="I9" s="2" t="s">
        <v>2193</v>
      </c>
      <c r="J9" s="5" t="s">
        <v>2194</v>
      </c>
      <c r="K9" s="4" t="s">
        <v>2195</v>
      </c>
      <c r="L9" s="4" t="s">
        <v>2196</v>
      </c>
      <c r="M9" s="2" t="s">
        <v>2197</v>
      </c>
      <c r="N9" s="2">
        <v>20</v>
      </c>
      <c r="O9" s="2">
        <v>3</v>
      </c>
      <c r="P9" s="2">
        <v>20</v>
      </c>
      <c r="Q9" s="2" t="s">
        <v>2198</v>
      </c>
    </row>
    <row r="10" spans="1:17">
      <c r="A10" s="3">
        <v>99</v>
      </c>
      <c r="B10" s="2" t="s">
        <v>2138</v>
      </c>
      <c r="C10" s="2" t="s">
        <v>2199</v>
      </c>
      <c r="D10" s="2" t="s">
        <v>1692</v>
      </c>
      <c r="E10" s="2" t="s">
        <v>2200</v>
      </c>
      <c r="F10" s="3">
        <v>111400</v>
      </c>
      <c r="G10" s="3" t="str">
        <f>VLOOKUP(F:F,双十一未开展社区活动!B:C,2,0)</f>
        <v>邛崃市文君街道杏林路药店</v>
      </c>
      <c r="H10" s="3" t="s">
        <v>2073</v>
      </c>
      <c r="I10" s="2" t="s">
        <v>2150</v>
      </c>
      <c r="J10" s="4" t="s">
        <v>2201</v>
      </c>
      <c r="K10" s="4" t="s">
        <v>2202</v>
      </c>
      <c r="L10" s="4" t="s">
        <v>2203</v>
      </c>
      <c r="M10" s="2" t="s">
        <v>2204</v>
      </c>
      <c r="N10" s="2">
        <v>14</v>
      </c>
      <c r="O10" s="2" t="s">
        <v>2155</v>
      </c>
      <c r="P10" s="2">
        <v>3</v>
      </c>
      <c r="Q10" s="2" t="s">
        <v>2205</v>
      </c>
    </row>
    <row r="11" spans="1:17">
      <c r="A11" s="3">
        <v>98</v>
      </c>
      <c r="B11" s="2" t="s">
        <v>2138</v>
      </c>
      <c r="C11" s="2" t="s">
        <v>2206</v>
      </c>
      <c r="D11" s="2" t="s">
        <v>308</v>
      </c>
      <c r="E11" s="2" t="s">
        <v>2207</v>
      </c>
      <c r="F11" s="3">
        <v>745</v>
      </c>
      <c r="G11" s="3" t="str">
        <f>VLOOKUP(F:F,双十一未开展社区活动!B:C,2,0)</f>
        <v>金沙路药店</v>
      </c>
      <c r="H11" s="3" t="s">
        <v>2091</v>
      </c>
      <c r="I11" s="2" t="s">
        <v>2150</v>
      </c>
      <c r="J11" s="4" t="s">
        <v>2208</v>
      </c>
      <c r="K11" s="4" t="s">
        <v>2209</v>
      </c>
      <c r="L11" s="4" t="s">
        <v>2210</v>
      </c>
      <c r="M11" s="2" t="s">
        <v>2211</v>
      </c>
      <c r="N11" s="2">
        <v>12</v>
      </c>
      <c r="O11" s="2">
        <v>1</v>
      </c>
      <c r="P11" s="2">
        <v>10</v>
      </c>
      <c r="Q11" s="2" t="s">
        <v>2212</v>
      </c>
    </row>
    <row r="12" spans="1:17">
      <c r="A12" s="3">
        <v>97</v>
      </c>
      <c r="B12" s="2" t="s">
        <v>2138</v>
      </c>
      <c r="C12" s="2" t="s">
        <v>2213</v>
      </c>
      <c r="D12" s="2" t="s">
        <v>436</v>
      </c>
      <c r="E12" s="2" t="s">
        <v>2214</v>
      </c>
      <c r="F12" s="3">
        <v>591</v>
      </c>
      <c r="G12" s="3" t="str">
        <f>VLOOKUP(F:F,双十一未开展社区活动!B:C,2,0)</f>
        <v>邛崃市临邛镇长安大道药店</v>
      </c>
      <c r="H12" s="3" t="s">
        <v>2071</v>
      </c>
      <c r="I12" s="2" t="s">
        <v>2150</v>
      </c>
      <c r="J12" s="4" t="s">
        <v>2215</v>
      </c>
      <c r="K12" s="4" t="s">
        <v>2216</v>
      </c>
      <c r="L12" s="4" t="s">
        <v>2217</v>
      </c>
      <c r="M12" s="2" t="s">
        <v>2218</v>
      </c>
      <c r="N12" s="2">
        <v>20</v>
      </c>
      <c r="O12" s="2">
        <v>2</v>
      </c>
      <c r="P12" s="2">
        <v>5</v>
      </c>
      <c r="Q12" s="2" t="s">
        <v>2219</v>
      </c>
    </row>
    <row r="13" spans="1:17">
      <c r="A13" s="3">
        <v>96</v>
      </c>
      <c r="B13" s="2" t="s">
        <v>2138</v>
      </c>
      <c r="C13" s="2" t="s">
        <v>2220</v>
      </c>
      <c r="D13" s="2" t="s">
        <v>609</v>
      </c>
      <c r="E13" s="2" t="s">
        <v>2221</v>
      </c>
      <c r="F13" s="3">
        <v>102478</v>
      </c>
      <c r="G13" s="3" t="str">
        <f>VLOOKUP(F:F,双十一未开展社区活动!B:C,2,0)</f>
        <v>静明路药店</v>
      </c>
      <c r="H13" s="3" t="s">
        <v>2087</v>
      </c>
      <c r="I13" s="2" t="s">
        <v>2150</v>
      </c>
      <c r="J13" s="4" t="s">
        <v>2222</v>
      </c>
      <c r="K13" s="4" t="s">
        <v>2223</v>
      </c>
      <c r="L13" s="4" t="s">
        <v>2224</v>
      </c>
      <c r="M13" s="2" t="s">
        <v>2225</v>
      </c>
      <c r="N13" s="2">
        <v>6</v>
      </c>
      <c r="O13" s="2">
        <v>5</v>
      </c>
      <c r="P13" s="2">
        <v>5</v>
      </c>
      <c r="Q13" s="2" t="s">
        <v>2226</v>
      </c>
    </row>
    <row r="14" spans="1:17">
      <c r="A14" s="3">
        <v>95</v>
      </c>
      <c r="B14" s="2" t="s">
        <v>2138</v>
      </c>
      <c r="C14" s="2" t="s">
        <v>2227</v>
      </c>
      <c r="D14" s="2" t="s">
        <v>611</v>
      </c>
      <c r="E14" s="2" t="s">
        <v>2228</v>
      </c>
      <c r="F14" s="3">
        <v>113023</v>
      </c>
      <c r="G14" s="3" t="str">
        <f>VLOOKUP(F:F,双十一未开展社区活动!B:C,2,0)</f>
        <v>云龙南路药店</v>
      </c>
      <c r="H14" s="3" t="s">
        <v>2043</v>
      </c>
      <c r="I14" s="2" t="s">
        <v>2150</v>
      </c>
      <c r="J14" s="4" t="s">
        <v>2229</v>
      </c>
      <c r="K14" s="4" t="s">
        <v>2230</v>
      </c>
      <c r="L14" s="4" t="s">
        <v>2231</v>
      </c>
      <c r="M14" s="2" t="s">
        <v>2154</v>
      </c>
      <c r="N14" s="2">
        <v>20</v>
      </c>
      <c r="O14" s="2" t="s">
        <v>2155</v>
      </c>
      <c r="P14" s="2">
        <v>15</v>
      </c>
      <c r="Q14" s="2" t="s">
        <v>2232</v>
      </c>
    </row>
    <row r="15" spans="1:17">
      <c r="A15" s="3">
        <v>94</v>
      </c>
      <c r="B15" s="2" t="s">
        <v>2138</v>
      </c>
      <c r="C15" s="2" t="s">
        <v>2233</v>
      </c>
      <c r="D15" s="2" t="s">
        <v>534</v>
      </c>
      <c r="E15" s="2" t="s">
        <v>2234</v>
      </c>
      <c r="F15" s="3">
        <v>102564</v>
      </c>
      <c r="G15" s="3" t="str">
        <f>VLOOKUP(F:F,双十一未开展社区活动!B:C,2,0)</f>
        <v>邛崃市临邛镇翠荫街药店</v>
      </c>
      <c r="H15" s="3" t="s">
        <v>2075</v>
      </c>
      <c r="I15" s="2" t="s">
        <v>2150</v>
      </c>
      <c r="J15" s="4" t="s">
        <v>2235</v>
      </c>
      <c r="K15" s="4" t="s">
        <v>2236</v>
      </c>
      <c r="L15" s="4" t="s">
        <v>2237</v>
      </c>
      <c r="M15" s="2" t="s">
        <v>2169</v>
      </c>
      <c r="N15" s="2">
        <v>8</v>
      </c>
      <c r="O15" s="2" t="s">
        <v>2155</v>
      </c>
      <c r="P15" s="2" t="s">
        <v>2155</v>
      </c>
      <c r="Q15" s="2" t="s">
        <v>2238</v>
      </c>
    </row>
    <row r="16" spans="1:17">
      <c r="A16" s="3">
        <v>93</v>
      </c>
      <c r="B16" s="2" t="s">
        <v>2138</v>
      </c>
      <c r="C16" s="2" t="s">
        <v>2239</v>
      </c>
      <c r="D16" s="2" t="s">
        <v>531</v>
      </c>
      <c r="E16" s="2" t="s">
        <v>2240</v>
      </c>
      <c r="F16" s="3">
        <v>723</v>
      </c>
      <c r="G16" s="3" t="str">
        <f>VLOOKUP(F:F,双十一未开展社区活动!B:C,2,0)</f>
        <v>柳翠路药店</v>
      </c>
      <c r="H16" s="3" t="s">
        <v>2083</v>
      </c>
      <c r="I16" s="2" t="s">
        <v>2150</v>
      </c>
      <c r="J16" s="4" t="s">
        <v>2241</v>
      </c>
      <c r="K16" s="4" t="s">
        <v>2242</v>
      </c>
      <c r="L16" s="4" t="s">
        <v>2243</v>
      </c>
      <c r="M16" s="2" t="s">
        <v>2244</v>
      </c>
      <c r="N16" s="2" t="s">
        <v>2155</v>
      </c>
      <c r="O16" s="2">
        <v>1</v>
      </c>
      <c r="P16" s="2">
        <v>10</v>
      </c>
      <c r="Q16" s="2" t="s">
        <v>2245</v>
      </c>
    </row>
    <row r="17" spans="1:17">
      <c r="A17" s="3">
        <v>92</v>
      </c>
      <c r="B17" s="2" t="s">
        <v>2138</v>
      </c>
      <c r="C17" s="2" t="s">
        <v>2246</v>
      </c>
      <c r="D17" s="2" t="s">
        <v>1569</v>
      </c>
      <c r="E17" s="2" t="s">
        <v>2247</v>
      </c>
      <c r="F17" s="3">
        <v>341</v>
      </c>
      <c r="G17" s="3" t="str">
        <f>VLOOKUP(F:F,双十一未开展社区活动!B:C,2,0)</f>
        <v>邛崃中心药店</v>
      </c>
      <c r="H17" s="3" t="s">
        <v>2070</v>
      </c>
      <c r="I17" s="2" t="s">
        <v>2193</v>
      </c>
      <c r="J17" s="4" t="s">
        <v>2248</v>
      </c>
      <c r="K17" s="4" t="s">
        <v>2249</v>
      </c>
      <c r="L17" s="4" t="s">
        <v>2250</v>
      </c>
      <c r="M17" s="2" t="s">
        <v>2169</v>
      </c>
      <c r="N17" s="2">
        <v>15</v>
      </c>
      <c r="O17" s="2" t="s">
        <v>2155</v>
      </c>
      <c r="P17" s="2">
        <v>12</v>
      </c>
      <c r="Q17" s="2" t="s">
        <v>2251</v>
      </c>
    </row>
    <row r="18" spans="1:17">
      <c r="A18" s="3">
        <v>91</v>
      </c>
      <c r="B18" s="2" t="s">
        <v>2138</v>
      </c>
      <c r="C18" s="2" t="s">
        <v>2252</v>
      </c>
      <c r="D18" s="2" t="s">
        <v>601</v>
      </c>
      <c r="E18" s="2" t="s">
        <v>2253</v>
      </c>
      <c r="F18" s="3">
        <v>110378</v>
      </c>
      <c r="G18" s="3" t="str">
        <f>VLOOKUP(F:F,双十一未开展社区活动!B:C,2,0)</f>
        <v>都江堰市永丰街道宝莲路药店</v>
      </c>
      <c r="H18" s="3" t="s">
        <v>2117</v>
      </c>
      <c r="I18" s="2" t="s">
        <v>2150</v>
      </c>
      <c r="J18" s="4" t="s">
        <v>2254</v>
      </c>
      <c r="K18" s="4" t="s">
        <v>2255</v>
      </c>
      <c r="L18" s="4" t="s">
        <v>2256</v>
      </c>
      <c r="M18" s="2" t="s">
        <v>2257</v>
      </c>
      <c r="N18" s="2">
        <v>11</v>
      </c>
      <c r="O18" s="2" t="s">
        <v>2155</v>
      </c>
      <c r="P18" s="2">
        <v>4</v>
      </c>
      <c r="Q18" s="2" t="s">
        <v>2258</v>
      </c>
    </row>
    <row r="19" spans="1:17">
      <c r="A19" s="3">
        <v>90</v>
      </c>
      <c r="B19" s="2" t="s">
        <v>2138</v>
      </c>
      <c r="C19" s="2" t="s">
        <v>2259</v>
      </c>
      <c r="D19" s="2" t="s">
        <v>568</v>
      </c>
      <c r="E19" s="2" t="s">
        <v>2260</v>
      </c>
      <c r="F19" s="3">
        <v>391</v>
      </c>
      <c r="G19" s="3" t="str">
        <f>VLOOKUP(F:F,双十一未开展社区活动!B:C,2,0)</f>
        <v>金丝街药店（9-11）</v>
      </c>
      <c r="H19" s="3" t="s">
        <v>1915</v>
      </c>
      <c r="I19" s="2" t="s">
        <v>2150</v>
      </c>
      <c r="J19" s="4" t="s">
        <v>2261</v>
      </c>
      <c r="K19" s="4" t="s">
        <v>2262</v>
      </c>
      <c r="L19" s="4" t="s">
        <v>2263</v>
      </c>
      <c r="M19" s="2" t="s">
        <v>2264</v>
      </c>
      <c r="N19" s="2">
        <v>32</v>
      </c>
      <c r="O19" s="2">
        <v>6</v>
      </c>
      <c r="P19" s="2">
        <v>10</v>
      </c>
      <c r="Q19" s="2" t="s">
        <v>568</v>
      </c>
    </row>
    <row r="20" spans="1:17">
      <c r="A20" s="3">
        <v>89</v>
      </c>
      <c r="B20" s="2" t="s">
        <v>2138</v>
      </c>
      <c r="C20" s="2" t="s">
        <v>2265</v>
      </c>
      <c r="D20" s="2" t="s">
        <v>379</v>
      </c>
      <c r="E20" s="2" t="s">
        <v>2266</v>
      </c>
      <c r="F20" s="3">
        <v>743</v>
      </c>
      <c r="G20" s="3" t="str">
        <f>VLOOKUP(F:F,双十一未开展社区活动!B:C,2,0)</f>
        <v>万宇路药店</v>
      </c>
      <c r="H20" s="3" t="s">
        <v>2058</v>
      </c>
      <c r="I20" s="2" t="s">
        <v>2267</v>
      </c>
      <c r="J20" s="4" t="s">
        <v>2268</v>
      </c>
      <c r="K20" s="4" t="s">
        <v>2269</v>
      </c>
      <c r="L20" s="4" t="s">
        <v>2270</v>
      </c>
      <c r="M20" s="2" t="s">
        <v>2271</v>
      </c>
      <c r="N20" s="2">
        <v>15</v>
      </c>
      <c r="O20" s="2">
        <v>5</v>
      </c>
      <c r="P20" s="2">
        <v>15</v>
      </c>
      <c r="Q20" s="2" t="s">
        <v>2272</v>
      </c>
    </row>
    <row r="21" spans="1:17">
      <c r="A21" s="3">
        <v>88</v>
      </c>
      <c r="B21" s="2" t="s">
        <v>2138</v>
      </c>
      <c r="C21" s="2" t="s">
        <v>2273</v>
      </c>
      <c r="D21" s="2" t="s">
        <v>591</v>
      </c>
      <c r="E21" s="2" t="s">
        <v>2274</v>
      </c>
      <c r="F21" s="3">
        <v>52</v>
      </c>
      <c r="G21" s="3" t="str">
        <f>VLOOKUP(F:F,双十一未开展社区活动!B:C,2,0)</f>
        <v>崇州中心店</v>
      </c>
      <c r="H21" s="3" t="s">
        <v>2113</v>
      </c>
      <c r="I21" s="2" t="s">
        <v>2150</v>
      </c>
      <c r="J21" s="4" t="s">
        <v>2275</v>
      </c>
      <c r="K21" s="4" t="s">
        <v>2276</v>
      </c>
      <c r="L21" s="4" t="s">
        <v>2277</v>
      </c>
      <c r="M21" s="2" t="s">
        <v>2225</v>
      </c>
      <c r="N21" s="2" t="s">
        <v>2155</v>
      </c>
      <c r="O21" s="2" t="s">
        <v>2155</v>
      </c>
      <c r="P21" s="2" t="s">
        <v>2155</v>
      </c>
      <c r="Q21" s="2" t="s">
        <v>2278</v>
      </c>
    </row>
    <row r="22" spans="1:17">
      <c r="A22" s="3">
        <v>87</v>
      </c>
      <c r="B22" s="2" t="s">
        <v>2138</v>
      </c>
      <c r="C22" s="2" t="s">
        <v>2279</v>
      </c>
      <c r="D22" s="2" t="s">
        <v>537</v>
      </c>
      <c r="E22" s="2" t="s">
        <v>2280</v>
      </c>
      <c r="F22" s="3">
        <v>106865</v>
      </c>
      <c r="G22" s="3" t="str">
        <f>VLOOKUP(F:F,双十一未开展社区活动!B:C,2,0)</f>
        <v>丝竹路药店</v>
      </c>
      <c r="H22" s="3" t="s">
        <v>1690</v>
      </c>
      <c r="I22" s="2" t="s">
        <v>2193</v>
      </c>
      <c r="J22" s="4" t="s">
        <v>2281</v>
      </c>
      <c r="K22" s="4" t="s">
        <v>2282</v>
      </c>
      <c r="L22" s="4" t="s">
        <v>2283</v>
      </c>
      <c r="M22" s="2" t="s">
        <v>2284</v>
      </c>
      <c r="N22" s="2">
        <v>25</v>
      </c>
      <c r="O22" s="2" t="s">
        <v>2155</v>
      </c>
      <c r="P22" s="2">
        <v>36</v>
      </c>
      <c r="Q22" s="2" t="s">
        <v>2285</v>
      </c>
    </row>
    <row r="23" spans="1:17">
      <c r="A23" s="3">
        <v>86</v>
      </c>
      <c r="B23" s="2" t="s">
        <v>2138</v>
      </c>
      <c r="C23" s="2" t="s">
        <v>2286</v>
      </c>
      <c r="D23" s="2" t="s">
        <v>523</v>
      </c>
      <c r="E23" s="2" t="s">
        <v>2287</v>
      </c>
      <c r="F23" s="3">
        <v>113299</v>
      </c>
      <c r="G23" s="3" t="str">
        <f>VLOOKUP(F:F,双十一未开展社区活动!B:C,2,0)</f>
        <v>倪家桥路药店</v>
      </c>
      <c r="H23" s="3" t="s">
        <v>1985</v>
      </c>
      <c r="I23" s="2" t="s">
        <v>2193</v>
      </c>
      <c r="J23" s="4" t="s">
        <v>2288</v>
      </c>
      <c r="K23" s="4" t="s">
        <v>2289</v>
      </c>
      <c r="L23" s="4" t="s">
        <v>2290</v>
      </c>
      <c r="M23" s="2" t="s">
        <v>2182</v>
      </c>
      <c r="N23" s="2">
        <v>12</v>
      </c>
      <c r="O23" s="2">
        <v>2</v>
      </c>
      <c r="P23" s="2">
        <v>6</v>
      </c>
      <c r="Q23" s="2" t="s">
        <v>2291</v>
      </c>
    </row>
    <row r="24" spans="1:17">
      <c r="A24" s="3">
        <v>85</v>
      </c>
      <c r="B24" s="2" t="s">
        <v>2138</v>
      </c>
      <c r="C24" s="2" t="s">
        <v>2292</v>
      </c>
      <c r="D24" s="2" t="s">
        <v>1604</v>
      </c>
      <c r="E24" s="2" t="s">
        <v>2293</v>
      </c>
      <c r="F24" s="3">
        <v>114069</v>
      </c>
      <c r="G24" s="3" t="str">
        <f>VLOOKUP(F:F,双十一未开展社区活动!B:C,2,0)</f>
        <v>剑南大道药店</v>
      </c>
      <c r="H24" s="3" t="s">
        <v>2098</v>
      </c>
      <c r="I24" s="2" t="s">
        <v>2193</v>
      </c>
      <c r="J24" s="4" t="s">
        <v>2294</v>
      </c>
      <c r="K24" s="4" t="s">
        <v>2295</v>
      </c>
      <c r="L24" s="4" t="s">
        <v>2296</v>
      </c>
      <c r="M24" s="2" t="s">
        <v>2297</v>
      </c>
      <c r="N24" s="2">
        <v>6</v>
      </c>
      <c r="O24" s="2">
        <v>3</v>
      </c>
      <c r="P24" s="2">
        <v>5</v>
      </c>
      <c r="Q24" s="2" t="s">
        <v>2298</v>
      </c>
    </row>
    <row r="25" spans="1:17">
      <c r="A25" s="3">
        <v>84</v>
      </c>
      <c r="B25" s="2" t="s">
        <v>2138</v>
      </c>
      <c r="C25" s="2" t="s">
        <v>2299</v>
      </c>
      <c r="D25" s="2" t="s">
        <v>557</v>
      </c>
      <c r="E25" s="2" t="s">
        <v>2300</v>
      </c>
      <c r="F25" s="3">
        <v>704</v>
      </c>
      <c r="G25" s="3" t="str">
        <f>VLOOKUP(F:F,双十一未开展社区活动!B:C,2,0)</f>
        <v>都江堰奎光路中段药店</v>
      </c>
      <c r="H25" s="3" t="s">
        <v>2084</v>
      </c>
      <c r="I25" s="2" t="s">
        <v>2193</v>
      </c>
      <c r="J25" s="4" t="s">
        <v>2301</v>
      </c>
      <c r="K25" s="4" t="s">
        <v>2302</v>
      </c>
      <c r="L25" s="4" t="s">
        <v>2303</v>
      </c>
      <c r="M25" s="2" t="s">
        <v>2244</v>
      </c>
      <c r="N25" s="2">
        <v>2</v>
      </c>
      <c r="O25" s="2">
        <v>2</v>
      </c>
      <c r="P25" s="2">
        <v>10</v>
      </c>
      <c r="Q25" s="2" t="s">
        <v>2304</v>
      </c>
    </row>
    <row r="26" spans="1:17">
      <c r="A26" s="3">
        <v>83</v>
      </c>
      <c r="B26" s="2" t="s">
        <v>2138</v>
      </c>
      <c r="C26" s="2" t="s">
        <v>2305</v>
      </c>
      <c r="D26" s="2" t="s">
        <v>583</v>
      </c>
      <c r="E26" s="2" t="s">
        <v>2274</v>
      </c>
      <c r="F26" s="3">
        <v>754</v>
      </c>
      <c r="G26" s="3" t="str">
        <f>VLOOKUP(F:F,双十一未开展社区活动!B:C,2,0)</f>
        <v>崇州市崇阳镇尚贤坊街药店</v>
      </c>
      <c r="H26" s="3" t="s">
        <v>1925</v>
      </c>
      <c r="I26" s="2" t="s">
        <v>2193</v>
      </c>
      <c r="J26" s="4" t="s">
        <v>2306</v>
      </c>
      <c r="K26" s="4" t="s">
        <v>2307</v>
      </c>
      <c r="L26" s="4" t="s">
        <v>2308</v>
      </c>
      <c r="M26" s="2" t="s">
        <v>2225</v>
      </c>
      <c r="N26" s="2">
        <v>20</v>
      </c>
      <c r="O26" s="2" t="s">
        <v>2155</v>
      </c>
      <c r="P26" s="2" t="s">
        <v>2155</v>
      </c>
      <c r="Q26" s="2" t="s">
        <v>2309</v>
      </c>
    </row>
    <row r="27" spans="1:17">
      <c r="A27" s="3">
        <v>82</v>
      </c>
      <c r="B27" s="2" t="s">
        <v>2138</v>
      </c>
      <c r="C27" s="2" t="s">
        <v>2310</v>
      </c>
      <c r="D27" s="2" t="s">
        <v>203</v>
      </c>
      <c r="E27" s="2" t="s">
        <v>2311</v>
      </c>
      <c r="F27" s="3">
        <v>337</v>
      </c>
      <c r="G27" s="3" t="str">
        <f>VLOOKUP(F:F,双十一未开展社区活动!B:C,2,0)</f>
        <v>浆洗街药店（含促销）</v>
      </c>
      <c r="H27" s="3" t="s">
        <v>2096</v>
      </c>
      <c r="I27" s="2" t="s">
        <v>2193</v>
      </c>
      <c r="J27" s="4" t="s">
        <v>2312</v>
      </c>
      <c r="K27" s="4" t="s">
        <v>2313</v>
      </c>
      <c r="L27" s="4" t="s">
        <v>2314</v>
      </c>
      <c r="M27" s="2" t="s">
        <v>2315</v>
      </c>
      <c r="N27" s="2">
        <v>5</v>
      </c>
      <c r="O27" s="2" t="s">
        <v>2155</v>
      </c>
      <c r="P27" s="2">
        <v>3</v>
      </c>
      <c r="Q27" s="2" t="s">
        <v>2316</v>
      </c>
    </row>
    <row r="28" spans="1:17">
      <c r="A28" s="3">
        <v>81</v>
      </c>
      <c r="B28" s="2" t="s">
        <v>2138</v>
      </c>
      <c r="C28" s="2" t="s">
        <v>2317</v>
      </c>
      <c r="D28" s="2" t="s">
        <v>407</v>
      </c>
      <c r="E28" s="2" t="s">
        <v>2318</v>
      </c>
      <c r="F28" s="3">
        <v>106569</v>
      </c>
      <c r="G28" s="3" t="str">
        <f>VLOOKUP(F:F,双十一未开展社区活动!B:C,2,0)</f>
        <v>大悦路药店</v>
      </c>
      <c r="H28" s="3" t="s">
        <v>973</v>
      </c>
      <c r="I28" s="2" t="s">
        <v>2193</v>
      </c>
      <c r="J28" s="4" t="s">
        <v>2319</v>
      </c>
      <c r="K28" s="4" t="s">
        <v>2320</v>
      </c>
      <c r="L28" s="4" t="s">
        <v>2321</v>
      </c>
      <c r="M28" s="2" t="s">
        <v>2322</v>
      </c>
      <c r="N28" s="2">
        <v>10</v>
      </c>
      <c r="O28" s="2">
        <v>3</v>
      </c>
      <c r="P28" s="2">
        <v>4</v>
      </c>
      <c r="Q28" s="2" t="s">
        <v>2323</v>
      </c>
    </row>
    <row r="29" spans="1:17">
      <c r="A29" s="3">
        <v>80</v>
      </c>
      <c r="B29" s="2" t="s">
        <v>2138</v>
      </c>
      <c r="C29" s="2" t="s">
        <v>2324</v>
      </c>
      <c r="D29" s="2" t="s">
        <v>317</v>
      </c>
      <c r="E29" s="2" t="s">
        <v>2325</v>
      </c>
      <c r="F29" s="3">
        <v>377</v>
      </c>
      <c r="G29" s="3" t="str">
        <f>VLOOKUP(F:F,双十一未开展社区活动!B:C,2,0)</f>
        <v>新园大道药店</v>
      </c>
      <c r="H29" s="3" t="s">
        <v>1921</v>
      </c>
      <c r="I29" s="2" t="s">
        <v>2193</v>
      </c>
      <c r="J29" s="4" t="s">
        <v>2326</v>
      </c>
      <c r="K29" s="4" t="s">
        <v>2327</v>
      </c>
      <c r="L29" s="4" t="s">
        <v>2328</v>
      </c>
      <c r="M29" s="2" t="s">
        <v>2211</v>
      </c>
      <c r="N29" s="2">
        <v>8</v>
      </c>
      <c r="O29" s="2" t="s">
        <v>2155</v>
      </c>
      <c r="P29" s="2">
        <v>4</v>
      </c>
      <c r="Q29" s="2" t="s">
        <v>2329</v>
      </c>
    </row>
    <row r="30" spans="1:17">
      <c r="A30" s="3">
        <v>79</v>
      </c>
      <c r="B30" s="2" t="s">
        <v>2138</v>
      </c>
      <c r="C30" s="2" t="s">
        <v>2330</v>
      </c>
      <c r="D30" s="2" t="s">
        <v>320</v>
      </c>
      <c r="E30" s="2" t="s">
        <v>2331</v>
      </c>
      <c r="F30" s="3">
        <v>373</v>
      </c>
      <c r="G30" s="3" t="str">
        <f>VLOOKUP(F:F,双十一未开展社区活动!B:C,2,0)</f>
        <v>通盈街药店</v>
      </c>
      <c r="H30" s="3" t="s">
        <v>2062</v>
      </c>
      <c r="I30" s="2" t="s">
        <v>2193</v>
      </c>
      <c r="J30" s="4" t="s">
        <v>2332</v>
      </c>
      <c r="K30" s="4" t="s">
        <v>2333</v>
      </c>
      <c r="L30" s="4" t="s">
        <v>2334</v>
      </c>
      <c r="M30" s="2" t="s">
        <v>2335</v>
      </c>
      <c r="N30" s="2">
        <v>20</v>
      </c>
      <c r="O30" s="2">
        <v>2</v>
      </c>
      <c r="P30" s="2">
        <v>5</v>
      </c>
      <c r="Q30" s="2" t="s">
        <v>2336</v>
      </c>
    </row>
    <row r="31" spans="1:17">
      <c r="A31" s="3">
        <v>78</v>
      </c>
      <c r="B31" s="2" t="s">
        <v>2138</v>
      </c>
      <c r="C31" s="2" t="s">
        <v>2337</v>
      </c>
      <c r="D31" s="2" t="s">
        <v>357</v>
      </c>
      <c r="E31" s="2" t="s">
        <v>2338</v>
      </c>
      <c r="F31" s="3">
        <v>721</v>
      </c>
      <c r="G31" s="3" t="str">
        <f>VLOOKUP(F:F,双十一未开展社区活动!B:C,2,0)</f>
        <v>邛崃市临邛镇洪川小区药店</v>
      </c>
      <c r="H31" s="3" t="s">
        <v>2074</v>
      </c>
      <c r="I31" s="2" t="s">
        <v>2193</v>
      </c>
      <c r="J31" s="4" t="s">
        <v>2339</v>
      </c>
      <c r="K31" s="4" t="s">
        <v>2340</v>
      </c>
      <c r="L31" s="4" t="s">
        <v>2341</v>
      </c>
      <c r="M31" s="2" t="s">
        <v>2182</v>
      </c>
      <c r="N31" s="2">
        <v>2</v>
      </c>
      <c r="O31" s="2" t="s">
        <v>2155</v>
      </c>
      <c r="P31" s="2" t="s">
        <v>2155</v>
      </c>
      <c r="Q31" s="2" t="s">
        <v>2342</v>
      </c>
    </row>
    <row r="32" spans="1:17">
      <c r="A32" s="3">
        <v>77</v>
      </c>
      <c r="B32" s="2" t="s">
        <v>2138</v>
      </c>
      <c r="C32" s="2" t="s">
        <v>2343</v>
      </c>
      <c r="D32" s="2" t="s">
        <v>561</v>
      </c>
      <c r="E32" s="2" t="s">
        <v>2344</v>
      </c>
      <c r="F32" s="3">
        <v>104430</v>
      </c>
      <c r="G32" s="3" t="str">
        <f>VLOOKUP(F:F,双十一未开展社区活动!B:C,2,0)</f>
        <v>中和大道药店</v>
      </c>
      <c r="H32" s="3" t="s">
        <v>1233</v>
      </c>
      <c r="I32" s="2" t="s">
        <v>2193</v>
      </c>
      <c r="J32" s="4" t="s">
        <v>2345</v>
      </c>
      <c r="K32" s="4" t="s">
        <v>2346</v>
      </c>
      <c r="L32" s="4" t="s">
        <v>2347</v>
      </c>
      <c r="M32" s="2" t="s">
        <v>2244</v>
      </c>
      <c r="N32" s="2">
        <v>12</v>
      </c>
      <c r="O32" s="2">
        <v>3</v>
      </c>
      <c r="P32" s="2">
        <v>2</v>
      </c>
      <c r="Q32" s="2" t="s">
        <v>2348</v>
      </c>
    </row>
    <row r="33" spans="1:17">
      <c r="A33" s="3">
        <v>76</v>
      </c>
      <c r="B33" s="2" t="s">
        <v>2138</v>
      </c>
      <c r="C33" s="2" t="s">
        <v>2349</v>
      </c>
      <c r="D33" s="2" t="s">
        <v>1313</v>
      </c>
      <c r="E33" s="2" t="s">
        <v>2350</v>
      </c>
      <c r="F33" s="3">
        <v>102479</v>
      </c>
      <c r="G33" s="3" t="str">
        <f>VLOOKUP(F:F,双十一未开展社区活动!B:C,2,0)</f>
        <v>劼人路药店</v>
      </c>
      <c r="H33" s="3" t="s">
        <v>2093</v>
      </c>
      <c r="I33" s="2" t="s">
        <v>2193</v>
      </c>
      <c r="J33" s="4" t="s">
        <v>2351</v>
      </c>
      <c r="K33" s="4" t="s">
        <v>2352</v>
      </c>
      <c r="L33" s="4" t="s">
        <v>2353</v>
      </c>
      <c r="M33" s="2" t="s">
        <v>2354</v>
      </c>
      <c r="N33" s="2">
        <v>22</v>
      </c>
      <c r="O33" s="2" t="s">
        <v>2155</v>
      </c>
      <c r="P33" s="2">
        <v>8</v>
      </c>
      <c r="Q33" s="2" t="s">
        <v>2355</v>
      </c>
    </row>
    <row r="34" spans="1:17">
      <c r="A34" s="3">
        <v>75</v>
      </c>
      <c r="B34" s="2" t="s">
        <v>2138</v>
      </c>
      <c r="C34" s="2" t="s">
        <v>2349</v>
      </c>
      <c r="D34" s="2" t="s">
        <v>991</v>
      </c>
      <c r="E34" s="2" t="s">
        <v>2356</v>
      </c>
      <c r="F34" s="3">
        <v>113008</v>
      </c>
      <c r="G34" s="3" t="str">
        <f>VLOOKUP(F:F,双十一未开展社区活动!B:C,2,0)</f>
        <v>南华巷药店</v>
      </c>
      <c r="H34" s="3" t="s">
        <v>2081</v>
      </c>
      <c r="I34" s="2" t="s">
        <v>2193</v>
      </c>
      <c r="J34" s="4" t="s">
        <v>2357</v>
      </c>
      <c r="K34" s="4" t="s">
        <v>2358</v>
      </c>
      <c r="L34" s="4" t="s">
        <v>2359</v>
      </c>
      <c r="M34" s="2" t="s">
        <v>2360</v>
      </c>
      <c r="N34" s="2">
        <v>4</v>
      </c>
      <c r="O34" s="2" t="s">
        <v>2155</v>
      </c>
      <c r="P34" s="2">
        <v>2</v>
      </c>
      <c r="Q34" s="2" t="s">
        <v>2361</v>
      </c>
    </row>
    <row r="35" spans="1:17">
      <c r="A35" s="3">
        <v>74</v>
      </c>
      <c r="B35" s="2" t="s">
        <v>2138</v>
      </c>
      <c r="C35" s="2" t="s">
        <v>2362</v>
      </c>
      <c r="D35" s="2" t="s">
        <v>434</v>
      </c>
      <c r="E35" s="2" t="s">
        <v>2363</v>
      </c>
      <c r="F35" s="3">
        <v>114844</v>
      </c>
      <c r="G35" s="3" t="str">
        <f>VLOOKUP(F:F,双十一未开展社区活动!B:C,2,0)</f>
        <v>培华东路药店（9-11）</v>
      </c>
      <c r="H35" s="3" t="s">
        <v>2080</v>
      </c>
      <c r="I35" s="2" t="s">
        <v>2150</v>
      </c>
      <c r="J35" s="4" t="s">
        <v>2364</v>
      </c>
      <c r="K35" s="4" t="s">
        <v>2365</v>
      </c>
      <c r="L35" s="4" t="s">
        <v>2366</v>
      </c>
      <c r="M35" s="2" t="s">
        <v>2367</v>
      </c>
      <c r="N35" s="2">
        <v>23</v>
      </c>
      <c r="O35" s="2">
        <v>4</v>
      </c>
      <c r="P35" s="2">
        <v>4</v>
      </c>
      <c r="Q35" s="2" t="s">
        <v>2368</v>
      </c>
    </row>
    <row r="36" spans="1:17">
      <c r="A36" s="3">
        <v>73</v>
      </c>
      <c r="B36" s="2" t="s">
        <v>2138</v>
      </c>
      <c r="C36" s="2" t="s">
        <v>2369</v>
      </c>
      <c r="D36" s="2" t="s">
        <v>431</v>
      </c>
      <c r="E36" s="2" t="s">
        <v>2370</v>
      </c>
      <c r="F36" s="3">
        <v>713</v>
      </c>
      <c r="G36" s="3" t="str">
        <f>VLOOKUP(F:F,双十一未开展社区活动!B:C,2,0)</f>
        <v>都江堰聚源镇药店</v>
      </c>
      <c r="H36" s="3" t="s">
        <v>2086</v>
      </c>
      <c r="I36" s="2" t="s">
        <v>2193</v>
      </c>
      <c r="J36" s="4" t="s">
        <v>2371</v>
      </c>
      <c r="K36" s="4" t="s">
        <v>2372</v>
      </c>
      <c r="L36" s="4" t="s">
        <v>2373</v>
      </c>
      <c r="M36" s="2" t="s">
        <v>2225</v>
      </c>
      <c r="N36" s="2">
        <v>3</v>
      </c>
      <c r="O36" s="2">
        <v>2</v>
      </c>
      <c r="P36" s="2">
        <v>4</v>
      </c>
      <c r="Q36" s="2" t="s">
        <v>438</v>
      </c>
    </row>
    <row r="37" spans="1:17">
      <c r="A37" s="3">
        <v>72</v>
      </c>
      <c r="B37" s="2" t="s">
        <v>2138</v>
      </c>
      <c r="C37" s="2" t="s">
        <v>2374</v>
      </c>
      <c r="D37" s="2" t="s">
        <v>2375</v>
      </c>
      <c r="E37" s="2" t="s">
        <v>2376</v>
      </c>
      <c r="F37" s="3">
        <v>387</v>
      </c>
      <c r="G37" s="3" t="str">
        <f>VLOOKUP(F:F,双十一未开展社区活动!B:C,2,0)</f>
        <v>新乐中街药店</v>
      </c>
      <c r="H37" s="3" t="s">
        <v>2048</v>
      </c>
      <c r="I37" s="2" t="s">
        <v>2377</v>
      </c>
      <c r="J37" s="4" t="s">
        <v>2378</v>
      </c>
      <c r="K37" s="4" t="s">
        <v>2379</v>
      </c>
      <c r="L37" s="4" t="s">
        <v>2380</v>
      </c>
      <c r="M37" s="2" t="s">
        <v>2381</v>
      </c>
      <c r="N37" s="2">
        <v>68</v>
      </c>
      <c r="O37" s="2" t="s">
        <v>2155</v>
      </c>
      <c r="P37" s="2" t="s">
        <v>2155</v>
      </c>
      <c r="Q37" s="2" t="s">
        <v>2382</v>
      </c>
    </row>
    <row r="38" spans="1:17">
      <c r="A38" s="3">
        <v>71</v>
      </c>
      <c r="B38" s="2" t="s">
        <v>2138</v>
      </c>
      <c r="C38" s="2" t="s">
        <v>2383</v>
      </c>
      <c r="D38" s="2" t="s">
        <v>564</v>
      </c>
      <c r="E38" s="2" t="s">
        <v>2384</v>
      </c>
      <c r="F38" s="3">
        <v>753</v>
      </c>
      <c r="G38" s="3" t="str">
        <f>VLOOKUP(F:F,双十一未开展社区活动!B:C,2,0)</f>
        <v>合欢树街药店</v>
      </c>
      <c r="H38" s="3" t="s">
        <v>2027</v>
      </c>
      <c r="I38" s="2" t="s">
        <v>2193</v>
      </c>
      <c r="J38" s="4" t="s">
        <v>2385</v>
      </c>
      <c r="K38" s="4" t="s">
        <v>2386</v>
      </c>
      <c r="L38" s="4" t="s">
        <v>2387</v>
      </c>
      <c r="M38" s="2" t="s">
        <v>2244</v>
      </c>
      <c r="N38" s="2">
        <v>4</v>
      </c>
      <c r="O38" s="2">
        <v>1</v>
      </c>
      <c r="P38" s="2">
        <v>2</v>
      </c>
      <c r="Q38" s="2" t="s">
        <v>564</v>
      </c>
    </row>
    <row r="39" spans="1:17">
      <c r="A39" s="3">
        <v>70</v>
      </c>
      <c r="B39" s="2" t="s">
        <v>2138</v>
      </c>
      <c r="C39" s="2" t="s">
        <v>2388</v>
      </c>
      <c r="D39" s="2" t="s">
        <v>466</v>
      </c>
      <c r="E39" s="2" t="s">
        <v>2389</v>
      </c>
      <c r="F39" s="3">
        <v>104838</v>
      </c>
      <c r="G39" s="3" t="str">
        <f>VLOOKUP(F:F,双十一未开展社区活动!B:C,2,0)</f>
        <v>崇州市崇阳镇蜀州中路药店</v>
      </c>
      <c r="H39" s="3" t="s">
        <v>1423</v>
      </c>
      <c r="I39" s="2" t="s">
        <v>2193</v>
      </c>
      <c r="J39" s="4" t="s">
        <v>2390</v>
      </c>
      <c r="K39" s="4" t="s">
        <v>2391</v>
      </c>
      <c r="L39" s="4" t="s">
        <v>2392</v>
      </c>
      <c r="M39" s="2" t="s">
        <v>2393</v>
      </c>
      <c r="N39" s="2">
        <v>6</v>
      </c>
      <c r="O39" s="2" t="s">
        <v>2155</v>
      </c>
      <c r="P39" s="2">
        <v>2</v>
      </c>
      <c r="Q39" s="2" t="s">
        <v>487</v>
      </c>
    </row>
    <row r="40" spans="1:17">
      <c r="A40" s="3">
        <v>69</v>
      </c>
      <c r="B40" s="2" t="s">
        <v>2138</v>
      </c>
      <c r="C40" s="2" t="s">
        <v>2394</v>
      </c>
      <c r="D40" s="2" t="s">
        <v>857</v>
      </c>
      <c r="E40" s="2" t="s">
        <v>2395</v>
      </c>
      <c r="F40" s="3">
        <v>355</v>
      </c>
      <c r="G40" s="3" t="str">
        <f>VLOOKUP(F:F,双十一未开展社区活动!B:C,2,0)</f>
        <v>双林路药店</v>
      </c>
      <c r="H40" s="3" t="s">
        <v>2065</v>
      </c>
      <c r="I40" s="2" t="s">
        <v>2193</v>
      </c>
      <c r="J40" s="4" t="s">
        <v>2396</v>
      </c>
      <c r="K40" s="4" t="s">
        <v>2397</v>
      </c>
      <c r="L40" s="4" t="s">
        <v>2398</v>
      </c>
      <c r="M40" s="2" t="s">
        <v>2399</v>
      </c>
      <c r="N40" s="2">
        <v>4</v>
      </c>
      <c r="O40" s="2">
        <v>1</v>
      </c>
      <c r="P40" s="2">
        <v>4</v>
      </c>
      <c r="Q40" s="2" t="s">
        <v>2400</v>
      </c>
    </row>
    <row r="41" spans="1:17">
      <c r="A41" s="3">
        <v>68</v>
      </c>
      <c r="B41" s="2" t="s">
        <v>2138</v>
      </c>
      <c r="C41" s="2" t="s">
        <v>2401</v>
      </c>
      <c r="D41" s="2" t="s">
        <v>367</v>
      </c>
      <c r="E41" s="2" t="s">
        <v>2402</v>
      </c>
      <c r="F41" s="3">
        <v>598</v>
      </c>
      <c r="G41" s="3" t="str">
        <f>VLOOKUP(F:F,双十一未开展社区活动!B:C,2,0)</f>
        <v>水杉街药店</v>
      </c>
      <c r="H41" s="3" t="s">
        <v>367</v>
      </c>
      <c r="I41" s="2" t="s">
        <v>2193</v>
      </c>
      <c r="J41" s="4" t="s">
        <v>2403</v>
      </c>
      <c r="K41" s="4" t="s">
        <v>2404</v>
      </c>
      <c r="L41" s="4" t="s">
        <v>2405</v>
      </c>
      <c r="M41" s="2" t="s">
        <v>2271</v>
      </c>
      <c r="N41" s="2">
        <v>13</v>
      </c>
      <c r="O41" s="2">
        <v>3</v>
      </c>
      <c r="P41" s="2">
        <v>6</v>
      </c>
      <c r="Q41" s="2" t="s">
        <v>2406</v>
      </c>
    </row>
    <row r="42" spans="1:17">
      <c r="A42" s="3">
        <v>67</v>
      </c>
      <c r="B42" s="2" t="s">
        <v>2138</v>
      </c>
      <c r="C42" s="2" t="s">
        <v>2407</v>
      </c>
      <c r="D42" s="2" t="s">
        <v>221</v>
      </c>
      <c r="E42" s="2" t="s">
        <v>2408</v>
      </c>
      <c r="F42" s="3">
        <v>571</v>
      </c>
      <c r="G42" s="3" t="str">
        <f>VLOOKUP(F:F,双十一未开展社区活动!B:C,2,0)</f>
        <v>民丰大道西段药店</v>
      </c>
      <c r="H42" s="3" t="s">
        <v>2090</v>
      </c>
      <c r="I42" s="2" t="s">
        <v>2193</v>
      </c>
      <c r="J42" s="4" t="s">
        <v>2409</v>
      </c>
      <c r="K42" s="4" t="s">
        <v>2410</v>
      </c>
      <c r="L42" s="4" t="s">
        <v>2411</v>
      </c>
      <c r="M42" s="2" t="s">
        <v>2218</v>
      </c>
      <c r="N42" s="2">
        <v>5</v>
      </c>
      <c r="O42" s="2">
        <v>1</v>
      </c>
      <c r="P42" s="2">
        <v>2</v>
      </c>
      <c r="Q42" s="2" t="s">
        <v>2412</v>
      </c>
    </row>
    <row r="43" spans="1:17">
      <c r="A43" s="3">
        <v>66</v>
      </c>
      <c r="B43" s="2" t="s">
        <v>2138</v>
      </c>
      <c r="C43" s="2" t="s">
        <v>2413</v>
      </c>
      <c r="D43" s="2" t="s">
        <v>423</v>
      </c>
      <c r="E43" s="2" t="s">
        <v>2414</v>
      </c>
      <c r="F43" s="3">
        <v>572</v>
      </c>
      <c r="G43" s="3" t="str">
        <f>VLOOKUP(F:F,双十一未开展社区活动!B:C,2,0)</f>
        <v>郫县郫筒镇东大街药店</v>
      </c>
      <c r="H43" s="3" t="s">
        <v>2079</v>
      </c>
      <c r="I43" s="2" t="s">
        <v>2193</v>
      </c>
      <c r="J43" s="4" t="s">
        <v>2415</v>
      </c>
      <c r="K43" s="4" t="s">
        <v>2416</v>
      </c>
      <c r="L43" s="4" t="s">
        <v>2417</v>
      </c>
      <c r="M43" s="2" t="s">
        <v>2182</v>
      </c>
      <c r="N43" s="2">
        <v>10</v>
      </c>
      <c r="O43" s="2" t="s">
        <v>2155</v>
      </c>
      <c r="P43" s="2" t="s">
        <v>2155</v>
      </c>
      <c r="Q43" s="2" t="s">
        <v>2418</v>
      </c>
    </row>
    <row r="44" spans="1:17">
      <c r="A44" s="3">
        <v>65</v>
      </c>
      <c r="B44" s="2" t="s">
        <v>2138</v>
      </c>
      <c r="C44" s="2" t="s">
        <v>2419</v>
      </c>
      <c r="D44" s="2" t="s">
        <v>2420</v>
      </c>
      <c r="E44" s="2" t="s">
        <v>2421</v>
      </c>
      <c r="F44" s="3">
        <v>108277</v>
      </c>
      <c r="G44" s="3" t="str">
        <f>VLOOKUP(F:F,双十一未开展社区活动!B:C,2,0)</f>
        <v>银沙路药店</v>
      </c>
      <c r="H44" s="3" t="s">
        <v>1963</v>
      </c>
      <c r="I44" s="2" t="s">
        <v>2141</v>
      </c>
      <c r="J44" s="4" t="s">
        <v>2422</v>
      </c>
      <c r="K44" s="4" t="s">
        <v>2423</v>
      </c>
      <c r="L44" s="4" t="s">
        <v>2424</v>
      </c>
      <c r="M44" s="2" t="s">
        <v>2244</v>
      </c>
      <c r="N44" s="2">
        <v>10</v>
      </c>
      <c r="O44" s="2" t="s">
        <v>2155</v>
      </c>
      <c r="P44" s="2">
        <v>5</v>
      </c>
      <c r="Q44" s="2" t="s">
        <v>2425</v>
      </c>
    </row>
    <row r="45" spans="1:17">
      <c r="A45" s="3">
        <v>64</v>
      </c>
      <c r="B45" s="2" t="s">
        <v>2138</v>
      </c>
      <c r="C45" s="2" t="s">
        <v>2426</v>
      </c>
      <c r="D45" s="2" t="s">
        <v>475</v>
      </c>
      <c r="E45" s="2" t="s">
        <v>2427</v>
      </c>
      <c r="F45" s="3">
        <v>717</v>
      </c>
      <c r="G45" s="3" t="str">
        <f>VLOOKUP(F:F,双十一未开展社区活动!B:C,2,0)</f>
        <v>大邑县晋原镇通达东路五段药店</v>
      </c>
      <c r="H45" s="3" t="s">
        <v>2063</v>
      </c>
      <c r="I45" s="2" t="s">
        <v>2193</v>
      </c>
      <c r="J45" s="4" t="s">
        <v>2428</v>
      </c>
      <c r="K45" s="4" t="s">
        <v>2429</v>
      </c>
      <c r="L45" s="4" t="s">
        <v>2430</v>
      </c>
      <c r="M45" s="2" t="s">
        <v>2284</v>
      </c>
      <c r="N45" s="2">
        <v>12</v>
      </c>
      <c r="O45" s="2" t="s">
        <v>2155</v>
      </c>
      <c r="P45" s="2">
        <v>5</v>
      </c>
      <c r="Q45" s="2" t="s">
        <v>2431</v>
      </c>
    </row>
    <row r="46" spans="1:17">
      <c r="A46" s="3">
        <v>63</v>
      </c>
      <c r="B46" s="2" t="s">
        <v>2138</v>
      </c>
      <c r="C46" s="2" t="s">
        <v>2432</v>
      </c>
      <c r="D46" s="2" t="s">
        <v>421</v>
      </c>
      <c r="E46" s="2" t="s">
        <v>2433</v>
      </c>
      <c r="F46" s="3">
        <v>748</v>
      </c>
      <c r="G46" s="3" t="str">
        <f>VLOOKUP(F:F,双十一未开展社区活动!B:C,2,0)</f>
        <v>大邑县晋原镇东街药店</v>
      </c>
      <c r="H46" s="3" t="s">
        <v>2111</v>
      </c>
      <c r="I46" s="2" t="s">
        <v>2193</v>
      </c>
      <c r="J46" s="4" t="s">
        <v>2434</v>
      </c>
      <c r="K46" s="4" t="s">
        <v>2435</v>
      </c>
      <c r="L46" s="4" t="s">
        <v>2436</v>
      </c>
      <c r="M46" s="2" t="s">
        <v>2182</v>
      </c>
      <c r="N46" s="2">
        <v>10</v>
      </c>
      <c r="O46" s="2">
        <v>5</v>
      </c>
      <c r="P46" s="2">
        <v>10</v>
      </c>
      <c r="Q46" s="2" t="s">
        <v>2437</v>
      </c>
    </row>
    <row r="47" spans="1:17">
      <c r="A47" s="3">
        <v>62</v>
      </c>
      <c r="B47" s="2" t="s">
        <v>2138</v>
      </c>
      <c r="C47" s="2" t="s">
        <v>2438</v>
      </c>
      <c r="D47" s="2" t="s">
        <v>292</v>
      </c>
      <c r="E47" s="2" t="s">
        <v>2439</v>
      </c>
      <c r="F47" s="3">
        <v>101453</v>
      </c>
      <c r="G47" s="3" t="str">
        <f>VLOOKUP(F:F,双十一未开展社区活动!B:C,2,0)</f>
        <v>温江区公平街道江安路药店</v>
      </c>
      <c r="H47" s="3" t="s">
        <v>2097</v>
      </c>
      <c r="I47" s="2" t="s">
        <v>2193</v>
      </c>
      <c r="J47" s="4" t="s">
        <v>2440</v>
      </c>
      <c r="K47" s="4" t="s">
        <v>2441</v>
      </c>
      <c r="L47" s="4" t="s">
        <v>2442</v>
      </c>
      <c r="M47" s="2" t="s">
        <v>2154</v>
      </c>
      <c r="N47" s="2">
        <v>20</v>
      </c>
      <c r="O47" s="2">
        <v>2</v>
      </c>
      <c r="P47" s="2">
        <v>2</v>
      </c>
      <c r="Q47" s="2" t="s">
        <v>2443</v>
      </c>
    </row>
    <row r="48" spans="1:17">
      <c r="A48" s="3">
        <v>61</v>
      </c>
      <c r="B48" s="2" t="s">
        <v>2138</v>
      </c>
      <c r="C48" s="2" t="s">
        <v>2444</v>
      </c>
      <c r="D48" s="2" t="s">
        <v>401</v>
      </c>
      <c r="E48" s="2" t="s">
        <v>2445</v>
      </c>
      <c r="F48" s="3">
        <v>720</v>
      </c>
      <c r="G48" s="3" t="str">
        <f>VLOOKUP(F:F,双十一未开展社区活动!B:C,2,0)</f>
        <v>大邑县新场镇文昌街药店</v>
      </c>
      <c r="H48" s="3" t="s">
        <v>2051</v>
      </c>
      <c r="I48" s="2" t="s">
        <v>2267</v>
      </c>
      <c r="J48" s="4" t="s">
        <v>2446</v>
      </c>
      <c r="K48" s="4" t="s">
        <v>2447</v>
      </c>
      <c r="L48" s="4" t="s">
        <v>2448</v>
      </c>
      <c r="M48" s="2" t="s">
        <v>2182</v>
      </c>
      <c r="N48" s="2">
        <v>39</v>
      </c>
      <c r="O48" s="2" t="s">
        <v>2155</v>
      </c>
      <c r="P48" s="2">
        <v>8</v>
      </c>
      <c r="Q48" s="2" t="s">
        <v>2449</v>
      </c>
    </row>
    <row r="49" spans="1:17">
      <c r="A49" s="3">
        <v>60</v>
      </c>
      <c r="B49" s="2" t="s">
        <v>2138</v>
      </c>
      <c r="C49" s="2" t="s">
        <v>2450</v>
      </c>
      <c r="D49" s="2" t="s">
        <v>2451</v>
      </c>
      <c r="E49" s="2" t="s">
        <v>2452</v>
      </c>
      <c r="F49" s="3">
        <v>339</v>
      </c>
      <c r="G49" s="3" t="str">
        <f>VLOOKUP(F:F,双十一未开展社区活动!B:C,2,0)</f>
        <v>沙河源药店</v>
      </c>
      <c r="H49" s="3" t="s">
        <v>2069</v>
      </c>
      <c r="I49" s="2" t="s">
        <v>2377</v>
      </c>
      <c r="J49" s="4" t="s">
        <v>2453</v>
      </c>
      <c r="K49" s="4" t="s">
        <v>2454</v>
      </c>
      <c r="L49" s="4" t="s">
        <v>2455</v>
      </c>
      <c r="M49" s="2" t="s">
        <v>2456</v>
      </c>
      <c r="N49" s="2">
        <v>1</v>
      </c>
      <c r="O49" s="2" t="s">
        <v>2155</v>
      </c>
      <c r="P49" s="2">
        <v>2</v>
      </c>
      <c r="Q49" s="2" t="s">
        <v>2457</v>
      </c>
    </row>
    <row r="50" spans="1:17">
      <c r="A50" s="3">
        <v>59</v>
      </c>
      <c r="B50" s="2" t="s">
        <v>2138</v>
      </c>
      <c r="C50" s="2" t="s">
        <v>2458</v>
      </c>
      <c r="D50" s="2" t="s">
        <v>515</v>
      </c>
      <c r="E50" s="2" t="s">
        <v>2459</v>
      </c>
      <c r="F50" s="3">
        <v>727</v>
      </c>
      <c r="G50" s="3" t="str">
        <f>VLOOKUP(F:F,双十一未开展社区活动!B:C,2,0)</f>
        <v>黄苑东街药店</v>
      </c>
      <c r="H50" s="3" t="s">
        <v>2099</v>
      </c>
      <c r="I50" s="2" t="s">
        <v>2141</v>
      </c>
      <c r="J50" s="4" t="s">
        <v>2460</v>
      </c>
      <c r="K50" s="4" t="s">
        <v>2461</v>
      </c>
      <c r="L50" s="4" t="s">
        <v>2462</v>
      </c>
      <c r="M50" s="2" t="s">
        <v>2463</v>
      </c>
      <c r="N50" s="2">
        <v>4</v>
      </c>
      <c r="O50" s="2">
        <v>2</v>
      </c>
      <c r="P50" s="2">
        <v>2</v>
      </c>
      <c r="Q50" s="2" t="s">
        <v>2464</v>
      </c>
    </row>
    <row r="51" spans="1:17">
      <c r="A51" s="3">
        <v>58</v>
      </c>
      <c r="B51" s="2" t="s">
        <v>2138</v>
      </c>
      <c r="C51" s="2" t="s">
        <v>2465</v>
      </c>
      <c r="D51" s="2" t="s">
        <v>334</v>
      </c>
      <c r="E51" s="2" t="s">
        <v>2466</v>
      </c>
      <c r="F51" s="3">
        <v>726</v>
      </c>
      <c r="G51" s="3" t="str">
        <f>VLOOKUP(F:F,双十一未开展社区活动!B:C,2,0)</f>
        <v>交大路第三药店</v>
      </c>
      <c r="H51" s="3" t="s">
        <v>2094</v>
      </c>
      <c r="I51" s="2" t="s">
        <v>2141</v>
      </c>
      <c r="J51" s="4" t="s">
        <v>2467</v>
      </c>
      <c r="K51" s="4" t="s">
        <v>2468</v>
      </c>
      <c r="L51" s="4" t="s">
        <v>2469</v>
      </c>
      <c r="M51" s="2" t="s">
        <v>2470</v>
      </c>
      <c r="N51" s="2">
        <v>8</v>
      </c>
      <c r="O51" s="2">
        <v>2</v>
      </c>
      <c r="P51" s="2">
        <v>4</v>
      </c>
      <c r="Q51" s="2" t="s">
        <v>2471</v>
      </c>
    </row>
    <row r="52" spans="1:17">
      <c r="A52" s="3">
        <v>57</v>
      </c>
      <c r="B52" s="2" t="s">
        <v>2138</v>
      </c>
      <c r="C52" s="2" t="s">
        <v>2472</v>
      </c>
      <c r="D52" s="2" t="s">
        <v>603</v>
      </c>
      <c r="E52" s="2" t="s">
        <v>2473</v>
      </c>
      <c r="F52" s="3">
        <v>517</v>
      </c>
      <c r="G52" s="3" t="str">
        <f>VLOOKUP(F:F,双十一未开展社区活动!B:C,2,0)</f>
        <v>北东街店</v>
      </c>
      <c r="H52" s="3" t="s">
        <v>2116</v>
      </c>
      <c r="I52" s="2" t="s">
        <v>2377</v>
      </c>
      <c r="J52" s="4" t="s">
        <v>2474</v>
      </c>
      <c r="K52" s="4" t="s">
        <v>2475</v>
      </c>
      <c r="L52" s="4" t="s">
        <v>2476</v>
      </c>
      <c r="M52" s="2" t="s">
        <v>2477</v>
      </c>
      <c r="N52" s="2">
        <v>18</v>
      </c>
      <c r="O52" s="2" t="s">
        <v>2155</v>
      </c>
      <c r="P52" s="2">
        <v>9</v>
      </c>
      <c r="Q52" s="2" t="s">
        <v>2478</v>
      </c>
    </row>
    <row r="53" spans="1:17">
      <c r="A53" s="3">
        <v>56</v>
      </c>
      <c r="B53" s="2" t="s">
        <v>2138</v>
      </c>
      <c r="C53" s="2" t="s">
        <v>2479</v>
      </c>
      <c r="D53" s="2" t="s">
        <v>511</v>
      </c>
      <c r="E53" s="2" t="s">
        <v>2480</v>
      </c>
      <c r="F53" s="3">
        <v>357</v>
      </c>
      <c r="G53" s="3" t="str">
        <f>VLOOKUP(F:F,双十一未开展社区活动!B:C,2,0)</f>
        <v>清江东路药店</v>
      </c>
      <c r="H53" s="3" t="s">
        <v>2077</v>
      </c>
      <c r="I53" s="2" t="s">
        <v>2141</v>
      </c>
      <c r="J53" s="4" t="s">
        <v>2481</v>
      </c>
      <c r="K53" s="4" t="s">
        <v>2482</v>
      </c>
      <c r="L53" s="4" t="s">
        <v>2483</v>
      </c>
      <c r="M53" s="2" t="s">
        <v>2484</v>
      </c>
      <c r="N53" s="2">
        <v>5</v>
      </c>
      <c r="O53" s="2" t="s">
        <v>2155</v>
      </c>
      <c r="P53" s="2">
        <v>2</v>
      </c>
      <c r="Q53" s="2" t="s">
        <v>2485</v>
      </c>
    </row>
    <row r="54" spans="1:17">
      <c r="A54" s="3">
        <v>55</v>
      </c>
      <c r="B54" s="2" t="s">
        <v>2138</v>
      </c>
      <c r="C54" s="2" t="s">
        <v>2486</v>
      </c>
      <c r="D54" s="2" t="s">
        <v>2487</v>
      </c>
      <c r="E54" s="2" t="s">
        <v>2488</v>
      </c>
      <c r="F54" s="3">
        <v>311</v>
      </c>
      <c r="G54" s="3" t="str">
        <f>VLOOKUP(F:F,双十一未开展社区活动!B:C,2,0)</f>
        <v>西部店</v>
      </c>
      <c r="H54" s="3" t="s">
        <v>57</v>
      </c>
      <c r="I54" s="2" t="s">
        <v>2141</v>
      </c>
      <c r="J54" s="4" t="s">
        <v>2489</v>
      </c>
      <c r="K54" s="4" t="s">
        <v>2490</v>
      </c>
      <c r="L54" s="4" t="s">
        <v>2491</v>
      </c>
      <c r="M54" s="2" t="s">
        <v>2225</v>
      </c>
      <c r="N54" s="2">
        <v>15</v>
      </c>
      <c r="O54" s="2">
        <v>2</v>
      </c>
      <c r="P54" s="2">
        <v>5</v>
      </c>
      <c r="Q54" s="2" t="s">
        <v>332</v>
      </c>
    </row>
    <row r="55" spans="1:17">
      <c r="A55" s="3">
        <v>54</v>
      </c>
      <c r="B55" s="2" t="s">
        <v>2138</v>
      </c>
      <c r="C55" s="2" t="s">
        <v>2492</v>
      </c>
      <c r="D55" s="2" t="s">
        <v>467</v>
      </c>
      <c r="E55" s="2" t="s">
        <v>2493</v>
      </c>
      <c r="F55" s="3">
        <v>716</v>
      </c>
      <c r="G55" s="3" t="str">
        <f>VLOOKUP(F:F,双十一未开展社区活动!B:C,2,0)</f>
        <v>大邑县沙渠镇方圆路药店</v>
      </c>
      <c r="H55" s="3" t="s">
        <v>2068</v>
      </c>
      <c r="I55" s="2" t="s">
        <v>2377</v>
      </c>
      <c r="J55" s="4" t="s">
        <v>2494</v>
      </c>
      <c r="K55" s="4" t="s">
        <v>2495</v>
      </c>
      <c r="L55" s="4" t="s">
        <v>2496</v>
      </c>
      <c r="M55" s="2" t="s">
        <v>2456</v>
      </c>
      <c r="N55" s="2">
        <v>2</v>
      </c>
      <c r="O55" s="2" t="s">
        <v>2155</v>
      </c>
      <c r="P55" s="2">
        <v>3</v>
      </c>
      <c r="Q55" s="2" t="s">
        <v>467</v>
      </c>
    </row>
    <row r="56" spans="1:17">
      <c r="A56" s="3">
        <v>53</v>
      </c>
      <c r="B56" s="2" t="s">
        <v>2138</v>
      </c>
      <c r="C56" s="2" t="s">
        <v>2497</v>
      </c>
      <c r="D56" s="2" t="s">
        <v>2498</v>
      </c>
      <c r="E56" s="2" t="s">
        <v>2499</v>
      </c>
      <c r="F56" s="3">
        <v>106485</v>
      </c>
      <c r="G56" s="3" t="str">
        <f>VLOOKUP(F:F,双十一未开展社区活动!B:C,2,0)</f>
        <v>元华二巷药店</v>
      </c>
      <c r="H56" s="3" t="s">
        <v>2044</v>
      </c>
      <c r="I56" s="2" t="s">
        <v>2141</v>
      </c>
      <c r="J56" s="4" t="s">
        <v>2500</v>
      </c>
      <c r="K56" s="4" t="s">
        <v>2501</v>
      </c>
      <c r="L56" s="4" t="s">
        <v>2502</v>
      </c>
      <c r="M56" s="2" t="s">
        <v>2503</v>
      </c>
      <c r="N56" s="2">
        <v>15</v>
      </c>
      <c r="O56" s="2">
        <v>2</v>
      </c>
      <c r="P56" s="2">
        <v>17</v>
      </c>
      <c r="Q56" s="2" t="s">
        <v>2504</v>
      </c>
    </row>
    <row r="57" spans="1:17">
      <c r="A57" s="3">
        <v>52</v>
      </c>
      <c r="B57" s="2" t="s">
        <v>2138</v>
      </c>
      <c r="C57" s="2" t="s">
        <v>2505</v>
      </c>
      <c r="D57" s="2" t="s">
        <v>727</v>
      </c>
      <c r="E57" s="2" t="s">
        <v>2506</v>
      </c>
      <c r="F57" s="3">
        <v>105910</v>
      </c>
      <c r="G57" s="3" t="str">
        <f>VLOOKUP(F:F,双十一未开展社区活动!B:C,2,0)</f>
        <v>紫薇东路药店</v>
      </c>
      <c r="H57" s="3" t="s">
        <v>1371</v>
      </c>
      <c r="I57" s="2" t="s">
        <v>2141</v>
      </c>
      <c r="J57" s="4" t="s">
        <v>2507</v>
      </c>
      <c r="K57" s="4" t="s">
        <v>2508</v>
      </c>
      <c r="L57" s="4" t="s">
        <v>2509</v>
      </c>
      <c r="M57" s="2" t="s">
        <v>2145</v>
      </c>
      <c r="N57" s="2">
        <v>10</v>
      </c>
      <c r="O57" s="2">
        <v>3</v>
      </c>
      <c r="P57" s="2">
        <v>1</v>
      </c>
      <c r="Q57" s="2" t="s">
        <v>2510</v>
      </c>
    </row>
    <row r="58" spans="1:17">
      <c r="A58" s="3">
        <v>51</v>
      </c>
      <c r="B58" s="2" t="s">
        <v>2138</v>
      </c>
      <c r="C58" s="2" t="s">
        <v>2511</v>
      </c>
      <c r="D58" s="2" t="s">
        <v>327</v>
      </c>
      <c r="E58" s="2" t="s">
        <v>2512</v>
      </c>
      <c r="F58" s="3">
        <v>108656</v>
      </c>
      <c r="G58" s="3" t="str">
        <f>VLOOKUP(F:F,双十一未开展社区活动!B:C,2,0)</f>
        <v>新津县五津镇五津西路二药房</v>
      </c>
      <c r="H58" s="3" t="s">
        <v>2053</v>
      </c>
      <c r="I58" s="2" t="s">
        <v>2267</v>
      </c>
      <c r="J58" s="4" t="s">
        <v>2513</v>
      </c>
      <c r="K58" s="4" t="s">
        <v>2514</v>
      </c>
      <c r="L58" s="4" t="s">
        <v>2515</v>
      </c>
      <c r="M58" s="2" t="s">
        <v>2516</v>
      </c>
      <c r="N58" s="2">
        <v>6</v>
      </c>
      <c r="O58" s="2" t="s">
        <v>2155</v>
      </c>
      <c r="P58" s="2">
        <v>2</v>
      </c>
      <c r="Q58" s="2" t="s">
        <v>2517</v>
      </c>
    </row>
    <row r="59" spans="1:17">
      <c r="A59" s="3">
        <v>50</v>
      </c>
      <c r="B59" s="2" t="s">
        <v>2138</v>
      </c>
      <c r="C59" s="2" t="s">
        <v>2518</v>
      </c>
      <c r="D59" s="2" t="s">
        <v>243</v>
      </c>
      <c r="E59" s="2" t="s">
        <v>2519</v>
      </c>
      <c r="F59" s="3">
        <v>379</v>
      </c>
      <c r="G59" s="3" t="str">
        <f>VLOOKUP(F:F,双十一未开展社区活动!B:C,2,0)</f>
        <v>土龙路药店</v>
      </c>
      <c r="H59" s="3" t="s">
        <v>2061</v>
      </c>
      <c r="I59" s="2" t="s">
        <v>2141</v>
      </c>
      <c r="J59" s="4" t="s">
        <v>2520</v>
      </c>
      <c r="K59" s="4" t="s">
        <v>2521</v>
      </c>
      <c r="L59" s="4" t="s">
        <v>2522</v>
      </c>
      <c r="M59" s="2" t="s">
        <v>2182</v>
      </c>
      <c r="N59" s="2">
        <v>15</v>
      </c>
      <c r="O59" s="2">
        <v>5</v>
      </c>
      <c r="P59" s="2">
        <v>3</v>
      </c>
      <c r="Q59" s="2" t="s">
        <v>2523</v>
      </c>
    </row>
    <row r="60" spans="1:17">
      <c r="A60" s="3">
        <v>49</v>
      </c>
      <c r="B60" s="2" t="s">
        <v>2138</v>
      </c>
      <c r="C60" s="2" t="s">
        <v>2524</v>
      </c>
      <c r="D60" s="2" t="s">
        <v>587</v>
      </c>
      <c r="E60" s="2" t="s">
        <v>2525</v>
      </c>
      <c r="F60" s="3">
        <v>740</v>
      </c>
      <c r="G60" s="3" t="str">
        <f>VLOOKUP(F:F,双十一未开展社区活动!B:C,2,0)</f>
        <v>华康路药店</v>
      </c>
      <c r="H60" s="3" t="s">
        <v>2101</v>
      </c>
      <c r="I60" s="2" t="s">
        <v>2141</v>
      </c>
      <c r="J60" s="4" t="s">
        <v>2526</v>
      </c>
      <c r="K60" s="4" t="s">
        <v>2527</v>
      </c>
      <c r="L60" s="4" t="s">
        <v>2528</v>
      </c>
      <c r="M60" s="2" t="s">
        <v>2244</v>
      </c>
      <c r="N60" s="2">
        <v>2</v>
      </c>
      <c r="O60" s="2" t="s">
        <v>2155</v>
      </c>
      <c r="P60" s="2">
        <v>1</v>
      </c>
      <c r="Q60" s="2" t="s">
        <v>2529</v>
      </c>
    </row>
    <row r="61" spans="1:17">
      <c r="A61" s="3">
        <v>48</v>
      </c>
      <c r="B61" s="2" t="s">
        <v>2138</v>
      </c>
      <c r="C61" s="2" t="s">
        <v>2530</v>
      </c>
      <c r="D61" s="2" t="s">
        <v>772</v>
      </c>
      <c r="E61" s="2" t="s">
        <v>2531</v>
      </c>
      <c r="F61" s="3">
        <v>107829</v>
      </c>
      <c r="G61" s="3" t="str">
        <f>VLOOKUP(F:F,双十一未开展社区活动!B:C,2,0)</f>
        <v>解放路药店（9-11）</v>
      </c>
      <c r="H61" s="3" t="s">
        <v>1262</v>
      </c>
      <c r="I61" s="2" t="s">
        <v>2267</v>
      </c>
      <c r="J61" s="4" t="s">
        <v>2532</v>
      </c>
      <c r="K61" s="4" t="s">
        <v>2533</v>
      </c>
      <c r="L61" s="4" t="s">
        <v>2534</v>
      </c>
      <c r="M61" s="2" t="s">
        <v>2470</v>
      </c>
      <c r="N61" s="2">
        <v>6</v>
      </c>
      <c r="O61" s="2">
        <v>2</v>
      </c>
      <c r="P61" s="2">
        <v>2</v>
      </c>
      <c r="Q61" s="2" t="s">
        <v>2535</v>
      </c>
    </row>
    <row r="62" spans="1:17">
      <c r="A62" s="3">
        <v>47</v>
      </c>
      <c r="B62" s="2" t="s">
        <v>2138</v>
      </c>
      <c r="C62" s="2" t="s">
        <v>2536</v>
      </c>
      <c r="D62" s="2" t="s">
        <v>232</v>
      </c>
      <c r="E62" s="2" t="s">
        <v>2537</v>
      </c>
      <c r="F62" s="3">
        <v>707</v>
      </c>
      <c r="G62" s="3" t="str">
        <f>VLOOKUP(F:F,双十一未开展社区活动!B:C,2,0)</f>
        <v>万科路药店</v>
      </c>
      <c r="H62" s="3" t="s">
        <v>2059</v>
      </c>
      <c r="I62" s="2" t="s">
        <v>2267</v>
      </c>
      <c r="J62" s="4" t="s">
        <v>2538</v>
      </c>
      <c r="K62" s="4" t="s">
        <v>2539</v>
      </c>
      <c r="L62" s="4" t="s">
        <v>2540</v>
      </c>
      <c r="M62" s="2" t="s">
        <v>2541</v>
      </c>
      <c r="N62" s="2">
        <v>6</v>
      </c>
      <c r="O62" s="2" t="s">
        <v>2155</v>
      </c>
      <c r="P62" s="2">
        <v>3</v>
      </c>
      <c r="Q62" s="2" t="s">
        <v>2542</v>
      </c>
    </row>
    <row r="63" spans="1:17">
      <c r="A63" s="3">
        <v>46</v>
      </c>
      <c r="B63" s="2" t="s">
        <v>2138</v>
      </c>
      <c r="C63" s="2" t="s">
        <v>2543</v>
      </c>
      <c r="D63" s="2" t="s">
        <v>458</v>
      </c>
      <c r="E63" s="2" t="s">
        <v>2544</v>
      </c>
      <c r="F63" s="3">
        <v>107658</v>
      </c>
      <c r="G63" s="3" t="str">
        <f>VLOOKUP(F:F,双十一未开展社区活动!B:C,2,0)</f>
        <v>新都区新都街道万和北路药店</v>
      </c>
      <c r="H63" s="3" t="s">
        <v>2060</v>
      </c>
      <c r="I63" s="2" t="s">
        <v>2141</v>
      </c>
      <c r="J63" s="4" t="s">
        <v>2545</v>
      </c>
      <c r="K63" s="4" t="s">
        <v>2546</v>
      </c>
      <c r="L63" s="4" t="s">
        <v>2547</v>
      </c>
      <c r="M63" s="2" t="s">
        <v>2145</v>
      </c>
      <c r="N63" s="2">
        <v>15</v>
      </c>
      <c r="O63" s="2" t="s">
        <v>2155</v>
      </c>
      <c r="P63" s="2">
        <v>6</v>
      </c>
      <c r="Q63" s="2" t="s">
        <v>2548</v>
      </c>
    </row>
    <row r="64" spans="1:17">
      <c r="A64" s="3">
        <v>45</v>
      </c>
      <c r="B64" s="2" t="s">
        <v>2138</v>
      </c>
      <c r="C64" s="2" t="s">
        <v>2549</v>
      </c>
      <c r="D64" s="2" t="s">
        <v>442</v>
      </c>
      <c r="E64" s="2" t="s">
        <v>2550</v>
      </c>
      <c r="F64" s="3">
        <v>106568</v>
      </c>
      <c r="G64" s="3" t="str">
        <f>VLOOKUP(F:F,双十一未开展社区活动!B:C,2,0)</f>
        <v>中和公济桥路药店</v>
      </c>
      <c r="H64" s="3" t="s">
        <v>1556</v>
      </c>
      <c r="I64" s="2" t="s">
        <v>2267</v>
      </c>
      <c r="J64" s="4" t="s">
        <v>2551</v>
      </c>
      <c r="K64" s="4" t="s">
        <v>2552</v>
      </c>
      <c r="L64" s="4" t="s">
        <v>2553</v>
      </c>
      <c r="M64" s="2" t="s">
        <v>2470</v>
      </c>
      <c r="N64" s="2">
        <v>4</v>
      </c>
      <c r="O64" s="2" t="s">
        <v>2155</v>
      </c>
      <c r="P64" s="2">
        <v>2</v>
      </c>
      <c r="Q64" s="2" t="s">
        <v>2554</v>
      </c>
    </row>
    <row r="65" spans="1:17">
      <c r="A65" s="3">
        <v>44</v>
      </c>
      <c r="B65" s="2" t="s">
        <v>2138</v>
      </c>
      <c r="C65" s="2" t="s">
        <v>2555</v>
      </c>
      <c r="D65" s="2" t="s">
        <v>247</v>
      </c>
      <c r="E65" s="2" t="s">
        <v>2556</v>
      </c>
      <c r="F65" s="3">
        <v>102565</v>
      </c>
      <c r="G65" s="3" t="str">
        <f>VLOOKUP(F:F,双十一未开展社区活动!B:C,2,0)</f>
        <v>佳灵路药店</v>
      </c>
      <c r="H65" s="3" t="s">
        <v>1617</v>
      </c>
      <c r="I65" s="2" t="s">
        <v>2141</v>
      </c>
      <c r="J65" s="4" t="s">
        <v>2557</v>
      </c>
      <c r="K65" s="4" t="s">
        <v>2558</v>
      </c>
      <c r="L65" s="4" t="s">
        <v>2559</v>
      </c>
      <c r="M65" s="2" t="s">
        <v>2560</v>
      </c>
      <c r="N65" s="2">
        <v>2</v>
      </c>
      <c r="O65" s="2">
        <v>6</v>
      </c>
      <c r="P65" s="2">
        <v>3</v>
      </c>
      <c r="Q65" s="2" t="s">
        <v>2561</v>
      </c>
    </row>
    <row r="66" spans="1:17">
      <c r="A66" s="3">
        <v>43</v>
      </c>
      <c r="B66" s="2" t="s">
        <v>2138</v>
      </c>
      <c r="C66" s="2" t="s">
        <v>2562</v>
      </c>
      <c r="D66" s="2" t="s">
        <v>214</v>
      </c>
      <c r="E66" s="2" t="s">
        <v>2563</v>
      </c>
      <c r="F66" s="3">
        <v>582</v>
      </c>
      <c r="G66" s="3" t="str">
        <f>VLOOKUP(F:F,双十一未开展社区活动!B:C,2,0)</f>
        <v>十二桥药店</v>
      </c>
      <c r="H66" s="3" t="s">
        <v>2066</v>
      </c>
      <c r="I66" s="2" t="s">
        <v>2141</v>
      </c>
      <c r="J66" s="4" t="s">
        <v>2564</v>
      </c>
      <c r="K66" s="4" t="s">
        <v>2565</v>
      </c>
      <c r="L66" s="4" t="s">
        <v>2566</v>
      </c>
      <c r="M66" s="2" t="s">
        <v>2271</v>
      </c>
      <c r="N66" s="2">
        <v>25</v>
      </c>
      <c r="O66" s="2">
        <v>4</v>
      </c>
      <c r="P66" s="2">
        <v>15</v>
      </c>
      <c r="Q66" s="2" t="s">
        <v>2567</v>
      </c>
    </row>
    <row r="67" spans="1:17">
      <c r="A67" s="3">
        <v>42</v>
      </c>
      <c r="B67" s="2" t="s">
        <v>2138</v>
      </c>
      <c r="C67" s="2" t="s">
        <v>2568</v>
      </c>
      <c r="D67" s="2" t="s">
        <v>681</v>
      </c>
      <c r="E67" s="2" t="s">
        <v>2569</v>
      </c>
      <c r="F67" s="3">
        <v>112415</v>
      </c>
      <c r="G67" s="3" t="str">
        <f>VLOOKUP(F:F,双十一未开展社区活动!B:C,2,0)</f>
        <v>五福桥东路药店</v>
      </c>
      <c r="H67" s="3" t="s">
        <v>2056</v>
      </c>
      <c r="I67" s="2" t="s">
        <v>2141</v>
      </c>
      <c r="J67" s="4" t="s">
        <v>2570</v>
      </c>
      <c r="K67" s="4" t="s">
        <v>2571</v>
      </c>
      <c r="L67" s="4" t="s">
        <v>2572</v>
      </c>
      <c r="M67" s="2" t="s">
        <v>2573</v>
      </c>
      <c r="N67" s="2">
        <v>15</v>
      </c>
      <c r="O67" s="2">
        <v>2</v>
      </c>
      <c r="P67" s="2">
        <v>2</v>
      </c>
      <c r="Q67" s="2" t="s">
        <v>2574</v>
      </c>
    </row>
    <row r="68" spans="1:17">
      <c r="A68" s="3">
        <v>41</v>
      </c>
      <c r="B68" s="2" t="s">
        <v>2138</v>
      </c>
      <c r="C68" s="2" t="s">
        <v>2575</v>
      </c>
      <c r="D68" s="2" t="s">
        <v>2451</v>
      </c>
      <c r="E68" s="2" t="s">
        <v>2452</v>
      </c>
      <c r="F68" s="3">
        <v>339</v>
      </c>
      <c r="G68" s="3" t="str">
        <f>VLOOKUP(F:F,双十一未开展社区活动!B:C,2,0)</f>
        <v>沙河源药店</v>
      </c>
      <c r="H68" s="3" t="s">
        <v>2069</v>
      </c>
      <c r="I68" s="2" t="s">
        <v>2141</v>
      </c>
      <c r="J68" s="4" t="s">
        <v>2576</v>
      </c>
      <c r="K68" s="4" t="s">
        <v>2577</v>
      </c>
      <c r="L68" s="4" t="s">
        <v>2578</v>
      </c>
      <c r="M68" s="2" t="s">
        <v>920</v>
      </c>
      <c r="N68" s="2">
        <v>1</v>
      </c>
      <c r="O68" s="2">
        <v>1</v>
      </c>
      <c r="P68" s="2">
        <v>1</v>
      </c>
      <c r="Q68" s="2" t="s">
        <v>2579</v>
      </c>
    </row>
    <row r="69" spans="1:17">
      <c r="A69" s="3">
        <v>40</v>
      </c>
      <c r="B69" s="2" t="s">
        <v>2138</v>
      </c>
      <c r="C69" s="2" t="s">
        <v>2580</v>
      </c>
      <c r="D69" s="2" t="s">
        <v>268</v>
      </c>
      <c r="E69" s="2" t="s">
        <v>2581</v>
      </c>
      <c r="F69" s="3">
        <v>105751</v>
      </c>
      <c r="G69" s="3" t="str">
        <f>VLOOKUP(F:F,双十一未开展社区活动!B:C,2,0)</f>
        <v>新下街药店</v>
      </c>
      <c r="H69" s="3" t="s">
        <v>2047</v>
      </c>
      <c r="I69" s="2" t="s">
        <v>2141</v>
      </c>
      <c r="J69" s="4" t="s">
        <v>2582</v>
      </c>
      <c r="K69" s="4" t="s">
        <v>2583</v>
      </c>
      <c r="L69" s="4" t="s">
        <v>2584</v>
      </c>
      <c r="M69" s="2" t="s">
        <v>2162</v>
      </c>
      <c r="N69" s="2">
        <v>20</v>
      </c>
      <c r="O69" s="2">
        <v>2</v>
      </c>
      <c r="P69" s="2">
        <v>5</v>
      </c>
      <c r="Q69" s="2" t="s">
        <v>2585</v>
      </c>
    </row>
    <row r="70" spans="1:17">
      <c r="A70" s="3">
        <v>39</v>
      </c>
      <c r="B70" s="2" t="s">
        <v>2138</v>
      </c>
      <c r="C70" s="2" t="s">
        <v>2586</v>
      </c>
      <c r="D70" s="2" t="s">
        <v>383</v>
      </c>
      <c r="E70" s="2" t="s">
        <v>2587</v>
      </c>
      <c r="F70" s="3">
        <v>573</v>
      </c>
      <c r="G70" s="3" t="str">
        <f>VLOOKUP(F:F,双十一未开展社区活动!B:C,2,0)</f>
        <v>双流县西航港街道锦华路一段药店</v>
      </c>
      <c r="H70" s="3" t="s">
        <v>2089</v>
      </c>
      <c r="I70" s="2" t="s">
        <v>2141</v>
      </c>
      <c r="J70" s="4" t="s">
        <v>2588</v>
      </c>
      <c r="K70" s="4" t="s">
        <v>2589</v>
      </c>
      <c r="L70" s="4" t="s">
        <v>2590</v>
      </c>
      <c r="M70" s="2" t="s">
        <v>2591</v>
      </c>
      <c r="N70" s="2">
        <v>16</v>
      </c>
      <c r="O70" s="2" t="s">
        <v>2155</v>
      </c>
      <c r="P70" s="2">
        <v>6</v>
      </c>
      <c r="Q70" s="2" t="s">
        <v>2592</v>
      </c>
    </row>
    <row r="71" spans="1:17">
      <c r="A71" s="3">
        <v>38</v>
      </c>
      <c r="B71" s="2" t="s">
        <v>2138</v>
      </c>
      <c r="C71" s="2" t="s">
        <v>2593</v>
      </c>
      <c r="D71" s="2" t="s">
        <v>281</v>
      </c>
      <c r="E71" s="2" t="s">
        <v>2594</v>
      </c>
      <c r="F71" s="3">
        <v>546</v>
      </c>
      <c r="G71" s="3" t="str">
        <f>VLOOKUP(F:F,双十一未开展社区活动!B:C,2,0)</f>
        <v>榕声路店</v>
      </c>
      <c r="H71" s="3" t="s">
        <v>1855</v>
      </c>
      <c r="I71" s="2" t="s">
        <v>2141</v>
      </c>
      <c r="J71" s="4" t="s">
        <v>2595</v>
      </c>
      <c r="K71" s="4" t="s">
        <v>2596</v>
      </c>
      <c r="L71" s="4" t="s">
        <v>2597</v>
      </c>
      <c r="M71" s="2" t="s">
        <v>2503</v>
      </c>
      <c r="N71" s="2">
        <v>3</v>
      </c>
      <c r="O71" s="2">
        <v>4</v>
      </c>
      <c r="P71" s="2">
        <v>2</v>
      </c>
      <c r="Q71" s="2" t="s">
        <v>2598</v>
      </c>
    </row>
    <row r="72" spans="1:17">
      <c r="A72" s="3">
        <v>37</v>
      </c>
      <c r="B72" s="2" t="s">
        <v>2138</v>
      </c>
      <c r="C72" s="2" t="s">
        <v>2599</v>
      </c>
      <c r="D72" s="2" t="s">
        <v>1007</v>
      </c>
      <c r="E72" s="2" t="s">
        <v>2600</v>
      </c>
      <c r="F72" s="3">
        <v>709</v>
      </c>
      <c r="G72" s="3" t="str">
        <f>VLOOKUP(F:F,双十一未开展社区活动!B:C,2,0)</f>
        <v>新都区马超东路店</v>
      </c>
      <c r="H72" s="3" t="s">
        <v>2082</v>
      </c>
      <c r="I72" s="2" t="s">
        <v>2141</v>
      </c>
      <c r="J72" s="4" t="s">
        <v>2601</v>
      </c>
      <c r="K72" s="4" t="s">
        <v>2602</v>
      </c>
      <c r="L72" s="4" t="s">
        <v>2603</v>
      </c>
      <c r="M72" s="2" t="s">
        <v>2244</v>
      </c>
      <c r="N72" s="2">
        <v>15</v>
      </c>
      <c r="O72" s="2">
        <v>15</v>
      </c>
      <c r="P72" s="2">
        <v>10</v>
      </c>
      <c r="Q72" s="2" t="s">
        <v>2604</v>
      </c>
    </row>
    <row r="73" spans="1:17">
      <c r="A73" s="3">
        <v>36</v>
      </c>
      <c r="B73" s="2" t="s">
        <v>2138</v>
      </c>
      <c r="C73" s="2" t="s">
        <v>2605</v>
      </c>
      <c r="D73" s="2" t="s">
        <v>281</v>
      </c>
      <c r="E73" s="2" t="s">
        <v>2594</v>
      </c>
      <c r="F73" s="3">
        <v>546</v>
      </c>
      <c r="G73" s="3" t="str">
        <f>VLOOKUP(F:F,双十一未开展社区活动!B:C,2,0)</f>
        <v>榕声路店</v>
      </c>
      <c r="H73" s="3" t="s">
        <v>1855</v>
      </c>
      <c r="I73" s="2" t="s">
        <v>2141</v>
      </c>
      <c r="J73" s="4" t="s">
        <v>2606</v>
      </c>
      <c r="K73" s="4" t="s">
        <v>2607</v>
      </c>
      <c r="L73" s="4" t="s">
        <v>2608</v>
      </c>
      <c r="M73" s="2" t="s">
        <v>2503</v>
      </c>
      <c r="N73" s="2">
        <v>4</v>
      </c>
      <c r="O73" s="2">
        <v>3</v>
      </c>
      <c r="P73" s="2">
        <v>2</v>
      </c>
      <c r="Q73" s="2" t="s">
        <v>281</v>
      </c>
    </row>
    <row r="74" spans="1:17">
      <c r="A74" s="3">
        <v>35</v>
      </c>
      <c r="B74" s="2" t="s">
        <v>2138</v>
      </c>
      <c r="C74" s="2" t="s">
        <v>2605</v>
      </c>
      <c r="D74" s="2" t="s">
        <v>440</v>
      </c>
      <c r="E74" s="2" t="s">
        <v>2609</v>
      </c>
      <c r="F74" s="3">
        <v>594</v>
      </c>
      <c r="G74" s="3" t="str">
        <f>VLOOKUP(F:F,双十一未开展社区活动!B:C,2,0)</f>
        <v>大邑县安仁镇千禧街药店</v>
      </c>
      <c r="H74" s="3" t="s">
        <v>2112</v>
      </c>
      <c r="I74" s="2" t="s">
        <v>2141</v>
      </c>
      <c r="J74" s="4" t="s">
        <v>2610</v>
      </c>
      <c r="K74" s="4" t="s">
        <v>2611</v>
      </c>
      <c r="L74" s="4" t="s">
        <v>2612</v>
      </c>
      <c r="M74" s="2" t="s">
        <v>2560</v>
      </c>
      <c r="N74" s="2">
        <v>23</v>
      </c>
      <c r="O74" s="2" t="s">
        <v>2155</v>
      </c>
      <c r="P74" s="2" t="s">
        <v>2155</v>
      </c>
      <c r="Q74" s="2" t="s">
        <v>2613</v>
      </c>
    </row>
    <row r="75" spans="1:17">
      <c r="A75" s="3">
        <v>34</v>
      </c>
      <c r="B75" s="2" t="s">
        <v>2138</v>
      </c>
      <c r="C75" s="2" t="s">
        <v>2614</v>
      </c>
      <c r="D75" s="2" t="s">
        <v>473</v>
      </c>
      <c r="E75" s="2" t="s">
        <v>2615</v>
      </c>
      <c r="F75" s="3">
        <v>351</v>
      </c>
      <c r="G75" s="3" t="str">
        <f>VLOOKUP(F:F,双十一未开展社区活动!B:C,2,0)</f>
        <v>都江堰药店</v>
      </c>
      <c r="H75" s="3" t="s">
        <v>2104</v>
      </c>
      <c r="I75" s="2" t="s">
        <v>2141</v>
      </c>
      <c r="J75" s="4" t="s">
        <v>2616</v>
      </c>
      <c r="K75" s="4" t="s">
        <v>2617</v>
      </c>
      <c r="L75" s="4" t="s">
        <v>2618</v>
      </c>
      <c r="M75" s="2" t="s">
        <v>2619</v>
      </c>
      <c r="N75" s="2">
        <v>14</v>
      </c>
      <c r="O75" s="2">
        <v>2</v>
      </c>
      <c r="P75" s="2">
        <v>6</v>
      </c>
      <c r="Q75" s="2" t="s">
        <v>2620</v>
      </c>
    </row>
    <row r="76" spans="1:17">
      <c r="A76" s="3">
        <v>33</v>
      </c>
      <c r="B76" s="2" t="s">
        <v>2138</v>
      </c>
      <c r="C76" s="2" t="s">
        <v>2621</v>
      </c>
      <c r="D76" s="2" t="s">
        <v>590</v>
      </c>
      <c r="E76" s="2" t="s">
        <v>2622</v>
      </c>
      <c r="F76" s="3">
        <v>744</v>
      </c>
      <c r="G76" s="3" t="str">
        <f>VLOOKUP(F:F,双十一未开展社区活动!B:C,2,0)</f>
        <v>科华街药店</v>
      </c>
      <c r="H76" s="3" t="s">
        <v>2085</v>
      </c>
      <c r="I76" s="2" t="s">
        <v>2141</v>
      </c>
      <c r="J76" s="4" t="s">
        <v>2623</v>
      </c>
      <c r="K76" s="4" t="s">
        <v>2624</v>
      </c>
      <c r="L76" s="4" t="s">
        <v>2625</v>
      </c>
      <c r="M76" s="2" t="s">
        <v>2225</v>
      </c>
      <c r="N76" s="2">
        <v>15</v>
      </c>
      <c r="O76" s="2">
        <v>2</v>
      </c>
      <c r="P76" s="2">
        <v>10</v>
      </c>
      <c r="Q76" s="2" t="s">
        <v>2626</v>
      </c>
    </row>
    <row r="77" spans="1:17">
      <c r="A77" s="3">
        <v>32</v>
      </c>
      <c r="B77" s="2" t="s">
        <v>2138</v>
      </c>
      <c r="C77" s="2" t="s">
        <v>2627</v>
      </c>
      <c r="D77" s="2" t="s">
        <v>649</v>
      </c>
      <c r="E77" s="2" t="s">
        <v>2628</v>
      </c>
      <c r="F77" s="3">
        <v>347</v>
      </c>
      <c r="G77" s="3" t="str">
        <f>VLOOKUP(F:F,双十一未开展社区活动!B:C,2,0)</f>
        <v>清江东路三药店</v>
      </c>
      <c r="H77" s="3" t="s">
        <v>2076</v>
      </c>
      <c r="I77" s="2" t="s">
        <v>2141</v>
      </c>
      <c r="J77" s="4" t="s">
        <v>2629</v>
      </c>
      <c r="K77" s="4" t="s">
        <v>2630</v>
      </c>
      <c r="L77" s="4" t="s">
        <v>2631</v>
      </c>
      <c r="M77" s="2" t="s">
        <v>2632</v>
      </c>
      <c r="N77" s="2" t="s">
        <v>2155</v>
      </c>
      <c r="O77" s="2" t="s">
        <v>2155</v>
      </c>
      <c r="P77" s="2">
        <v>1</v>
      </c>
      <c r="Q77" s="2" t="s">
        <v>649</v>
      </c>
    </row>
    <row r="78" spans="1:17">
      <c r="A78" s="3">
        <v>31</v>
      </c>
      <c r="B78" s="2" t="s">
        <v>2138</v>
      </c>
      <c r="C78" s="2" t="s">
        <v>2633</v>
      </c>
      <c r="D78" s="2" t="s">
        <v>381</v>
      </c>
      <c r="E78" s="2" t="s">
        <v>2634</v>
      </c>
      <c r="F78" s="3">
        <v>587</v>
      </c>
      <c r="G78" s="3" t="str">
        <f>VLOOKUP(F:F,双十一未开展社区活动!B:C,2,0)</f>
        <v>都江堰景中路店</v>
      </c>
      <c r="H78" s="3" t="s">
        <v>2088</v>
      </c>
      <c r="I78" s="2" t="s">
        <v>2141</v>
      </c>
      <c r="J78" s="4" t="s">
        <v>2635</v>
      </c>
      <c r="K78" s="4" t="s">
        <v>2636</v>
      </c>
      <c r="L78" s="4" t="s">
        <v>2637</v>
      </c>
      <c r="M78" s="2" t="s">
        <v>2638</v>
      </c>
      <c r="N78" s="2">
        <v>5</v>
      </c>
      <c r="O78" s="2">
        <v>3</v>
      </c>
      <c r="P78" s="2">
        <v>12</v>
      </c>
      <c r="Q78" s="2" t="s">
        <v>2639</v>
      </c>
    </row>
    <row r="79" spans="1:17">
      <c r="A79" s="3">
        <v>30</v>
      </c>
      <c r="B79" s="2" t="s">
        <v>2138</v>
      </c>
      <c r="C79" s="2" t="s">
        <v>2640</v>
      </c>
      <c r="D79" s="2" t="s">
        <v>216</v>
      </c>
      <c r="E79" s="2" t="s">
        <v>2641</v>
      </c>
      <c r="F79" s="3">
        <v>329</v>
      </c>
      <c r="G79" s="3" t="str">
        <f>VLOOKUP(F:F,双十一未开展社区活动!B:C,2,0)</f>
        <v>温江店</v>
      </c>
      <c r="H79" s="3" t="s">
        <v>54</v>
      </c>
      <c r="I79" s="2" t="s">
        <v>2377</v>
      </c>
      <c r="J79" s="4" t="s">
        <v>2642</v>
      </c>
      <c r="K79" s="4" t="s">
        <v>2643</v>
      </c>
      <c r="L79" s="4" t="s">
        <v>2644</v>
      </c>
      <c r="M79" s="2" t="s">
        <v>2456</v>
      </c>
      <c r="N79" s="2">
        <v>2</v>
      </c>
      <c r="O79" s="2">
        <v>1</v>
      </c>
      <c r="P79" s="2">
        <v>2</v>
      </c>
      <c r="Q79" s="2" t="s">
        <v>527</v>
      </c>
    </row>
    <row r="80" spans="1:17">
      <c r="A80" s="3">
        <v>29</v>
      </c>
      <c r="B80" s="2" t="s">
        <v>2138</v>
      </c>
      <c r="C80" s="2" t="s">
        <v>2645</v>
      </c>
      <c r="D80" s="2" t="s">
        <v>1623</v>
      </c>
      <c r="E80" s="2" t="s">
        <v>2646</v>
      </c>
      <c r="F80" s="3">
        <v>730</v>
      </c>
      <c r="G80" s="3" t="str">
        <f>VLOOKUP(F:F,双十一未开展社区活动!B:C,2,0)</f>
        <v>新都区新繁镇繁江北路药店</v>
      </c>
      <c r="H80" s="3" t="s">
        <v>2050</v>
      </c>
      <c r="I80" s="2" t="s">
        <v>2267</v>
      </c>
      <c r="J80" s="4" t="s">
        <v>2647</v>
      </c>
      <c r="K80" s="4" t="s">
        <v>2648</v>
      </c>
      <c r="L80" s="4" t="s">
        <v>2649</v>
      </c>
      <c r="M80" s="2" t="s">
        <v>2182</v>
      </c>
      <c r="N80" s="2">
        <v>30</v>
      </c>
      <c r="O80" s="2">
        <v>2</v>
      </c>
      <c r="P80" s="2">
        <v>30</v>
      </c>
      <c r="Q80" s="2" t="s">
        <v>2650</v>
      </c>
    </row>
    <row r="81" spans="1:17">
      <c r="A81" s="3">
        <v>28</v>
      </c>
      <c r="B81" s="2" t="s">
        <v>2138</v>
      </c>
      <c r="C81" s="2" t="s">
        <v>2651</v>
      </c>
      <c r="D81" s="2" t="s">
        <v>329</v>
      </c>
      <c r="E81" s="2" t="s">
        <v>2652</v>
      </c>
      <c r="F81" s="3">
        <v>399</v>
      </c>
      <c r="G81" s="3" t="str">
        <f>VLOOKUP(F:F,双十一未开展社区活动!B:C,2,0)</f>
        <v>高新天久北巷药店</v>
      </c>
      <c r="H81" s="3" t="s">
        <v>2064</v>
      </c>
      <c r="I81" s="2" t="s">
        <v>2267</v>
      </c>
      <c r="J81" s="4" t="s">
        <v>2653</v>
      </c>
      <c r="K81" s="4" t="s">
        <v>2654</v>
      </c>
      <c r="L81" s="4" t="s">
        <v>2655</v>
      </c>
      <c r="M81" s="2" t="s">
        <v>2656</v>
      </c>
      <c r="N81" s="2">
        <v>18</v>
      </c>
      <c r="O81" s="2" t="s">
        <v>2155</v>
      </c>
      <c r="P81" s="2">
        <v>30</v>
      </c>
      <c r="Q81" s="2" t="s">
        <v>2657</v>
      </c>
    </row>
    <row r="82" spans="1:17">
      <c r="A82" s="3">
        <v>27</v>
      </c>
      <c r="B82" s="2" t="s">
        <v>2138</v>
      </c>
      <c r="C82" s="2" t="s">
        <v>2658</v>
      </c>
      <c r="D82" s="2" t="s">
        <v>562</v>
      </c>
      <c r="E82" s="2" t="s">
        <v>2659</v>
      </c>
      <c r="F82" s="3">
        <v>54</v>
      </c>
      <c r="G82" s="3" t="str">
        <f>VLOOKUP(F:F,双十一未开展社区活动!B:C,2,0)</f>
        <v>怀远店</v>
      </c>
      <c r="H82" s="3" t="s">
        <v>96</v>
      </c>
      <c r="I82" s="2" t="s">
        <v>2141</v>
      </c>
      <c r="J82" s="4" t="s">
        <v>2660</v>
      </c>
      <c r="K82" s="4" t="s">
        <v>2661</v>
      </c>
      <c r="L82" s="4" t="s">
        <v>2662</v>
      </c>
      <c r="M82" s="2" t="s">
        <v>2663</v>
      </c>
      <c r="N82" s="2">
        <v>5</v>
      </c>
      <c r="O82" s="2">
        <v>2</v>
      </c>
      <c r="P82" s="2">
        <v>1</v>
      </c>
      <c r="Q82" s="2" t="s">
        <v>2664</v>
      </c>
    </row>
    <row r="83" spans="1:17">
      <c r="A83" s="3">
        <v>26</v>
      </c>
      <c r="B83" s="2" t="s">
        <v>2138</v>
      </c>
      <c r="C83" s="2" t="s">
        <v>2665</v>
      </c>
      <c r="D83" s="2" t="s">
        <v>2666</v>
      </c>
      <c r="E83" s="2" t="s">
        <v>2667</v>
      </c>
      <c r="F83" s="3">
        <v>746</v>
      </c>
      <c r="G83" s="3" t="str">
        <f>VLOOKUP(F:F,双十一未开展社区活动!B:C,2,0)</f>
        <v>大邑县晋原镇内蒙古大道桃源药店</v>
      </c>
      <c r="H83" s="3" t="s">
        <v>2109</v>
      </c>
      <c r="I83" s="2" t="s">
        <v>2141</v>
      </c>
      <c r="J83" s="4" t="s">
        <v>2668</v>
      </c>
      <c r="K83" s="4" t="s">
        <v>2669</v>
      </c>
      <c r="L83" s="4" t="s">
        <v>2670</v>
      </c>
      <c r="M83" s="2" t="s">
        <v>2632</v>
      </c>
      <c r="N83" s="2">
        <v>6</v>
      </c>
      <c r="O83" s="2">
        <v>3</v>
      </c>
      <c r="P83" s="2">
        <v>3</v>
      </c>
      <c r="Q83" s="2" t="s">
        <v>2671</v>
      </c>
    </row>
    <row r="84" spans="1:17">
      <c r="A84" s="3">
        <v>25</v>
      </c>
      <c r="B84" s="2" t="s">
        <v>2138</v>
      </c>
      <c r="C84" s="2" t="s">
        <v>2672</v>
      </c>
      <c r="D84" s="2" t="s">
        <v>2666</v>
      </c>
      <c r="E84" s="2" t="s">
        <v>2667</v>
      </c>
      <c r="F84" s="3">
        <v>746</v>
      </c>
      <c r="G84" s="3" t="str">
        <f>VLOOKUP(F:F,双十一未开展社区活动!B:C,2,0)</f>
        <v>大邑县晋原镇内蒙古大道桃源药店</v>
      </c>
      <c r="H84" s="3" t="s">
        <v>2109</v>
      </c>
      <c r="I84" s="2" t="s">
        <v>2141</v>
      </c>
      <c r="J84" s="4" t="s">
        <v>2673</v>
      </c>
      <c r="K84" s="4" t="s">
        <v>2674</v>
      </c>
      <c r="L84" s="4" t="s">
        <v>2675</v>
      </c>
      <c r="M84" s="2" t="s">
        <v>2632</v>
      </c>
      <c r="N84" s="2">
        <v>8</v>
      </c>
      <c r="O84" s="2">
        <v>53</v>
      </c>
      <c r="P84" s="2">
        <v>5</v>
      </c>
      <c r="Q84" s="2" t="s">
        <v>2671</v>
      </c>
    </row>
    <row r="85" spans="1:17">
      <c r="A85" s="3">
        <v>24</v>
      </c>
      <c r="B85" s="2" t="s">
        <v>2138</v>
      </c>
      <c r="C85" s="2" t="s">
        <v>2676</v>
      </c>
      <c r="D85" s="2" t="s">
        <v>280</v>
      </c>
      <c r="E85" s="2" t="s">
        <v>2677</v>
      </c>
      <c r="F85" s="3">
        <v>367</v>
      </c>
      <c r="G85" s="3" t="str">
        <f>VLOOKUP(F:F,双十一未开展社区活动!B:C,2,0)</f>
        <v>金带街药店</v>
      </c>
      <c r="H85" s="3" t="s">
        <v>2092</v>
      </c>
      <c r="I85" s="2" t="s">
        <v>2141</v>
      </c>
      <c r="J85" s="4" t="s">
        <v>2678</v>
      </c>
      <c r="K85" s="4" t="s">
        <v>2679</v>
      </c>
      <c r="L85" s="4" t="s">
        <v>2680</v>
      </c>
      <c r="M85" s="2" t="s">
        <v>2541</v>
      </c>
      <c r="N85" s="2">
        <v>4</v>
      </c>
      <c r="O85" s="2" t="s">
        <v>2155</v>
      </c>
      <c r="P85" s="2">
        <v>2</v>
      </c>
      <c r="Q85" s="2" t="s">
        <v>2681</v>
      </c>
    </row>
    <row r="86" spans="1:17">
      <c r="A86" s="3">
        <v>23</v>
      </c>
      <c r="B86" s="2" t="s">
        <v>2138</v>
      </c>
      <c r="C86" s="2" t="s">
        <v>2682</v>
      </c>
      <c r="D86" s="2" t="s">
        <v>540</v>
      </c>
      <c r="E86" s="2" t="s">
        <v>2683</v>
      </c>
      <c r="F86" s="3">
        <v>371</v>
      </c>
      <c r="G86" s="3" t="str">
        <f>VLOOKUP(F:F,双十一未开展社区活动!B:C,2,0)</f>
        <v>兴义镇万兴路药店</v>
      </c>
      <c r="H86" s="3" t="s">
        <v>2046</v>
      </c>
      <c r="I86" s="2" t="s">
        <v>2141</v>
      </c>
      <c r="J86" s="4" t="s">
        <v>2684</v>
      </c>
      <c r="K86" s="4" t="s">
        <v>2685</v>
      </c>
      <c r="L86" s="4" t="s">
        <v>2686</v>
      </c>
      <c r="M86" s="2" t="s">
        <v>2573</v>
      </c>
      <c r="N86" s="2">
        <v>30</v>
      </c>
      <c r="O86" s="2">
        <v>10</v>
      </c>
      <c r="P86" s="2">
        <v>5</v>
      </c>
      <c r="Q86" s="2" t="s">
        <v>2687</v>
      </c>
    </row>
    <row r="87" spans="1:17">
      <c r="A87" s="3">
        <v>22</v>
      </c>
      <c r="B87" s="2" t="s">
        <v>2138</v>
      </c>
      <c r="C87" s="2" t="s">
        <v>2688</v>
      </c>
      <c r="D87" s="2" t="s">
        <v>354</v>
      </c>
      <c r="E87" s="2" t="s">
        <v>2689</v>
      </c>
      <c r="F87" s="3">
        <v>385</v>
      </c>
      <c r="G87" s="3" t="str">
        <f>VLOOKUP(F:F,双十一未开展社区活动!B:C,2,0)</f>
        <v>五津西路药店（扣除团购）</v>
      </c>
      <c r="H87" s="3" t="s">
        <v>2055</v>
      </c>
      <c r="I87" s="2" t="s">
        <v>2267</v>
      </c>
      <c r="J87" s="4" t="s">
        <v>2690</v>
      </c>
      <c r="K87" s="4" t="s">
        <v>2691</v>
      </c>
      <c r="L87" s="4" t="s">
        <v>2692</v>
      </c>
      <c r="M87" s="2" t="s">
        <v>2154</v>
      </c>
      <c r="N87" s="2">
        <v>2</v>
      </c>
      <c r="O87" s="2" t="s">
        <v>2155</v>
      </c>
      <c r="P87" s="2">
        <v>1</v>
      </c>
      <c r="Q87" s="2" t="s">
        <v>2693</v>
      </c>
    </row>
    <row r="88" spans="1:17">
      <c r="A88" s="3">
        <v>21</v>
      </c>
      <c r="B88" s="2" t="s">
        <v>2138</v>
      </c>
      <c r="C88" s="2" t="s">
        <v>2694</v>
      </c>
      <c r="D88" s="2" t="s">
        <v>1818</v>
      </c>
      <c r="E88" s="2" t="s">
        <v>2695</v>
      </c>
      <c r="F88" s="3">
        <v>111219</v>
      </c>
      <c r="G88" s="3" t="str">
        <f>VLOOKUP(F:F,双十一未开展社区活动!B:C,2,0)</f>
        <v>花照壁药店</v>
      </c>
      <c r="H88" s="3" t="s">
        <v>949</v>
      </c>
      <c r="I88" s="2" t="s">
        <v>2267</v>
      </c>
      <c r="J88" s="4" t="s">
        <v>2696</v>
      </c>
      <c r="K88" s="4" t="s">
        <v>2697</v>
      </c>
      <c r="L88" s="4" t="s">
        <v>2698</v>
      </c>
      <c r="M88" s="2" t="s">
        <v>2573</v>
      </c>
      <c r="N88" s="2">
        <v>52</v>
      </c>
      <c r="O88" s="2">
        <v>2</v>
      </c>
      <c r="P88" s="2">
        <v>8</v>
      </c>
      <c r="Q88" s="2" t="s">
        <v>2699</v>
      </c>
    </row>
    <row r="89" spans="1:17">
      <c r="A89" s="3">
        <v>20</v>
      </c>
      <c r="B89" s="2" t="s">
        <v>2138</v>
      </c>
      <c r="C89" s="2" t="s">
        <v>2700</v>
      </c>
      <c r="D89" s="2" t="s">
        <v>505</v>
      </c>
      <c r="E89" s="2" t="s">
        <v>2701</v>
      </c>
      <c r="F89" s="3">
        <v>102567</v>
      </c>
      <c r="G89" s="3" t="str">
        <f>VLOOKUP(F:F,双十一未开展社区活动!B:C,2,0)</f>
        <v>新津县五津镇武阳西路药店</v>
      </c>
      <c r="H89" s="3" t="s">
        <v>2049</v>
      </c>
      <c r="I89" s="2" t="s">
        <v>2267</v>
      </c>
      <c r="J89" s="4" t="s">
        <v>2702</v>
      </c>
      <c r="K89" s="4" t="s">
        <v>2703</v>
      </c>
      <c r="L89" s="4" t="s">
        <v>2704</v>
      </c>
      <c r="M89" s="2" t="s">
        <v>2182</v>
      </c>
      <c r="N89" s="2">
        <v>3</v>
      </c>
      <c r="O89" s="2" t="s">
        <v>2155</v>
      </c>
      <c r="P89" s="2">
        <v>3</v>
      </c>
      <c r="Q89" s="2" t="s">
        <v>2705</v>
      </c>
    </row>
    <row r="90" spans="1:17">
      <c r="A90" s="3">
        <v>19</v>
      </c>
      <c r="B90" s="2" t="s">
        <v>2138</v>
      </c>
      <c r="C90" s="2" t="s">
        <v>2706</v>
      </c>
      <c r="D90" s="2" t="s">
        <v>633</v>
      </c>
      <c r="E90" s="2" t="s">
        <v>2550</v>
      </c>
      <c r="F90" s="3">
        <v>106568</v>
      </c>
      <c r="G90" s="3" t="str">
        <f>VLOOKUP(F:F,双十一未开展社区活动!B:C,2,0)</f>
        <v>中和公济桥路药店</v>
      </c>
      <c r="H90" s="3" t="s">
        <v>1556</v>
      </c>
      <c r="I90" s="2" t="s">
        <v>2267</v>
      </c>
      <c r="J90" s="4" t="s">
        <v>2707</v>
      </c>
      <c r="K90" s="4" t="s">
        <v>2708</v>
      </c>
      <c r="L90" s="4" t="s">
        <v>2709</v>
      </c>
      <c r="M90" s="2" t="s">
        <v>2632</v>
      </c>
      <c r="N90" s="2">
        <v>7</v>
      </c>
      <c r="O90" s="2">
        <v>2</v>
      </c>
      <c r="P90" s="2">
        <v>5</v>
      </c>
      <c r="Q90" s="2" t="s">
        <v>2710</v>
      </c>
    </row>
    <row r="91" spans="1:17">
      <c r="A91" s="3">
        <v>18</v>
      </c>
      <c r="B91" s="2" t="s">
        <v>2138</v>
      </c>
      <c r="C91" s="2" t="s">
        <v>2711</v>
      </c>
      <c r="D91" s="2" t="s">
        <v>205</v>
      </c>
      <c r="E91" s="2" t="s">
        <v>2712</v>
      </c>
      <c r="F91" s="3">
        <v>513</v>
      </c>
      <c r="G91" s="3" t="str">
        <f>VLOOKUP(F:F,双十一未开展社区活动!B:C,2,0)</f>
        <v>顺和街店</v>
      </c>
      <c r="H91" s="3" t="s">
        <v>93</v>
      </c>
      <c r="I91" s="2" t="s">
        <v>2267</v>
      </c>
      <c r="J91" s="4" t="s">
        <v>2713</v>
      </c>
      <c r="K91" s="4" t="s">
        <v>2714</v>
      </c>
      <c r="L91" s="4" t="s">
        <v>2715</v>
      </c>
      <c r="M91" s="2" t="s">
        <v>2154</v>
      </c>
      <c r="N91" s="2">
        <v>40</v>
      </c>
      <c r="O91" s="2" t="s">
        <v>2155</v>
      </c>
      <c r="P91" s="2">
        <v>5</v>
      </c>
      <c r="Q91" s="2" t="s">
        <v>2716</v>
      </c>
    </row>
    <row r="92" spans="1:17">
      <c r="A92" s="3">
        <v>17</v>
      </c>
      <c r="B92" s="2" t="s">
        <v>2138</v>
      </c>
      <c r="C92" s="2" t="s">
        <v>2717</v>
      </c>
      <c r="D92" s="2" t="s">
        <v>1586</v>
      </c>
      <c r="E92" s="2" t="s">
        <v>2408</v>
      </c>
      <c r="F92" s="3">
        <v>571</v>
      </c>
      <c r="G92" s="3" t="str">
        <f>VLOOKUP(F:F,双十一未开展社区活动!B:C,2,0)</f>
        <v>民丰大道西段药店</v>
      </c>
      <c r="H92" s="3" t="s">
        <v>2090</v>
      </c>
      <c r="I92" s="2" t="s">
        <v>2267</v>
      </c>
      <c r="J92" s="4" t="s">
        <v>2718</v>
      </c>
      <c r="K92" s="4" t="s">
        <v>2719</v>
      </c>
      <c r="L92" s="4" t="s">
        <v>2720</v>
      </c>
      <c r="M92" s="2" t="s">
        <v>2503</v>
      </c>
      <c r="N92" s="2">
        <v>5</v>
      </c>
      <c r="O92" s="2" t="s">
        <v>2155</v>
      </c>
      <c r="P92" s="2">
        <v>5</v>
      </c>
      <c r="Q92" s="2" t="s">
        <v>2721</v>
      </c>
    </row>
    <row r="93" spans="1:17">
      <c r="A93" s="3">
        <v>16</v>
      </c>
      <c r="B93" s="2" t="s">
        <v>2138</v>
      </c>
      <c r="C93" s="2" t="s">
        <v>2722</v>
      </c>
      <c r="D93" s="2" t="s">
        <v>402</v>
      </c>
      <c r="E93" s="2" t="s">
        <v>2723</v>
      </c>
      <c r="F93" s="3">
        <v>105396</v>
      </c>
      <c r="G93" s="3" t="str">
        <f>VLOOKUP(F:F,双十一未开展社区活动!B:C,2,0)</f>
        <v>航中街药店（9-11）</v>
      </c>
      <c r="H93" s="3" t="s">
        <v>2102</v>
      </c>
      <c r="I93" s="2" t="s">
        <v>2267</v>
      </c>
      <c r="J93" s="4" t="s">
        <v>2724</v>
      </c>
      <c r="K93" s="4" t="s">
        <v>2725</v>
      </c>
      <c r="L93" s="4" t="s">
        <v>2726</v>
      </c>
      <c r="M93" s="2" t="s">
        <v>2271</v>
      </c>
      <c r="N93" s="2">
        <v>15</v>
      </c>
      <c r="O93" s="2" t="s">
        <v>2155</v>
      </c>
      <c r="P93" s="2" t="s">
        <v>2155</v>
      </c>
      <c r="Q93" s="2" t="s">
        <v>2727</v>
      </c>
    </row>
    <row r="94" spans="1:17">
      <c r="A94" s="3">
        <v>15</v>
      </c>
      <c r="B94" s="2" t="s">
        <v>2138</v>
      </c>
      <c r="C94" s="2" t="s">
        <v>2728</v>
      </c>
      <c r="D94" s="2" t="s">
        <v>302</v>
      </c>
      <c r="E94" s="2" t="s">
        <v>2729</v>
      </c>
      <c r="F94" s="3">
        <v>724</v>
      </c>
      <c r="G94" s="3" t="str">
        <f>VLOOKUP(F:F,双十一未开展社区活动!B:C,2,0)</f>
        <v>观音桥街药店</v>
      </c>
      <c r="H94" s="3" t="s">
        <v>2103</v>
      </c>
      <c r="I94" s="2" t="s">
        <v>2267</v>
      </c>
      <c r="J94" s="4" t="s">
        <v>2730</v>
      </c>
      <c r="K94" s="4" t="s">
        <v>2731</v>
      </c>
      <c r="L94" s="4" t="s">
        <v>2732</v>
      </c>
      <c r="M94" s="2" t="s">
        <v>2503</v>
      </c>
      <c r="N94" s="2">
        <v>22</v>
      </c>
      <c r="O94" s="2" t="s">
        <v>2155</v>
      </c>
      <c r="P94" s="2">
        <v>11</v>
      </c>
      <c r="Q94" s="2" t="s">
        <v>2733</v>
      </c>
    </row>
    <row r="95" spans="1:17">
      <c r="A95" s="3">
        <v>14</v>
      </c>
      <c r="B95" s="2" t="s">
        <v>2138</v>
      </c>
      <c r="C95" s="2" t="s">
        <v>2734</v>
      </c>
      <c r="D95" s="2" t="s">
        <v>428</v>
      </c>
      <c r="E95" s="2" t="s">
        <v>2735</v>
      </c>
      <c r="F95" s="3">
        <v>710</v>
      </c>
      <c r="G95" s="3" t="str">
        <f>VLOOKUP(F:F,双十一未开展社区活动!B:C,2,0)</f>
        <v>都江堰市蒲阳镇堰问道西路药店</v>
      </c>
      <c r="H95" s="3" t="s">
        <v>2057</v>
      </c>
      <c r="I95" s="2" t="s">
        <v>2267</v>
      </c>
      <c r="J95" s="4" t="s">
        <v>2736</v>
      </c>
      <c r="K95" s="4" t="s">
        <v>2737</v>
      </c>
      <c r="L95" s="4" t="s">
        <v>2738</v>
      </c>
      <c r="M95" s="2" t="s">
        <v>2541</v>
      </c>
      <c r="N95" s="2">
        <v>5</v>
      </c>
      <c r="O95" s="2">
        <v>3</v>
      </c>
      <c r="P95" s="2">
        <v>3</v>
      </c>
      <c r="Q95" s="2" t="s">
        <v>2739</v>
      </c>
    </row>
    <row r="96" spans="1:17">
      <c r="A96" s="3">
        <v>13</v>
      </c>
      <c r="B96" s="2" t="s">
        <v>2138</v>
      </c>
      <c r="C96" s="2" t="s">
        <v>2740</v>
      </c>
      <c r="D96" s="2" t="s">
        <v>249</v>
      </c>
      <c r="E96" s="2" t="s">
        <v>2741</v>
      </c>
      <c r="F96" s="3">
        <v>712</v>
      </c>
      <c r="G96" s="3" t="str">
        <f>VLOOKUP(F:F,双十一未开展社区活动!B:C,2,0)</f>
        <v>华泰路药店</v>
      </c>
      <c r="H96" s="3" t="s">
        <v>2100</v>
      </c>
      <c r="I96" s="2" t="s">
        <v>2267</v>
      </c>
      <c r="J96" s="4" t="s">
        <v>2742</v>
      </c>
      <c r="K96" s="4" t="s">
        <v>2743</v>
      </c>
      <c r="L96" s="4" t="s">
        <v>2744</v>
      </c>
      <c r="M96" s="2" t="s">
        <v>2154</v>
      </c>
      <c r="N96" s="2">
        <v>16</v>
      </c>
      <c r="O96" s="2">
        <v>2</v>
      </c>
      <c r="P96" s="2">
        <v>8</v>
      </c>
      <c r="Q96" s="2" t="s">
        <v>2745</v>
      </c>
    </row>
    <row r="97" spans="1:17">
      <c r="A97" s="3">
        <v>12</v>
      </c>
      <c r="B97" s="2" t="s">
        <v>2138</v>
      </c>
      <c r="C97" s="2" t="s">
        <v>2746</v>
      </c>
      <c r="D97" s="2" t="s">
        <v>361</v>
      </c>
      <c r="E97" s="2" t="s">
        <v>2747</v>
      </c>
      <c r="F97" s="3">
        <v>104533</v>
      </c>
      <c r="G97" s="3" t="str">
        <f>VLOOKUP(F:F,双十一未开展社区活动!B:C,2,0)</f>
        <v>大邑县晋原镇潘家街药店</v>
      </c>
      <c r="H97" s="3" t="s">
        <v>2110</v>
      </c>
      <c r="I97" s="2" t="s">
        <v>2267</v>
      </c>
      <c r="J97" s="4" t="s">
        <v>2748</v>
      </c>
      <c r="K97" s="4" t="s">
        <v>2749</v>
      </c>
      <c r="L97" s="4" t="s">
        <v>2750</v>
      </c>
      <c r="M97" s="2" t="s">
        <v>2751</v>
      </c>
      <c r="N97" s="2">
        <v>9</v>
      </c>
      <c r="O97" s="2" t="s">
        <v>2155</v>
      </c>
      <c r="P97" s="2">
        <v>3</v>
      </c>
      <c r="Q97" s="2" t="s">
        <v>2752</v>
      </c>
    </row>
    <row r="98" spans="1:17">
      <c r="A98" s="3">
        <v>11</v>
      </c>
      <c r="B98" s="2" t="s">
        <v>2138</v>
      </c>
      <c r="C98" s="2" t="s">
        <v>2753</v>
      </c>
      <c r="D98" s="2" t="s">
        <v>270</v>
      </c>
      <c r="E98" s="2" t="s">
        <v>2754</v>
      </c>
      <c r="F98" s="3">
        <v>747</v>
      </c>
      <c r="G98" s="3" t="str">
        <f>VLOOKUP(F:F,双十一未开展社区活动!B:C,2,0)</f>
        <v>郫县郫筒镇一环路东南段药店</v>
      </c>
      <c r="H98" s="3" t="s">
        <v>1136</v>
      </c>
      <c r="I98" s="2" t="s">
        <v>2267</v>
      </c>
      <c r="J98" s="4" t="s">
        <v>2755</v>
      </c>
      <c r="K98" s="4" t="s">
        <v>2756</v>
      </c>
      <c r="L98" s="4" t="s">
        <v>2757</v>
      </c>
      <c r="M98" s="2" t="s">
        <v>2619</v>
      </c>
      <c r="N98" s="2">
        <v>17</v>
      </c>
      <c r="O98" s="2">
        <v>3</v>
      </c>
      <c r="P98" s="2">
        <v>2</v>
      </c>
      <c r="Q98" s="2" t="s">
        <v>2758</v>
      </c>
    </row>
    <row r="99" spans="1:17">
      <c r="A99" s="3">
        <v>10</v>
      </c>
      <c r="B99" s="2" t="s">
        <v>2138</v>
      </c>
      <c r="C99" s="2" t="s">
        <v>2759</v>
      </c>
      <c r="D99" s="2" t="s">
        <v>1772</v>
      </c>
      <c r="E99" s="2" t="s">
        <v>2760</v>
      </c>
      <c r="F99" s="3">
        <v>107728</v>
      </c>
      <c r="G99" s="3" t="str">
        <f>VLOOKUP(F:F,双十一未开展社区活动!B:C,2,0)</f>
        <v>大邑县晋原镇北街药店</v>
      </c>
      <c r="H99" s="3" t="s">
        <v>1958</v>
      </c>
      <c r="I99" s="2" t="s">
        <v>2267</v>
      </c>
      <c r="J99" s="4" t="s">
        <v>2761</v>
      </c>
      <c r="K99" s="4" t="s">
        <v>2762</v>
      </c>
      <c r="L99" s="4" t="s">
        <v>2763</v>
      </c>
      <c r="M99" s="2" t="s">
        <v>2484</v>
      </c>
      <c r="N99" s="2">
        <v>3</v>
      </c>
      <c r="O99" s="2">
        <v>2</v>
      </c>
      <c r="P99" s="2">
        <v>2</v>
      </c>
      <c r="Q99" s="2" t="s">
        <v>2764</v>
      </c>
    </row>
    <row r="100" spans="1:17">
      <c r="A100" s="3">
        <v>9</v>
      </c>
      <c r="B100" s="2" t="s">
        <v>2138</v>
      </c>
      <c r="C100" s="2" t="s">
        <v>2759</v>
      </c>
      <c r="D100" s="2" t="s">
        <v>593</v>
      </c>
      <c r="E100" s="2" t="s">
        <v>2452</v>
      </c>
      <c r="F100" s="3">
        <v>339</v>
      </c>
      <c r="G100" s="3" t="str">
        <f>VLOOKUP(F:F,双十一未开展社区活动!B:C,2,0)</f>
        <v>沙河源药店</v>
      </c>
      <c r="H100" s="3" t="s">
        <v>2069</v>
      </c>
      <c r="I100" s="2" t="s">
        <v>2267</v>
      </c>
      <c r="J100" s="4" t="s">
        <v>2765</v>
      </c>
      <c r="K100" s="4" t="s">
        <v>2766</v>
      </c>
      <c r="L100" s="4" t="s">
        <v>2767</v>
      </c>
      <c r="M100" s="2" t="s">
        <v>2768</v>
      </c>
      <c r="N100" s="2">
        <v>9</v>
      </c>
      <c r="O100" s="2">
        <v>19</v>
      </c>
      <c r="P100" s="2">
        <v>9</v>
      </c>
      <c r="Q100" s="2" t="s">
        <v>2769</v>
      </c>
    </row>
    <row r="101" spans="1:17">
      <c r="A101" s="3">
        <v>8</v>
      </c>
      <c r="B101" s="2" t="s">
        <v>2138</v>
      </c>
      <c r="C101" s="2" t="s">
        <v>2770</v>
      </c>
      <c r="D101" s="2" t="s">
        <v>437</v>
      </c>
      <c r="E101" s="2" t="s">
        <v>2771</v>
      </c>
      <c r="F101" s="3">
        <v>585</v>
      </c>
      <c r="G101" s="3" t="str">
        <f>VLOOKUP(F:F,双十一未开展社区活动!B:C,2,0)</f>
        <v>羊子山西路药店（兴元华盛）</v>
      </c>
      <c r="H101" s="3" t="s">
        <v>2045</v>
      </c>
      <c r="I101" s="2" t="s">
        <v>2267</v>
      </c>
      <c r="J101" s="4" t="s">
        <v>2772</v>
      </c>
      <c r="K101" s="4" t="s">
        <v>2773</v>
      </c>
      <c r="L101" s="4" t="s">
        <v>2774</v>
      </c>
      <c r="M101" s="2" t="s">
        <v>2045</v>
      </c>
      <c r="N101" s="2">
        <v>6</v>
      </c>
      <c r="O101" s="2">
        <v>4</v>
      </c>
      <c r="P101" s="2">
        <v>4</v>
      </c>
      <c r="Q101" s="2" t="s">
        <v>456</v>
      </c>
    </row>
    <row r="102" spans="1:17">
      <c r="A102" s="3">
        <v>7</v>
      </c>
      <c r="B102" s="2" t="s">
        <v>2138</v>
      </c>
      <c r="C102" s="2" t="s">
        <v>2775</v>
      </c>
      <c r="D102" s="2" t="s">
        <v>1239</v>
      </c>
      <c r="E102" s="2" t="s">
        <v>2776</v>
      </c>
      <c r="F102" s="3">
        <v>114685</v>
      </c>
      <c r="G102" s="3" t="str">
        <f>VLOOKUP(F:F,双十一未开展社区活动!B:C,2,0)</f>
        <v>青龙街药店</v>
      </c>
      <c r="H102" s="3" t="s">
        <v>2078</v>
      </c>
      <c r="I102" s="2" t="s">
        <v>2267</v>
      </c>
      <c r="J102" s="4" t="s">
        <v>2777</v>
      </c>
      <c r="K102" s="4" t="s">
        <v>2778</v>
      </c>
      <c r="L102" s="4" t="s">
        <v>2779</v>
      </c>
      <c r="M102" s="2" t="s">
        <v>2154</v>
      </c>
      <c r="N102" s="2">
        <v>20</v>
      </c>
      <c r="O102" s="2" t="s">
        <v>2155</v>
      </c>
      <c r="P102" s="2">
        <v>5</v>
      </c>
      <c r="Q102" s="2" t="s">
        <v>2780</v>
      </c>
    </row>
    <row r="103" spans="1:17">
      <c r="A103" s="3">
        <v>6</v>
      </c>
      <c r="B103" s="2" t="s">
        <v>2138</v>
      </c>
      <c r="C103" s="2" t="s">
        <v>2781</v>
      </c>
      <c r="D103" s="2" t="s">
        <v>577</v>
      </c>
      <c r="E103" s="2" t="s">
        <v>2587</v>
      </c>
      <c r="F103" s="3">
        <v>573</v>
      </c>
      <c r="G103" s="3" t="str">
        <f>VLOOKUP(F:F,双十一未开展社区活动!B:C,2,0)</f>
        <v>双流县西航港街道锦华路一段药店</v>
      </c>
      <c r="H103" s="3" t="s">
        <v>2782</v>
      </c>
      <c r="I103" s="2" t="s">
        <v>2267</v>
      </c>
      <c r="J103" s="4" t="s">
        <v>2783</v>
      </c>
      <c r="K103" s="4" t="s">
        <v>2784</v>
      </c>
      <c r="L103" s="4" t="s">
        <v>2785</v>
      </c>
      <c r="M103" s="2" t="s">
        <v>2786</v>
      </c>
      <c r="N103" s="2">
        <v>4</v>
      </c>
      <c r="O103" s="2" t="s">
        <v>2155</v>
      </c>
      <c r="P103" s="2">
        <v>1</v>
      </c>
      <c r="Q103" s="2" t="s">
        <v>2592</v>
      </c>
    </row>
    <row r="104" spans="1:17">
      <c r="A104" s="3">
        <v>5</v>
      </c>
      <c r="B104" s="2" t="s">
        <v>2138</v>
      </c>
      <c r="C104" s="2" t="s">
        <v>2787</v>
      </c>
      <c r="D104" s="2" t="s">
        <v>1433</v>
      </c>
      <c r="E104" s="2" t="s">
        <v>2788</v>
      </c>
      <c r="F104" s="3">
        <v>750</v>
      </c>
      <c r="G104" s="3" t="str">
        <f>VLOOKUP(F:F,双十一未开展社区活动!B:C,2,0)</f>
        <v>成都成汉太极大药房有限公司</v>
      </c>
      <c r="H104" s="3" t="s">
        <v>2114</v>
      </c>
      <c r="I104" s="2" t="s">
        <v>2267</v>
      </c>
      <c r="J104" s="4" t="s">
        <v>2789</v>
      </c>
      <c r="K104" s="4" t="s">
        <v>2790</v>
      </c>
      <c r="L104" s="4" t="s">
        <v>2791</v>
      </c>
      <c r="M104" s="2" t="s">
        <v>2632</v>
      </c>
      <c r="N104" s="2">
        <v>11</v>
      </c>
      <c r="O104" s="2" t="s">
        <v>2155</v>
      </c>
      <c r="P104" s="2">
        <v>10</v>
      </c>
      <c r="Q104" s="2" t="s">
        <v>2792</v>
      </c>
    </row>
    <row r="105" spans="1:17">
      <c r="A105" s="3">
        <v>4</v>
      </c>
      <c r="B105" s="2" t="s">
        <v>2138</v>
      </c>
      <c r="C105" s="2" t="s">
        <v>2793</v>
      </c>
      <c r="D105" s="2" t="s">
        <v>576</v>
      </c>
      <c r="E105" s="2" t="s">
        <v>2794</v>
      </c>
      <c r="F105" s="3">
        <v>706</v>
      </c>
      <c r="G105" s="3" t="str">
        <f>VLOOKUP(F:F,双十一未开展社区活动!B:C,2,0)</f>
        <v>都江堰幸福镇翔凤路药店</v>
      </c>
      <c r="H105" s="3" t="s">
        <v>2052</v>
      </c>
      <c r="I105" s="2" t="s">
        <v>2267</v>
      </c>
      <c r="J105" s="4" t="s">
        <v>2795</v>
      </c>
      <c r="K105" s="4" t="s">
        <v>2796</v>
      </c>
      <c r="L105" s="4" t="s">
        <v>2797</v>
      </c>
      <c r="M105" s="2" t="s">
        <v>2503</v>
      </c>
      <c r="N105" s="2">
        <v>10</v>
      </c>
      <c r="O105" s="2" t="s">
        <v>2155</v>
      </c>
      <c r="P105" s="2">
        <v>5</v>
      </c>
      <c r="Q105" s="2" t="s">
        <v>2798</v>
      </c>
    </row>
    <row r="106" spans="1:17">
      <c r="A106" s="3">
        <v>3</v>
      </c>
      <c r="B106" s="2" t="s">
        <v>2138</v>
      </c>
      <c r="C106" s="2" t="s">
        <v>2799</v>
      </c>
      <c r="D106" s="2" t="s">
        <v>2800</v>
      </c>
      <c r="E106" s="2" t="s">
        <v>2801</v>
      </c>
      <c r="F106" s="3">
        <v>539</v>
      </c>
      <c r="G106" s="3" t="str">
        <f>VLOOKUP(F:F,双十一未开展社区活动!B:C,2,0)</f>
        <v>大邑县晋原镇子龙路店</v>
      </c>
      <c r="H106" s="3" t="s">
        <v>2108</v>
      </c>
      <c r="I106" s="2" t="s">
        <v>2267</v>
      </c>
      <c r="J106" s="4" t="s">
        <v>2802</v>
      </c>
      <c r="K106" s="4" t="s">
        <v>2803</v>
      </c>
      <c r="L106" s="4" t="s">
        <v>2804</v>
      </c>
      <c r="M106" s="2" t="s">
        <v>2663</v>
      </c>
      <c r="N106" s="2">
        <v>5</v>
      </c>
      <c r="O106" s="2">
        <v>1</v>
      </c>
      <c r="P106" s="2">
        <v>5</v>
      </c>
      <c r="Q106" s="2" t="s">
        <v>2805</v>
      </c>
    </row>
    <row r="107" spans="1:17">
      <c r="A107" s="3">
        <v>2</v>
      </c>
      <c r="B107" s="2" t="s">
        <v>2138</v>
      </c>
      <c r="C107" s="2" t="s">
        <v>2806</v>
      </c>
      <c r="D107" s="2" t="s">
        <v>239</v>
      </c>
      <c r="E107" s="2" t="s">
        <v>2807</v>
      </c>
      <c r="F107" s="3">
        <v>511</v>
      </c>
      <c r="G107" s="3" t="str">
        <f>VLOOKUP(F:F,双十一未开展社区活动!B:C,2,0)</f>
        <v>成华杉板桥南一路店</v>
      </c>
      <c r="H107" s="3" t="s">
        <v>2067</v>
      </c>
      <c r="I107" s="2" t="s">
        <v>2808</v>
      </c>
      <c r="J107" s="4" t="s">
        <v>2809</v>
      </c>
      <c r="K107" s="4" t="s">
        <v>2810</v>
      </c>
      <c r="L107" s="4" t="s">
        <v>2811</v>
      </c>
      <c r="M107" s="2" t="s">
        <v>2632</v>
      </c>
      <c r="N107" s="2">
        <v>5</v>
      </c>
      <c r="O107" s="2">
        <v>5</v>
      </c>
      <c r="P107" s="2">
        <v>5</v>
      </c>
      <c r="Q107" s="2" t="s">
        <v>2812</v>
      </c>
    </row>
    <row r="108" spans="1:17">
      <c r="A108" s="3">
        <v>1</v>
      </c>
      <c r="B108" s="2" t="s">
        <v>2138</v>
      </c>
      <c r="C108" s="2" t="s">
        <v>2813</v>
      </c>
      <c r="D108" s="2" t="s">
        <v>423</v>
      </c>
      <c r="E108" s="2" t="s">
        <v>2414</v>
      </c>
      <c r="F108" s="3">
        <v>572</v>
      </c>
      <c r="G108" s="3" t="str">
        <f>VLOOKUP(F:F,双十一未开展社区活动!B:C,2,0)</f>
        <v>郫县郫筒镇东大街药店</v>
      </c>
      <c r="H108" s="3" t="s">
        <v>2079</v>
      </c>
      <c r="I108" s="2" t="s">
        <v>2808</v>
      </c>
      <c r="J108" s="4" t="s">
        <v>2814</v>
      </c>
      <c r="K108" s="4" t="s">
        <v>2815</v>
      </c>
      <c r="L108" s="4" t="s">
        <v>2816</v>
      </c>
      <c r="M108" s="2" t="s">
        <v>2155</v>
      </c>
      <c r="N108" s="2">
        <v>1</v>
      </c>
      <c r="O108" s="2">
        <v>1</v>
      </c>
      <c r="P108" s="2" t="s">
        <v>2155</v>
      </c>
      <c r="Q108" s="2" t="s">
        <v>2817</v>
      </c>
    </row>
  </sheetData>
  <phoneticPr fontId="31" type="noConversion"/>
  <hyperlinks>
    <hyperlink ref="J2" r:id="rId1"/>
    <hyperlink ref="K2" r:id="rId2"/>
    <hyperlink ref="L2" r:id="rId3"/>
    <hyperlink ref="J3" r:id="rId4"/>
    <hyperlink ref="K3" r:id="rId5"/>
    <hyperlink ref="L3" r:id="rId6"/>
    <hyperlink ref="J4" r:id="rId7"/>
    <hyperlink ref="K4" r:id="rId8"/>
    <hyperlink ref="L4" r:id="rId9"/>
    <hyperlink ref="J5" r:id="rId10"/>
    <hyperlink ref="K5" r:id="rId11"/>
    <hyperlink ref="L5" r:id="rId12"/>
    <hyperlink ref="J6" r:id="rId13"/>
    <hyperlink ref="K6" r:id="rId14"/>
    <hyperlink ref="L6" r:id="rId15"/>
    <hyperlink ref="J7" r:id="rId16"/>
    <hyperlink ref="K7" r:id="rId17"/>
    <hyperlink ref="L7" r:id="rId18"/>
    <hyperlink ref="J8" r:id="rId19"/>
    <hyperlink ref="K8" r:id="rId20"/>
    <hyperlink ref="L8" r:id="rId21"/>
    <hyperlink ref="J9" r:id="rId22"/>
    <hyperlink ref="K9" r:id="rId23"/>
    <hyperlink ref="L9" r:id="rId24"/>
    <hyperlink ref="J10" r:id="rId25"/>
    <hyperlink ref="K10" r:id="rId26"/>
    <hyperlink ref="L10" r:id="rId27"/>
    <hyperlink ref="J11" r:id="rId28"/>
    <hyperlink ref="K11" r:id="rId29"/>
    <hyperlink ref="L11" r:id="rId30"/>
    <hyperlink ref="J12" r:id="rId31"/>
    <hyperlink ref="K12" r:id="rId32"/>
    <hyperlink ref="L12" r:id="rId33"/>
    <hyperlink ref="J13" r:id="rId34"/>
    <hyperlink ref="K13" r:id="rId35"/>
    <hyperlink ref="L13" r:id="rId36"/>
    <hyperlink ref="J14" r:id="rId37"/>
    <hyperlink ref="K14" r:id="rId38"/>
    <hyperlink ref="L14" r:id="rId39"/>
    <hyperlink ref="J15" r:id="rId40"/>
    <hyperlink ref="K15" r:id="rId41"/>
    <hyperlink ref="L15" r:id="rId42"/>
    <hyperlink ref="J16" r:id="rId43"/>
    <hyperlink ref="K16" r:id="rId44"/>
    <hyperlink ref="L16" r:id="rId45"/>
    <hyperlink ref="J17" r:id="rId46"/>
    <hyperlink ref="K17" r:id="rId47"/>
    <hyperlink ref="L17" r:id="rId48"/>
    <hyperlink ref="J18" r:id="rId49"/>
    <hyperlink ref="K18" r:id="rId50"/>
    <hyperlink ref="L18" r:id="rId51"/>
    <hyperlink ref="J19" r:id="rId52"/>
    <hyperlink ref="K19" r:id="rId53"/>
    <hyperlink ref="L19" r:id="rId54"/>
    <hyperlink ref="J20" r:id="rId55"/>
    <hyperlink ref="K20" r:id="rId56"/>
    <hyperlink ref="L20" r:id="rId57"/>
    <hyperlink ref="J21" r:id="rId58"/>
    <hyperlink ref="K21" r:id="rId59"/>
    <hyperlink ref="L21" r:id="rId60"/>
    <hyperlink ref="J22" r:id="rId61"/>
    <hyperlink ref="K22" r:id="rId62"/>
    <hyperlink ref="L22" r:id="rId63"/>
    <hyperlink ref="J23" r:id="rId64"/>
    <hyperlink ref="K23" r:id="rId65"/>
    <hyperlink ref="L23" r:id="rId66"/>
    <hyperlink ref="J24" r:id="rId67"/>
    <hyperlink ref="K24" r:id="rId68"/>
    <hyperlink ref="L24" r:id="rId69"/>
    <hyperlink ref="J25" r:id="rId70"/>
    <hyperlink ref="K25" r:id="rId71"/>
    <hyperlink ref="L25" r:id="rId72"/>
    <hyperlink ref="J26" r:id="rId73"/>
    <hyperlink ref="K26" r:id="rId74"/>
    <hyperlink ref="L26" r:id="rId75"/>
    <hyperlink ref="J27" r:id="rId76"/>
    <hyperlink ref="K27" r:id="rId77"/>
    <hyperlink ref="L27" r:id="rId78"/>
    <hyperlink ref="J28" r:id="rId79"/>
    <hyperlink ref="K28" r:id="rId80"/>
    <hyperlink ref="L28" r:id="rId81"/>
    <hyperlink ref="J29" r:id="rId82"/>
    <hyperlink ref="K29" r:id="rId83"/>
    <hyperlink ref="L29" r:id="rId84"/>
    <hyperlink ref="J30" r:id="rId85"/>
    <hyperlink ref="K30" r:id="rId86"/>
    <hyperlink ref="L30" r:id="rId87"/>
    <hyperlink ref="J31" r:id="rId88"/>
    <hyperlink ref="K31" r:id="rId89"/>
    <hyperlink ref="L31" r:id="rId90"/>
    <hyperlink ref="J32" r:id="rId91"/>
    <hyperlink ref="K32" r:id="rId92"/>
    <hyperlink ref="L32" r:id="rId93"/>
    <hyperlink ref="J33" r:id="rId94"/>
    <hyperlink ref="K33" r:id="rId95"/>
    <hyperlink ref="L33" r:id="rId96"/>
    <hyperlink ref="J34" r:id="rId97"/>
    <hyperlink ref="K34" r:id="rId98"/>
    <hyperlink ref="L34" r:id="rId99"/>
    <hyperlink ref="J35" r:id="rId100"/>
    <hyperlink ref="K35" r:id="rId101"/>
    <hyperlink ref="L35" r:id="rId102"/>
    <hyperlink ref="J36" r:id="rId103"/>
    <hyperlink ref="K36" r:id="rId104"/>
    <hyperlink ref="L36" r:id="rId105"/>
    <hyperlink ref="J37" r:id="rId106"/>
    <hyperlink ref="K37" r:id="rId107"/>
    <hyperlink ref="L37" r:id="rId108"/>
    <hyperlink ref="J38" r:id="rId109"/>
    <hyperlink ref="K38" r:id="rId110"/>
    <hyperlink ref="L38" r:id="rId111"/>
    <hyperlink ref="J39" r:id="rId112"/>
    <hyperlink ref="K39" r:id="rId113"/>
    <hyperlink ref="L39" r:id="rId114"/>
    <hyperlink ref="J40" r:id="rId115"/>
    <hyperlink ref="K40" r:id="rId116"/>
    <hyperlink ref="L40" r:id="rId117"/>
    <hyperlink ref="J41" r:id="rId118"/>
    <hyperlink ref="K41" r:id="rId119"/>
    <hyperlink ref="L41" r:id="rId120"/>
    <hyperlink ref="J42" r:id="rId121"/>
    <hyperlink ref="K42" r:id="rId122"/>
    <hyperlink ref="L42" r:id="rId123"/>
    <hyperlink ref="J43" r:id="rId124"/>
    <hyperlink ref="K43" r:id="rId125"/>
    <hyperlink ref="L43" r:id="rId126"/>
    <hyperlink ref="J44" r:id="rId127"/>
    <hyperlink ref="K44" r:id="rId128"/>
    <hyperlink ref="L44" r:id="rId129"/>
    <hyperlink ref="J45" r:id="rId130"/>
    <hyperlink ref="K45" r:id="rId131"/>
    <hyperlink ref="L45" r:id="rId132"/>
    <hyperlink ref="J46" r:id="rId133"/>
    <hyperlink ref="K46" r:id="rId134"/>
    <hyperlink ref="L46" r:id="rId135"/>
    <hyperlink ref="J47" r:id="rId136"/>
    <hyperlink ref="K47" r:id="rId137"/>
    <hyperlink ref="L47" r:id="rId138"/>
    <hyperlink ref="J48" r:id="rId139"/>
    <hyperlink ref="K48" r:id="rId140"/>
    <hyperlink ref="L48" r:id="rId141"/>
    <hyperlink ref="J49" r:id="rId142"/>
    <hyperlink ref="K49" r:id="rId143"/>
    <hyperlink ref="L49" r:id="rId144"/>
    <hyperlink ref="J50" r:id="rId145"/>
    <hyperlink ref="K50" r:id="rId146"/>
    <hyperlink ref="L50" r:id="rId147"/>
    <hyperlink ref="J51" r:id="rId148"/>
    <hyperlink ref="K51" r:id="rId149"/>
    <hyperlink ref="L51" r:id="rId150"/>
    <hyperlink ref="J52" r:id="rId151"/>
    <hyperlink ref="K52" r:id="rId152"/>
    <hyperlink ref="L52" r:id="rId153"/>
    <hyperlink ref="J53" r:id="rId154"/>
    <hyperlink ref="K53" r:id="rId155"/>
    <hyperlink ref="L53" r:id="rId156"/>
    <hyperlink ref="J54" r:id="rId157"/>
    <hyperlink ref="K54" r:id="rId158"/>
    <hyperlink ref="L54" r:id="rId159"/>
    <hyperlink ref="J55" r:id="rId160"/>
    <hyperlink ref="K55" r:id="rId161"/>
    <hyperlink ref="L55" r:id="rId162"/>
    <hyperlink ref="J56" r:id="rId163"/>
    <hyperlink ref="K56" r:id="rId164"/>
    <hyperlink ref="L56" r:id="rId165"/>
    <hyperlink ref="J57" r:id="rId166"/>
    <hyperlink ref="K57" r:id="rId167"/>
    <hyperlink ref="L57" r:id="rId168"/>
    <hyperlink ref="J58" r:id="rId169"/>
    <hyperlink ref="K58" r:id="rId170"/>
    <hyperlink ref="L58" r:id="rId171"/>
    <hyperlink ref="J59" r:id="rId172"/>
    <hyperlink ref="K59" r:id="rId173"/>
    <hyperlink ref="L59" r:id="rId174"/>
    <hyperlink ref="J60" r:id="rId175"/>
    <hyperlink ref="K60" r:id="rId176"/>
    <hyperlink ref="L60" r:id="rId177"/>
    <hyperlink ref="J61" r:id="rId178"/>
    <hyperlink ref="K61" r:id="rId179"/>
    <hyperlink ref="L61" r:id="rId180"/>
    <hyperlink ref="J62" r:id="rId181"/>
    <hyperlink ref="K62" r:id="rId182"/>
    <hyperlink ref="L62" r:id="rId183"/>
    <hyperlink ref="J63" r:id="rId184"/>
    <hyperlink ref="K63" r:id="rId185"/>
    <hyperlink ref="L63" r:id="rId186"/>
    <hyperlink ref="J64" r:id="rId187"/>
    <hyperlink ref="K64" r:id="rId188"/>
    <hyperlink ref="L64" r:id="rId189"/>
    <hyperlink ref="J65" r:id="rId190"/>
    <hyperlink ref="K65" r:id="rId191"/>
    <hyperlink ref="L65" r:id="rId192"/>
    <hyperlink ref="J66" r:id="rId193"/>
    <hyperlink ref="K66" r:id="rId194"/>
    <hyperlink ref="L66" r:id="rId195"/>
    <hyperlink ref="J67" r:id="rId196"/>
    <hyperlink ref="K67" r:id="rId197"/>
    <hyperlink ref="L67" r:id="rId198"/>
    <hyperlink ref="J68" r:id="rId199"/>
    <hyperlink ref="K68" r:id="rId200"/>
    <hyperlink ref="L68" r:id="rId201"/>
    <hyperlink ref="J69" r:id="rId202"/>
    <hyperlink ref="K69" r:id="rId203"/>
    <hyperlink ref="L69" r:id="rId204"/>
    <hyperlink ref="J70" r:id="rId205"/>
    <hyperlink ref="K70" r:id="rId206"/>
    <hyperlink ref="L70" r:id="rId207"/>
    <hyperlink ref="J71" r:id="rId208"/>
    <hyperlink ref="K71" r:id="rId209"/>
    <hyperlink ref="L71" r:id="rId210"/>
    <hyperlink ref="J72" r:id="rId211"/>
    <hyperlink ref="K72" r:id="rId212"/>
    <hyperlink ref="L72" r:id="rId213"/>
    <hyperlink ref="J73" r:id="rId214"/>
    <hyperlink ref="K73" r:id="rId215"/>
    <hyperlink ref="L73" r:id="rId216"/>
    <hyperlink ref="J74" r:id="rId217"/>
    <hyperlink ref="K74" r:id="rId218"/>
    <hyperlink ref="L74" r:id="rId219"/>
    <hyperlink ref="J75" r:id="rId220"/>
    <hyperlink ref="K75" r:id="rId221"/>
    <hyperlink ref="L75" r:id="rId222"/>
    <hyperlink ref="J76" r:id="rId223"/>
    <hyperlink ref="K76" r:id="rId224"/>
    <hyperlink ref="L76" r:id="rId225"/>
    <hyperlink ref="J77" r:id="rId226"/>
    <hyperlink ref="K77" r:id="rId227"/>
    <hyperlink ref="L77" r:id="rId228"/>
    <hyperlink ref="J78" r:id="rId229"/>
    <hyperlink ref="K78" r:id="rId230"/>
    <hyperlink ref="L78" r:id="rId231"/>
    <hyperlink ref="J79" r:id="rId232"/>
    <hyperlink ref="K79" r:id="rId233"/>
    <hyperlink ref="L79" r:id="rId234"/>
    <hyperlink ref="J80" r:id="rId235"/>
    <hyperlink ref="K80" r:id="rId236"/>
    <hyperlink ref="L80" r:id="rId237"/>
    <hyperlink ref="J81" r:id="rId238"/>
    <hyperlink ref="K81" r:id="rId239"/>
    <hyperlink ref="L81" r:id="rId240"/>
    <hyperlink ref="J82" r:id="rId241"/>
    <hyperlink ref="K82" r:id="rId242"/>
    <hyperlink ref="L82" r:id="rId243"/>
    <hyperlink ref="J83" r:id="rId244"/>
    <hyperlink ref="K83" r:id="rId245"/>
    <hyperlink ref="L83" r:id="rId246"/>
    <hyperlink ref="J84" r:id="rId247"/>
    <hyperlink ref="K84" r:id="rId248"/>
    <hyperlink ref="L84" r:id="rId249"/>
    <hyperlink ref="J85" r:id="rId250"/>
    <hyperlink ref="K85" r:id="rId251"/>
    <hyperlink ref="L85" r:id="rId252"/>
    <hyperlink ref="J86" r:id="rId253"/>
    <hyperlink ref="K86" r:id="rId254"/>
    <hyperlink ref="L86" r:id="rId255"/>
    <hyperlink ref="J87" r:id="rId256"/>
    <hyperlink ref="K87" r:id="rId257"/>
    <hyperlink ref="L87" r:id="rId258"/>
    <hyperlink ref="J88" r:id="rId259"/>
    <hyperlink ref="K88" r:id="rId260"/>
    <hyperlink ref="L88" r:id="rId261"/>
    <hyperlink ref="J89" r:id="rId262"/>
    <hyperlink ref="K89" r:id="rId263"/>
    <hyperlink ref="L89" r:id="rId264"/>
    <hyperlink ref="J90" r:id="rId265"/>
    <hyperlink ref="K90" r:id="rId266"/>
    <hyperlink ref="L90" r:id="rId267"/>
    <hyperlink ref="J91" r:id="rId268"/>
    <hyperlink ref="K91" r:id="rId269"/>
    <hyperlink ref="L91" r:id="rId270"/>
    <hyperlink ref="J92" r:id="rId271"/>
    <hyperlink ref="K92" r:id="rId272"/>
    <hyperlink ref="L92" r:id="rId273"/>
    <hyperlink ref="J93" r:id="rId274"/>
    <hyperlink ref="K93" r:id="rId275"/>
    <hyperlink ref="L93" r:id="rId276"/>
    <hyperlink ref="J94" r:id="rId277"/>
    <hyperlink ref="K94" r:id="rId278"/>
    <hyperlink ref="L94" r:id="rId279"/>
    <hyperlink ref="J95" r:id="rId280"/>
    <hyperlink ref="K95" r:id="rId281"/>
    <hyperlink ref="L95" r:id="rId282"/>
    <hyperlink ref="J96" r:id="rId283"/>
    <hyperlink ref="K96" r:id="rId284"/>
    <hyperlink ref="L96" r:id="rId285"/>
    <hyperlink ref="J97" r:id="rId286"/>
    <hyperlink ref="K97" r:id="rId287"/>
    <hyperlink ref="L97" r:id="rId288"/>
    <hyperlink ref="J98" r:id="rId289"/>
    <hyperlink ref="K98" r:id="rId290"/>
    <hyperlink ref="L98" r:id="rId291"/>
    <hyperlink ref="J99" r:id="rId292"/>
    <hyperlink ref="K99" r:id="rId293"/>
    <hyperlink ref="L99" r:id="rId294"/>
    <hyperlink ref="J100" r:id="rId295"/>
    <hyperlink ref="K100" r:id="rId296"/>
    <hyperlink ref="L100" r:id="rId297"/>
    <hyperlink ref="J101" r:id="rId298"/>
    <hyperlink ref="K101" r:id="rId299"/>
    <hyperlink ref="L101" r:id="rId300"/>
    <hyperlink ref="J102" r:id="rId301"/>
    <hyperlink ref="K102" r:id="rId302"/>
    <hyperlink ref="L102" r:id="rId303"/>
    <hyperlink ref="J103" r:id="rId304"/>
    <hyperlink ref="K103" r:id="rId305"/>
    <hyperlink ref="L103" r:id="rId306"/>
    <hyperlink ref="J104" r:id="rId307"/>
    <hyperlink ref="K104" r:id="rId308"/>
    <hyperlink ref="L104" r:id="rId309"/>
    <hyperlink ref="J105" r:id="rId310"/>
    <hyperlink ref="K105" r:id="rId311"/>
    <hyperlink ref="L105" r:id="rId312"/>
    <hyperlink ref="J106" r:id="rId313"/>
    <hyperlink ref="K106" r:id="rId314"/>
    <hyperlink ref="L106" r:id="rId315"/>
    <hyperlink ref="J107" r:id="rId316"/>
    <hyperlink ref="K107" r:id="rId317"/>
    <hyperlink ref="L107" r:id="rId318"/>
    <hyperlink ref="J108" r:id="rId319"/>
    <hyperlink ref="K108" r:id="rId320"/>
    <hyperlink ref="L108" r:id="rId321"/>
  </hyperlinks>
  <pageMargins left="0.75" right="0.75" top="1" bottom="1" header="0.5" footer="0.5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9</vt:i4>
      </vt:variant>
    </vt:vector>
  </HeadingPairs>
  <TitlesOfParts>
    <vt:vector size="9" baseType="lpstr">
      <vt:lpstr>11.7-11.11考核数据表</vt:lpstr>
      <vt:lpstr>员工个人销售奖励</vt:lpstr>
      <vt:lpstr>片区奖罚</vt:lpstr>
      <vt:lpstr>存健康考试处罚</vt:lpstr>
      <vt:lpstr>PK奖励（已发放）</vt:lpstr>
      <vt:lpstr>双十一未开展社区活动</vt:lpstr>
      <vt:lpstr>员工奖罚分配明细</vt:lpstr>
      <vt:lpstr>门店PK奖励分配明细</vt:lpstr>
      <vt:lpstr>Sheet1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2020-11-03T10:50:00Z</dcterms:created>
  <dcterms:modified xsi:type="dcterms:W3CDTF">2020-11-25T09:38:10Z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2052-11.1.0.10132</vt:lpwstr>
  </property>
</Properties>
</file>