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935" firstSheet="1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<sst xmlns="http://schemas.openxmlformats.org/spreadsheetml/2006/main" count="8653" uniqueCount="2819">
  <si>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</si>
  <si>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</si>
  <si>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</si>
  <si>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</si>
  <si>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</si>
  <si>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</si>
  <si>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</si>
  <si>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</si>
  <si>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</si>
  <si>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</si>
  <si>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</si>
  <si>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</si>
  <si>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</si>
  <si>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</si>
  <si>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</si>
  <si>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</si>
  <si>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</si>
  <si>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</si>
  <si>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</si>
  <si>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</si>
  <si>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</si>
  <si>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</si>
  <si>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</si>
  <si>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</si>
  <si>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</si>
  <si>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</si>
  <si>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</si>
  <si>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</si>
  <si>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</si>
  <si>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</si>
  <si>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</si>
  <si>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</si>
  <si>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</si>
  <si>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</si>
  <si>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</si>
  <si>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</si>
  <si>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</si>
  <si>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</si>
  <si>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</si>
  <si>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</si>
  <si>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</si>
  <si>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</si>
  <si>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</si>
  <si>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</si>
  <si>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</si>
  <si>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</si>
  <si>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</si>
  <si>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</si>
  <si>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</si>
  <si>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</si>
  <si>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</si>
  <si>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</si>
  <si>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</si>
  <si>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</si>
  <si>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</si>
  <si>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</si>
  <si>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</si>
  <si>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</si>
  <si>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</si>
  <si>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</si>
  <si>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</si>
  <si>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</si>
  <si>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</si>
  <si>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</si>
  <si>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</si>
  <si>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</si>
  <si>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</si>
  <si>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</si>
  <si>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</si>
  <si>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</si>
  <si>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</si>
  <si>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</si>
  <si>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</si>
  <si>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</si>
  <si>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</si>
  <si>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</si>
  <si>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</si>
  <si>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</si>
  <si>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</si>
  <si>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</si>
  <si>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</si>
  <si>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</si>
  <si>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</si>
  <si>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</si>
  <si>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</si>
  <si>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</si>
  <si>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</si>
  <si>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</si>
  <si>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</si>
  <si>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</si>
  <si>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</si>
  <si>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</si>
  <si>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</si>
  <si>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</si>
  <si>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</si>
  <si>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</si>
  <si>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</si>
  <si>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</si>
  <si>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</si>
  <si>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</si>
  <si>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</si>
  <si>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</si>
  <si>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</si>
  <si>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</si>
  <si>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</si>
  <si>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</si>
  <si>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</si>
  <si>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</si>
  <si>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</si>
  <si>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</si>
  <si>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</si>
  <si>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</si>
  <si>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</si>
  <si>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</si>
  <si>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</si>
  <si>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</si>
  <si>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</si>
  <si>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</si>
  <si>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</si>
  <si>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</si>
  <si>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</si>
  <si>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</si>
  <si>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</si>
  <si>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</si>
  <si>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</si>
  <si>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</si>
  <si>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</si>
  <si>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</si>
  <si>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</si>
  <si>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</si>
  <si>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</si>
  <si>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</si>
  <si>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</si>
  <si>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</si>
  <si>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</si>
  <si>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</si>
  <si>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</si>
  <si>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</si>
  <si>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</si>
  <si>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</si>
  <si>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</si>
  <si>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</si>
  <si>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</si>
  <si>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</si>
  <si>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</si>
  <si>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</si>
  <si>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</si>
  <si>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</si>
  <si>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</si>
  <si>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</si>
  <si>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</si>
  <si>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</si>
  <si>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</si>
  <si>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</si>
  <si>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</si>
  <si>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</si>
  <si>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</si>
  <si>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</si>
  <si>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</si>
  <si>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</si>
  <si>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</si>
  <si>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</si>
  <si>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</si>
  <si>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</si>
  <si>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</si>
  <si>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</si>
  <si>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</si>
  <si>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</si>
  <si>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</si>
  <si>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</si>
  <si>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</si>
  <si>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</si>
  <si>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</si>
  <si>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</si>
  <si>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</si>
  <si>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</si>
  <si>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</si>
  <si>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</si>
  <si>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</si>
  <si>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</si>
  <si>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</si>
  <si>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</si>
  <si>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</si>
  <si>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</si>
  <si>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</si>
  <si>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</si>
  <si>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</si>
  <si>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</si>
  <si>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</si>
  <si>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</si>
  <si>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</si>
  <si>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</si>
  <si>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</si>
  <si>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</si>
  <si>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</si>
  <si>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</si>
  <si>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</si>
  <si>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</si>
  <si>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</si>
  <si>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</si>
  <si>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</si>
  <si>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</si>
  <si>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</si>
  <si>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</si>
  <si>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</si>
  <si>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</si>
  <si>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</si>
  <si>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</si>
  <si>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</si>
  <si>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</si>
  <si>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</si>
  <si>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</si>
  <si>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</si>
  <si>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</si>
  <si>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</si>
  <si>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</si>
  <si>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</si>
  <si>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</si>
  <si>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</si>
  <si>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</si>
  <si>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</si>
  <si>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</si>
  <si>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</si>
  <si>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</si>
  <si>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</si>
  <si>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</si>
  <si>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</si>
  <si>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</si>
  <si>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</si>
  <si>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</si>
  <si>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</si>
  <si>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</si>
  <si>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</si>
  <si>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</si>
  <si>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</si>
  <si>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</si>
  <si>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</si>
  <si>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</si>
  <si>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</si>
  <si>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</si>
  <si>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</si>
  <si>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</si>
  <si>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</si>
  <si>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</si>
  <si>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</si>
  <si>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</si>
  <si>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</si>
  <si>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</si>
  <si>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</si>
  <si>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</si>
  <si>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</si>
  <si>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</si>
  <si>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</si>
  <si>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</si>
  <si>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</si>
  <si>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</si>
  <si>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</si>
  <si>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</si>
  <si>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</si>
  <si>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</si>
  <si>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</si>
  <si>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</si>
  <si>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</si>
  <si>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</si>
  <si>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</si>
  <si>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</si>
  <si>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</si>
  <si>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</si>
  <si>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</si>
  <si>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</si>
  <si>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</si>
  <si>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</si>
  <si>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</si>
  <si>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</si>
  <si>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</si>
  <si>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</si>
  <si>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</si>
  <si>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</si>
  <si>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</si>
  <si>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</si>
  <si>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</si>
  <si>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</si>
  <si>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</si>
  <si>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</si>
  <si>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</si>
  <si>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</si>
  <si>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</si>
  <si>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</si>
  <si>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</si>
  <si>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</si>
  <si>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</si>
  <si>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</si>
  <si>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</si>
  <si>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</si>
  <si>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</si>
  <si>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</si>
  <si>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</si>
  <si>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</si>
  <si>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</si>
  <si>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</si>
  <si>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</si>
  <si>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</si>
  <si>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</si>
  <si>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</si>
  <si>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</si>
  <si>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</si>
  <si>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</si>
  <si>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</si>
  <si>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</si>
  <si>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</si>
  <si>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</si>
  <si>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</si>
  <si>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</si>
  <si>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</si>
  <si>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</si>
  <si>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</si>
  <si>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</si>
  <si>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</si>
  <si>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</si>
  <si>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</si>
  <si>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</si>
  <si>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</si>
  <si>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</si>
  <si>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</si>
  <si>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</si>
  <si>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</si>
  <si>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</si>
  <si>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</si>
  <si>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</si>
  <si>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</si>
  <si>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</si>
  <si>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</si>
  <si>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</si>
  <si>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</si>
  <si>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</si>
  <si>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</si>
  <si>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</si>
  <si>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</si>
  <si>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</si>
  <si>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</si>
  <si>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</si>
  <si>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</si>
  <si>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</si>
  <si>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</si>
  <si>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</si>
  <si>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</si>
  <si>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</si>
  <si>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</si>
  <si>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</si>
  <si>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</si>
  <si>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</si>
  <si>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</si>
  <si>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</si>
  <si>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</si>
  <si>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</si>
  <si>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</si>
  <si>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</si>
  <si>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</si>
  <si>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</si>
  <si>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</si>
  <si>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</si>
  <si>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</si>
  <si>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</si>
  <si>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</si>
  <si>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</si>
  <si>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</si>
  <si>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</si>
  <si>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</si>
  <si>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</si>
  <si>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</si>
  <si>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</si>
  <si>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</si>
  <si>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</si>
  <si>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</si>
  <si>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</si>
  <si>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</si>
  <si>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</si>
  <si>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</si>
  <si>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</si>
  <si>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</si>
  <si>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</si>
  <si>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</si>
  <si>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</si>
  <si>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</si>
  <si>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</si>
  <si>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</si>
  <si>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</si>
  <si>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</si>
  <si>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</si>
  <si>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</si>
  <si>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</si>
  <si>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</si>
  <si>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</si>
  <si>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</si>
  <si>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</si>
  <si>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</si>
  <si>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</si>
  <si>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</si>
  <si>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</si>
  <si>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</si>
  <si>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</si>
  <si>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</si>
  <si>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</si>
  <si>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</si>
  <si>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</si>
  <si>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</si>
  <si>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</si>
  <si>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</si>
  <si>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</si>
  <si>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</si>
  <si>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</si>
  <si>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</si>
  <si>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</si>
  <si>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</si>
  <si>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</si>
  <si>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</si>
  <si>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</si>
  <si>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</si>
  <si>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</si>
  <si>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</si>
  <si>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</si>
  <si>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</si>
  <si>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</si>
  <si>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</si>
  <si>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</si>
  <si>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</si>
  <si>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</si>
  <si>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</si>
  <si>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</si>
  <si>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</si>
  <si>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</si>
  <si>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</si>
  <si>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</si>
  <si>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</si>
  <si>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</si>
  <si>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</si>
  <si>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</si>
  <si>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</si>
  <si>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</si>
  <si>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</si>
  <si>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</si>
  <si>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</si>
  <si>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</si>
  <si>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</si>
  <si>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</si>
  <si>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</si>
  <si>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</si>
  <si>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</si>
  <si>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</si>
  <si>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</si>
  <si>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</si>
  <si>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</si>
  <si>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</si>
  <si>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</si>
  <si>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</si>
  <si>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</si>
  <si>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</si>
  <si>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</si>
  <si>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</si>
  <si>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</si>
  <si>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</si>
  <si>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</si>
  <si>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</si>
  <si>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</si>
  <si>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</si>
  <si>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</si>
  <si>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</si>
  <si>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</si>
  <si>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</si>
  <si>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</si>
  <si>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</si>
  <si>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</si>
  <si>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</si>
  <si>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</si>
  <si>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</si>
  <si>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</si>
  <si>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</si>
  <si>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</si>
  <si>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</si>
  <si>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</si>
  <si>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</si>
  <si>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</si>
  <si>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</si>
  <si>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</si>
  <si>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</si>
  <si>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</si>
  <si>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</si>
  <si>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</si>
  <si>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</si>
  <si>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</si>
  <si>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</si>
  <si>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</si>
  <si>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</si>
  <si>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</si>
  <si>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</si>
  <si>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</si>
  <si>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</si>
  <si>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</si>
  <si>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</si>
  <si>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</si>
  <si>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</si>
  <si>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</si>
  <si>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</si>
  <si>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</si>
  <si>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</si>
  <si>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</si>
  <si>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</si>
  <si>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</si>
  <si>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</si>
  <si>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</si>
  <si>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</si>
  <si>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</si>
  <si>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</si>
  <si>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</si>
  <si>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</si>
  <si>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</si>
  <si>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</si>
  <si>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</si>
  <si>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</si>
  <si>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</si>
  <si>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</si>
  <si>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</si>
  <si>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</si>
  <si>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</si>
  <si>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</si>
  <si>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</si>
  <si>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</si>
  <si>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</si>
  <si>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</si>
  <si>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</si>
  <si>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</si>
  <si>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</si>
  <si>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</si>
  <si>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</si>
  <si>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</si>
  <si>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</si>
  <si>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</si>
  <si>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</si>
  <si>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</si>
  <si>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</si>
  <si>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</si>
  <si>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</si>
  <si>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</si>
  <si>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</si>
  <si>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</si>
  <si>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</si>
  <si>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</si>
  <si>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</si>
  <si>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</si>
  <si>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</si>
  <si>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</si>
  <si>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</si>
  <si>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</si>
  <si>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</si>
  <si>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</si>
  <si>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</si>
  <si>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</si>
  <si>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</si>
  <si>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</si>
  <si>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</si>
  <si>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</si>
  <si>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</si>
  <si>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</si>
  <si>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</si>
  <si>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</si>
  <si>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</si>
  <si>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</si>
  <si>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</si>
  <si>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</si>
  <si>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</si>
  <si>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</si>
  <si>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</si>
  <si>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</si>
  <si>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</si>
  <si>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</si>
  <si>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</si>
  <si>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</si>
  <si>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</si>
  <si>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</si>
  <si>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</si>
  <si>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</si>
  <si>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</si>
  <si>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</si>
  <si>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</si>
  <si>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</si>
  <si>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</si>
  <si>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</si>
  <si>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</si>
  <si>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</si>
  <si>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</si>
  <si>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</si>
  <si>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</si>
  <si>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</si>
  <si>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</si>
  <si>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</si>
  <si>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</si>
  <si>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</si>
  <si>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</si>
  <si>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</si>
  <si>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</si>
  <si>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</si>
  <si>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</si>
  <si>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</si>
  <si>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</si>
  <si>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</si>
  <si>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</si>
  <si>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</si>
  <si>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</si>
  <si>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</si>
  <si>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</si>
  <si>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</si>
  <si>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</si>
  <si>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</si>
  <si>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</si>
  <si>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</si>
  <si>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</si>
  <si>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</si>
  <si>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</si>
  <si>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</si>
  <si>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</si>
  <si>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</si>
  <si>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</si>
  <si>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</si>
  <si>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</si>
  <si>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</si>
  <si>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</si>
  <si>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</si>
  <si>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</si>
  <si>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</si>
  <si>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</si>
  <si>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</si>
  <si>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</si>
  <si>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</si>
  <si>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</si>
  <si>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</si>
  <si>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</si>
  <si>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</si>
  <si>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</si>
  <si>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</si>
  <si>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</si>
  <si>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</si>
  <si>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</si>
  <si>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</si>
  <si>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</si>
  <si>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</si>
  <si>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</si>
  <si>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</si>
  <si>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</si>
  <si>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</si>
  <si>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</si>
  <si>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</si>
  <si>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</si>
  <si>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</si>
  <si>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</si>
  <si>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</si>
  <si>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</si>
  <si>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</si>
  <si>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</si>
  <si>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</si>
  <si>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</si>
  <si>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</si>
  <si>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</si>
  <si>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</si>
  <si>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</si>
  <si>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</si>
  <si>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</si>
  <si>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</si>
  <si>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</si>
  <si>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</si>
  <si>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</si>
  <si>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</si>
  <si>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</si>
  <si>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</si>
  <si>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</si>
  <si>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</si>
  <si>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</si>
  <si>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</si>
  <si>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</si>
  <si>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</si>
  <si>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</si>
  <si>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</si>
  <si>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</si>
  <si>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</si>
  <si>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</si>
  <si>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</si>
  <si>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</si>
  <si>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</si>
  <si>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</si>
  <si>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</si>
  <si>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</si>
  <si>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</si>
  <si>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</si>
  <si>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</si>
  <si>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</si>
  <si>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</si>
  <si>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</si>
  <si>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</si>
  <si>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</si>
  <si>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</si>
  <si>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</si>
  <si>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</si>
  <si>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</si>
  <si>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</si>
  <si>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</si>
  <si>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</si>
  <si>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</si>
  <si>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</si>
  <si>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</si>
  <si>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</si>
  <si>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</si>
  <si>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</si>
  <si>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</si>
  <si>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</si>
  <si>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</si>
  <si>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</si>
  <si>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</si>
  <si>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</si>
  <si>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</si>
  <si>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</si>
  <si>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</si>
  <si>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</si>
  <si>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</si>
  <si>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</si>
  <si>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</si>
  <si>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</si>
  <si>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</si>
  <si>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</si>
  <si>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</si>
  <si>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</si>
  <si>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</si>
  <si>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</si>
  <si>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</si>
  <si>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</si>
  <si>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</si>
  <si>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</si>
  <si>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</si>
  <si>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</si>
  <si>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</si>
  <si>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</si>
  <si>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</si>
  <si>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</si>
  <si>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</si>
  <si>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</si>
  <si>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</si>
  <si>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</si>
  <si>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</si>
  <si>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</si>
  <si>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</si>
  <si>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</si>
  <si>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</si>
  <si>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</si>
  <si>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</si>
  <si>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</si>
  <si>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</si>
  <si>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</si>
  <si>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</si>
  <si>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</si>
  <si>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</si>
  <si>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</si>
  <si>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</si>
  <si>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</si>
  <si>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</si>
  <si>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</si>
  <si>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</si>
  <si>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</si>
  <si>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</si>
  <si>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</si>
  <si>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</si>
  <si>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</si>
  <si>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</si>
  <si>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</si>
  <si>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</si>
  <si>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</si>
  <si>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</si>
  <si>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</si>
  <si>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</si>
  <si>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</si>
  <si>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</si>
  <si>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</si>
  <si>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</si>
  <si>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</si>
  <si>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</si>
  <si>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</si>
  <si>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</si>
  <si>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</si>
  <si>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</si>
  <si>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</si>
  <si>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</si>
  <si>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</si>
  <si>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</si>
  <si>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</si>
  <si>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</si>
  <si>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</si>
  <si>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</si>
  <si>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</si>
  <si>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</si>
  <si>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</si>
  <si>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</si>
  <si>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</si>
  <si>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</si>
  <si>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</si>
  <si>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</si>
  <si>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</si>
  <si>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</si>
  <si>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</si>
  <si>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</si>
  <si>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</si>
  <si>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</si>
  <si>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</si>
  <si>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</si>
  <si>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</si>
  <si>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</si>
  <si>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</si>
  <si>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</si>
  <si>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</si>
  <si>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</si>
  <si>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</si>
  <si>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</si>
  <si>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</si>
  <si>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</si>
  <si>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</si>
  <si>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</si>
  <si>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</si>
  <si>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</si>
  <si>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</si>
  <si>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</si>
  <si>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</si>
  <si>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</si>
  <si>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</si>
  <si>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</si>
  <si>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</si>
  <si>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</si>
  <si>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</si>
  <si>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</si>
  <si>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</si>
  <si>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</si>
  <si>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</si>
  <si>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</si>
  <si>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</si>
  <si>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</si>
  <si>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</si>
  <si>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</si>
  <si>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</si>
  <si>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</si>
  <si>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</si>
  <si>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</si>
  <si>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</si>
  <si>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</si>
  <si>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</si>
  <si>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</si>
  <si>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</si>
  <si>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</si>
  <si>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</si>
  <si>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</si>
  <si>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</si>
  <si>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</si>
  <si>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</si>
  <si>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</si>
  <si>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</si>
  <si>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</si>
  <si>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</si>
  <si>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</si>
  <si>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</si>
  <si>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</si>
  <si>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</si>
  <si>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</si>
  <si>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</si>
  <si>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</si>
  <si>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</si>
  <si>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</si>
  <si>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</si>
  <si>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</si>
  <si>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</si>
  <si>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</si>
  <si>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</si>
  <si>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</si>
  <si>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</si>
  <si>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</si>
  <si>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</si>
  <si>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</si>
  <si>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</si>
  <si>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</si>
  <si>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</si>
  <si>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</si>
  <si>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</si>
  <si>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</si>
  <si>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</si>
  <si>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</si>
  <si>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</si>
  <si>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</si>
  <si>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</si>
  <si>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</si>
  <si>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</si>
  <si>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</si>
  <si>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</si>
  <si>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</si>
  <si>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</si>
  <si>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</si>
  <si>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</si>
  <si>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</si>
  <si>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</si>
  <si>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</si>
  <si>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</si>
  <si>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</si>
  <si>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</si>
  <si>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</si>
  <si>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</si>
  <si>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</si>
  <si>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</si>
  <si>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</si>
  <si>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</si>
  <si>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</si>
  <si>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</si>
  <si>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</si>
  <si>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</si>
  <si>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</si>
  <si>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</si>
  <si>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</si>
  <si>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</si>
  <si>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</si>
  <si>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</si>
  <si>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</si>
  <si>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</si>
  <si>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</si>
  <si>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</si>
  <si>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</si>
  <si>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</si>
  <si>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</si>
  <si>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</si>
  <si>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</si>
  <si>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</si>
  <si>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</si>
  <si>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</si>
  <si>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</si>
  <si>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</si>
  <si>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</si>
  <si>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</si>
  <si>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</si>
  <si>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</si>
  <si>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</si>
  <si>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</si>
  <si>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</si>
  <si>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</si>
  <si>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</si>
  <si>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</si>
  <si>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</si>
  <si>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</si>
  <si>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</si>
  <si>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</si>
  <si>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</si>
  <si>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</si>
  <si>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</si>
  <si>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</si>
  <si>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</si>
  <si>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</si>
  <si>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</si>
  <si>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</si>
  <si>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</si>
  <si>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</si>
  <si>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</si>
  <si>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</si>
  <si>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</si>
  <si>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</si>
  <si>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</si>
  <si>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</si>
  <si>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</si>
  <si>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</si>
  <si>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</si>
  <si>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</si>
  <si>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</si>
  <si>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</si>
  <si>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</si>
  <si>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</si>
  <si>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</si>
  <si>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</si>
  <si>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</si>
  <si>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</si>
  <si>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</si>
  <si>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</si>
  <si>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</si>
  <si>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</si>
  <si>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</si>
  <si>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</si>
  <si>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</si>
  <si>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</si>
  <si>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</si>
  <si>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</si>
  <si>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</si>
  <si>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</si>
  <si>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</si>
  <si>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</si>
  <si>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</si>
  <si>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</si>
  <si>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</si>
  <si>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</si>
  <si>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</si>
  <si>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</si>
  <si>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</si>
  <si>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</si>
  <si>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</si>
  <si>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</si>
  <si>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</si>
  <si>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</si>
  <si>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</si>
  <si>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</si>
  <si>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</si>
  <si>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</si>
  <si>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</si>
  <si>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</si>
  <si>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</si>
  <si>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</si>
  <si>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</si>
  <si>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</si>
  <si>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</si>
  <si>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</si>
  <si>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</si>
  <si>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</si>
  <si>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</si>
  <si>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</si>
  <si>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</si>
  <si>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</si>
  <si>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</si>
  <si>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</si>
  <si>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</si>
  <si>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</si>
  <si>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</si>
  <si>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</si>
  <si>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</si>
  <si>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</si>
  <si>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</si>
  <si>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</si>
  <si>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</si>
  <si>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</si>
  <si>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</si>
  <si>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</si>
  <si>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</si>
  <si>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</si>
  <si>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</si>
  <si>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</si>
  <si>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</si>
  <si>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</si>
  <si>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</si>
  <si>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</si>
  <si>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</si>
  <si>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</si>
  <si>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</si>
  <si>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</si>
  <si>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</si>
  <si>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</si>
  <si>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</si>
  <si>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</si>
  <si>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</si>
  <si>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</si>
  <si>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</si>
  <si>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</si>
  <si>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</si>
  <si>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</si>
  <si>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</si>
  <si>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</si>
  <si>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</si>
  <si>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</si>
  <si>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</si>
  <si>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</si>
  <si>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</si>
  <si>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</si>
  <si>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</si>
  <si>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</si>
  <si>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</si>
  <si>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</si>
  <si>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</si>
  <si>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</si>
  <si>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</si>
  <si>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</si>
  <si>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</si>
  <si>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</si>
  <si>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</si>
  <si>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</si>
  <si>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</si>
  <si>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</si>
  <si>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</si>
  <si>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</si>
  <si>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</si>
  <si>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</si>
  <si>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</si>
  <si>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</si>
  <si>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</si>
  <si>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</si>
  <si>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</si>
  <si>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</si>
  <si>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</si>
  <si>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</si>
  <si>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</si>
  <si>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</si>
  <si>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</si>
  <si>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</si>
  <si>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</si>
  <si>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</si>
  <si>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</si>
  <si>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</si>
  <si>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</si>
  <si>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</si>
  <si>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</si>
  <si>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</si>
  <si>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</si>
  <si>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</si>
  <si>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</si>
  <si>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</si>
  <si>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</si>
  <si>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</si>
  <si>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</si>
  <si>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</si>
  <si>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</si>
  <si>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</si>
  <si>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</si>
  <si>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</si>
  <si>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</si>
  <si>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</si>
  <si>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</si>
  <si>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</si>
  <si>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</si>
  <si>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</si>
  <si>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</si>
  <si>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</si>
  <si>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</si>
  <si>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</si>
  <si>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</si>
  <si>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</si>
  <si>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</si>
  <si>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</si>
  <si>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</si>
  <si>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</si>
  <si>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</si>
  <si>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</si>
  <si>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</si>
  <si>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</si>
  <si>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</si>
  <si>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</si>
  <si>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</si>
  <si>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</si>
  <si>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</si>
  <si>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</si>
  <si>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</si>
  <si>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</si>
  <si>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</si>
  <si>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</si>
  <si>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</si>
  <si>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</si>
  <si>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</si>
  <si>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</si>
  <si>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</si>
  <si>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</si>
  <si>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</si>
  <si>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</si>
  <si>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</si>
  <si>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</si>
  <si>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</si>
  <si>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</si>
  <si>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</si>
  <si>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</si>
  <si>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</si>
  <si>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</si>
  <si>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</si>
  <si>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</si>
  <si>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</si>
  <si>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</si>
  <si>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</si>
  <si>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</si>
  <si>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</si>
  <si>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</si>
  <si>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</si>
  <si>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</si>
  <si>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</si>
  <si>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</si>
  <si>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</si>
  <si>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</si>
  <si>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</si>
  <si>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</si>
  <si>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</si>
  <si>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</si>
  <si>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</si>
  <si>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</si>
  <si>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</si>
  <si>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</si>
  <si>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</si>
  <si>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</si>
  <si>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</si>
  <si>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</si>
  <si>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</si>
  <si>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</si>
  <si>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</si>
  <si>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</si>
  <si>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</si>
  <si>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</si>
  <si>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</si>
  <si>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</si>
  <si>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</si>
  <si>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</si>
  <si>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</si>
  <si>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</si>
  <si>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</si>
  <si>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</si>
  <si>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</si>
  <si>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</si>
  <si>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</si>
  <si>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</si>
  <si>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</si>
  <si>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</si>
  <si>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</si>
  <si>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</si>
  <si>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</si>
  <si>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</si>
  <si>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</si>
  <si>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</si>
  <si>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</si>
  <si>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</si>
  <si>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</si>
  <si>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</si>
  <si>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</si>
  <si>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</si>
  <si>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</si>
  <si>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</si>
  <si>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</si>
  <si>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</si>
  <si>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</si>
  <si>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</si>
  <si>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</si>
  <si>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</si>
  <si>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</si>
  <si>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</si>
  <si>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</si>
  <si>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</si>
  <si>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</si>
  <si>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</si>
  <si>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</si>
  <si>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</si>
  <si>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</si>
  <si>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</si>
  <si>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</si>
  <si>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</si>
  <si>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</si>
  <si>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</si>
  <si>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</si>
  <si>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</si>
  <si>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</si>
  <si>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</si>
  <si>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</si>
  <si>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</si>
  <si>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</si>
  <si>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</si>
  <si>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</si>
  <si>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</si>
  <si>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</si>
  <si>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</si>
  <si>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</si>
  <si>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</si>
  <si>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</si>
  <si>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</si>
  <si>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</si>
  <si>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</si>
  <si>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</si>
  <si>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</si>
  <si>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</si>
  <si>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</si>
  <si>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</si>
  <si>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</si>
  <si>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</si>
  <si>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</si>
  <si>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</si>
  <si>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</si>
  <si>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</si>
  <si>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</si>
  <si>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</si>
  <si>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</si>
  <si>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</si>
  <si>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</si>
  <si>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</si>
  <si>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</si>
  <si>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</si>
  <si>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</si>
  <si>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</si>
  <si>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</si>
  <si>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</si>
  <si>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</si>
  <si>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</si>
  <si>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</si>
  <si>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</si>
  <si>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</si>
  <si>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</si>
  <si>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</si>
  <si>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</si>
  <si>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</si>
  <si>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</si>
  <si>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</si>
  <si>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</si>
  <si>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</si>
  <si>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</si>
  <si>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</si>
  <si>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</si>
  <si>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</si>
  <si>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</si>
  <si>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</si>
  <si>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</si>
  <si>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</si>
  <si>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</si>
  <si>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</si>
  <si>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</si>
  <si>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</si>
  <si>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</si>
  <si>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</si>
  <si>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</si>
  <si>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</si>
  <si>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</si>
  <si>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</si>
  <si>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</si>
  <si>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</si>
  <si>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</si>
  <si>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</si>
  <si>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</si>
  <si>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</si>
  <si>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</si>
  <si>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</si>
  <si>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</si>
  <si>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</si>
  <si>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</si>
  <si>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</si>
  <si>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</si>
  <si>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</si>
  <si>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</si>
  <si>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</si>
  <si>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</si>
  <si>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</si>
  <si>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</si>
  <si>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</si>
  <si>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</si>
  <si>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</si>
  <si>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</si>
  <si>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</si>
  <si>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</si>
  <si>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</si>
  <si>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</si>
  <si>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</si>
  <si>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</si>
  <si>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</si>
  <si>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</si>
  <si>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</si>
  <si>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</si>
  <si>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</si>
  <si>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</si>
  <si>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</si>
  <si>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</si>
  <si>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</si>
  <si>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</si>
  <si>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</si>
  <si>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</si>
  <si>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</si>
  <si>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</si>
  <si>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</si>
  <si>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</si>
  <si>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</si>
  <si>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</si>
  <si>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</si>
  <si>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</si>
  <si>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</si>
  <si>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</si>
  <si>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</si>
  <si>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</si>
  <si>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</si>
  <si>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</si>
  <si>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</si>
  <si>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</si>
  <si>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</si>
  <si>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</si>
  <si>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</si>
  <si>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</si>
  <si>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</si>
  <si>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</si>
  <si>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</si>
  <si>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</si>
  <si>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</si>
  <si>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</si>
  <si>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</si>
  <si>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</si>
  <si>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</si>
  <si>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</si>
  <si>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</si>
  <si>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</si>
  <si>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</si>
  <si>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</si>
  <si>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</si>
  <si>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</si>
  <si>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</si>
  <si>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</si>
  <si>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</si>
  <si>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</si>
  <si>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</si>
  <si>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</si>
  <si>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</si>
  <si>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</si>
  <si>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</si>
  <si>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</si>
  <si>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</si>
  <si>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</si>
  <si>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</si>
  <si>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</si>
  <si>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</si>
  <si>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</si>
  <si>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</si>
  <si>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</si>
  <si>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</si>
  <si>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</si>
  <si>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</si>
  <si>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</si>
  <si>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</si>
  <si>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</si>
  <si>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</si>
  <si>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</si>
  <si>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</si>
  <si>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</si>
  <si>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</si>
  <si>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</si>
  <si>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</si>
  <si>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</si>
  <si>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</si>
  <si>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</si>
  <si>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</si>
  <si>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</si>
  <si>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</si>
  <si>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</si>
  <si>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</si>
  <si>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</si>
  <si>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</si>
  <si>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</si>
  <si>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</si>
  <si>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</si>
  <si>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</si>
  <si>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</si>
  <si>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</si>
  <si>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</si>
  <si>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</si>
  <si>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</si>
  <si>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</si>
  <si>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</si>
  <si>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</si>
  <si>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</si>
  <si>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</si>
  <si>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</si>
  <si>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</si>
  <si>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</si>
  <si>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</si>
  <si>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</si>
  <si>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</si>
  <si>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</si>
  <si>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</si>
  <si>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</si>
  <si>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</si>
  <si>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</si>
  <si>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</si>
  <si>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</si>
  <si>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</si>
  <si>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</si>
  <si>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</si>
  <si>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</si>
  <si>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</si>
  <si>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</si>
  <si>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</si>
  <si>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</si>
  <si>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</si>
  <si>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</si>
  <si>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</si>
  <si>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</si>
  <si>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</si>
  <si>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</si>
  <si>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</si>
  <si>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</si>
  <si>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</si>
  <si>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</si>
  <si>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</si>
  <si>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</si>
  <si>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</si>
  <si>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</si>
  <si>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</si>
  <si>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</si>
  <si>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</si>
  <si>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</si>
  <si>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</si>
  <si>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</si>
  <si>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</si>
  <si>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</si>
  <si>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</si>
  <si>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</si>
  <si>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</si>
  <si>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</si>
  <si>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</si>
  <si>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</si>
  <si>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</si>
  <si>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</si>
  <si>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</si>
  <si>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</si>
  <si>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</si>
  <si>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</si>
  <si>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</si>
  <si>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</si>
  <si>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</si>
  <si>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</si>
  <si>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</si>
  <si>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</si>
  <si>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</si>
  <si>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</si>
  <si>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</si>
  <si>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</si>
  <si>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</si>
  <si>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</si>
  <si>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</si>
  <si>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</si>
  <si>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</si>
  <si>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</si>
  <si>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</si>
  <si>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</si>
  <si>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</si>
  <si>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</si>
  <si>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</si>
  <si>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</si>
  <si>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</si>
  <si>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</si>
  <si>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</si>
  <si>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</si>
  <si>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</si>
  <si>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</si>
  <si>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</si>
  <si>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</si>
  <si>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</si>
  <si>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</si>
  <si>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</si>
  <si>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</si>
  <si>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</si>
  <si>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</si>
  <si>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</si>
  <si>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</si>
  <si>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</si>
  <si>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</si>
  <si>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</si>
  <si>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</si>
  <si>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</si>
  <si>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</si>
  <si>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</si>
  <si>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</si>
  <si>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</si>
  <si>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</si>
  <si>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</si>
  <si>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</si>
  <si>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</si>
  <si>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</si>
  <si>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</si>
  <si>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</si>
  <si>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</si>
  <si>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</si>
  <si>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</si>
  <si>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</si>
  <si>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</si>
  <si>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</si>
  <si>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</si>
  <si>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</si>
  <si>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</si>
  <si>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</si>
  <si>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</si>
  <si>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</si>
  <si>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</si>
  <si>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</si>
  <si>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</si>
  <si>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</si>
  <si>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</si>
  <si>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</si>
  <si>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</si>
  <si>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</si>
  <si>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</si>
  <si>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</si>
  <si>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</si>
  <si>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</si>
  <si>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</si>
  <si>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</si>
  <si>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</si>
  <si>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</si>
  <si>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</si>
  <si>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</si>
  <si>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</si>
  <si>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</si>
  <si>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</si>
  <si>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</si>
  <si>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</si>
  <si>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</si>
  <si>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</si>
  <si>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</si>
  <si>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</si>
  <si>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</si>
  <si>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</si>
  <si>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</si>
  <si>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</si>
  <si>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</si>
  <si>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</si>
  <si>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</si>
  <si>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</si>
  <si>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</si>
  <si>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</si>
  <si>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</si>
  <si>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</si>
  <si>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</si>
  <si>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</si>
  <si>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</si>
  <si>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</si>
  <si>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</si>
  <si>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</si>
  <si>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</si>
  <si>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</si>
  <si>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</si>
  <si>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</si>
  <si>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</si>
  <si>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</si>
  <si>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</si>
  <si>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</si>
  <si>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</si>
  <si>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</si>
  <si>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</si>
  <si>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</si>
  <si>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</si>
  <si>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</si>
  <si>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</si>
  <si>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</si>
  <si>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</si>
  <si>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</si>
  <si>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</si>
  <si>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</si>
  <si>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</si>
  <si>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</si>
  <si>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</si>
  <si>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</si>
  <si>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</si>
  <si>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</si>
  <si>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</si>
  <si>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</si>
  <si>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</si>
  <si>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</si>
  <si>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</si>
  <si>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</si>
  <si>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</si>
  <si>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</si>
  <si>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</si>
  <si>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</si>
  <si>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</si>
  <si>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</si>
  <si>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</si>
  <si>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</si>
  <si>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</si>
  <si>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</si>
  <si>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</si>
  <si>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</si>
  <si>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</si>
  <si>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</si>
  <si>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</si>
  <si>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</si>
  <si>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</si>
  <si>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</si>
  <si>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</si>
  <si>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</si>
  <si>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</si>
  <si>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</si>
  <si>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</si>
  <si>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</si>
  <si>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</si>
  <si>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</si>
  <si>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</si>
  <si>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</si>
  <si>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</si>
  <si>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</si>
  <si>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</si>
  <si>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</si>
  <si>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</si>
  <si>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</si>
  <si>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</si>
  <si>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</si>
  <si>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</si>
  <si>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</si>
  <si>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</si>
  <si>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</si>
  <si>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</si>
  <si>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</si>
  <si>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</si>
  <si>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</si>
  <si>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</si>
  <si>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</si>
  <si>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</si>
  <si>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</si>
  <si>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</si>
  <si>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</si>
  <si>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</si>
  <si>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</si>
  <si>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</si>
  <si>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</si>
  <si>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</si>
  <si>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</si>
  <si>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</si>
  <si>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</si>
  <si>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</si>
  <si>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</si>
  <si>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</si>
  <si>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</si>
  <si>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</si>
  <si>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</si>
  <si>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</si>
  <si>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</si>
  <si>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</si>
  <si>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</si>
  <si>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</si>
  <si>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</si>
  <si>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</si>
  <si>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</si>
  <si>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</si>
  <si>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</si>
  <si>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</si>
  <si>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</si>
  <si>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</si>
  <si>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</si>
  <si>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</si>
  <si>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</si>
  <si>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</si>
  <si>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</si>
  <si>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</si>
  <si>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</si>
  <si>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</si>
  <si>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</si>
  <si>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</si>
  <si>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</si>
  <si>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</si>
  <si>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</si>
  <si>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</si>
  <si>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</si>
  <si>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</si>
  <si>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</si>
  <si>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</si>
  <si>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</si>
  <si>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</si>
  <si>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</si>
  <si>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</si>
  <si>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</si>
  <si>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</si>
  <si>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</si>
  <si>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</si>
  <si>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</si>
  <si>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</si>
  <si>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</si>
  <si>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</si>
  <si>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</si>
  <si>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</si>
  <si>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</si>
  <si>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</si>
  <si>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</si>
  <si>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</si>
  <si>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</si>
  <si>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</si>
  <si>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</si>
  <si>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</si>
  <si>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</si>
  <si>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</si>
  <si>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</si>
  <si>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</si>
  <si>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</si>
  <si>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</si>
  <si>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</si>
  <si>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</si>
  <si>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</si>
  <si>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</si>
  <si>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</si>
  <si>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</si>
  <si>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</si>
  <si>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</si>
  <si>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</si>
  <si>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</si>
  <si>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</si>
  <si>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</si>
  <si>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</si>
  <si>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</si>
  <si>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</si>
  <si>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</si>
  <si>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</si>
  <si>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</si>
  <si>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</si>
  <si>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</si>
  <si>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</si>
  <si>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</si>
  <si>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</si>
  <si>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</si>
  <si>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</si>
  <si>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</si>
  <si>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</si>
  <si>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</si>
  <si>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</si>
  <si>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</si>
  <si>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</si>
  <si>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</si>
  <si>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</si>
  <si>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</si>
  <si>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</si>
  <si>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</si>
  <si>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</si>
  <si>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</si>
  <si>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</si>
  <si>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</si>
  <si>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</si>
  <si>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</si>
  <si>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</si>
  <si>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</si>
  <si>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</si>
  <si>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</si>
  <si>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</si>
  <si>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</si>
  <si>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</si>
  <si>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</si>
  <si>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</si>
  <si>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</si>
  <si>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</si>
  <si>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</si>
  <si>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</si>
  <si>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</si>
  <si>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</si>
  <si>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</si>
  <si>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</si>
  <si>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</si>
  <si>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</si>
  <si>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</si>
  <si>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</si>
  <si>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</si>
  <si>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</si>
  <si>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</si>
  <si>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</si>
  <si>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</si>
  <si>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</si>
  <si>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</si>
  <si>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</si>
  <si>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</si>
  <si>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</si>
  <si>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</si>
  <si>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</si>
  <si>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</si>
  <si>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</si>
  <si>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</si>
  <si>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</si>
  <si>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</si>
  <si>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</si>
  <si>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</si>
  <si>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</si>
  <si>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</si>
  <si>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</si>
  <si>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</si>
  <si>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</si>
  <si>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</si>
  <si>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</si>
  <si>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</si>
  <si>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</si>
  <si>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</si>
  <si>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</si>
  <si>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</si>
  <si>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</si>
  <si>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</si>
  <si>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</si>
  <si>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</si>
  <si>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</si>
  <si>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</si>
  <si>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</si>
  <si>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</si>
  <si>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</si>
  <si>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</si>
  <si>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</si>
  <si>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</si>
  <si>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</si>
  <si>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</si>
  <si>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</si>
  <si>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</si>
  <si>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</si>
  <si>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</si>
  <si>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</si>
  <si>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</si>
  <si>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</si>
  <si>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</si>
  <si>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</si>
  <si>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</si>
  <si>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</si>
  <si>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</si>
  <si>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</si>
  <si>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</si>
  <si>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</si>
  <si>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</si>
  <si>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</si>
  <si>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</si>
  <si>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</si>
  <si>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</si>
  <si>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</si>
  <si>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</si>
  <si>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</si>
  <si>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</si>
  <si>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</si>
  <si>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</si>
  <si>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</si>
  <si>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</si>
  <si>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</si>
  <si>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</si>
  <si>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</si>
  <si>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</si>
  <si>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</si>
  <si>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</si>
  <si>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</si>
  <si>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</si>
  <si>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</si>
  <si>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</si>
  <si>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</si>
  <si>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</si>
  <si>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</si>
  <si>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</si>
  <si>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</si>
  <si>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</si>
  <si>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</si>
  <si>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</si>
  <si>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</si>
  <si>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</si>
  <si>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</si>
  <si>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</si>
  <si>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</si>
  <si>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</si>
  <si>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</si>
  <si>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</si>
  <si>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</si>
  <si>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</si>
  <si>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</si>
  <si>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</si>
  <si>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</si>
  <si>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</si>
  <si>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</si>
  <si>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</si>
  <si>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</si>
  <si>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</si>
  <si>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</si>
  <si>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</si>
  <si>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</si>
  <si>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</si>
  <si>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</si>
  <si>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</si>
  <si>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</si>
  <si>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</si>
  <si>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</si>
  <si>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</si>
  <si>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</si>
  <si>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</si>
  <si>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</si>
  <si>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</si>
  <si>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</si>
  <si>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</si>
  <si>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</si>
  <si>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</si>
  <si>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</si>
  <si>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</si>
  <si>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</si>
  <si>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</si>
  <si>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</si>
  <si>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</si>
  <si>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</si>
  <si>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</si>
  <si>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</si>
  <si>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</si>
  <si>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</si>
  <si>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</si>
  <si>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</si>
  <si>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</si>
  <si>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</si>
  <si>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</si>
  <si>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</si>
  <si>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</si>
  <si>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</si>
  <si>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</si>
  <si>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</si>
  <si>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</si>
  <si>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</si>
  <si>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</si>
  <si>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</si>
  <si>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</si>
  <si>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</si>
  <si>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</si>
  <si>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</si>
  <si>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</si>
  <si>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</si>
  <si>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</si>
  <si>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</si>
  <si>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</si>
  <si>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</si>
  <si>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</si>
  <si>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</si>
  <si>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</si>
  <si>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</si>
  <si>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</si>
  <si>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</si>
  <si>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</si>
  <si>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</si>
  <si>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</si>
  <si>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</si>
  <si>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</si>
  <si>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</si>
  <si>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</si>
  <si>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</si>
  <si>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</si>
  <si>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</si>
  <si>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</si>
  <si>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</si>
  <si>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</si>
  <si>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</si>
  <si>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</si>
  <si>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</si>
  <si>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</si>
  <si>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</si>
  <si>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</si>
  <si>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</si>
  <si>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</si>
  <si>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</si>
  <si>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</si>
  <si>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</si>
  <si>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</si>
  <si>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</si>
  <si>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</si>
  <si>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</si>
  <si>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</si>
  <si>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</si>
  <si>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</si>
  <si>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</si>
  <si>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</si>
  <si>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</si>
  <si>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</si>
  <si>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</si>
  <si>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</si>
  <si>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</si>
  <si>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</si>
  <si>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</si>
  <si>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</si>
  <si>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</si>
  <si>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</si>
  <si>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</si>
  <si>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</si>
  <si>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</si>
  <si>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</si>
  <si>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</si>
  <si>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</si>
  <si>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</si>
  <si>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</si>
  <si>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</si>
  <si>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</si>
  <si>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</si>
  <si>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</si>
  <si>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</si>
  <si>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</si>
  <si>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</si>
  <si>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</si>
  <si>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</si>
  <si>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</si>
  <si>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</si>
  <si>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</si>
  <si>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</si>
  <si>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</si>
  <si>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</si>
  <si>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</si>
  <si>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</si>
  <si>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</si>
  <si>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</si>
  <si>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</si>
  <si>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</si>
  <si>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</si>
  <si>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</si>
  <si>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</si>
  <si>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</si>
  <si>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</si>
  <si>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</si>
  <si>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</si>
  <si>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</si>
  <si>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</si>
  <si>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</si>
  <si>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</si>
  <si>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</si>
  <si>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</si>
  <si>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</si>
  <si>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</si>
  <si>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</si>
  <si>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</si>
  <si>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</si>
  <si>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</si>
  <si>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</si>
  <si>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</si>
  <si>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</si>
  <si>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</si>
  <si>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</si>
  <si>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</si>
  <si>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</si>
  <si>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</si>
  <si>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</si>
  <si>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</si>
  <si>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</si>
  <si>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</si>
  <si>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</si>
  <si>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</si>
  <si>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</si>
  <si>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</si>
  <si>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</si>
  <si>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</si>
  <si>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</si>
  <si>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</si>
  <si>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</si>
  <si>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</si>
  <si>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</si>
  <si>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</si>
  <si>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</si>
  <si>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</si>
  <si>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</si>
  <si>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</si>
  <si>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</si>
  <si>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</si>
  <si>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</si>
  <si>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</si>
  <si>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</si>
  <si>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</si>
  <si>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</si>
  <si>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</si>
  <si>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</si>
  <si>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</si>
  <si>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</si>
  <si>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</si>
  <si>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城郊二片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</si>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</sst>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4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23" borderId="21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2" fillId="11" borderId="16" applyNumberFormat="0" applyAlignment="0" applyProtection="0">
      <alignment vertical="center"/>
    </xf>
    <xf numFmtId="0" fontId="42" fillId="22" borderId="20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" fillId="9" borderId="2" xfId="0" applyNumberFormat="1" applyFont="1" applyFill="1" applyBorder="1" applyAlignment="1">
      <alignment horizontal="center" vertical="center"/>
    </xf>
    <xf numFmtId="176" fontId="8" fillId="9" borderId="2" xfId="0" applyNumberFormat="1" applyFont="1" applyFill="1" applyBorder="1" applyAlignment="1">
      <alignment horizontal="center" vertical="center"/>
    </xf>
    <xf numFmtId="10" fontId="1" fillId="9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/>
    </xf>
    <xf numFmtId="10" fontId="27" fillId="9" borderId="2" xfId="0" applyNumberFormat="1" applyFont="1" applyFill="1" applyBorder="1" applyAlignment="1">
      <alignment horizontal="center" vertical="center" wrapText="1"/>
    </xf>
    <xf numFmtId="10" fontId="8" fillId="9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176" fontId="8" fillId="9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8" fillId="9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34" workbookViewId="0">
      <pane xSplit="2" topLeftCell="AP1" activePane="topRight" state="frozen"/>
      <selection/>
      <selection pane="topRight" activeCell="B45" sqref="$A45:$XFD45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2" hidden="1" customWidth="1"/>
    <col min="15" max="15" width="8.625" style="102" customWidth="1"/>
    <col min="16" max="16" width="9.25" style="171" hidden="1" customWidth="1"/>
    <col min="17" max="17" width="10.75" style="36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2" hidden="1" customWidth="1"/>
    <col min="28" max="28" width="7.625" style="42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2" customWidth="1"/>
    <col min="59" max="60" width="5.25" style="177" customWidth="1"/>
    <col min="61" max="16384" width="9" style="168"/>
  </cols>
  <sheetData>
    <row r="1" s="166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9"/>
      <c r="J1" s="200" t="s">
        <v>1</v>
      </c>
      <c r="K1" s="201"/>
      <c r="L1" s="201"/>
      <c r="M1" s="201"/>
      <c r="N1" s="201"/>
      <c r="O1" s="201"/>
      <c r="P1" s="201"/>
      <c r="Q1" s="203"/>
      <c r="R1" s="202"/>
      <c r="S1" s="220" t="s">
        <v>2</v>
      </c>
      <c r="T1" s="221"/>
      <c r="U1" s="221"/>
      <c r="V1" s="221"/>
      <c r="W1" s="221"/>
      <c r="X1" s="222"/>
      <c r="Y1" s="237" t="s">
        <v>3</v>
      </c>
      <c r="Z1" s="237"/>
      <c r="AB1" s="200" t="s">
        <v>4</v>
      </c>
      <c r="AC1" s="201"/>
      <c r="AD1" s="201"/>
      <c r="AE1" s="201"/>
      <c r="AF1" s="201"/>
      <c r="AG1" s="201"/>
      <c r="AH1" s="201"/>
      <c r="AI1" s="203"/>
      <c r="AJ1" s="242"/>
      <c r="AK1" s="251" t="s">
        <v>5</v>
      </c>
      <c r="AL1" s="252"/>
      <c r="AM1" s="252"/>
      <c r="AN1" s="252"/>
      <c r="AO1" s="252"/>
      <c r="AP1" s="239"/>
      <c r="AQ1" s="262" t="s">
        <v>3</v>
      </c>
      <c r="AR1" s="263"/>
      <c r="AS1" s="264" t="s">
        <v>6</v>
      </c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</row>
    <row r="2" s="166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202" t="s">
        <v>7</v>
      </c>
      <c r="J2" s="200" t="s">
        <v>7</v>
      </c>
      <c r="K2" s="201"/>
      <c r="L2" s="203"/>
      <c r="M2" s="202"/>
      <c r="N2" s="204" t="s">
        <v>8</v>
      </c>
      <c r="O2" s="205" t="s">
        <v>8</v>
      </c>
      <c r="P2" s="206"/>
      <c r="Q2" s="223"/>
      <c r="R2" s="204"/>
      <c r="S2" s="220" t="s">
        <v>9</v>
      </c>
      <c r="T2" s="222"/>
      <c r="U2" s="224" t="s">
        <v>7</v>
      </c>
      <c r="V2" s="225"/>
      <c r="W2" s="224" t="s">
        <v>8</v>
      </c>
      <c r="X2" s="225"/>
      <c r="Y2" s="238"/>
      <c r="Z2" s="238"/>
      <c r="AA2" s="239" t="s">
        <v>7</v>
      </c>
      <c r="AB2" s="200" t="s">
        <v>7</v>
      </c>
      <c r="AC2" s="201"/>
      <c r="AD2" s="203"/>
      <c r="AE2" s="202"/>
      <c r="AF2" s="202" t="s">
        <v>8</v>
      </c>
      <c r="AG2" s="200" t="s">
        <v>8</v>
      </c>
      <c r="AH2" s="201"/>
      <c r="AI2" s="203"/>
      <c r="AJ2" s="242"/>
      <c r="AK2" s="253" t="s">
        <v>10</v>
      </c>
      <c r="AL2" s="254"/>
      <c r="AM2" s="224" t="s">
        <v>7</v>
      </c>
      <c r="AN2" s="225"/>
      <c r="AO2" s="224" t="s">
        <v>8</v>
      </c>
      <c r="AP2" s="225"/>
      <c r="AQ2" s="265"/>
      <c r="AR2" s="266"/>
      <c r="AS2" s="267" t="s">
        <v>11</v>
      </c>
      <c r="AT2" s="268"/>
      <c r="AU2" s="268"/>
      <c r="AV2" s="269"/>
      <c r="AW2" s="267" t="s">
        <v>12</v>
      </c>
      <c r="AX2" s="268"/>
      <c r="AY2" s="268"/>
      <c r="AZ2" s="268"/>
      <c r="BA2" s="268"/>
      <c r="BB2" s="268"/>
      <c r="BC2" s="268"/>
      <c r="BD2" s="268"/>
      <c r="BE2" s="269"/>
      <c r="BF2" s="279" t="s">
        <v>13</v>
      </c>
      <c r="BG2" s="279"/>
      <c r="BH2" s="279"/>
    </row>
    <row r="3" s="166" customFormat="1" ht="24" customHeight="1" spans="1:60">
      <c r="A3" s="106" t="s">
        <v>14</v>
      </c>
      <c r="B3" s="106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202" t="s">
        <v>22</v>
      </c>
      <c r="J3" s="202" t="s">
        <v>23</v>
      </c>
      <c r="K3" s="202" t="s">
        <v>24</v>
      </c>
      <c r="L3" s="202" t="s">
        <v>25</v>
      </c>
      <c r="M3" s="207" t="s">
        <v>26</v>
      </c>
      <c r="N3" s="202" t="s">
        <v>22</v>
      </c>
      <c r="O3" s="47" t="s">
        <v>23</v>
      </c>
      <c r="P3" s="202" t="s">
        <v>24</v>
      </c>
      <c r="Q3" s="47" t="s">
        <v>25</v>
      </c>
      <c r="R3" s="207" t="s">
        <v>26</v>
      </c>
      <c r="S3" s="226" t="s">
        <v>22</v>
      </c>
      <c r="T3" s="226" t="s">
        <v>24</v>
      </c>
      <c r="U3" s="227" t="s">
        <v>27</v>
      </c>
      <c r="V3" s="227" t="s">
        <v>28</v>
      </c>
      <c r="W3" s="227" t="s">
        <v>27</v>
      </c>
      <c r="X3" s="227" t="s">
        <v>28</v>
      </c>
      <c r="Y3" s="240" t="s">
        <v>29</v>
      </c>
      <c r="Z3" s="241" t="s">
        <v>30</v>
      </c>
      <c r="AA3" s="242" t="s">
        <v>22</v>
      </c>
      <c r="AB3" s="202" t="s">
        <v>31</v>
      </c>
      <c r="AC3" s="202" t="s">
        <v>24</v>
      </c>
      <c r="AD3" s="202" t="s">
        <v>32</v>
      </c>
      <c r="AE3" s="207" t="s">
        <v>26</v>
      </c>
      <c r="AF3" s="202" t="s">
        <v>22</v>
      </c>
      <c r="AG3" s="202" t="s">
        <v>31</v>
      </c>
      <c r="AH3" s="202" t="s">
        <v>24</v>
      </c>
      <c r="AI3" s="202" t="s">
        <v>32</v>
      </c>
      <c r="AJ3" s="255" t="s">
        <v>26</v>
      </c>
      <c r="AK3" s="256" t="s">
        <v>22</v>
      </c>
      <c r="AL3" s="256" t="s">
        <v>24</v>
      </c>
      <c r="AM3" s="227" t="s">
        <v>27</v>
      </c>
      <c r="AN3" s="227" t="s">
        <v>28</v>
      </c>
      <c r="AO3" s="227" t="s">
        <v>27</v>
      </c>
      <c r="AP3" s="227" t="s">
        <v>28</v>
      </c>
      <c r="AQ3" s="240" t="s">
        <v>33</v>
      </c>
      <c r="AR3" s="240" t="s">
        <v>34</v>
      </c>
      <c r="AS3" s="264" t="s">
        <v>35</v>
      </c>
      <c r="AT3" s="264" t="s">
        <v>22</v>
      </c>
      <c r="AU3" s="264" t="s">
        <v>36</v>
      </c>
      <c r="AV3" s="270" t="s">
        <v>37</v>
      </c>
      <c r="AW3" s="264" t="s">
        <v>35</v>
      </c>
      <c r="AX3" s="264" t="s">
        <v>38</v>
      </c>
      <c r="AY3" s="264" t="s">
        <v>39</v>
      </c>
      <c r="AZ3" s="264" t="s">
        <v>36</v>
      </c>
      <c r="BA3" s="264" t="s">
        <v>37</v>
      </c>
      <c r="BB3" s="276" t="s">
        <v>40</v>
      </c>
      <c r="BC3" s="277" t="s">
        <v>39</v>
      </c>
      <c r="BD3" s="277" t="s">
        <v>38</v>
      </c>
      <c r="BE3" s="280" t="s">
        <v>41</v>
      </c>
      <c r="BF3" s="264" t="s">
        <v>35</v>
      </c>
      <c r="BG3" s="264" t="s">
        <v>22</v>
      </c>
      <c r="BH3" s="264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9">
        <v>0</v>
      </c>
      <c r="H4" s="189">
        <v>0</v>
      </c>
      <c r="I4" s="208">
        <v>18000</v>
      </c>
      <c r="J4" s="108">
        <f t="shared" ref="J4:J67" si="0">I4*3</f>
        <v>54000</v>
      </c>
      <c r="K4" s="208">
        <f t="shared" ref="K4:K67" si="1">I4*M4</f>
        <v>3330</v>
      </c>
      <c r="L4" s="108">
        <f t="shared" ref="L4:L67" si="2">K4*3</f>
        <v>9990</v>
      </c>
      <c r="M4" s="209">
        <v>0.185</v>
      </c>
      <c r="N4" s="210">
        <v>22500</v>
      </c>
      <c r="O4" s="211">
        <f t="shared" ref="O4:O67" si="3">N4*3</f>
        <v>67500</v>
      </c>
      <c r="P4" s="208">
        <f t="shared" ref="P4:P67" si="4">N4*R4</f>
        <v>3850.3125</v>
      </c>
      <c r="Q4" s="108">
        <f t="shared" ref="Q4:Q67" si="5">P4*3</f>
        <v>11550.9375</v>
      </c>
      <c r="R4" s="209">
        <v>0.171125</v>
      </c>
      <c r="S4" s="228">
        <v>107493.09</v>
      </c>
      <c r="T4" s="228">
        <v>17657.29</v>
      </c>
      <c r="U4" s="229">
        <f t="shared" ref="U4:U67" si="6">S4/J4</f>
        <v>1.99061277777778</v>
      </c>
      <c r="V4" s="229">
        <f t="shared" ref="V4:V67" si="7">T4/L4</f>
        <v>1.7674964964965</v>
      </c>
      <c r="W4" s="229">
        <f t="shared" ref="W4:W67" si="8">S4/O4</f>
        <v>1.59249022222222</v>
      </c>
      <c r="X4" s="229">
        <f t="shared" ref="X4:X67" si="9">T4/Q4</f>
        <v>1.52864561859156</v>
      </c>
      <c r="Y4" s="192">
        <f>(G4*500)+(H4*260)</f>
        <v>0</v>
      </c>
      <c r="Z4" s="243">
        <v>0</v>
      </c>
      <c r="AA4" s="244">
        <v>13000</v>
      </c>
      <c r="AB4" s="211">
        <f t="shared" ref="AB4:AB67" si="10">AA4*2</f>
        <v>26000</v>
      </c>
      <c r="AC4" s="208">
        <v>2843.96330203837</v>
      </c>
      <c r="AD4" s="108">
        <f t="shared" ref="AD4:AD67" si="11">AC4*2</f>
        <v>5687.92660407674</v>
      </c>
      <c r="AE4" s="209">
        <v>0.218766407849105</v>
      </c>
      <c r="AF4" s="208">
        <v>14950</v>
      </c>
      <c r="AG4" s="108">
        <f t="shared" ref="AG4:AG67" si="12">AF4*2</f>
        <v>29900</v>
      </c>
      <c r="AH4" s="208">
        <v>3041.61875153004</v>
      </c>
      <c r="AI4" s="108">
        <f t="shared" ref="AI4:AI67" si="13">AH4*2</f>
        <v>6083.23750306008</v>
      </c>
      <c r="AJ4" s="257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71"/>
      <c r="AR4" s="271"/>
      <c r="AS4" s="272">
        <v>50</v>
      </c>
      <c r="AT4" s="272">
        <v>22</v>
      </c>
      <c r="AU4" s="272">
        <f>AT4-AS4</f>
        <v>-28</v>
      </c>
      <c r="AV4" s="273">
        <f>AU4*2</f>
        <v>-56</v>
      </c>
      <c r="AW4" s="272">
        <v>22</v>
      </c>
      <c r="AX4" s="272">
        <v>18</v>
      </c>
      <c r="AY4" s="272">
        <v>0</v>
      </c>
      <c r="AZ4" s="272">
        <f>(AX4+AY4)-AW4</f>
        <v>-4</v>
      </c>
      <c r="BA4" s="273">
        <f>AZ4*5</f>
        <v>-20</v>
      </c>
      <c r="BB4" s="278">
        <v>200</v>
      </c>
      <c r="BC4" s="272">
        <v>0</v>
      </c>
      <c r="BD4" s="272">
        <v>90</v>
      </c>
      <c r="BE4" s="275">
        <v>-110</v>
      </c>
      <c r="BF4" s="281">
        <v>10</v>
      </c>
      <c r="BG4" s="272">
        <v>9</v>
      </c>
      <c r="BH4" s="272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90">
        <v>4</v>
      </c>
      <c r="F5" s="191">
        <v>200</v>
      </c>
      <c r="G5" s="189">
        <v>4</v>
      </c>
      <c r="H5" s="189">
        <v>0</v>
      </c>
      <c r="I5" s="212">
        <v>26000</v>
      </c>
      <c r="J5" s="108">
        <f t="shared" si="0"/>
        <v>78000</v>
      </c>
      <c r="K5" s="212">
        <f t="shared" si="1"/>
        <v>4810</v>
      </c>
      <c r="L5" s="108">
        <f t="shared" si="2"/>
        <v>14430</v>
      </c>
      <c r="M5" s="213">
        <v>0.185</v>
      </c>
      <c r="N5" s="214">
        <v>31000</v>
      </c>
      <c r="O5" s="211">
        <f t="shared" si="3"/>
        <v>93000</v>
      </c>
      <c r="P5" s="212">
        <f t="shared" si="4"/>
        <v>5304.875</v>
      </c>
      <c r="Q5" s="108">
        <f t="shared" si="5"/>
        <v>15914.625</v>
      </c>
      <c r="R5" s="213">
        <v>0.171125</v>
      </c>
      <c r="S5" s="230">
        <v>59425.78</v>
      </c>
      <c r="T5" s="230">
        <v>11649.71</v>
      </c>
      <c r="U5" s="231">
        <f t="shared" si="6"/>
        <v>0.761868974358974</v>
      </c>
      <c r="V5" s="231">
        <f t="shared" si="7"/>
        <v>0.80732571032571</v>
      </c>
      <c r="W5" s="231">
        <f t="shared" si="8"/>
        <v>0.63898688172043</v>
      </c>
      <c r="X5" s="231">
        <f t="shared" si="9"/>
        <v>0.732012849815814</v>
      </c>
      <c r="Y5" s="245">
        <v>0</v>
      </c>
      <c r="Z5" s="246">
        <v>0</v>
      </c>
      <c r="AA5" s="247">
        <v>16000</v>
      </c>
      <c r="AB5" s="211">
        <f t="shared" si="10"/>
        <v>32000</v>
      </c>
      <c r="AC5" s="212">
        <v>3236.26158060673</v>
      </c>
      <c r="AD5" s="108">
        <f t="shared" si="11"/>
        <v>6472.52316121346</v>
      </c>
      <c r="AE5" s="213">
        <v>0.202266348787921</v>
      </c>
      <c r="AF5" s="212">
        <v>18400</v>
      </c>
      <c r="AG5" s="108">
        <f t="shared" si="12"/>
        <v>36800</v>
      </c>
      <c r="AH5" s="212">
        <v>3461.1817604589</v>
      </c>
      <c r="AI5" s="108">
        <f t="shared" si="13"/>
        <v>6922.3635209178</v>
      </c>
      <c r="AJ5" s="258">
        <v>0.188107704372766</v>
      </c>
      <c r="AK5" s="259">
        <v>33819.82</v>
      </c>
      <c r="AL5" s="259">
        <v>5489.3</v>
      </c>
      <c r="AM5" s="260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71"/>
      <c r="AR5" s="271"/>
      <c r="AS5" s="272">
        <v>56</v>
      </c>
      <c r="AT5" s="272">
        <v>42</v>
      </c>
      <c r="AU5" s="272">
        <f t="shared" ref="AU5:AU36" si="18">AT5-AS5</f>
        <v>-14</v>
      </c>
      <c r="AV5" s="273">
        <f>AU5*2</f>
        <v>-28</v>
      </c>
      <c r="AW5" s="272">
        <v>26</v>
      </c>
      <c r="AX5" s="272">
        <v>8</v>
      </c>
      <c r="AY5" s="272">
        <v>12</v>
      </c>
      <c r="AZ5" s="272">
        <f t="shared" ref="AZ5:AZ36" si="19">(AX5+AY5)-AW5</f>
        <v>-6</v>
      </c>
      <c r="BA5" s="273">
        <f>AZ5*5</f>
        <v>-30</v>
      </c>
      <c r="BB5" s="278">
        <v>200</v>
      </c>
      <c r="BC5" s="272">
        <v>96</v>
      </c>
      <c r="BD5" s="272">
        <v>40</v>
      </c>
      <c r="BE5" s="275">
        <v>-64</v>
      </c>
      <c r="BF5" s="281">
        <v>10</v>
      </c>
      <c r="BG5" s="272">
        <v>13</v>
      </c>
      <c r="BH5" s="272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2">
        <v>6</v>
      </c>
      <c r="H6" s="189">
        <v>2</v>
      </c>
      <c r="I6" s="208">
        <v>45000</v>
      </c>
      <c r="J6" s="108">
        <f t="shared" si="0"/>
        <v>135000</v>
      </c>
      <c r="K6" s="208">
        <f t="shared" si="1"/>
        <v>8325</v>
      </c>
      <c r="L6" s="108">
        <f t="shared" si="2"/>
        <v>24975</v>
      </c>
      <c r="M6" s="209">
        <v>0.185</v>
      </c>
      <c r="N6" s="210">
        <v>54000</v>
      </c>
      <c r="O6" s="211">
        <f t="shared" si="3"/>
        <v>162000</v>
      </c>
      <c r="P6" s="208">
        <f t="shared" si="4"/>
        <v>9240.75</v>
      </c>
      <c r="Q6" s="108">
        <f t="shared" si="5"/>
        <v>27722.25</v>
      </c>
      <c r="R6" s="209">
        <v>0.171125</v>
      </c>
      <c r="S6" s="228">
        <v>223782.22</v>
      </c>
      <c r="T6" s="228">
        <v>40056.57</v>
      </c>
      <c r="U6" s="229">
        <f t="shared" si="6"/>
        <v>1.65764607407407</v>
      </c>
      <c r="V6" s="229">
        <f t="shared" si="7"/>
        <v>1.60386666666667</v>
      </c>
      <c r="W6" s="229">
        <f t="shared" si="8"/>
        <v>1.38137172839506</v>
      </c>
      <c r="X6" s="229">
        <f t="shared" si="9"/>
        <v>1.44492492492492</v>
      </c>
      <c r="Y6" s="192">
        <f>(G6*500)+(H6*260)</f>
        <v>3520</v>
      </c>
      <c r="Z6" s="243">
        <f>(T6-L6)*0.3</f>
        <v>4524.471</v>
      </c>
      <c r="AA6" s="244">
        <v>32000</v>
      </c>
      <c r="AB6" s="211">
        <f t="shared" si="10"/>
        <v>64000</v>
      </c>
      <c r="AC6" s="208">
        <v>7188.22183480199</v>
      </c>
      <c r="AD6" s="108">
        <f t="shared" si="11"/>
        <v>14376.443669604</v>
      </c>
      <c r="AE6" s="209">
        <v>0.224631932337562</v>
      </c>
      <c r="AF6" s="208">
        <v>36800</v>
      </c>
      <c r="AG6" s="108">
        <f t="shared" si="12"/>
        <v>73600</v>
      </c>
      <c r="AH6" s="208">
        <v>7687.80325232073</v>
      </c>
      <c r="AI6" s="108">
        <f t="shared" si="13"/>
        <v>15375.6065046415</v>
      </c>
      <c r="AJ6" s="257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71"/>
      <c r="AR6" s="271"/>
      <c r="AS6" s="272">
        <v>71</v>
      </c>
      <c r="AT6" s="272">
        <v>99</v>
      </c>
      <c r="AU6" s="272">
        <f t="shared" si="18"/>
        <v>28</v>
      </c>
      <c r="AV6" s="273"/>
      <c r="AW6" s="272">
        <v>45</v>
      </c>
      <c r="AX6" s="272">
        <v>30</v>
      </c>
      <c r="AY6" s="272">
        <v>11</v>
      </c>
      <c r="AZ6" s="272">
        <f t="shared" si="19"/>
        <v>-4</v>
      </c>
      <c r="BA6" s="273">
        <f>AZ6*5</f>
        <v>-20</v>
      </c>
      <c r="BB6" s="278">
        <v>400</v>
      </c>
      <c r="BC6" s="272">
        <v>88</v>
      </c>
      <c r="BD6" s="272">
        <v>150</v>
      </c>
      <c r="BE6" s="275">
        <v>-162</v>
      </c>
      <c r="BF6" s="281">
        <v>12</v>
      </c>
      <c r="BG6" s="272">
        <v>20</v>
      </c>
      <c r="BH6" s="272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90">
        <v>20</v>
      </c>
      <c r="F7" s="191">
        <v>150</v>
      </c>
      <c r="G7" s="189">
        <v>3</v>
      </c>
      <c r="H7" s="189">
        <v>1</v>
      </c>
      <c r="I7" s="212">
        <v>12000</v>
      </c>
      <c r="J7" s="108">
        <f t="shared" si="0"/>
        <v>36000</v>
      </c>
      <c r="K7" s="212">
        <f t="shared" si="1"/>
        <v>2796.02082924546</v>
      </c>
      <c r="L7" s="108">
        <f t="shared" si="2"/>
        <v>8388.06248773638</v>
      </c>
      <c r="M7" s="213">
        <v>0.233001735770455</v>
      </c>
      <c r="N7" s="214">
        <v>15500</v>
      </c>
      <c r="O7" s="211">
        <f t="shared" si="3"/>
        <v>46500</v>
      </c>
      <c r="P7" s="212">
        <f t="shared" si="4"/>
        <v>3340.6623866089</v>
      </c>
      <c r="Q7" s="108">
        <f t="shared" si="5"/>
        <v>10021.9871598267</v>
      </c>
      <c r="R7" s="213">
        <v>0.215526605587671</v>
      </c>
      <c r="S7" s="232">
        <v>53510.88</v>
      </c>
      <c r="T7" s="232">
        <v>11735.92</v>
      </c>
      <c r="U7" s="229">
        <f t="shared" si="6"/>
        <v>1.48641333333333</v>
      </c>
      <c r="V7" s="229">
        <f t="shared" si="7"/>
        <v>1.39912167048807</v>
      </c>
      <c r="W7" s="229">
        <f t="shared" si="8"/>
        <v>1.15077161290323</v>
      </c>
      <c r="X7" s="229">
        <f t="shared" si="9"/>
        <v>1.17101726562209</v>
      </c>
      <c r="Y7" s="192">
        <f>(G7*500)+(H7*260)</f>
        <v>1760</v>
      </c>
      <c r="Z7" s="243">
        <f>(T7-L7)*0.3</f>
        <v>1004.35725367909</v>
      </c>
      <c r="AA7" s="247">
        <v>7800</v>
      </c>
      <c r="AB7" s="211">
        <f t="shared" si="10"/>
        <v>15600</v>
      </c>
      <c r="AC7" s="212">
        <v>2347.49248788734</v>
      </c>
      <c r="AD7" s="108">
        <f t="shared" si="11"/>
        <v>4694.98497577468</v>
      </c>
      <c r="AE7" s="213">
        <v>0.300960575370171</v>
      </c>
      <c r="AF7" s="212">
        <v>8970</v>
      </c>
      <c r="AG7" s="108">
        <f t="shared" si="12"/>
        <v>17940</v>
      </c>
      <c r="AH7" s="212">
        <v>2510.64321579551</v>
      </c>
      <c r="AI7" s="108">
        <f t="shared" si="13"/>
        <v>5021.28643159102</v>
      </c>
      <c r="AJ7" s="258">
        <v>0.279893335094259</v>
      </c>
      <c r="AK7" s="259">
        <v>21850.13</v>
      </c>
      <c r="AL7" s="259">
        <v>5221.22</v>
      </c>
      <c r="AM7" s="260">
        <f t="shared" si="14"/>
        <v>1.40064935897436</v>
      </c>
      <c r="AN7" s="260">
        <f t="shared" si="15"/>
        <v>1.11208449589096</v>
      </c>
      <c r="AO7" s="260">
        <f t="shared" si="16"/>
        <v>1.21795596432553</v>
      </c>
      <c r="AP7" s="260">
        <f t="shared" si="17"/>
        <v>1.03981720045905</v>
      </c>
      <c r="AQ7" s="192">
        <v>500</v>
      </c>
      <c r="AR7" s="243">
        <f>(AL7-AD7)*0.2</f>
        <v>105.247004845064</v>
      </c>
      <c r="AS7" s="272">
        <v>33</v>
      </c>
      <c r="AT7" s="272">
        <v>0</v>
      </c>
      <c r="AU7" s="272">
        <f t="shared" si="18"/>
        <v>-33</v>
      </c>
      <c r="AV7" s="273">
        <f>AU7*2</f>
        <v>-66</v>
      </c>
      <c r="AW7" s="272">
        <v>16</v>
      </c>
      <c r="AX7" s="272">
        <v>10</v>
      </c>
      <c r="AY7" s="272">
        <v>8</v>
      </c>
      <c r="AZ7" s="272">
        <f t="shared" si="19"/>
        <v>2</v>
      </c>
      <c r="BA7" s="272"/>
      <c r="BB7" s="278">
        <v>100</v>
      </c>
      <c r="BC7" s="272">
        <v>64</v>
      </c>
      <c r="BD7" s="272">
        <v>80</v>
      </c>
      <c r="BE7" s="275">
        <v>44</v>
      </c>
      <c r="BF7" s="281">
        <v>6</v>
      </c>
      <c r="BG7" s="272">
        <v>2</v>
      </c>
      <c r="BH7" s="272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90">
        <v>38</v>
      </c>
      <c r="F8" s="191">
        <v>100</v>
      </c>
      <c r="G8" s="189">
        <v>2</v>
      </c>
      <c r="H8" s="189">
        <v>2</v>
      </c>
      <c r="I8" s="212">
        <v>9000</v>
      </c>
      <c r="J8" s="108">
        <f t="shared" si="0"/>
        <v>27000</v>
      </c>
      <c r="K8" s="212">
        <f t="shared" si="1"/>
        <v>2596.51427162425</v>
      </c>
      <c r="L8" s="108">
        <f t="shared" si="2"/>
        <v>7789.54281487276</v>
      </c>
      <c r="M8" s="213">
        <v>0.288501585736028</v>
      </c>
      <c r="N8" s="214">
        <v>12000</v>
      </c>
      <c r="O8" s="211">
        <f t="shared" si="3"/>
        <v>36000</v>
      </c>
      <c r="P8" s="212">
        <f t="shared" si="4"/>
        <v>3202.36760166991</v>
      </c>
      <c r="Q8" s="108">
        <f t="shared" si="5"/>
        <v>9607.10280500974</v>
      </c>
      <c r="R8" s="213">
        <v>0.266863966805826</v>
      </c>
      <c r="S8" s="228">
        <v>37222.91</v>
      </c>
      <c r="T8" s="228">
        <v>6504.26</v>
      </c>
      <c r="U8" s="229">
        <f t="shared" si="6"/>
        <v>1.3786262962963</v>
      </c>
      <c r="V8" s="233">
        <f t="shared" si="7"/>
        <v>0.834998940834019</v>
      </c>
      <c r="W8" s="229">
        <f t="shared" si="8"/>
        <v>1.03396972222222</v>
      </c>
      <c r="X8" s="233">
        <f t="shared" si="9"/>
        <v>0.677026168243799</v>
      </c>
      <c r="Y8" s="192">
        <f>(G8*500)+(H8*260)</f>
        <v>1520</v>
      </c>
      <c r="Z8" s="248">
        <v>0</v>
      </c>
      <c r="AA8" s="247">
        <v>5850</v>
      </c>
      <c r="AB8" s="211">
        <f t="shared" si="10"/>
        <v>11700</v>
      </c>
      <c r="AC8" s="212">
        <v>2179.99010721786</v>
      </c>
      <c r="AD8" s="108">
        <f t="shared" si="11"/>
        <v>4359.98021443572</v>
      </c>
      <c r="AE8" s="213">
        <v>0.372647881575703</v>
      </c>
      <c r="AF8" s="212">
        <v>6727.5</v>
      </c>
      <c r="AG8" s="108">
        <f t="shared" si="12"/>
        <v>13455</v>
      </c>
      <c r="AH8" s="212">
        <v>2331.4994196695</v>
      </c>
      <c r="AI8" s="108">
        <f t="shared" si="13"/>
        <v>4662.998839339</v>
      </c>
      <c r="AJ8" s="258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71"/>
      <c r="AR8" s="271"/>
      <c r="AS8" s="272">
        <v>24</v>
      </c>
      <c r="AT8" s="272">
        <v>22</v>
      </c>
      <c r="AU8" s="272">
        <f t="shared" si="18"/>
        <v>-2</v>
      </c>
      <c r="AV8" s="273">
        <f>AU8*2</f>
        <v>-4</v>
      </c>
      <c r="AW8" s="272">
        <v>10</v>
      </c>
      <c r="AX8" s="272">
        <v>6</v>
      </c>
      <c r="AY8" s="272">
        <v>0</v>
      </c>
      <c r="AZ8" s="272">
        <f t="shared" si="19"/>
        <v>-4</v>
      </c>
      <c r="BA8" s="273">
        <f>AZ8*5</f>
        <v>-20</v>
      </c>
      <c r="BB8" s="278">
        <v>100</v>
      </c>
      <c r="BC8" s="272">
        <v>0</v>
      </c>
      <c r="BD8" s="272">
        <v>30</v>
      </c>
      <c r="BE8" s="275">
        <v>-70</v>
      </c>
      <c r="BF8" s="281">
        <v>4</v>
      </c>
      <c r="BG8" s="272">
        <v>1</v>
      </c>
      <c r="BH8" s="272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90">
        <v>18</v>
      </c>
      <c r="F9" s="191">
        <v>150</v>
      </c>
      <c r="G9" s="189">
        <v>3</v>
      </c>
      <c r="H9" s="189">
        <v>2</v>
      </c>
      <c r="I9" s="212">
        <v>13500</v>
      </c>
      <c r="J9" s="108">
        <f t="shared" si="0"/>
        <v>40500</v>
      </c>
      <c r="K9" s="212">
        <f t="shared" si="1"/>
        <v>3051.89371526942</v>
      </c>
      <c r="L9" s="108">
        <f t="shared" si="2"/>
        <v>9155.68114580825</v>
      </c>
      <c r="M9" s="213">
        <v>0.226066201131068</v>
      </c>
      <c r="N9" s="214">
        <v>16875</v>
      </c>
      <c r="O9" s="211">
        <f t="shared" si="3"/>
        <v>50625</v>
      </c>
      <c r="P9" s="212">
        <f t="shared" si="4"/>
        <v>3528.75210828025</v>
      </c>
      <c r="Q9" s="108">
        <f t="shared" si="5"/>
        <v>10586.2563248407</v>
      </c>
      <c r="R9" s="213">
        <v>0.209111236046237</v>
      </c>
      <c r="S9" s="232">
        <v>53412.78</v>
      </c>
      <c r="T9" s="232">
        <v>9154.28</v>
      </c>
      <c r="U9" s="229">
        <f t="shared" si="6"/>
        <v>1.31883407407407</v>
      </c>
      <c r="V9" s="233">
        <f t="shared" si="7"/>
        <v>0.99984696432893</v>
      </c>
      <c r="W9" s="229">
        <f t="shared" si="8"/>
        <v>1.05506725925926</v>
      </c>
      <c r="X9" s="233">
        <f t="shared" si="9"/>
        <v>0.864732509689893</v>
      </c>
      <c r="Y9" s="192">
        <f>(G9*500)+(H9*260)</f>
        <v>2020</v>
      </c>
      <c r="Z9" s="248">
        <v>0</v>
      </c>
      <c r="AA9" s="247">
        <v>8775</v>
      </c>
      <c r="AB9" s="211">
        <f t="shared" si="10"/>
        <v>17550</v>
      </c>
      <c r="AC9" s="212">
        <v>2562.31909844494</v>
      </c>
      <c r="AD9" s="108">
        <f t="shared" si="11"/>
        <v>5124.63819688988</v>
      </c>
      <c r="AE9" s="213">
        <v>0.292002176460962</v>
      </c>
      <c r="AF9" s="212">
        <v>10091.25</v>
      </c>
      <c r="AG9" s="108">
        <f t="shared" si="12"/>
        <v>20182.5</v>
      </c>
      <c r="AH9" s="212">
        <v>2740.40027578687</v>
      </c>
      <c r="AI9" s="108">
        <f t="shared" si="13"/>
        <v>5480.80055157374</v>
      </c>
      <c r="AJ9" s="258">
        <v>0.271562024108695</v>
      </c>
      <c r="AK9" s="259">
        <v>16268.12</v>
      </c>
      <c r="AL9" s="259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71"/>
      <c r="AR9" s="271"/>
      <c r="AS9" s="272">
        <v>36</v>
      </c>
      <c r="AT9" s="272">
        <v>42</v>
      </c>
      <c r="AU9" s="272">
        <f t="shared" si="18"/>
        <v>6</v>
      </c>
      <c r="AV9" s="273"/>
      <c r="AW9" s="272">
        <v>12</v>
      </c>
      <c r="AX9" s="272">
        <v>4</v>
      </c>
      <c r="AY9" s="272">
        <v>0</v>
      </c>
      <c r="AZ9" s="272">
        <f t="shared" si="19"/>
        <v>-8</v>
      </c>
      <c r="BA9" s="273">
        <f>AZ9*5</f>
        <v>-40</v>
      </c>
      <c r="BB9" s="278">
        <v>100</v>
      </c>
      <c r="BC9" s="272">
        <v>0</v>
      </c>
      <c r="BD9" s="272">
        <v>20</v>
      </c>
      <c r="BE9" s="275">
        <v>-80</v>
      </c>
      <c r="BF9" s="281">
        <v>8</v>
      </c>
      <c r="BG9" s="272">
        <v>19</v>
      </c>
      <c r="BH9" s="272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9">
        <v>2</v>
      </c>
      <c r="H10" s="189">
        <v>1</v>
      </c>
      <c r="I10" s="212">
        <v>12000</v>
      </c>
      <c r="J10" s="108">
        <f t="shared" si="0"/>
        <v>36000</v>
      </c>
      <c r="K10" s="212">
        <f t="shared" si="1"/>
        <v>2603.03260543782</v>
      </c>
      <c r="L10" s="108">
        <f t="shared" si="2"/>
        <v>7809.09781631346</v>
      </c>
      <c r="M10" s="213">
        <v>0.216919383786485</v>
      </c>
      <c r="N10" s="214">
        <v>15500</v>
      </c>
      <c r="O10" s="211">
        <f t="shared" si="3"/>
        <v>46500</v>
      </c>
      <c r="P10" s="212">
        <f t="shared" si="4"/>
        <v>3110.08166503873</v>
      </c>
      <c r="Q10" s="108">
        <f t="shared" si="5"/>
        <v>9330.2449951162</v>
      </c>
      <c r="R10" s="213">
        <v>0.200650430002499</v>
      </c>
      <c r="S10" s="232">
        <v>45927.11</v>
      </c>
      <c r="T10" s="232">
        <v>838.97</v>
      </c>
      <c r="U10" s="229">
        <f t="shared" si="6"/>
        <v>1.27575305555556</v>
      </c>
      <c r="V10" s="233">
        <f t="shared" si="7"/>
        <v>0.10743494571772</v>
      </c>
      <c r="W10" s="233">
        <f t="shared" si="8"/>
        <v>0.987679784946237</v>
      </c>
      <c r="X10" s="233">
        <f t="shared" si="9"/>
        <v>0.0899193965902448</v>
      </c>
      <c r="Y10" s="192">
        <f>(G10*200)+(H10*100)</f>
        <v>500</v>
      </c>
      <c r="Z10" s="248">
        <v>0</v>
      </c>
      <c r="AA10" s="247">
        <v>7800</v>
      </c>
      <c r="AB10" s="211">
        <f t="shared" si="10"/>
        <v>15600</v>
      </c>
      <c r="AC10" s="212">
        <v>2185.46279164884</v>
      </c>
      <c r="AD10" s="108">
        <f t="shared" si="11"/>
        <v>4370.92558329768</v>
      </c>
      <c r="AE10" s="213">
        <v>0.280187537390877</v>
      </c>
      <c r="AF10" s="212">
        <v>8970</v>
      </c>
      <c r="AG10" s="108">
        <f t="shared" si="12"/>
        <v>17940</v>
      </c>
      <c r="AH10" s="212">
        <v>2337.35245566843</v>
      </c>
      <c r="AI10" s="108">
        <f t="shared" si="13"/>
        <v>4674.70491133686</v>
      </c>
      <c r="AJ10" s="258">
        <v>0.260574409773515</v>
      </c>
      <c r="AK10" s="259">
        <v>22220.4</v>
      </c>
      <c r="AL10" s="259">
        <v>-2191.52</v>
      </c>
      <c r="AM10" s="260">
        <f t="shared" si="14"/>
        <v>1.42438461538462</v>
      </c>
      <c r="AN10" s="76">
        <f t="shared" si="15"/>
        <v>-0.501385795350602</v>
      </c>
      <c r="AO10" s="260">
        <f t="shared" si="16"/>
        <v>1.23859531772575</v>
      </c>
      <c r="AP10" s="76">
        <f t="shared" si="17"/>
        <v>-0.468803922721461</v>
      </c>
      <c r="AQ10" s="271"/>
      <c r="AR10" s="271"/>
      <c r="AS10" s="272">
        <v>27</v>
      </c>
      <c r="AT10" s="272">
        <v>32</v>
      </c>
      <c r="AU10" s="272">
        <f t="shared" si="18"/>
        <v>5</v>
      </c>
      <c r="AV10" s="273"/>
      <c r="AW10" s="272">
        <v>10</v>
      </c>
      <c r="AX10" s="272">
        <v>10</v>
      </c>
      <c r="AY10" s="272">
        <v>2</v>
      </c>
      <c r="AZ10" s="272">
        <f t="shared" si="19"/>
        <v>2</v>
      </c>
      <c r="BA10" s="272"/>
      <c r="BB10" s="278">
        <v>100</v>
      </c>
      <c r="BC10" s="272">
        <v>16</v>
      </c>
      <c r="BD10" s="272">
        <v>80</v>
      </c>
      <c r="BE10" s="275">
        <v>-4</v>
      </c>
      <c r="BF10" s="281">
        <v>6</v>
      </c>
      <c r="BG10" s="272">
        <v>14</v>
      </c>
      <c r="BH10" s="272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90">
        <v>12</v>
      </c>
      <c r="F11" s="191">
        <v>150</v>
      </c>
      <c r="G11" s="189">
        <v>4</v>
      </c>
      <c r="H11" s="189">
        <v>0</v>
      </c>
      <c r="I11" s="212">
        <v>15500</v>
      </c>
      <c r="J11" s="108">
        <f t="shared" si="0"/>
        <v>46500</v>
      </c>
      <c r="K11" s="212">
        <f t="shared" si="1"/>
        <v>3758.57798445374</v>
      </c>
      <c r="L11" s="108">
        <f t="shared" si="2"/>
        <v>11275.7339533612</v>
      </c>
      <c r="M11" s="213">
        <v>0.242488902222822</v>
      </c>
      <c r="N11" s="214">
        <v>18600</v>
      </c>
      <c r="O11" s="211">
        <f t="shared" si="3"/>
        <v>55800</v>
      </c>
      <c r="P11" s="212">
        <f t="shared" si="4"/>
        <v>4172.02156274365</v>
      </c>
      <c r="Q11" s="108">
        <f t="shared" si="5"/>
        <v>12516.0646882309</v>
      </c>
      <c r="R11" s="213">
        <v>0.22430223455611</v>
      </c>
      <c r="S11" s="232">
        <v>59060.02</v>
      </c>
      <c r="T11" s="232">
        <v>15467.46</v>
      </c>
      <c r="U11" s="229">
        <f t="shared" si="6"/>
        <v>1.27010795698925</v>
      </c>
      <c r="V11" s="229">
        <f t="shared" si="7"/>
        <v>1.37174751231065</v>
      </c>
      <c r="W11" s="229">
        <f t="shared" si="8"/>
        <v>1.05842329749104</v>
      </c>
      <c r="X11" s="229">
        <f t="shared" si="9"/>
        <v>1.23580856964924</v>
      </c>
      <c r="Y11" s="192">
        <f>(G11*500)+(H11*260)</f>
        <v>2000</v>
      </c>
      <c r="Z11" s="243">
        <f>(T11-L11)*0.3</f>
        <v>1257.51781399164</v>
      </c>
      <c r="AA11" s="247">
        <v>10075</v>
      </c>
      <c r="AB11" s="211">
        <f t="shared" si="10"/>
        <v>20150</v>
      </c>
      <c r="AC11" s="212">
        <v>3155.63943278095</v>
      </c>
      <c r="AD11" s="108">
        <f t="shared" si="11"/>
        <v>6311.2788655619</v>
      </c>
      <c r="AE11" s="213">
        <v>0.313214832037812</v>
      </c>
      <c r="AF11" s="212">
        <v>11586.25</v>
      </c>
      <c r="AG11" s="108">
        <f t="shared" si="12"/>
        <v>23172.5</v>
      </c>
      <c r="AH11" s="212">
        <v>3374.95637335923</v>
      </c>
      <c r="AI11" s="108">
        <f t="shared" si="13"/>
        <v>6749.91274671846</v>
      </c>
      <c r="AJ11" s="258">
        <v>0.291289793795165</v>
      </c>
      <c r="AK11" s="259">
        <v>26427.02</v>
      </c>
      <c r="AL11" s="259">
        <v>6352.79</v>
      </c>
      <c r="AM11" s="260">
        <f t="shared" si="14"/>
        <v>1.31151464019851</v>
      </c>
      <c r="AN11" s="260">
        <f t="shared" si="15"/>
        <v>1.00657729365511</v>
      </c>
      <c r="AO11" s="260">
        <f t="shared" si="16"/>
        <v>1.1404475132161</v>
      </c>
      <c r="AP11" s="76">
        <f t="shared" si="17"/>
        <v>0.941166239976728</v>
      </c>
      <c r="AQ11" s="192">
        <v>500</v>
      </c>
      <c r="AR11" s="271"/>
      <c r="AS11" s="272">
        <v>42</v>
      </c>
      <c r="AT11" s="272">
        <v>143</v>
      </c>
      <c r="AU11" s="272">
        <f t="shared" si="18"/>
        <v>101</v>
      </c>
      <c r="AV11" s="273"/>
      <c r="AW11" s="272">
        <v>18</v>
      </c>
      <c r="AX11" s="272">
        <v>6</v>
      </c>
      <c r="AY11" s="272">
        <v>0</v>
      </c>
      <c r="AZ11" s="272">
        <f t="shared" si="19"/>
        <v>-12</v>
      </c>
      <c r="BA11" s="273">
        <f>AZ11*5</f>
        <v>-60</v>
      </c>
      <c r="BB11" s="278">
        <v>100</v>
      </c>
      <c r="BC11" s="272">
        <v>0</v>
      </c>
      <c r="BD11" s="272">
        <v>30</v>
      </c>
      <c r="BE11" s="275">
        <v>-70</v>
      </c>
      <c r="BF11" s="281">
        <v>8</v>
      </c>
      <c r="BG11" s="272">
        <v>23</v>
      </c>
      <c r="BH11" s="272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90">
        <v>22</v>
      </c>
      <c r="F12" s="191">
        <v>150</v>
      </c>
      <c r="G12" s="189">
        <v>2</v>
      </c>
      <c r="H12" s="189">
        <v>0</v>
      </c>
      <c r="I12" s="212">
        <v>12000</v>
      </c>
      <c r="J12" s="108">
        <f t="shared" si="0"/>
        <v>36000</v>
      </c>
      <c r="K12" s="212">
        <f t="shared" si="1"/>
        <v>2220</v>
      </c>
      <c r="L12" s="108">
        <f t="shared" si="2"/>
        <v>6660</v>
      </c>
      <c r="M12" s="213">
        <v>0.185</v>
      </c>
      <c r="N12" s="214">
        <v>15500</v>
      </c>
      <c r="O12" s="211">
        <f t="shared" si="3"/>
        <v>46500</v>
      </c>
      <c r="P12" s="212">
        <f t="shared" si="4"/>
        <v>2652.4375</v>
      </c>
      <c r="Q12" s="108">
        <f t="shared" si="5"/>
        <v>7957.3125</v>
      </c>
      <c r="R12" s="213">
        <v>0.171125</v>
      </c>
      <c r="S12" s="232">
        <v>45533.63</v>
      </c>
      <c r="T12" s="232">
        <v>9008.6</v>
      </c>
      <c r="U12" s="229">
        <f t="shared" si="6"/>
        <v>1.26482305555556</v>
      </c>
      <c r="V12" s="229">
        <f t="shared" si="7"/>
        <v>1.35264264264264</v>
      </c>
      <c r="W12" s="233">
        <f t="shared" si="8"/>
        <v>0.979217849462366</v>
      </c>
      <c r="X12" s="233">
        <f t="shared" si="9"/>
        <v>1.13211589968347</v>
      </c>
      <c r="Y12" s="192">
        <f>(G12*200)+(H12*100)</f>
        <v>400</v>
      </c>
      <c r="Z12" s="243">
        <f>(T12-L12)*0.2</f>
        <v>469.72</v>
      </c>
      <c r="AA12" s="247">
        <v>7800</v>
      </c>
      <c r="AB12" s="211">
        <f t="shared" si="10"/>
        <v>15600</v>
      </c>
      <c r="AC12" s="212">
        <v>1763.3373664247</v>
      </c>
      <c r="AD12" s="108">
        <f t="shared" si="11"/>
        <v>3526.6747328494</v>
      </c>
      <c r="AE12" s="213">
        <v>0.226068893131371</v>
      </c>
      <c r="AF12" s="212">
        <v>8970</v>
      </c>
      <c r="AG12" s="108">
        <f t="shared" si="12"/>
        <v>17940</v>
      </c>
      <c r="AH12" s="212">
        <v>1885.88931339121</v>
      </c>
      <c r="AI12" s="108">
        <f t="shared" si="13"/>
        <v>3771.77862678242</v>
      </c>
      <c r="AJ12" s="258">
        <v>0.210244070612175</v>
      </c>
      <c r="AK12" s="259">
        <v>18590.06</v>
      </c>
      <c r="AL12" s="259">
        <v>4133.66</v>
      </c>
      <c r="AM12" s="260">
        <f t="shared" si="14"/>
        <v>1.19167051282051</v>
      </c>
      <c r="AN12" s="260">
        <f t="shared" si="15"/>
        <v>1.17211263105633</v>
      </c>
      <c r="AO12" s="260">
        <f t="shared" si="16"/>
        <v>1.03623522853958</v>
      </c>
      <c r="AP12" s="260">
        <f t="shared" si="17"/>
        <v>1.09594448906623</v>
      </c>
      <c r="AQ12" s="192">
        <v>300</v>
      </c>
      <c r="AR12" s="243">
        <f>(AL12-AD12)*0.2</f>
        <v>121.39705343012</v>
      </c>
      <c r="AS12" s="272">
        <v>50</v>
      </c>
      <c r="AT12" s="272">
        <v>96</v>
      </c>
      <c r="AU12" s="272">
        <f t="shared" si="18"/>
        <v>46</v>
      </c>
      <c r="AV12" s="273"/>
      <c r="AW12" s="272">
        <v>10</v>
      </c>
      <c r="AX12" s="272">
        <v>2</v>
      </c>
      <c r="AY12" s="272">
        <v>4</v>
      </c>
      <c r="AZ12" s="272">
        <f t="shared" si="19"/>
        <v>-4</v>
      </c>
      <c r="BA12" s="273">
        <f>AZ12*5</f>
        <v>-20</v>
      </c>
      <c r="BB12" s="278">
        <v>100</v>
      </c>
      <c r="BC12" s="272">
        <v>32</v>
      </c>
      <c r="BD12" s="272">
        <v>10</v>
      </c>
      <c r="BE12" s="275">
        <v>-58</v>
      </c>
      <c r="BF12" s="281">
        <v>6</v>
      </c>
      <c r="BG12" s="272">
        <v>11</v>
      </c>
      <c r="BH12" s="272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90">
        <v>8</v>
      </c>
      <c r="F13" s="191">
        <v>200</v>
      </c>
      <c r="G13" s="189">
        <v>2</v>
      </c>
      <c r="H13" s="192">
        <v>2</v>
      </c>
      <c r="I13" s="212">
        <v>18000</v>
      </c>
      <c r="J13" s="108">
        <f t="shared" si="0"/>
        <v>54000</v>
      </c>
      <c r="K13" s="212">
        <f t="shared" si="1"/>
        <v>3330</v>
      </c>
      <c r="L13" s="108">
        <f t="shared" si="2"/>
        <v>9990</v>
      </c>
      <c r="M13" s="213">
        <v>0.185</v>
      </c>
      <c r="N13" s="214">
        <v>22500</v>
      </c>
      <c r="O13" s="211">
        <f t="shared" si="3"/>
        <v>67500</v>
      </c>
      <c r="P13" s="212">
        <f t="shared" si="4"/>
        <v>3850.3125</v>
      </c>
      <c r="Q13" s="108">
        <f t="shared" si="5"/>
        <v>11550.9375</v>
      </c>
      <c r="R13" s="213">
        <v>0.171125</v>
      </c>
      <c r="S13" s="232">
        <v>67817.24</v>
      </c>
      <c r="T13" s="232">
        <v>10733.66</v>
      </c>
      <c r="U13" s="229">
        <f t="shared" si="6"/>
        <v>1.25587481481481</v>
      </c>
      <c r="V13" s="229">
        <f t="shared" si="7"/>
        <v>1.07444044044044</v>
      </c>
      <c r="W13" s="229">
        <f t="shared" si="8"/>
        <v>1.00469985185185</v>
      </c>
      <c r="X13" s="233">
        <f t="shared" si="9"/>
        <v>0.929245786326867</v>
      </c>
      <c r="Y13" s="192">
        <f>(G13*500)+(H13*260)</f>
        <v>1520</v>
      </c>
      <c r="Z13" s="243">
        <f>(T13-L13)*0.2</f>
        <v>148.732</v>
      </c>
      <c r="AA13" s="247">
        <v>11700</v>
      </c>
      <c r="AB13" s="211">
        <f t="shared" si="10"/>
        <v>23400</v>
      </c>
      <c r="AC13" s="212">
        <v>2363.08760778858</v>
      </c>
      <c r="AD13" s="108">
        <f t="shared" si="11"/>
        <v>4726.17521557716</v>
      </c>
      <c r="AE13" s="213">
        <v>0.20197329981099</v>
      </c>
      <c r="AF13" s="212">
        <v>13455</v>
      </c>
      <c r="AG13" s="108">
        <f t="shared" si="12"/>
        <v>26910</v>
      </c>
      <c r="AH13" s="212">
        <v>2527.32219652989</v>
      </c>
      <c r="AI13" s="108">
        <f t="shared" si="13"/>
        <v>5054.64439305978</v>
      </c>
      <c r="AJ13" s="258">
        <v>0.187835168824221</v>
      </c>
      <c r="AK13" s="259">
        <v>31312.46</v>
      </c>
      <c r="AL13" s="259">
        <v>5318.45</v>
      </c>
      <c r="AM13" s="260">
        <f t="shared" si="14"/>
        <v>1.33813931623932</v>
      </c>
      <c r="AN13" s="260">
        <f t="shared" si="15"/>
        <v>1.12531799127352</v>
      </c>
      <c r="AO13" s="260">
        <f t="shared" si="16"/>
        <v>1.16359940542549</v>
      </c>
      <c r="AP13" s="260">
        <f t="shared" si="17"/>
        <v>1.05219073517861</v>
      </c>
      <c r="AQ13" s="192">
        <v>500</v>
      </c>
      <c r="AR13" s="243">
        <f>(AL13-AD13)*0.2</f>
        <v>118.454956884568</v>
      </c>
      <c r="AS13" s="272">
        <v>36</v>
      </c>
      <c r="AT13" s="272">
        <v>10</v>
      </c>
      <c r="AU13" s="272">
        <f t="shared" si="18"/>
        <v>-26</v>
      </c>
      <c r="AV13" s="273">
        <f>AU13*2</f>
        <v>-52</v>
      </c>
      <c r="AW13" s="272">
        <v>14</v>
      </c>
      <c r="AX13" s="272">
        <v>6</v>
      </c>
      <c r="AY13" s="272">
        <v>0</v>
      </c>
      <c r="AZ13" s="272">
        <f t="shared" si="19"/>
        <v>-8</v>
      </c>
      <c r="BA13" s="273">
        <f>AZ13*5</f>
        <v>-40</v>
      </c>
      <c r="BB13" s="278">
        <v>100</v>
      </c>
      <c r="BC13" s="272">
        <v>0</v>
      </c>
      <c r="BD13" s="272">
        <v>30</v>
      </c>
      <c r="BE13" s="275">
        <v>-70</v>
      </c>
      <c r="BF13" s="281">
        <v>8</v>
      </c>
      <c r="BG13" s="272">
        <v>4</v>
      </c>
      <c r="BH13" s="272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9">
        <v>2</v>
      </c>
      <c r="H14" s="189">
        <v>3</v>
      </c>
      <c r="I14" s="212">
        <v>18000</v>
      </c>
      <c r="J14" s="108">
        <f t="shared" si="0"/>
        <v>54000</v>
      </c>
      <c r="K14" s="212">
        <f t="shared" si="1"/>
        <v>3330</v>
      </c>
      <c r="L14" s="108">
        <f t="shared" si="2"/>
        <v>9990</v>
      </c>
      <c r="M14" s="213">
        <v>0.185</v>
      </c>
      <c r="N14" s="214">
        <v>22500</v>
      </c>
      <c r="O14" s="211">
        <f t="shared" si="3"/>
        <v>67500</v>
      </c>
      <c r="P14" s="212">
        <f t="shared" si="4"/>
        <v>3850.3125</v>
      </c>
      <c r="Q14" s="108">
        <f t="shared" si="5"/>
        <v>11550.9375</v>
      </c>
      <c r="R14" s="213">
        <v>0.171125</v>
      </c>
      <c r="S14" s="232">
        <v>66511.75</v>
      </c>
      <c r="T14" s="232">
        <v>13884.64</v>
      </c>
      <c r="U14" s="229">
        <f t="shared" si="6"/>
        <v>1.23169907407407</v>
      </c>
      <c r="V14" s="229">
        <f t="shared" si="7"/>
        <v>1.38985385385385</v>
      </c>
      <c r="W14" s="233">
        <f t="shared" si="8"/>
        <v>0.985359259259259</v>
      </c>
      <c r="X14" s="233">
        <f t="shared" si="9"/>
        <v>1.20203576549522</v>
      </c>
      <c r="Y14" s="192">
        <f>(G14*200)+(H14*100)</f>
        <v>700</v>
      </c>
      <c r="Z14" s="248">
        <v>0</v>
      </c>
      <c r="AA14" s="247">
        <v>11700</v>
      </c>
      <c r="AB14" s="211">
        <f t="shared" si="10"/>
        <v>23400</v>
      </c>
      <c r="AC14" s="212">
        <v>2625.91252764484</v>
      </c>
      <c r="AD14" s="108">
        <f t="shared" si="11"/>
        <v>5251.82505528968</v>
      </c>
      <c r="AE14" s="213">
        <v>0.224436968174773</v>
      </c>
      <c r="AF14" s="212">
        <v>13455</v>
      </c>
      <c r="AG14" s="108">
        <f t="shared" si="12"/>
        <v>26910</v>
      </c>
      <c r="AH14" s="212">
        <v>2808.41344831616</v>
      </c>
      <c r="AI14" s="108">
        <f t="shared" si="13"/>
        <v>5616.82689663232</v>
      </c>
      <c r="AJ14" s="258">
        <v>0.208726380402538</v>
      </c>
      <c r="AK14" s="259">
        <v>28227.87</v>
      </c>
      <c r="AL14" s="259">
        <v>4760.6</v>
      </c>
      <c r="AM14" s="260">
        <f t="shared" si="14"/>
        <v>1.20631923076923</v>
      </c>
      <c r="AN14" s="76">
        <f t="shared" si="15"/>
        <v>0.906465838043308</v>
      </c>
      <c r="AO14" s="260">
        <f t="shared" si="16"/>
        <v>1.04897324414716</v>
      </c>
      <c r="AP14" s="76">
        <f t="shared" si="17"/>
        <v>0.847560390877332</v>
      </c>
      <c r="AQ14" s="271"/>
      <c r="AR14" s="271"/>
      <c r="AS14" s="272">
        <v>42</v>
      </c>
      <c r="AT14" s="272">
        <v>76</v>
      </c>
      <c r="AU14" s="272">
        <f t="shared" si="18"/>
        <v>34</v>
      </c>
      <c r="AV14" s="273"/>
      <c r="AW14" s="272">
        <v>20</v>
      </c>
      <c r="AX14" s="272">
        <v>6</v>
      </c>
      <c r="AY14" s="272">
        <v>8</v>
      </c>
      <c r="AZ14" s="272">
        <f t="shared" si="19"/>
        <v>-6</v>
      </c>
      <c r="BA14" s="273">
        <f>AZ14*5</f>
        <v>-30</v>
      </c>
      <c r="BB14" s="278">
        <v>200</v>
      </c>
      <c r="BC14" s="272">
        <v>64</v>
      </c>
      <c r="BD14" s="272">
        <v>30</v>
      </c>
      <c r="BE14" s="275">
        <v>-106</v>
      </c>
      <c r="BF14" s="281">
        <v>10</v>
      </c>
      <c r="BG14" s="272">
        <v>25</v>
      </c>
      <c r="BH14" s="272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90">
        <v>40</v>
      </c>
      <c r="F15" s="191">
        <v>100</v>
      </c>
      <c r="G15" s="189">
        <v>4</v>
      </c>
      <c r="H15" s="189">
        <v>1</v>
      </c>
      <c r="I15" s="212">
        <v>8000</v>
      </c>
      <c r="J15" s="108">
        <f t="shared" si="0"/>
        <v>24000</v>
      </c>
      <c r="K15" s="212">
        <f t="shared" si="1"/>
        <v>1320</v>
      </c>
      <c r="L15" s="108">
        <f t="shared" si="2"/>
        <v>3960</v>
      </c>
      <c r="M15" s="213">
        <v>0.165</v>
      </c>
      <c r="N15" s="214">
        <v>11500</v>
      </c>
      <c r="O15" s="211">
        <f t="shared" si="3"/>
        <v>34500</v>
      </c>
      <c r="P15" s="212">
        <f t="shared" si="4"/>
        <v>1725</v>
      </c>
      <c r="Q15" s="108">
        <f t="shared" si="5"/>
        <v>5175</v>
      </c>
      <c r="R15" s="213">
        <v>0.15</v>
      </c>
      <c r="S15" s="232">
        <v>29441.53</v>
      </c>
      <c r="T15" s="232">
        <v>4201.39</v>
      </c>
      <c r="U15" s="229">
        <f t="shared" si="6"/>
        <v>1.22673041666667</v>
      </c>
      <c r="V15" s="229">
        <f t="shared" si="7"/>
        <v>1.06095707070707</v>
      </c>
      <c r="W15" s="233">
        <f t="shared" si="8"/>
        <v>0.85337768115942</v>
      </c>
      <c r="X15" s="233">
        <f t="shared" si="9"/>
        <v>0.811862801932367</v>
      </c>
      <c r="Y15" s="192">
        <f>(G15*200)+(H15*100)</f>
        <v>900</v>
      </c>
      <c r="Z15" s="243">
        <f>(T15-L15)*0.2</f>
        <v>48.2780000000001</v>
      </c>
      <c r="AA15" s="247">
        <v>5200</v>
      </c>
      <c r="AB15" s="211">
        <f t="shared" si="10"/>
        <v>10400</v>
      </c>
      <c r="AC15" s="212">
        <v>1012.36082382723</v>
      </c>
      <c r="AD15" s="108">
        <f t="shared" si="11"/>
        <v>2024.72164765446</v>
      </c>
      <c r="AE15" s="213">
        <v>0.194684773812928</v>
      </c>
      <c r="AF15" s="212">
        <v>5980</v>
      </c>
      <c r="AG15" s="108">
        <f t="shared" si="12"/>
        <v>11960</v>
      </c>
      <c r="AH15" s="212">
        <v>1082.71990108322</v>
      </c>
      <c r="AI15" s="108">
        <f t="shared" si="13"/>
        <v>2165.43980216644</v>
      </c>
      <c r="AJ15" s="258">
        <v>0.181056839646024</v>
      </c>
      <c r="AK15" s="259">
        <v>13789.04</v>
      </c>
      <c r="AL15" s="259">
        <v>2163.66</v>
      </c>
      <c r="AM15" s="260">
        <f t="shared" si="14"/>
        <v>1.32586923076923</v>
      </c>
      <c r="AN15" s="260">
        <f t="shared" si="15"/>
        <v>1.06862096451949</v>
      </c>
      <c r="AO15" s="260">
        <f t="shared" si="16"/>
        <v>1.15292976588629</v>
      </c>
      <c r="AP15" s="76">
        <f t="shared" si="17"/>
        <v>0.999178087442256</v>
      </c>
      <c r="AQ15" s="192">
        <v>500</v>
      </c>
      <c r="AR15" s="271"/>
      <c r="AS15" s="272">
        <v>24</v>
      </c>
      <c r="AT15" s="272">
        <v>64</v>
      </c>
      <c r="AU15" s="272">
        <f t="shared" si="18"/>
        <v>40</v>
      </c>
      <c r="AV15" s="273"/>
      <c r="AW15" s="272">
        <v>8</v>
      </c>
      <c r="AX15" s="272">
        <v>2</v>
      </c>
      <c r="AY15" s="272">
        <v>0</v>
      </c>
      <c r="AZ15" s="272">
        <f t="shared" si="19"/>
        <v>-6</v>
      </c>
      <c r="BA15" s="273">
        <f>AZ15*5</f>
        <v>-30</v>
      </c>
      <c r="BB15" s="278">
        <v>100</v>
      </c>
      <c r="BC15" s="272">
        <v>0</v>
      </c>
      <c r="BD15" s="272">
        <v>10</v>
      </c>
      <c r="BE15" s="275">
        <v>-90</v>
      </c>
      <c r="BF15" s="281">
        <v>4</v>
      </c>
      <c r="BG15" s="272">
        <v>12</v>
      </c>
      <c r="BH15" s="272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90">
        <v>2</v>
      </c>
      <c r="F16" s="193">
        <v>200</v>
      </c>
      <c r="G16" s="192">
        <v>5</v>
      </c>
      <c r="H16" s="189">
        <v>4</v>
      </c>
      <c r="I16" s="208">
        <v>48000</v>
      </c>
      <c r="J16" s="108">
        <f t="shared" si="0"/>
        <v>144000</v>
      </c>
      <c r="K16" s="208">
        <f t="shared" si="1"/>
        <v>11393.7996706593</v>
      </c>
      <c r="L16" s="108">
        <f t="shared" si="2"/>
        <v>34181.3990119779</v>
      </c>
      <c r="M16" s="209">
        <v>0.237370826472069</v>
      </c>
      <c r="N16" s="210">
        <v>56000</v>
      </c>
      <c r="O16" s="211">
        <f t="shared" si="3"/>
        <v>168000</v>
      </c>
      <c r="P16" s="208">
        <f t="shared" si="4"/>
        <v>12295.8088112532</v>
      </c>
      <c r="Q16" s="108">
        <f t="shared" si="5"/>
        <v>36887.4264337596</v>
      </c>
      <c r="R16" s="209">
        <v>0.219568014486664</v>
      </c>
      <c r="S16" s="228">
        <v>174620.75</v>
      </c>
      <c r="T16" s="228">
        <v>39863.38</v>
      </c>
      <c r="U16" s="229">
        <f t="shared" si="6"/>
        <v>1.21264409722222</v>
      </c>
      <c r="V16" s="229">
        <f t="shared" si="7"/>
        <v>1.16623020567505</v>
      </c>
      <c r="W16" s="229">
        <f t="shared" si="8"/>
        <v>1.03940922619048</v>
      </c>
      <c r="X16" s="229">
        <f t="shared" si="9"/>
        <v>1.08067663846337</v>
      </c>
      <c r="Y16" s="192">
        <f>(G16*500)+(H16*260)</f>
        <v>3540</v>
      </c>
      <c r="Z16" s="243">
        <f>(T16-L16)*0.3</f>
        <v>1704.59429640663</v>
      </c>
      <c r="AA16" s="244">
        <v>35000</v>
      </c>
      <c r="AB16" s="211">
        <f t="shared" si="10"/>
        <v>70000</v>
      </c>
      <c r="AC16" s="208">
        <v>10731.1394467581</v>
      </c>
      <c r="AD16" s="108">
        <f t="shared" si="11"/>
        <v>21462.2788935162</v>
      </c>
      <c r="AE16" s="209">
        <v>0.306603984193089</v>
      </c>
      <c r="AF16" s="208">
        <v>40250</v>
      </c>
      <c r="AG16" s="108">
        <f t="shared" si="12"/>
        <v>80500</v>
      </c>
      <c r="AH16" s="208">
        <v>11476.9536383078</v>
      </c>
      <c r="AI16" s="108">
        <f t="shared" si="13"/>
        <v>22953.9072766156</v>
      </c>
      <c r="AJ16" s="257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71"/>
      <c r="AR16" s="271"/>
      <c r="AS16" s="272">
        <v>71</v>
      </c>
      <c r="AT16" s="272">
        <v>45</v>
      </c>
      <c r="AU16" s="272">
        <f t="shared" si="18"/>
        <v>-26</v>
      </c>
      <c r="AV16" s="273">
        <f>AU16*2</f>
        <v>-52</v>
      </c>
      <c r="AW16" s="272">
        <v>40</v>
      </c>
      <c r="AX16" s="272">
        <v>21</v>
      </c>
      <c r="AY16" s="272">
        <v>23</v>
      </c>
      <c r="AZ16" s="272">
        <f t="shared" si="19"/>
        <v>4</v>
      </c>
      <c r="BA16" s="272"/>
      <c r="BB16" s="278">
        <v>300</v>
      </c>
      <c r="BC16" s="272">
        <v>184</v>
      </c>
      <c r="BD16" s="272">
        <v>168</v>
      </c>
      <c r="BE16" s="275">
        <v>52</v>
      </c>
      <c r="BF16" s="281">
        <v>20</v>
      </c>
      <c r="BG16" s="272">
        <v>15</v>
      </c>
      <c r="BH16" s="272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9">
        <v>2</v>
      </c>
      <c r="H17" s="189">
        <v>4</v>
      </c>
      <c r="I17" s="208">
        <v>26000</v>
      </c>
      <c r="J17" s="108">
        <f t="shared" si="0"/>
        <v>78000</v>
      </c>
      <c r="K17" s="208">
        <f t="shared" si="1"/>
        <v>3770</v>
      </c>
      <c r="L17" s="108">
        <f t="shared" si="2"/>
        <v>11310</v>
      </c>
      <c r="M17" s="209">
        <v>0.145</v>
      </c>
      <c r="N17" s="210">
        <v>31000</v>
      </c>
      <c r="O17" s="211">
        <f t="shared" si="3"/>
        <v>93000</v>
      </c>
      <c r="P17" s="208">
        <f t="shared" si="4"/>
        <v>3875</v>
      </c>
      <c r="Q17" s="108">
        <f t="shared" si="5"/>
        <v>11625</v>
      </c>
      <c r="R17" s="209">
        <v>0.125</v>
      </c>
      <c r="S17" s="228">
        <v>94483.65</v>
      </c>
      <c r="T17" s="228">
        <v>12351.11</v>
      </c>
      <c r="U17" s="229">
        <f t="shared" si="6"/>
        <v>1.21132884615385</v>
      </c>
      <c r="V17" s="229">
        <f t="shared" si="7"/>
        <v>1.09205216622458</v>
      </c>
      <c r="W17" s="229">
        <f t="shared" si="8"/>
        <v>1.01595322580645</v>
      </c>
      <c r="X17" s="229">
        <f t="shared" si="9"/>
        <v>1.06246107526882</v>
      </c>
      <c r="Y17" s="192">
        <f>(G17*500)+(H17*260)</f>
        <v>2040</v>
      </c>
      <c r="Z17" s="243">
        <f>(T17-L17)*0.3</f>
        <v>312.333</v>
      </c>
      <c r="AA17" s="244">
        <v>16000</v>
      </c>
      <c r="AB17" s="211">
        <f t="shared" si="10"/>
        <v>32000</v>
      </c>
      <c r="AC17" s="208">
        <v>2197.58987068778</v>
      </c>
      <c r="AD17" s="108">
        <f t="shared" si="11"/>
        <v>4395.17974137556</v>
      </c>
      <c r="AE17" s="209">
        <v>0.137349366917986</v>
      </c>
      <c r="AF17" s="208">
        <v>18400</v>
      </c>
      <c r="AG17" s="108">
        <f t="shared" si="12"/>
        <v>36800</v>
      </c>
      <c r="AH17" s="208">
        <v>2350.32236670058</v>
      </c>
      <c r="AI17" s="108">
        <f t="shared" si="13"/>
        <v>4700.64473340116</v>
      </c>
      <c r="AJ17" s="257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71"/>
      <c r="AR17" s="271"/>
      <c r="AS17" s="272">
        <v>48</v>
      </c>
      <c r="AT17" s="272">
        <v>33</v>
      </c>
      <c r="AU17" s="272">
        <f t="shared" si="18"/>
        <v>-15</v>
      </c>
      <c r="AV17" s="273">
        <f>AU17*2</f>
        <v>-30</v>
      </c>
      <c r="AW17" s="272">
        <v>20</v>
      </c>
      <c r="AX17" s="272">
        <v>14</v>
      </c>
      <c r="AY17" s="272">
        <v>5</v>
      </c>
      <c r="AZ17" s="272">
        <f t="shared" si="19"/>
        <v>-1</v>
      </c>
      <c r="BA17" s="273">
        <f>AZ17*5</f>
        <v>-5</v>
      </c>
      <c r="BB17" s="278">
        <v>200</v>
      </c>
      <c r="BC17" s="272">
        <v>40</v>
      </c>
      <c r="BD17" s="272">
        <v>70</v>
      </c>
      <c r="BE17" s="275">
        <v>-90</v>
      </c>
      <c r="BF17" s="281">
        <v>10</v>
      </c>
      <c r="BG17" s="272">
        <v>25</v>
      </c>
      <c r="BH17" s="272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9">
        <v>2</v>
      </c>
      <c r="H18" s="189">
        <v>2</v>
      </c>
      <c r="I18" s="212">
        <v>15000</v>
      </c>
      <c r="J18" s="108">
        <f t="shared" si="0"/>
        <v>45000</v>
      </c>
      <c r="K18" s="212">
        <f t="shared" si="1"/>
        <v>3757.73490129749</v>
      </c>
      <c r="L18" s="108">
        <f t="shared" si="2"/>
        <v>11273.2047038925</v>
      </c>
      <c r="M18" s="213">
        <v>0.250515660086499</v>
      </c>
      <c r="N18" s="214">
        <v>18800</v>
      </c>
      <c r="O18" s="211">
        <f t="shared" si="3"/>
        <v>56400</v>
      </c>
      <c r="P18" s="212">
        <f t="shared" si="4"/>
        <v>4356.46732890421</v>
      </c>
      <c r="Q18" s="108">
        <f t="shared" si="5"/>
        <v>13069.4019867126</v>
      </c>
      <c r="R18" s="213">
        <v>0.231726985580011</v>
      </c>
      <c r="S18" s="232">
        <v>53596.97</v>
      </c>
      <c r="T18" s="232">
        <v>11459.01</v>
      </c>
      <c r="U18" s="229">
        <f t="shared" si="6"/>
        <v>1.19104377777778</v>
      </c>
      <c r="V18" s="229">
        <f t="shared" si="7"/>
        <v>1.01648202982097</v>
      </c>
      <c r="W18" s="233">
        <f t="shared" si="8"/>
        <v>0.950300886524823</v>
      </c>
      <c r="X18" s="233">
        <f t="shared" si="9"/>
        <v>0.876781509333797</v>
      </c>
      <c r="Y18" s="192">
        <f>(G18*200)+(H18*100)</f>
        <v>600</v>
      </c>
      <c r="Z18" s="243">
        <f>(T18-L18)*0.2</f>
        <v>37.1610592215002</v>
      </c>
      <c r="AA18" s="247">
        <v>9750</v>
      </c>
      <c r="AB18" s="211">
        <f t="shared" si="10"/>
        <v>19500</v>
      </c>
      <c r="AC18" s="212">
        <v>3154.93159421434</v>
      </c>
      <c r="AD18" s="108">
        <f t="shared" si="11"/>
        <v>6309.86318842868</v>
      </c>
      <c r="AE18" s="213">
        <v>0.323582727611727</v>
      </c>
      <c r="AF18" s="212">
        <v>11212.5</v>
      </c>
      <c r="AG18" s="108">
        <f t="shared" si="12"/>
        <v>22425</v>
      </c>
      <c r="AH18" s="212">
        <v>3374.19934001224</v>
      </c>
      <c r="AI18" s="108">
        <f t="shared" si="13"/>
        <v>6748.39868002448</v>
      </c>
      <c r="AJ18" s="258">
        <v>0.300931936678907</v>
      </c>
      <c r="AK18" s="259">
        <v>22403.81</v>
      </c>
      <c r="AL18" s="259">
        <v>6218.76</v>
      </c>
      <c r="AM18" s="260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71"/>
      <c r="AR18" s="271"/>
      <c r="AS18" s="272">
        <v>36</v>
      </c>
      <c r="AT18" s="272">
        <v>23</v>
      </c>
      <c r="AU18" s="272">
        <f t="shared" si="18"/>
        <v>-13</v>
      </c>
      <c r="AV18" s="273">
        <f>AU18*2</f>
        <v>-26</v>
      </c>
      <c r="AW18" s="272">
        <v>12</v>
      </c>
      <c r="AX18" s="272">
        <v>10</v>
      </c>
      <c r="AY18" s="272">
        <v>0</v>
      </c>
      <c r="AZ18" s="272">
        <f t="shared" si="19"/>
        <v>-2</v>
      </c>
      <c r="BA18" s="273">
        <f>AZ18*5</f>
        <v>-10</v>
      </c>
      <c r="BB18" s="278">
        <v>100</v>
      </c>
      <c r="BC18" s="272">
        <v>0</v>
      </c>
      <c r="BD18" s="272">
        <v>50</v>
      </c>
      <c r="BE18" s="275">
        <v>-50</v>
      </c>
      <c r="BF18" s="281">
        <v>8</v>
      </c>
      <c r="BG18" s="272">
        <v>13</v>
      </c>
      <c r="BH18" s="272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9">
        <v>2</v>
      </c>
      <c r="H19" s="189">
        <v>2</v>
      </c>
      <c r="I19" s="212">
        <v>14000</v>
      </c>
      <c r="J19" s="108">
        <f t="shared" si="0"/>
        <v>42000</v>
      </c>
      <c r="K19" s="212">
        <f t="shared" si="1"/>
        <v>3283.90935197769</v>
      </c>
      <c r="L19" s="108">
        <f t="shared" si="2"/>
        <v>9851.72805593306</v>
      </c>
      <c r="M19" s="213">
        <v>0.234564953712692</v>
      </c>
      <c r="N19" s="214">
        <v>17500</v>
      </c>
      <c r="O19" s="211">
        <f t="shared" si="3"/>
        <v>52500</v>
      </c>
      <c r="P19" s="212">
        <f t="shared" si="4"/>
        <v>3797.0201882242</v>
      </c>
      <c r="Q19" s="108">
        <f t="shared" si="5"/>
        <v>11391.0605646726</v>
      </c>
      <c r="R19" s="213">
        <v>0.21697258218424</v>
      </c>
      <c r="S19" s="232">
        <v>49937.6</v>
      </c>
      <c r="T19" s="232">
        <v>9760.39</v>
      </c>
      <c r="U19" s="229">
        <f t="shared" si="6"/>
        <v>1.18899047619048</v>
      </c>
      <c r="V19" s="233">
        <f t="shared" si="7"/>
        <v>0.99072872744614</v>
      </c>
      <c r="W19" s="233">
        <f t="shared" si="8"/>
        <v>0.951192380952381</v>
      </c>
      <c r="X19" s="233">
        <f t="shared" si="9"/>
        <v>0.856846466980446</v>
      </c>
      <c r="Y19" s="192">
        <f t="shared" ref="Y19:Y50" si="21">(G19*200)+(H19*100)</f>
        <v>600</v>
      </c>
      <c r="Z19" s="248">
        <v>0</v>
      </c>
      <c r="AA19" s="247">
        <v>9100</v>
      </c>
      <c r="AB19" s="211">
        <f t="shared" si="10"/>
        <v>18200</v>
      </c>
      <c r="AC19" s="212">
        <v>2757.11556009793</v>
      </c>
      <c r="AD19" s="108">
        <f t="shared" si="11"/>
        <v>5514.23112019586</v>
      </c>
      <c r="AE19" s="213">
        <v>0.302979731878893</v>
      </c>
      <c r="AF19" s="212">
        <v>10465</v>
      </c>
      <c r="AG19" s="108">
        <f t="shared" si="12"/>
        <v>20930</v>
      </c>
      <c r="AH19" s="212">
        <v>2948.73509152473</v>
      </c>
      <c r="AI19" s="108">
        <f t="shared" si="13"/>
        <v>5897.47018304946</v>
      </c>
      <c r="AJ19" s="258">
        <v>0.281771150647371</v>
      </c>
      <c r="AK19" s="259">
        <v>28519.95</v>
      </c>
      <c r="AL19" s="259">
        <v>5977.01</v>
      </c>
      <c r="AM19" s="260">
        <f t="shared" si="14"/>
        <v>1.56703021978022</v>
      </c>
      <c r="AN19" s="260">
        <f t="shared" si="15"/>
        <v>1.08392446194524</v>
      </c>
      <c r="AO19" s="260">
        <f t="shared" si="16"/>
        <v>1.36263497372193</v>
      </c>
      <c r="AP19" s="260">
        <f t="shared" si="17"/>
        <v>1.01348710794319</v>
      </c>
      <c r="AQ19" s="192">
        <v>500</v>
      </c>
      <c r="AR19" s="243">
        <f>(AL19-AD19)*0.2</f>
        <v>92.555775960828</v>
      </c>
      <c r="AS19" s="272">
        <v>42</v>
      </c>
      <c r="AT19" s="272">
        <v>0</v>
      </c>
      <c r="AU19" s="272">
        <f t="shared" si="18"/>
        <v>-42</v>
      </c>
      <c r="AV19" s="273">
        <f>AU19*2</f>
        <v>-84</v>
      </c>
      <c r="AW19" s="272">
        <v>14</v>
      </c>
      <c r="AX19" s="272">
        <v>17</v>
      </c>
      <c r="AY19" s="272">
        <v>0</v>
      </c>
      <c r="AZ19" s="272">
        <f t="shared" si="19"/>
        <v>3</v>
      </c>
      <c r="BA19" s="272"/>
      <c r="BB19" s="278">
        <v>100</v>
      </c>
      <c r="BC19" s="272">
        <v>0</v>
      </c>
      <c r="BD19" s="272">
        <v>136</v>
      </c>
      <c r="BE19" s="275">
        <v>36</v>
      </c>
      <c r="BF19" s="281">
        <v>8</v>
      </c>
      <c r="BG19" s="272">
        <v>29</v>
      </c>
      <c r="BH19" s="272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9">
        <v>2</v>
      </c>
      <c r="H20" s="189">
        <v>2</v>
      </c>
      <c r="I20" s="212">
        <v>15000</v>
      </c>
      <c r="J20" s="108">
        <f t="shared" si="0"/>
        <v>45000</v>
      </c>
      <c r="K20" s="212">
        <f t="shared" si="1"/>
        <v>3848.85997212381</v>
      </c>
      <c r="L20" s="108">
        <f t="shared" si="2"/>
        <v>11546.5799163714</v>
      </c>
      <c r="M20" s="213">
        <v>0.256590664808254</v>
      </c>
      <c r="N20" s="214">
        <v>18800</v>
      </c>
      <c r="O20" s="211">
        <f t="shared" si="3"/>
        <v>56400</v>
      </c>
      <c r="P20" s="212">
        <f t="shared" si="4"/>
        <v>4462.11166101554</v>
      </c>
      <c r="Q20" s="108">
        <f t="shared" si="5"/>
        <v>13386.3349830466</v>
      </c>
      <c r="R20" s="213">
        <v>0.237346364947635</v>
      </c>
      <c r="S20" s="232">
        <v>52381.7</v>
      </c>
      <c r="T20" s="232">
        <v>12361.42</v>
      </c>
      <c r="U20" s="229">
        <f t="shared" si="6"/>
        <v>1.16403777777778</v>
      </c>
      <c r="V20" s="229">
        <f t="shared" si="7"/>
        <v>1.07056982149955</v>
      </c>
      <c r="W20" s="233">
        <f t="shared" si="8"/>
        <v>0.928753546099291</v>
      </c>
      <c r="X20" s="233">
        <f t="shared" si="9"/>
        <v>0.923435728723013</v>
      </c>
      <c r="Y20" s="192">
        <f t="shared" si="21"/>
        <v>600</v>
      </c>
      <c r="Z20" s="243">
        <f>(T20-L20)*0.2</f>
        <v>162.96801672572</v>
      </c>
      <c r="AA20" s="247">
        <v>9750</v>
      </c>
      <c r="AB20" s="211">
        <f t="shared" si="10"/>
        <v>19500</v>
      </c>
      <c r="AC20" s="212">
        <v>3231.43868492895</v>
      </c>
      <c r="AD20" s="108">
        <f t="shared" si="11"/>
        <v>6462.8773698579</v>
      </c>
      <c r="AE20" s="213">
        <v>0.331429608710661</v>
      </c>
      <c r="AF20" s="212">
        <v>11212.5</v>
      </c>
      <c r="AG20" s="108">
        <f t="shared" si="12"/>
        <v>22425</v>
      </c>
      <c r="AH20" s="212">
        <v>3456.02367353151</v>
      </c>
      <c r="AI20" s="108">
        <f t="shared" si="13"/>
        <v>6912.04734706302</v>
      </c>
      <c r="AJ20" s="258">
        <v>0.308229536100915</v>
      </c>
      <c r="AK20" s="259">
        <v>22645.02</v>
      </c>
      <c r="AL20" s="259">
        <v>5873.25</v>
      </c>
      <c r="AM20" s="260">
        <f t="shared" si="14"/>
        <v>1.16128307692308</v>
      </c>
      <c r="AN20" s="76">
        <f t="shared" si="15"/>
        <v>0.908767049703302</v>
      </c>
      <c r="AO20" s="260">
        <f t="shared" si="16"/>
        <v>1.00981137123746</v>
      </c>
      <c r="AP20" s="76">
        <f t="shared" si="17"/>
        <v>0.849712061433663</v>
      </c>
      <c r="AQ20" s="271"/>
      <c r="AR20" s="271"/>
      <c r="AS20" s="272">
        <v>48</v>
      </c>
      <c r="AT20" s="272">
        <v>43</v>
      </c>
      <c r="AU20" s="272">
        <f t="shared" si="18"/>
        <v>-5</v>
      </c>
      <c r="AV20" s="273">
        <f>AU20*2</f>
        <v>-10</v>
      </c>
      <c r="AW20" s="272">
        <v>14</v>
      </c>
      <c r="AX20" s="272">
        <v>14</v>
      </c>
      <c r="AY20" s="272">
        <v>0</v>
      </c>
      <c r="AZ20" s="272">
        <f t="shared" si="19"/>
        <v>0</v>
      </c>
      <c r="BA20" s="272"/>
      <c r="BB20" s="278">
        <v>100</v>
      </c>
      <c r="BC20" s="272">
        <v>0</v>
      </c>
      <c r="BD20" s="272">
        <v>112</v>
      </c>
      <c r="BE20" s="275">
        <v>12</v>
      </c>
      <c r="BF20" s="281">
        <v>8</v>
      </c>
      <c r="BG20" s="272">
        <v>20</v>
      </c>
      <c r="BH20" s="272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9">
        <v>2</v>
      </c>
      <c r="H21" s="189">
        <v>1</v>
      </c>
      <c r="I21" s="212">
        <v>12000</v>
      </c>
      <c r="J21" s="108">
        <f t="shared" si="0"/>
        <v>36000</v>
      </c>
      <c r="K21" s="212">
        <f t="shared" si="1"/>
        <v>2521.13822099543</v>
      </c>
      <c r="L21" s="108">
        <f t="shared" si="2"/>
        <v>7563.41466298628</v>
      </c>
      <c r="M21" s="213">
        <v>0.210094851749619</v>
      </c>
      <c r="N21" s="214">
        <v>15500</v>
      </c>
      <c r="O21" s="211">
        <f t="shared" si="3"/>
        <v>46500</v>
      </c>
      <c r="P21" s="212">
        <f t="shared" si="4"/>
        <v>3012.23493696015</v>
      </c>
      <c r="Q21" s="108">
        <f t="shared" si="5"/>
        <v>9036.70481088046</v>
      </c>
      <c r="R21" s="213">
        <v>0.194337737868397</v>
      </c>
      <c r="S21" s="232">
        <v>41662.29</v>
      </c>
      <c r="T21" s="232">
        <v>8603.83</v>
      </c>
      <c r="U21" s="229">
        <f t="shared" si="6"/>
        <v>1.15728583333333</v>
      </c>
      <c r="V21" s="229">
        <f t="shared" si="7"/>
        <v>1.13755894438861</v>
      </c>
      <c r="W21" s="233">
        <f t="shared" si="8"/>
        <v>0.895963225806452</v>
      </c>
      <c r="X21" s="233">
        <f t="shared" si="9"/>
        <v>0.952098157465621</v>
      </c>
      <c r="Y21" s="192">
        <f t="shared" si="21"/>
        <v>500</v>
      </c>
      <c r="Z21" s="243">
        <f>(T21-L21)*0.2</f>
        <v>208.083067402744</v>
      </c>
      <c r="AA21" s="247">
        <v>7800</v>
      </c>
      <c r="AB21" s="211">
        <f t="shared" si="10"/>
        <v>15600</v>
      </c>
      <c r="AC21" s="212">
        <v>2116.70563137741</v>
      </c>
      <c r="AD21" s="108">
        <f t="shared" si="11"/>
        <v>4233.41126275482</v>
      </c>
      <c r="AE21" s="213">
        <v>0.271372516843258</v>
      </c>
      <c r="AF21" s="212">
        <v>8970</v>
      </c>
      <c r="AG21" s="108">
        <f t="shared" si="12"/>
        <v>17940</v>
      </c>
      <c r="AH21" s="212">
        <v>2263.81667275814</v>
      </c>
      <c r="AI21" s="108">
        <f t="shared" si="13"/>
        <v>4527.63334551628</v>
      </c>
      <c r="AJ21" s="258">
        <v>0.25237644066423</v>
      </c>
      <c r="AK21" s="259">
        <v>19491.41</v>
      </c>
      <c r="AL21" s="259">
        <v>4578.12</v>
      </c>
      <c r="AM21" s="260">
        <f t="shared" si="14"/>
        <v>1.24944935897436</v>
      </c>
      <c r="AN21" s="260">
        <f t="shared" si="15"/>
        <v>1.08142576183842</v>
      </c>
      <c r="AO21" s="260">
        <f t="shared" si="16"/>
        <v>1.08647770345596</v>
      </c>
      <c r="AP21" s="260">
        <f t="shared" si="17"/>
        <v>1.01115078245762</v>
      </c>
      <c r="AQ21" s="192">
        <v>300</v>
      </c>
      <c r="AR21" s="243">
        <f>(AL21-AD21)*0.2</f>
        <v>68.9417474490359</v>
      </c>
      <c r="AS21" s="272">
        <v>27</v>
      </c>
      <c r="AT21" s="272">
        <v>42</v>
      </c>
      <c r="AU21" s="272">
        <f t="shared" si="18"/>
        <v>15</v>
      </c>
      <c r="AV21" s="273"/>
      <c r="AW21" s="272">
        <v>10</v>
      </c>
      <c r="AX21" s="272">
        <v>6</v>
      </c>
      <c r="AY21" s="272">
        <v>1</v>
      </c>
      <c r="AZ21" s="272">
        <f t="shared" si="19"/>
        <v>-3</v>
      </c>
      <c r="BA21" s="273">
        <f>AZ21*5</f>
        <v>-15</v>
      </c>
      <c r="BB21" s="278">
        <v>100</v>
      </c>
      <c r="BC21" s="272">
        <v>8</v>
      </c>
      <c r="BD21" s="272">
        <v>30</v>
      </c>
      <c r="BE21" s="275">
        <v>-62</v>
      </c>
      <c r="BF21" s="281">
        <v>6</v>
      </c>
      <c r="BG21" s="272">
        <v>4</v>
      </c>
      <c r="BH21" s="272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9">
        <v>4</v>
      </c>
      <c r="H22" s="189">
        <v>1</v>
      </c>
      <c r="I22" s="212">
        <v>22000</v>
      </c>
      <c r="J22" s="108">
        <f t="shared" si="0"/>
        <v>66000</v>
      </c>
      <c r="K22" s="212">
        <f t="shared" si="1"/>
        <v>4840</v>
      </c>
      <c r="L22" s="108">
        <f t="shared" si="2"/>
        <v>14520</v>
      </c>
      <c r="M22" s="213">
        <v>0.22</v>
      </c>
      <c r="N22" s="214">
        <v>27500</v>
      </c>
      <c r="O22" s="211">
        <f t="shared" si="3"/>
        <v>82500</v>
      </c>
      <c r="P22" s="212">
        <f t="shared" si="4"/>
        <v>5596.25</v>
      </c>
      <c r="Q22" s="108">
        <f t="shared" si="5"/>
        <v>16788.75</v>
      </c>
      <c r="R22" s="213">
        <v>0.2035</v>
      </c>
      <c r="S22" s="232">
        <v>76051.79</v>
      </c>
      <c r="T22" s="232">
        <v>15487.42</v>
      </c>
      <c r="U22" s="229">
        <f t="shared" si="6"/>
        <v>1.15229984848485</v>
      </c>
      <c r="V22" s="229">
        <f t="shared" si="7"/>
        <v>1.06662672176309</v>
      </c>
      <c r="W22" s="233">
        <f t="shared" si="8"/>
        <v>0.921839878787879</v>
      </c>
      <c r="X22" s="233">
        <f t="shared" si="9"/>
        <v>0.922487975578885</v>
      </c>
      <c r="Y22" s="192">
        <f t="shared" si="21"/>
        <v>900</v>
      </c>
      <c r="Z22" s="243">
        <f>(T22-L22)*0.2</f>
        <v>193.484</v>
      </c>
      <c r="AA22" s="247">
        <v>14300</v>
      </c>
      <c r="AB22" s="211">
        <f t="shared" si="10"/>
        <v>28600</v>
      </c>
      <c r="AC22" s="212">
        <v>3678.78193261666</v>
      </c>
      <c r="AD22" s="108">
        <f t="shared" si="11"/>
        <v>7357.56386523332</v>
      </c>
      <c r="AE22" s="213">
        <v>0.257257477805361</v>
      </c>
      <c r="AF22" s="212">
        <v>16445</v>
      </c>
      <c r="AG22" s="108">
        <f t="shared" si="12"/>
        <v>32890</v>
      </c>
      <c r="AH22" s="212">
        <v>3934.45727693351</v>
      </c>
      <c r="AI22" s="108">
        <f t="shared" si="13"/>
        <v>7868.91455386702</v>
      </c>
      <c r="AJ22" s="258">
        <v>0.239249454358985</v>
      </c>
      <c r="AK22" s="259">
        <v>26882.51</v>
      </c>
      <c r="AL22" s="259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71"/>
      <c r="AR22" s="271"/>
      <c r="AS22" s="272">
        <v>59</v>
      </c>
      <c r="AT22" s="272">
        <v>65</v>
      </c>
      <c r="AU22" s="272">
        <f t="shared" si="18"/>
        <v>6</v>
      </c>
      <c r="AV22" s="273"/>
      <c r="AW22" s="272">
        <v>26</v>
      </c>
      <c r="AX22" s="272">
        <v>18</v>
      </c>
      <c r="AY22" s="272">
        <v>2</v>
      </c>
      <c r="AZ22" s="272">
        <f t="shared" si="19"/>
        <v>-6</v>
      </c>
      <c r="BA22" s="273">
        <f>AZ22*5</f>
        <v>-30</v>
      </c>
      <c r="BB22" s="278">
        <v>200</v>
      </c>
      <c r="BC22" s="272">
        <v>16</v>
      </c>
      <c r="BD22" s="272">
        <v>90</v>
      </c>
      <c r="BE22" s="275">
        <v>-94</v>
      </c>
      <c r="BF22" s="281">
        <v>11</v>
      </c>
      <c r="BG22" s="272">
        <v>26</v>
      </c>
      <c r="BH22" s="272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90">
        <v>22</v>
      </c>
      <c r="F23" s="191">
        <v>150</v>
      </c>
      <c r="G23" s="189">
        <v>3</v>
      </c>
      <c r="H23" s="189">
        <v>2</v>
      </c>
      <c r="I23" s="212">
        <v>13000</v>
      </c>
      <c r="J23" s="108">
        <f t="shared" si="0"/>
        <v>39000</v>
      </c>
      <c r="K23" s="212">
        <f t="shared" si="1"/>
        <v>2696.35276343814</v>
      </c>
      <c r="L23" s="108">
        <f t="shared" si="2"/>
        <v>8089.05829031442</v>
      </c>
      <c r="M23" s="213">
        <v>0.207411751033703</v>
      </c>
      <c r="N23" s="214">
        <v>16250</v>
      </c>
      <c r="O23" s="211">
        <f t="shared" si="3"/>
        <v>48750</v>
      </c>
      <c r="P23" s="212">
        <f t="shared" si="4"/>
        <v>3117.65788272534</v>
      </c>
      <c r="Q23" s="108">
        <f t="shared" si="5"/>
        <v>9352.97364817603</v>
      </c>
      <c r="R23" s="213">
        <v>0.191855869706175</v>
      </c>
      <c r="S23" s="232">
        <v>43765.76</v>
      </c>
      <c r="T23" s="232">
        <v>6210.56</v>
      </c>
      <c r="U23" s="229">
        <f t="shared" si="6"/>
        <v>1.12219897435897</v>
      </c>
      <c r="V23" s="233">
        <f t="shared" si="7"/>
        <v>0.767772931916726</v>
      </c>
      <c r="W23" s="233">
        <f t="shared" si="8"/>
        <v>0.89775917948718</v>
      </c>
      <c r="X23" s="233">
        <f t="shared" si="9"/>
        <v>0.664019833009062</v>
      </c>
      <c r="Y23" s="192">
        <f t="shared" si="21"/>
        <v>800</v>
      </c>
      <c r="Z23" s="248">
        <v>0</v>
      </c>
      <c r="AA23" s="247">
        <v>8450</v>
      </c>
      <c r="AB23" s="211">
        <f t="shared" si="10"/>
        <v>16900</v>
      </c>
      <c r="AC23" s="212">
        <v>2263.81284096994</v>
      </c>
      <c r="AD23" s="108">
        <f t="shared" si="11"/>
        <v>4527.62568193988</v>
      </c>
      <c r="AE23" s="213">
        <v>0.267906845085199</v>
      </c>
      <c r="AF23" s="212">
        <v>9717.5</v>
      </c>
      <c r="AG23" s="108">
        <f t="shared" si="12"/>
        <v>19435</v>
      </c>
      <c r="AH23" s="212">
        <v>2421.14783341735</v>
      </c>
      <c r="AI23" s="108">
        <f t="shared" si="13"/>
        <v>4842.2956668347</v>
      </c>
      <c r="AJ23" s="258">
        <v>0.249153365929236</v>
      </c>
      <c r="AK23" s="259">
        <v>16996.52</v>
      </c>
      <c r="AL23" s="259">
        <v>3575.11</v>
      </c>
      <c r="AM23" s="260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71"/>
      <c r="AR23" s="271"/>
      <c r="AS23" s="272">
        <v>42</v>
      </c>
      <c r="AT23" s="272">
        <v>0</v>
      </c>
      <c r="AU23" s="272">
        <f t="shared" si="18"/>
        <v>-42</v>
      </c>
      <c r="AV23" s="273">
        <f>AU23*2</f>
        <v>-84</v>
      </c>
      <c r="AW23" s="272">
        <v>16</v>
      </c>
      <c r="AX23" s="272">
        <v>4</v>
      </c>
      <c r="AY23" s="272">
        <v>4</v>
      </c>
      <c r="AZ23" s="272">
        <f t="shared" si="19"/>
        <v>-8</v>
      </c>
      <c r="BA23" s="273">
        <f>AZ23*5</f>
        <v>-40</v>
      </c>
      <c r="BB23" s="278">
        <v>100</v>
      </c>
      <c r="BC23" s="272">
        <v>32</v>
      </c>
      <c r="BD23" s="272">
        <v>20</v>
      </c>
      <c r="BE23" s="275">
        <v>-48</v>
      </c>
      <c r="BF23" s="281">
        <v>9</v>
      </c>
      <c r="BG23" s="272">
        <v>2</v>
      </c>
      <c r="BH23" s="272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9">
        <v>2</v>
      </c>
      <c r="H24" s="189">
        <v>3</v>
      </c>
      <c r="I24" s="212">
        <v>16000</v>
      </c>
      <c r="J24" s="108">
        <f t="shared" si="0"/>
        <v>48000</v>
      </c>
      <c r="K24" s="212">
        <f t="shared" si="1"/>
        <v>3402.30608359085</v>
      </c>
      <c r="L24" s="108">
        <f t="shared" si="2"/>
        <v>10206.9182507725</v>
      </c>
      <c r="M24" s="213">
        <v>0.212644130224428</v>
      </c>
      <c r="N24" s="214">
        <v>20000</v>
      </c>
      <c r="O24" s="211">
        <f t="shared" si="3"/>
        <v>60000</v>
      </c>
      <c r="P24" s="212">
        <f t="shared" si="4"/>
        <v>3933.91640915192</v>
      </c>
      <c r="Q24" s="108">
        <f t="shared" si="5"/>
        <v>11801.7492274558</v>
      </c>
      <c r="R24" s="213">
        <v>0.196695820457596</v>
      </c>
      <c r="S24" s="232">
        <v>53796.28</v>
      </c>
      <c r="T24" s="232">
        <v>7994.25</v>
      </c>
      <c r="U24" s="229">
        <f t="shared" si="6"/>
        <v>1.12075583333333</v>
      </c>
      <c r="V24" s="233">
        <f t="shared" si="7"/>
        <v>0.783218774128515</v>
      </c>
      <c r="W24" s="233">
        <f t="shared" si="8"/>
        <v>0.896604666666667</v>
      </c>
      <c r="X24" s="233">
        <f t="shared" si="9"/>
        <v>0.677378399246277</v>
      </c>
      <c r="Y24" s="192">
        <f t="shared" si="21"/>
        <v>700</v>
      </c>
      <c r="Z24" s="248">
        <v>0</v>
      </c>
      <c r="AA24" s="247">
        <v>10400</v>
      </c>
      <c r="AB24" s="211">
        <f t="shared" si="10"/>
        <v>20800</v>
      </c>
      <c r="AC24" s="212">
        <v>2856.51948268148</v>
      </c>
      <c r="AD24" s="108">
        <f t="shared" si="11"/>
        <v>5713.03896536296</v>
      </c>
      <c r="AE24" s="213">
        <v>0.274665334873219</v>
      </c>
      <c r="AF24" s="212">
        <v>11960</v>
      </c>
      <c r="AG24" s="108">
        <f t="shared" si="12"/>
        <v>23920</v>
      </c>
      <c r="AH24" s="212">
        <v>3055.04758672784</v>
      </c>
      <c r="AI24" s="108">
        <f t="shared" si="13"/>
        <v>6110.09517345568</v>
      </c>
      <c r="AJ24" s="258">
        <v>0.255438761432094</v>
      </c>
      <c r="AK24" s="259">
        <v>22177.03</v>
      </c>
      <c r="AL24" s="259">
        <v>5309.44</v>
      </c>
      <c r="AM24" s="260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71"/>
      <c r="AR24" s="271"/>
      <c r="AS24" s="272">
        <v>100</v>
      </c>
      <c r="AT24" s="272">
        <v>31</v>
      </c>
      <c r="AU24" s="272">
        <f t="shared" si="18"/>
        <v>-69</v>
      </c>
      <c r="AV24" s="273">
        <f>AU24*2</f>
        <v>-138</v>
      </c>
      <c r="AW24" s="272">
        <v>20</v>
      </c>
      <c r="AX24" s="272">
        <v>2</v>
      </c>
      <c r="AY24" s="272">
        <v>0</v>
      </c>
      <c r="AZ24" s="272">
        <f t="shared" si="19"/>
        <v>-18</v>
      </c>
      <c r="BA24" s="273">
        <f>AZ24*5</f>
        <v>-90</v>
      </c>
      <c r="BB24" s="278">
        <v>200</v>
      </c>
      <c r="BC24" s="272">
        <v>0</v>
      </c>
      <c r="BD24" s="272">
        <v>10</v>
      </c>
      <c r="BE24" s="275">
        <v>-190</v>
      </c>
      <c r="BF24" s="281">
        <v>8</v>
      </c>
      <c r="BG24" s="272">
        <v>10</v>
      </c>
      <c r="BH24" s="272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90">
        <v>10</v>
      </c>
      <c r="F25" s="191">
        <v>200</v>
      </c>
      <c r="G25" s="189">
        <v>3</v>
      </c>
      <c r="H25" s="189">
        <v>2</v>
      </c>
      <c r="I25" s="212">
        <v>20000</v>
      </c>
      <c r="J25" s="108">
        <f t="shared" si="0"/>
        <v>60000</v>
      </c>
      <c r="K25" s="212">
        <f t="shared" si="1"/>
        <v>3300</v>
      </c>
      <c r="L25" s="108">
        <f t="shared" si="2"/>
        <v>9900</v>
      </c>
      <c r="M25" s="213">
        <v>0.165</v>
      </c>
      <c r="N25" s="214">
        <v>25000</v>
      </c>
      <c r="O25" s="211">
        <f t="shared" si="3"/>
        <v>75000</v>
      </c>
      <c r="P25" s="212">
        <f t="shared" si="4"/>
        <v>3750</v>
      </c>
      <c r="Q25" s="108">
        <f t="shared" si="5"/>
        <v>11250</v>
      </c>
      <c r="R25" s="213">
        <v>0.15</v>
      </c>
      <c r="S25" s="232">
        <v>67138.64</v>
      </c>
      <c r="T25" s="232">
        <v>10408.38</v>
      </c>
      <c r="U25" s="229">
        <f t="shared" si="6"/>
        <v>1.11897733333333</v>
      </c>
      <c r="V25" s="229">
        <f t="shared" si="7"/>
        <v>1.05135151515152</v>
      </c>
      <c r="W25" s="233">
        <f t="shared" si="8"/>
        <v>0.895181866666667</v>
      </c>
      <c r="X25" s="233">
        <f t="shared" si="9"/>
        <v>0.925189333333333</v>
      </c>
      <c r="Y25" s="192">
        <f t="shared" si="21"/>
        <v>800</v>
      </c>
      <c r="Z25" s="243">
        <f>(T25-L25)*0.2</f>
        <v>101.676</v>
      </c>
      <c r="AA25" s="247">
        <v>12000</v>
      </c>
      <c r="AB25" s="211">
        <f t="shared" si="10"/>
        <v>24000</v>
      </c>
      <c r="AC25" s="212">
        <v>2119.25467096228</v>
      </c>
      <c r="AD25" s="108">
        <f t="shared" si="11"/>
        <v>4238.50934192456</v>
      </c>
      <c r="AE25" s="213">
        <v>0.176604555913523</v>
      </c>
      <c r="AF25" s="212">
        <v>13800</v>
      </c>
      <c r="AG25" s="108">
        <f t="shared" si="12"/>
        <v>27600</v>
      </c>
      <c r="AH25" s="212">
        <v>2266.54287059416</v>
      </c>
      <c r="AI25" s="108">
        <f t="shared" si="13"/>
        <v>4533.08574118832</v>
      </c>
      <c r="AJ25" s="258">
        <v>0.164242236999577</v>
      </c>
      <c r="AK25" s="259">
        <v>28854.36</v>
      </c>
      <c r="AL25" s="259">
        <v>4214.93</v>
      </c>
      <c r="AM25" s="260">
        <f t="shared" si="14"/>
        <v>1.202265</v>
      </c>
      <c r="AN25" s="76">
        <f t="shared" si="15"/>
        <v>0.994436878623499</v>
      </c>
      <c r="AO25" s="260">
        <f t="shared" si="16"/>
        <v>1.04544782608696</v>
      </c>
      <c r="AP25" s="76">
        <f t="shared" si="17"/>
        <v>0.929814753271153</v>
      </c>
      <c r="AQ25" s="271"/>
      <c r="AR25" s="271"/>
      <c r="AS25" s="272">
        <v>50</v>
      </c>
      <c r="AT25" s="272">
        <v>66</v>
      </c>
      <c r="AU25" s="272">
        <f t="shared" si="18"/>
        <v>16</v>
      </c>
      <c r="AV25" s="273"/>
      <c r="AW25" s="272">
        <v>16</v>
      </c>
      <c r="AX25" s="272">
        <v>16</v>
      </c>
      <c r="AY25" s="272">
        <v>4</v>
      </c>
      <c r="AZ25" s="272">
        <f t="shared" si="19"/>
        <v>4</v>
      </c>
      <c r="BA25" s="272"/>
      <c r="BB25" s="278">
        <v>100</v>
      </c>
      <c r="BC25" s="272">
        <v>32</v>
      </c>
      <c r="BD25" s="272">
        <v>128</v>
      </c>
      <c r="BE25" s="275">
        <v>60</v>
      </c>
      <c r="BF25" s="281">
        <v>10</v>
      </c>
      <c r="BG25" s="272">
        <v>12</v>
      </c>
      <c r="BH25" s="272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90">
        <v>6</v>
      </c>
      <c r="F26" s="191">
        <v>200</v>
      </c>
      <c r="G26" s="189">
        <v>3</v>
      </c>
      <c r="H26" s="189">
        <v>3</v>
      </c>
      <c r="I26" s="212">
        <v>20000</v>
      </c>
      <c r="J26" s="108">
        <f t="shared" si="0"/>
        <v>60000</v>
      </c>
      <c r="K26" s="212">
        <f t="shared" si="1"/>
        <v>4718.47103735082</v>
      </c>
      <c r="L26" s="108">
        <f t="shared" si="2"/>
        <v>14155.4131120525</v>
      </c>
      <c r="M26" s="213">
        <v>0.235923551867541</v>
      </c>
      <c r="N26" s="214">
        <v>25000</v>
      </c>
      <c r="O26" s="211">
        <f t="shared" si="3"/>
        <v>75000</v>
      </c>
      <c r="P26" s="212">
        <f t="shared" si="4"/>
        <v>5455.73213693687</v>
      </c>
      <c r="Q26" s="108">
        <f t="shared" si="5"/>
        <v>16367.1964108106</v>
      </c>
      <c r="R26" s="213">
        <v>0.218229285477475</v>
      </c>
      <c r="S26" s="232">
        <v>66743.07</v>
      </c>
      <c r="T26" s="232">
        <v>19874.81</v>
      </c>
      <c r="U26" s="229">
        <f t="shared" si="6"/>
        <v>1.1123845</v>
      </c>
      <c r="V26" s="229">
        <f t="shared" si="7"/>
        <v>1.40404309239677</v>
      </c>
      <c r="W26" s="233">
        <f t="shared" si="8"/>
        <v>0.8899076</v>
      </c>
      <c r="X26" s="233">
        <f t="shared" si="9"/>
        <v>1.21430753937019</v>
      </c>
      <c r="Y26" s="192">
        <f t="shared" si="21"/>
        <v>900</v>
      </c>
      <c r="Z26" s="243">
        <f>(T26-L26)*0.2</f>
        <v>1143.8793775895</v>
      </c>
      <c r="AA26" s="247">
        <v>13000</v>
      </c>
      <c r="AB26" s="211">
        <f t="shared" si="10"/>
        <v>26000</v>
      </c>
      <c r="AC26" s="212">
        <v>3961.54964177579</v>
      </c>
      <c r="AD26" s="108">
        <f t="shared" si="11"/>
        <v>7923.09928355158</v>
      </c>
      <c r="AE26" s="213">
        <v>0.304734587828907</v>
      </c>
      <c r="AF26" s="212">
        <v>14950</v>
      </c>
      <c r="AG26" s="108">
        <f t="shared" si="12"/>
        <v>29900</v>
      </c>
      <c r="AH26" s="212">
        <v>4236.87734187921</v>
      </c>
      <c r="AI26" s="108">
        <f t="shared" si="13"/>
        <v>8473.75468375842</v>
      </c>
      <c r="AJ26" s="258">
        <v>0.283403166680884</v>
      </c>
      <c r="AK26" s="259">
        <v>23143.91</v>
      </c>
      <c r="AL26" s="259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71"/>
      <c r="AR26" s="271"/>
      <c r="AS26" s="272">
        <v>71</v>
      </c>
      <c r="AT26" s="272">
        <v>1</v>
      </c>
      <c r="AU26" s="272">
        <f t="shared" si="18"/>
        <v>-70</v>
      </c>
      <c r="AV26" s="273">
        <f>AU26*2</f>
        <v>-140</v>
      </c>
      <c r="AW26" s="272">
        <v>20</v>
      </c>
      <c r="AX26" s="272">
        <v>6</v>
      </c>
      <c r="AY26" s="272">
        <v>0</v>
      </c>
      <c r="AZ26" s="272">
        <f t="shared" si="19"/>
        <v>-14</v>
      </c>
      <c r="BA26" s="273">
        <f>AZ26*5</f>
        <v>-70</v>
      </c>
      <c r="BB26" s="278">
        <v>200</v>
      </c>
      <c r="BC26" s="272">
        <v>0</v>
      </c>
      <c r="BD26" s="272">
        <v>30</v>
      </c>
      <c r="BE26" s="275">
        <v>-170</v>
      </c>
      <c r="BF26" s="281">
        <v>12</v>
      </c>
      <c r="BG26" s="272">
        <v>35</v>
      </c>
      <c r="BH26" s="272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9">
        <v>18</v>
      </c>
      <c r="H27" s="189">
        <v>5</v>
      </c>
      <c r="I27" s="212">
        <v>110000</v>
      </c>
      <c r="J27" s="108">
        <f t="shared" si="0"/>
        <v>330000</v>
      </c>
      <c r="K27" s="212">
        <f t="shared" si="1"/>
        <v>23100</v>
      </c>
      <c r="L27" s="108">
        <f t="shared" si="2"/>
        <v>69300</v>
      </c>
      <c r="M27" s="213">
        <v>0.21</v>
      </c>
      <c r="N27" s="214">
        <v>132000</v>
      </c>
      <c r="O27" s="211">
        <f t="shared" si="3"/>
        <v>396000</v>
      </c>
      <c r="P27" s="212">
        <f t="shared" si="4"/>
        <v>25641</v>
      </c>
      <c r="Q27" s="108">
        <f t="shared" si="5"/>
        <v>76923</v>
      </c>
      <c r="R27" s="213">
        <v>0.19425</v>
      </c>
      <c r="S27" s="232">
        <v>366496.07</v>
      </c>
      <c r="T27" s="232">
        <v>75869.41</v>
      </c>
      <c r="U27" s="229">
        <f t="shared" si="6"/>
        <v>1.11059415151515</v>
      </c>
      <c r="V27" s="229">
        <f t="shared" si="7"/>
        <v>1.09479668109668</v>
      </c>
      <c r="W27" s="233">
        <f t="shared" si="8"/>
        <v>0.925495126262626</v>
      </c>
      <c r="X27" s="233">
        <f t="shared" si="9"/>
        <v>0.986303316303316</v>
      </c>
      <c r="Y27" s="192">
        <v>0</v>
      </c>
      <c r="Z27" s="248">
        <v>0</v>
      </c>
      <c r="AA27" s="247">
        <v>75000</v>
      </c>
      <c r="AB27" s="211">
        <f t="shared" si="10"/>
        <v>150000</v>
      </c>
      <c r="AC27" s="212">
        <v>19173.2439885115</v>
      </c>
      <c r="AD27" s="108">
        <f t="shared" si="11"/>
        <v>38346.487977023</v>
      </c>
      <c r="AE27" s="213">
        <v>0.255643253180153</v>
      </c>
      <c r="AF27" s="212">
        <v>86250</v>
      </c>
      <c r="AG27" s="108">
        <f t="shared" si="12"/>
        <v>172500</v>
      </c>
      <c r="AH27" s="212">
        <v>20505.784445713</v>
      </c>
      <c r="AI27" s="108">
        <f t="shared" si="13"/>
        <v>41011.568891426</v>
      </c>
      <c r="AJ27" s="258">
        <v>0.237748225457543</v>
      </c>
      <c r="AK27" s="259">
        <v>192017.3</v>
      </c>
      <c r="AL27" s="259">
        <v>37924.41</v>
      </c>
      <c r="AM27" s="260">
        <f t="shared" si="14"/>
        <v>1.28011533333333</v>
      </c>
      <c r="AN27" s="76">
        <f t="shared" si="15"/>
        <v>0.988993047361315</v>
      </c>
      <c r="AO27" s="260">
        <f t="shared" si="16"/>
        <v>1.11314376811594</v>
      </c>
      <c r="AP27" s="76">
        <f t="shared" si="17"/>
        <v>0.924724681964766</v>
      </c>
      <c r="AQ27" s="271"/>
      <c r="AR27" s="271"/>
      <c r="AS27" s="272">
        <v>180</v>
      </c>
      <c r="AT27" s="272">
        <v>269</v>
      </c>
      <c r="AU27" s="272">
        <f t="shared" si="18"/>
        <v>89</v>
      </c>
      <c r="AV27" s="273"/>
      <c r="AW27" s="272">
        <v>73</v>
      </c>
      <c r="AX27" s="272">
        <v>41</v>
      </c>
      <c r="AY27" s="272">
        <v>2</v>
      </c>
      <c r="AZ27" s="272">
        <f t="shared" si="19"/>
        <v>-30</v>
      </c>
      <c r="BA27" s="273">
        <f>AZ27*5</f>
        <v>-150</v>
      </c>
      <c r="BB27" s="278">
        <v>600</v>
      </c>
      <c r="BC27" s="272">
        <v>16</v>
      </c>
      <c r="BD27" s="272">
        <v>205</v>
      </c>
      <c r="BE27" s="275">
        <v>-379</v>
      </c>
      <c r="BF27" s="281">
        <v>60</v>
      </c>
      <c r="BG27" s="272">
        <v>196.18</v>
      </c>
      <c r="BH27" s="272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90">
        <v>24</v>
      </c>
      <c r="F28" s="191">
        <v>150</v>
      </c>
      <c r="G28" s="189">
        <v>2</v>
      </c>
      <c r="H28" s="189">
        <v>1</v>
      </c>
      <c r="I28" s="212">
        <v>12000</v>
      </c>
      <c r="J28" s="108">
        <f t="shared" si="0"/>
        <v>36000</v>
      </c>
      <c r="K28" s="212">
        <f t="shared" si="1"/>
        <v>2452.84224824324</v>
      </c>
      <c r="L28" s="108">
        <f t="shared" si="2"/>
        <v>7358.52674472973</v>
      </c>
      <c r="M28" s="213">
        <v>0.204403520686937</v>
      </c>
      <c r="N28" s="214">
        <v>15500</v>
      </c>
      <c r="O28" s="211">
        <f t="shared" si="3"/>
        <v>46500</v>
      </c>
      <c r="P28" s="212">
        <f t="shared" si="4"/>
        <v>2930.63547784896</v>
      </c>
      <c r="Q28" s="108">
        <f t="shared" si="5"/>
        <v>8791.90643354689</v>
      </c>
      <c r="R28" s="213">
        <v>0.189073256635417</v>
      </c>
      <c r="S28" s="232">
        <v>39822.29</v>
      </c>
      <c r="T28" s="232">
        <v>7172.91</v>
      </c>
      <c r="U28" s="229">
        <f t="shared" si="6"/>
        <v>1.10617472222222</v>
      </c>
      <c r="V28" s="233">
        <f t="shared" si="7"/>
        <v>0.974775284351223</v>
      </c>
      <c r="W28" s="233">
        <f t="shared" si="8"/>
        <v>0.856393333333333</v>
      </c>
      <c r="X28" s="233">
        <f t="shared" si="9"/>
        <v>0.815853768942609</v>
      </c>
      <c r="Y28" s="192">
        <f t="shared" si="21"/>
        <v>500</v>
      </c>
      <c r="Z28" s="248">
        <v>0</v>
      </c>
      <c r="AA28" s="247">
        <v>7800</v>
      </c>
      <c r="AB28" s="211">
        <f t="shared" si="10"/>
        <v>15600</v>
      </c>
      <c r="AC28" s="212">
        <v>2059.36547092089</v>
      </c>
      <c r="AD28" s="108">
        <f t="shared" si="11"/>
        <v>4118.73094184178</v>
      </c>
      <c r="AE28" s="213">
        <v>0.264021214220627</v>
      </c>
      <c r="AF28" s="212">
        <v>8970</v>
      </c>
      <c r="AG28" s="108">
        <f t="shared" si="12"/>
        <v>17940</v>
      </c>
      <c r="AH28" s="212">
        <v>2202.49137114989</v>
      </c>
      <c r="AI28" s="108">
        <f t="shared" si="13"/>
        <v>4404.98274229978</v>
      </c>
      <c r="AJ28" s="258">
        <v>0.245539729225183</v>
      </c>
      <c r="AK28" s="259">
        <v>23833.65</v>
      </c>
      <c r="AL28" s="259">
        <v>5389.01</v>
      </c>
      <c r="AM28" s="260">
        <f t="shared" si="14"/>
        <v>1.52779807692308</v>
      </c>
      <c r="AN28" s="260">
        <f t="shared" si="15"/>
        <v>1.30841515896403</v>
      </c>
      <c r="AO28" s="260">
        <f t="shared" si="16"/>
        <v>1.32852006688963</v>
      </c>
      <c r="AP28" s="260">
        <f t="shared" si="17"/>
        <v>1.22338958294908</v>
      </c>
      <c r="AQ28" s="192">
        <v>500</v>
      </c>
      <c r="AR28" s="243">
        <f>(AL28-AD28)*0.2</f>
        <v>254.055811631644</v>
      </c>
      <c r="AS28" s="272">
        <v>33</v>
      </c>
      <c r="AT28" s="272">
        <v>44</v>
      </c>
      <c r="AU28" s="272">
        <f t="shared" si="18"/>
        <v>11</v>
      </c>
      <c r="AV28" s="273"/>
      <c r="AW28" s="272">
        <v>16</v>
      </c>
      <c r="AX28" s="272">
        <v>12</v>
      </c>
      <c r="AY28" s="272">
        <v>2</v>
      </c>
      <c r="AZ28" s="272">
        <f t="shared" si="19"/>
        <v>-2</v>
      </c>
      <c r="BA28" s="273">
        <f>AZ28*5</f>
        <v>-10</v>
      </c>
      <c r="BB28" s="278">
        <v>100</v>
      </c>
      <c r="BC28" s="272">
        <v>16</v>
      </c>
      <c r="BD28" s="272">
        <v>60</v>
      </c>
      <c r="BE28" s="275">
        <v>-24</v>
      </c>
      <c r="BF28" s="281">
        <v>6</v>
      </c>
      <c r="BG28" s="272">
        <v>15</v>
      </c>
      <c r="BH28" s="272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9">
        <v>0</v>
      </c>
      <c r="H29" s="189">
        <v>0</v>
      </c>
      <c r="I29" s="212">
        <v>16000</v>
      </c>
      <c r="J29" s="108">
        <f t="shared" si="0"/>
        <v>48000</v>
      </c>
      <c r="K29" s="212">
        <f t="shared" si="1"/>
        <v>4150.83706676891</v>
      </c>
      <c r="L29" s="108">
        <f t="shared" si="2"/>
        <v>12452.5112003067</v>
      </c>
      <c r="M29" s="213">
        <v>0.259427316673057</v>
      </c>
      <c r="N29" s="214">
        <v>20000</v>
      </c>
      <c r="O29" s="211">
        <f t="shared" si="3"/>
        <v>60000</v>
      </c>
      <c r="P29" s="212">
        <f t="shared" si="4"/>
        <v>4799.40535845156</v>
      </c>
      <c r="Q29" s="108">
        <f t="shared" si="5"/>
        <v>14398.2160753547</v>
      </c>
      <c r="R29" s="213">
        <v>0.239970267922578</v>
      </c>
      <c r="S29" s="232">
        <v>52988.11</v>
      </c>
      <c r="T29" s="232">
        <v>12094.88</v>
      </c>
      <c r="U29" s="229">
        <f t="shared" si="6"/>
        <v>1.10391895833333</v>
      </c>
      <c r="V29" s="233">
        <f t="shared" si="7"/>
        <v>0.971280395210735</v>
      </c>
      <c r="W29" s="233">
        <f t="shared" si="8"/>
        <v>0.883135166666667</v>
      </c>
      <c r="X29" s="233">
        <f t="shared" si="9"/>
        <v>0.840026287749821</v>
      </c>
      <c r="Y29" s="192">
        <f t="shared" si="21"/>
        <v>0</v>
      </c>
      <c r="Z29" s="248">
        <v>0</v>
      </c>
      <c r="AA29" s="247">
        <v>10400</v>
      </c>
      <c r="AB29" s="211">
        <f t="shared" si="10"/>
        <v>20800</v>
      </c>
      <c r="AC29" s="212">
        <v>3484.9736206414</v>
      </c>
      <c r="AD29" s="108">
        <f t="shared" si="11"/>
        <v>6969.9472412828</v>
      </c>
      <c r="AE29" s="213">
        <v>0.335093617369365</v>
      </c>
      <c r="AF29" s="212">
        <v>11960</v>
      </c>
      <c r="AG29" s="108">
        <f t="shared" si="12"/>
        <v>23920</v>
      </c>
      <c r="AH29" s="212">
        <v>3727.17928727598</v>
      </c>
      <c r="AI29" s="108">
        <f t="shared" si="13"/>
        <v>7454.35857455196</v>
      </c>
      <c r="AJ29" s="258">
        <v>0.31163706415351</v>
      </c>
      <c r="AK29" s="259">
        <v>22259.63</v>
      </c>
      <c r="AL29" s="259">
        <v>5617.23</v>
      </c>
      <c r="AM29" s="260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71"/>
      <c r="AR29" s="271"/>
      <c r="AS29" s="272">
        <v>42</v>
      </c>
      <c r="AT29" s="272">
        <v>20</v>
      </c>
      <c r="AU29" s="272">
        <f t="shared" si="18"/>
        <v>-22</v>
      </c>
      <c r="AV29" s="273">
        <f>AU29*2</f>
        <v>-44</v>
      </c>
      <c r="AW29" s="272">
        <v>12</v>
      </c>
      <c r="AX29" s="272">
        <v>11</v>
      </c>
      <c r="AY29" s="272">
        <v>0</v>
      </c>
      <c r="AZ29" s="272">
        <f t="shared" si="19"/>
        <v>-1</v>
      </c>
      <c r="BA29" s="273">
        <f>AZ29*5</f>
        <v>-5</v>
      </c>
      <c r="BB29" s="278">
        <v>100</v>
      </c>
      <c r="BC29" s="272">
        <v>0</v>
      </c>
      <c r="BD29" s="272">
        <v>55</v>
      </c>
      <c r="BE29" s="275">
        <v>-45</v>
      </c>
      <c r="BF29" s="281">
        <v>8</v>
      </c>
      <c r="BG29" s="272">
        <v>15</v>
      </c>
      <c r="BH29" s="272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9">
        <v>4</v>
      </c>
      <c r="H30" s="189">
        <v>0</v>
      </c>
      <c r="I30" s="212">
        <v>20000</v>
      </c>
      <c r="J30" s="108">
        <f t="shared" si="0"/>
        <v>60000</v>
      </c>
      <c r="K30" s="212">
        <f t="shared" si="1"/>
        <v>5082.61172183964</v>
      </c>
      <c r="L30" s="108">
        <f t="shared" si="2"/>
        <v>15247.8351655189</v>
      </c>
      <c r="M30" s="213">
        <v>0.254130586091982</v>
      </c>
      <c r="N30" s="214">
        <v>25000</v>
      </c>
      <c r="O30" s="211">
        <f t="shared" si="3"/>
        <v>75000</v>
      </c>
      <c r="P30" s="212">
        <f t="shared" si="4"/>
        <v>5876.76980337707</v>
      </c>
      <c r="Q30" s="108">
        <f t="shared" si="5"/>
        <v>17630.3094101312</v>
      </c>
      <c r="R30" s="213">
        <v>0.235070792135083</v>
      </c>
      <c r="S30" s="232">
        <v>65852.15</v>
      </c>
      <c r="T30" s="232">
        <v>10125.26</v>
      </c>
      <c r="U30" s="229">
        <f t="shared" si="6"/>
        <v>1.09753583333333</v>
      </c>
      <c r="V30" s="233">
        <f t="shared" si="7"/>
        <v>0.664045740925704</v>
      </c>
      <c r="W30" s="233">
        <f t="shared" si="8"/>
        <v>0.878028666666667</v>
      </c>
      <c r="X30" s="233">
        <f t="shared" si="9"/>
        <v>0.574309829989799</v>
      </c>
      <c r="Y30" s="192">
        <f t="shared" si="21"/>
        <v>800</v>
      </c>
      <c r="Z30" s="248">
        <v>0</v>
      </c>
      <c r="AA30" s="247">
        <v>13000</v>
      </c>
      <c r="AB30" s="211">
        <f t="shared" si="10"/>
        <v>26000</v>
      </c>
      <c r="AC30" s="212">
        <v>4267.27609146119</v>
      </c>
      <c r="AD30" s="108">
        <f t="shared" si="11"/>
        <v>8534.55218292238</v>
      </c>
      <c r="AE30" s="213">
        <v>0.328252007035477</v>
      </c>
      <c r="AF30" s="212">
        <v>14950</v>
      </c>
      <c r="AG30" s="108">
        <f t="shared" si="12"/>
        <v>29900</v>
      </c>
      <c r="AH30" s="212">
        <v>4563.85177981775</v>
      </c>
      <c r="AI30" s="108">
        <f t="shared" si="13"/>
        <v>9127.7035596355</v>
      </c>
      <c r="AJ30" s="258">
        <v>0.305274366542993</v>
      </c>
      <c r="AK30" s="259">
        <v>52121.13</v>
      </c>
      <c r="AL30" s="259">
        <v>8336.3</v>
      </c>
      <c r="AM30" s="260">
        <f t="shared" si="14"/>
        <v>2.00465884615385</v>
      </c>
      <c r="AN30" s="76">
        <f t="shared" si="15"/>
        <v>0.976770640254672</v>
      </c>
      <c r="AO30" s="260">
        <f t="shared" si="16"/>
        <v>1.74318160535117</v>
      </c>
      <c r="AP30" s="76">
        <f t="shared" si="17"/>
        <v>0.913296531327415</v>
      </c>
      <c r="AQ30" s="271"/>
      <c r="AR30" s="271"/>
      <c r="AS30" s="272">
        <v>50</v>
      </c>
      <c r="AT30" s="272">
        <v>0</v>
      </c>
      <c r="AU30" s="272">
        <f t="shared" si="18"/>
        <v>-50</v>
      </c>
      <c r="AV30" s="273">
        <f>AU30*2</f>
        <v>-100</v>
      </c>
      <c r="AW30" s="272">
        <v>20</v>
      </c>
      <c r="AX30" s="272">
        <v>17</v>
      </c>
      <c r="AY30" s="272">
        <v>0</v>
      </c>
      <c r="AZ30" s="272">
        <f t="shared" si="19"/>
        <v>-3</v>
      </c>
      <c r="BA30" s="273">
        <f>AZ30*5</f>
        <v>-15</v>
      </c>
      <c r="BB30" s="278">
        <v>200</v>
      </c>
      <c r="BC30" s="272">
        <v>0</v>
      </c>
      <c r="BD30" s="272">
        <v>85</v>
      </c>
      <c r="BE30" s="275">
        <v>-115</v>
      </c>
      <c r="BF30" s="281">
        <v>11</v>
      </c>
      <c r="BG30" s="272">
        <v>27</v>
      </c>
      <c r="BH30" s="272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9">
        <v>3</v>
      </c>
      <c r="H31" s="189">
        <v>1</v>
      </c>
      <c r="I31" s="212">
        <v>15500</v>
      </c>
      <c r="J31" s="108">
        <f t="shared" si="0"/>
        <v>46500</v>
      </c>
      <c r="K31" s="212">
        <f t="shared" si="1"/>
        <v>3418.04248488085</v>
      </c>
      <c r="L31" s="108">
        <f t="shared" si="2"/>
        <v>10254.1274546426</v>
      </c>
      <c r="M31" s="213">
        <v>0.220518869992313</v>
      </c>
      <c r="N31" s="214">
        <v>18600</v>
      </c>
      <c r="O31" s="211">
        <f t="shared" si="3"/>
        <v>55800</v>
      </c>
      <c r="P31" s="212">
        <f t="shared" si="4"/>
        <v>3794.02715821775</v>
      </c>
      <c r="Q31" s="108">
        <f t="shared" si="5"/>
        <v>11382.0814746533</v>
      </c>
      <c r="R31" s="213">
        <v>0.20397995474289</v>
      </c>
      <c r="S31" s="232">
        <v>50936.87</v>
      </c>
      <c r="T31" s="232">
        <v>10158.5</v>
      </c>
      <c r="U31" s="229">
        <f t="shared" si="6"/>
        <v>1.09541655913979</v>
      </c>
      <c r="V31" s="233">
        <f t="shared" si="7"/>
        <v>0.99067424751003</v>
      </c>
      <c r="W31" s="233">
        <f t="shared" si="8"/>
        <v>0.912847132616488</v>
      </c>
      <c r="X31" s="233">
        <f t="shared" si="9"/>
        <v>0.892499322081107</v>
      </c>
      <c r="Y31" s="192">
        <f t="shared" si="21"/>
        <v>700</v>
      </c>
      <c r="Z31" s="248">
        <v>0</v>
      </c>
      <c r="AA31" s="247">
        <v>10000</v>
      </c>
      <c r="AB31" s="211">
        <f t="shared" si="10"/>
        <v>20000</v>
      </c>
      <c r="AC31" s="212">
        <v>2848.36873740071</v>
      </c>
      <c r="AD31" s="108">
        <f t="shared" si="11"/>
        <v>5696.73747480142</v>
      </c>
      <c r="AE31" s="213">
        <v>0.284836873740071</v>
      </c>
      <c r="AF31" s="212">
        <v>11500</v>
      </c>
      <c r="AG31" s="108">
        <f t="shared" si="12"/>
        <v>23000</v>
      </c>
      <c r="AH31" s="212">
        <v>3046.33036465006</v>
      </c>
      <c r="AI31" s="108">
        <f t="shared" si="13"/>
        <v>6092.66072930012</v>
      </c>
      <c r="AJ31" s="258">
        <v>0.264898292578266</v>
      </c>
      <c r="AK31" s="259">
        <v>24468.3</v>
      </c>
      <c r="AL31" s="259">
        <v>4890.01</v>
      </c>
      <c r="AM31" s="260">
        <f t="shared" si="14"/>
        <v>1.223415</v>
      </c>
      <c r="AN31" s="76">
        <f t="shared" si="15"/>
        <v>0.858387809097778</v>
      </c>
      <c r="AO31" s="260">
        <f t="shared" si="16"/>
        <v>1.06383913043478</v>
      </c>
      <c r="AP31" s="76">
        <f t="shared" si="17"/>
        <v>0.802606647122747</v>
      </c>
      <c r="AQ31" s="271"/>
      <c r="AR31" s="271"/>
      <c r="AS31" s="272">
        <v>42</v>
      </c>
      <c r="AT31" s="272">
        <v>110</v>
      </c>
      <c r="AU31" s="272">
        <f t="shared" si="18"/>
        <v>68</v>
      </c>
      <c r="AV31" s="273"/>
      <c r="AW31" s="272">
        <v>20</v>
      </c>
      <c r="AX31" s="272">
        <v>27</v>
      </c>
      <c r="AY31" s="272">
        <v>0</v>
      </c>
      <c r="AZ31" s="272">
        <f t="shared" si="19"/>
        <v>7</v>
      </c>
      <c r="BA31" s="272"/>
      <c r="BB31" s="278">
        <v>200</v>
      </c>
      <c r="BC31" s="272">
        <v>0</v>
      </c>
      <c r="BD31" s="272">
        <v>216</v>
      </c>
      <c r="BE31" s="275">
        <v>16</v>
      </c>
      <c r="BF31" s="281">
        <v>9</v>
      </c>
      <c r="BG31" s="272">
        <v>10</v>
      </c>
      <c r="BH31" s="272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9">
        <v>3</v>
      </c>
      <c r="H32" s="189">
        <v>1</v>
      </c>
      <c r="I32" s="212">
        <v>17000</v>
      </c>
      <c r="J32" s="108">
        <f t="shared" si="0"/>
        <v>51000</v>
      </c>
      <c r="K32" s="212">
        <f t="shared" si="1"/>
        <v>3740</v>
      </c>
      <c r="L32" s="108">
        <f t="shared" si="2"/>
        <v>11220</v>
      </c>
      <c r="M32" s="213">
        <v>0.22</v>
      </c>
      <c r="N32" s="214">
        <v>21250</v>
      </c>
      <c r="O32" s="211">
        <f t="shared" si="3"/>
        <v>63750</v>
      </c>
      <c r="P32" s="212">
        <f t="shared" si="4"/>
        <v>4324.375</v>
      </c>
      <c r="Q32" s="108">
        <f t="shared" si="5"/>
        <v>12973.125</v>
      </c>
      <c r="R32" s="213">
        <v>0.2035</v>
      </c>
      <c r="S32" s="232">
        <v>55832.64</v>
      </c>
      <c r="T32" s="232">
        <v>9474.83</v>
      </c>
      <c r="U32" s="229">
        <f t="shared" si="6"/>
        <v>1.09475764705882</v>
      </c>
      <c r="V32" s="233">
        <f t="shared" si="7"/>
        <v>0.844459001782531</v>
      </c>
      <c r="W32" s="233">
        <f t="shared" si="8"/>
        <v>0.875806117647059</v>
      </c>
      <c r="X32" s="233">
        <f t="shared" si="9"/>
        <v>0.730342920460567</v>
      </c>
      <c r="Y32" s="192">
        <f t="shared" si="21"/>
        <v>700</v>
      </c>
      <c r="Z32" s="248">
        <v>0</v>
      </c>
      <c r="AA32" s="247">
        <v>10725</v>
      </c>
      <c r="AB32" s="211">
        <f t="shared" si="10"/>
        <v>21450</v>
      </c>
      <c r="AC32" s="212">
        <v>2615.23457328941</v>
      </c>
      <c r="AD32" s="108">
        <f t="shared" si="11"/>
        <v>5230.46914657882</v>
      </c>
      <c r="AE32" s="213">
        <v>0.24384471545822</v>
      </c>
      <c r="AF32" s="212">
        <v>12333.75</v>
      </c>
      <c r="AG32" s="108">
        <f t="shared" si="12"/>
        <v>24667.5</v>
      </c>
      <c r="AH32" s="212">
        <v>2796.99337613303</v>
      </c>
      <c r="AI32" s="108">
        <f t="shared" si="13"/>
        <v>5593.98675226606</v>
      </c>
      <c r="AJ32" s="258">
        <v>0.226775585376145</v>
      </c>
      <c r="AK32" s="259">
        <v>26709.76</v>
      </c>
      <c r="AL32" s="259">
        <v>5735.86</v>
      </c>
      <c r="AM32" s="260">
        <f t="shared" si="14"/>
        <v>1.24521025641026</v>
      </c>
      <c r="AN32" s="260">
        <f t="shared" si="15"/>
        <v>1.09662438287238</v>
      </c>
      <c r="AO32" s="260">
        <f t="shared" si="16"/>
        <v>1.08279152731327</v>
      </c>
      <c r="AP32" s="260">
        <f t="shared" si="17"/>
        <v>1.02536174181615</v>
      </c>
      <c r="AQ32" s="192">
        <v>500</v>
      </c>
      <c r="AR32" s="243">
        <f>(AL32-AD32)*0.2</f>
        <v>101.078170684236</v>
      </c>
      <c r="AS32" s="272">
        <v>42</v>
      </c>
      <c r="AT32" s="272">
        <v>20</v>
      </c>
      <c r="AU32" s="272">
        <f t="shared" si="18"/>
        <v>-22</v>
      </c>
      <c r="AV32" s="273">
        <f>AU32*2</f>
        <v>-44</v>
      </c>
      <c r="AW32" s="272">
        <v>18</v>
      </c>
      <c r="AX32" s="272">
        <v>8</v>
      </c>
      <c r="AY32" s="272">
        <v>3</v>
      </c>
      <c r="AZ32" s="272">
        <f t="shared" si="19"/>
        <v>-7</v>
      </c>
      <c r="BA32" s="273">
        <f>AZ32*5</f>
        <v>-35</v>
      </c>
      <c r="BB32" s="278">
        <v>100</v>
      </c>
      <c r="BC32" s="272">
        <v>24</v>
      </c>
      <c r="BD32" s="272">
        <v>40</v>
      </c>
      <c r="BE32" s="275">
        <v>-36</v>
      </c>
      <c r="BF32" s="281">
        <v>10</v>
      </c>
      <c r="BG32" s="272">
        <v>21</v>
      </c>
      <c r="BH32" s="272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9">
        <v>2</v>
      </c>
      <c r="H33" s="189">
        <v>1</v>
      </c>
      <c r="I33" s="212">
        <v>10500</v>
      </c>
      <c r="J33" s="108">
        <f t="shared" si="0"/>
        <v>31500</v>
      </c>
      <c r="K33" s="212">
        <f t="shared" si="1"/>
        <v>2712.03459688336</v>
      </c>
      <c r="L33" s="108">
        <f t="shared" si="2"/>
        <v>8136.10379065009</v>
      </c>
      <c r="M33" s="213">
        <v>0.258289009226987</v>
      </c>
      <c r="N33" s="214">
        <v>13500</v>
      </c>
      <c r="O33" s="211">
        <f t="shared" si="3"/>
        <v>40500</v>
      </c>
      <c r="P33" s="212">
        <f t="shared" si="4"/>
        <v>3225.384002722</v>
      </c>
      <c r="Q33" s="108">
        <f t="shared" si="5"/>
        <v>9676.152008166</v>
      </c>
      <c r="R33" s="213">
        <v>0.238917333534963</v>
      </c>
      <c r="S33" s="232">
        <v>34468.63</v>
      </c>
      <c r="T33" s="232">
        <v>7061.1</v>
      </c>
      <c r="U33" s="229">
        <f t="shared" si="6"/>
        <v>1.09424222222222</v>
      </c>
      <c r="V33" s="233">
        <f t="shared" si="7"/>
        <v>0.867872409409837</v>
      </c>
      <c r="W33" s="233">
        <f t="shared" si="8"/>
        <v>0.851077283950617</v>
      </c>
      <c r="X33" s="233">
        <f t="shared" si="9"/>
        <v>0.729742566470734</v>
      </c>
      <c r="Y33" s="192">
        <f t="shared" si="21"/>
        <v>500</v>
      </c>
      <c r="Z33" s="248">
        <v>0</v>
      </c>
      <c r="AA33" s="247">
        <v>6825</v>
      </c>
      <c r="AB33" s="211">
        <f t="shared" si="10"/>
        <v>13650</v>
      </c>
      <c r="AC33" s="212">
        <v>2276.97904696666</v>
      </c>
      <c r="AD33" s="108">
        <f t="shared" si="11"/>
        <v>4553.95809393332</v>
      </c>
      <c r="AE33" s="213">
        <v>0.333623303584858</v>
      </c>
      <c r="AF33" s="212">
        <v>7848.75</v>
      </c>
      <c r="AG33" s="108">
        <f t="shared" si="12"/>
        <v>15697.5</v>
      </c>
      <c r="AH33" s="212">
        <v>2435.22909073084</v>
      </c>
      <c r="AI33" s="108">
        <f t="shared" si="13"/>
        <v>4870.45818146168</v>
      </c>
      <c r="AJ33" s="258">
        <v>0.310269672333918</v>
      </c>
      <c r="AK33" s="259">
        <v>15623.94</v>
      </c>
      <c r="AL33" s="259">
        <v>3671.83</v>
      </c>
      <c r="AM33" s="260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71"/>
      <c r="AR33" s="271"/>
      <c r="AS33" s="272">
        <v>27</v>
      </c>
      <c r="AT33" s="272">
        <v>0</v>
      </c>
      <c r="AU33" s="272">
        <f t="shared" si="18"/>
        <v>-27</v>
      </c>
      <c r="AV33" s="273">
        <f>AU33*2</f>
        <v>-54</v>
      </c>
      <c r="AW33" s="272">
        <v>10</v>
      </c>
      <c r="AX33" s="272">
        <v>2</v>
      </c>
      <c r="AY33" s="272">
        <v>0</v>
      </c>
      <c r="AZ33" s="272">
        <f t="shared" si="19"/>
        <v>-8</v>
      </c>
      <c r="BA33" s="273">
        <f>AZ33*5</f>
        <v>-40</v>
      </c>
      <c r="BB33" s="278">
        <v>100</v>
      </c>
      <c r="BC33" s="272">
        <v>0</v>
      </c>
      <c r="BD33" s="272">
        <v>10</v>
      </c>
      <c r="BE33" s="275">
        <v>-90</v>
      </c>
      <c r="BF33" s="281">
        <v>6</v>
      </c>
      <c r="BG33" s="272">
        <v>1</v>
      </c>
      <c r="BH33" s="272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9">
        <v>3</v>
      </c>
      <c r="H34" s="189">
        <v>3</v>
      </c>
      <c r="I34" s="212">
        <v>18000</v>
      </c>
      <c r="J34" s="108">
        <f t="shared" si="0"/>
        <v>54000</v>
      </c>
      <c r="K34" s="212">
        <f t="shared" si="1"/>
        <v>3780</v>
      </c>
      <c r="L34" s="108">
        <f t="shared" si="2"/>
        <v>11340</v>
      </c>
      <c r="M34" s="213">
        <v>0.21</v>
      </c>
      <c r="N34" s="214">
        <v>22500</v>
      </c>
      <c r="O34" s="211">
        <f t="shared" si="3"/>
        <v>67500</v>
      </c>
      <c r="P34" s="212">
        <f t="shared" si="4"/>
        <v>4370.625</v>
      </c>
      <c r="Q34" s="108">
        <f t="shared" si="5"/>
        <v>13111.875</v>
      </c>
      <c r="R34" s="213">
        <v>0.19425</v>
      </c>
      <c r="S34" s="232">
        <v>58696.9</v>
      </c>
      <c r="T34" s="232">
        <v>13562</v>
      </c>
      <c r="U34" s="229">
        <f t="shared" si="6"/>
        <v>1.08697962962963</v>
      </c>
      <c r="V34" s="229">
        <f t="shared" si="7"/>
        <v>1.19594356261023</v>
      </c>
      <c r="W34" s="233">
        <f t="shared" si="8"/>
        <v>0.869583703703704</v>
      </c>
      <c r="X34" s="233">
        <f t="shared" si="9"/>
        <v>1.0343295676629</v>
      </c>
      <c r="Y34" s="192">
        <f t="shared" si="21"/>
        <v>900</v>
      </c>
      <c r="Z34" s="243">
        <f>(T34-L34)*0.2</f>
        <v>444.4</v>
      </c>
      <c r="AA34" s="247">
        <v>12220</v>
      </c>
      <c r="AB34" s="211">
        <f t="shared" si="10"/>
        <v>24440</v>
      </c>
      <c r="AC34" s="212">
        <v>2961.75791950295</v>
      </c>
      <c r="AD34" s="108">
        <f t="shared" si="11"/>
        <v>5923.5158390059</v>
      </c>
      <c r="AE34" s="213">
        <v>0.242369715180274</v>
      </c>
      <c r="AF34" s="212">
        <v>14053</v>
      </c>
      <c r="AG34" s="108">
        <f t="shared" si="12"/>
        <v>28106</v>
      </c>
      <c r="AH34" s="212">
        <v>3167.6000949084</v>
      </c>
      <c r="AI34" s="108">
        <f t="shared" si="13"/>
        <v>6335.2001898168</v>
      </c>
      <c r="AJ34" s="258">
        <v>0.225403835117655</v>
      </c>
      <c r="AK34" s="259">
        <v>20834.68</v>
      </c>
      <c r="AL34" s="259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71"/>
      <c r="AR34" s="271"/>
      <c r="AS34" s="272">
        <v>42</v>
      </c>
      <c r="AT34" s="272">
        <v>22</v>
      </c>
      <c r="AU34" s="272">
        <f t="shared" si="18"/>
        <v>-20</v>
      </c>
      <c r="AV34" s="273">
        <f>AU34*2</f>
        <v>-40</v>
      </c>
      <c r="AW34" s="272">
        <v>20</v>
      </c>
      <c r="AX34" s="272">
        <v>3</v>
      </c>
      <c r="AY34" s="272">
        <v>0</v>
      </c>
      <c r="AZ34" s="272">
        <f t="shared" si="19"/>
        <v>-17</v>
      </c>
      <c r="BA34" s="273">
        <f>AZ34*5</f>
        <v>-85</v>
      </c>
      <c r="BB34" s="278">
        <v>200</v>
      </c>
      <c r="BC34" s="272">
        <v>0</v>
      </c>
      <c r="BD34" s="272">
        <v>15</v>
      </c>
      <c r="BE34" s="275">
        <v>-185</v>
      </c>
      <c r="BF34" s="281">
        <v>9</v>
      </c>
      <c r="BG34" s="272">
        <v>4</v>
      </c>
      <c r="BH34" s="272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9">
        <v>4</v>
      </c>
      <c r="H35" s="189">
        <v>1</v>
      </c>
      <c r="I35" s="212">
        <v>10500</v>
      </c>
      <c r="J35" s="108">
        <f t="shared" si="0"/>
        <v>31500</v>
      </c>
      <c r="K35" s="212">
        <f t="shared" si="1"/>
        <v>2495.10601372903</v>
      </c>
      <c r="L35" s="108">
        <f t="shared" si="2"/>
        <v>7485.3180411871</v>
      </c>
      <c r="M35" s="213">
        <v>0.23762914416467</v>
      </c>
      <c r="N35" s="214">
        <v>13500</v>
      </c>
      <c r="O35" s="211">
        <f t="shared" si="3"/>
        <v>40500</v>
      </c>
      <c r="P35" s="212">
        <f t="shared" si="4"/>
        <v>2967.39393775632</v>
      </c>
      <c r="Q35" s="108">
        <f t="shared" si="5"/>
        <v>8902.18181326896</v>
      </c>
      <c r="R35" s="213">
        <v>0.21980695835232</v>
      </c>
      <c r="S35" s="232">
        <v>34174.19</v>
      </c>
      <c r="T35" s="232">
        <v>6824.1</v>
      </c>
      <c r="U35" s="229">
        <f t="shared" si="6"/>
        <v>1.08489492063492</v>
      </c>
      <c r="V35" s="233">
        <f t="shared" si="7"/>
        <v>0.911664669750995</v>
      </c>
      <c r="W35" s="233">
        <f t="shared" si="8"/>
        <v>0.843807160493827</v>
      </c>
      <c r="X35" s="233">
        <f t="shared" si="9"/>
        <v>0.766564887478312</v>
      </c>
      <c r="Y35" s="192">
        <f t="shared" si="21"/>
        <v>900</v>
      </c>
      <c r="Z35" s="248">
        <v>0</v>
      </c>
      <c r="AA35" s="247">
        <v>6825</v>
      </c>
      <c r="AB35" s="211">
        <f t="shared" si="10"/>
        <v>13650</v>
      </c>
      <c r="AC35" s="212">
        <v>2094.84942402667</v>
      </c>
      <c r="AD35" s="108">
        <f t="shared" si="11"/>
        <v>4189.69884805334</v>
      </c>
      <c r="AE35" s="213">
        <v>0.306937644546033</v>
      </c>
      <c r="AF35" s="212">
        <v>7848.75</v>
      </c>
      <c r="AG35" s="108">
        <f t="shared" si="12"/>
        <v>15697.5</v>
      </c>
      <c r="AH35" s="212">
        <v>2240.44145899653</v>
      </c>
      <c r="AI35" s="108">
        <f t="shared" si="13"/>
        <v>4480.88291799306</v>
      </c>
      <c r="AJ35" s="258">
        <v>0.28545200942781</v>
      </c>
      <c r="AK35" s="259">
        <v>17658.82</v>
      </c>
      <c r="AL35" s="259">
        <v>3267.84</v>
      </c>
      <c r="AM35" s="260">
        <f t="shared" si="14"/>
        <v>1.29368644688645</v>
      </c>
      <c r="AN35" s="76">
        <f t="shared" si="15"/>
        <v>0.779970140698379</v>
      </c>
      <c r="AO35" s="260">
        <f t="shared" si="16"/>
        <v>1.124944736423</v>
      </c>
      <c r="AP35" s="76">
        <f t="shared" si="17"/>
        <v>0.729284844037753</v>
      </c>
      <c r="AQ35" s="271"/>
      <c r="AR35" s="271"/>
      <c r="AS35" s="272">
        <v>27</v>
      </c>
      <c r="AT35" s="272">
        <v>10</v>
      </c>
      <c r="AU35" s="272">
        <f t="shared" si="18"/>
        <v>-17</v>
      </c>
      <c r="AV35" s="273">
        <f>AU35*2</f>
        <v>-34</v>
      </c>
      <c r="AW35" s="272">
        <v>10</v>
      </c>
      <c r="AX35" s="272">
        <v>8</v>
      </c>
      <c r="AY35" s="272">
        <v>2</v>
      </c>
      <c r="AZ35" s="272">
        <f t="shared" si="19"/>
        <v>0</v>
      </c>
      <c r="BA35" s="272"/>
      <c r="BB35" s="278">
        <v>100</v>
      </c>
      <c r="BC35" s="272">
        <v>16</v>
      </c>
      <c r="BD35" s="272">
        <v>64</v>
      </c>
      <c r="BE35" s="275">
        <v>-20</v>
      </c>
      <c r="BF35" s="281">
        <v>6</v>
      </c>
      <c r="BG35" s="272">
        <v>4</v>
      </c>
      <c r="BH35" s="272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90">
        <v>12</v>
      </c>
      <c r="F36" s="191">
        <v>150</v>
      </c>
      <c r="G36" s="189">
        <v>2</v>
      </c>
      <c r="H36" s="189">
        <v>4</v>
      </c>
      <c r="I36" s="212">
        <v>16500</v>
      </c>
      <c r="J36" s="108">
        <f t="shared" si="0"/>
        <v>49500</v>
      </c>
      <c r="K36" s="212">
        <f t="shared" si="1"/>
        <v>4280.43907891489</v>
      </c>
      <c r="L36" s="108">
        <f t="shared" si="2"/>
        <v>12841.3172367447</v>
      </c>
      <c r="M36" s="213">
        <v>0.259420550237266</v>
      </c>
      <c r="N36" s="214">
        <v>19800</v>
      </c>
      <c r="O36" s="211">
        <f t="shared" si="3"/>
        <v>59400</v>
      </c>
      <c r="P36" s="212">
        <f t="shared" si="4"/>
        <v>4751.28737759553</v>
      </c>
      <c r="Q36" s="108">
        <f t="shared" si="5"/>
        <v>14253.8621327866</v>
      </c>
      <c r="R36" s="213">
        <v>0.239964008969471</v>
      </c>
      <c r="S36" s="232">
        <v>53240.08</v>
      </c>
      <c r="T36" s="232">
        <v>13890.35</v>
      </c>
      <c r="U36" s="229">
        <f t="shared" si="6"/>
        <v>1.07555717171717</v>
      </c>
      <c r="V36" s="229">
        <f t="shared" si="7"/>
        <v>1.08169199030872</v>
      </c>
      <c r="W36" s="233">
        <f t="shared" si="8"/>
        <v>0.896297643097643</v>
      </c>
      <c r="X36" s="233">
        <f t="shared" si="9"/>
        <v>0.974497288566412</v>
      </c>
      <c r="Y36" s="192">
        <f t="shared" si="21"/>
        <v>800</v>
      </c>
      <c r="Z36" s="243">
        <f>(T36-L36)*0.2</f>
        <v>209.80655265106</v>
      </c>
      <c r="AA36" s="247">
        <v>10725</v>
      </c>
      <c r="AB36" s="211">
        <f t="shared" si="10"/>
        <v>21450</v>
      </c>
      <c r="AC36" s="212">
        <v>3593.78531000562</v>
      </c>
      <c r="AD36" s="108">
        <f t="shared" si="11"/>
        <v>7187.57062001124</v>
      </c>
      <c r="AE36" s="213">
        <v>0.335084877389802</v>
      </c>
      <c r="AF36" s="212">
        <v>12333.75</v>
      </c>
      <c r="AG36" s="108">
        <f t="shared" si="12"/>
        <v>24667.5</v>
      </c>
      <c r="AH36" s="212">
        <v>3843.55338905101</v>
      </c>
      <c r="AI36" s="108">
        <f t="shared" si="13"/>
        <v>7687.10677810202</v>
      </c>
      <c r="AJ36" s="258">
        <v>0.311628935972516</v>
      </c>
      <c r="AK36" s="259">
        <v>36844.48</v>
      </c>
      <c r="AL36" s="259">
        <v>8399.9</v>
      </c>
      <c r="AM36" s="260">
        <f t="shared" si="14"/>
        <v>1.71769137529138</v>
      </c>
      <c r="AN36" s="260">
        <f t="shared" si="15"/>
        <v>1.16867025648603</v>
      </c>
      <c r="AO36" s="260">
        <f t="shared" si="16"/>
        <v>1.49364467416641</v>
      </c>
      <c r="AP36" s="260">
        <f t="shared" si="17"/>
        <v>1.09272581251616</v>
      </c>
      <c r="AQ36" s="192">
        <v>500</v>
      </c>
      <c r="AR36" s="243">
        <f>(AL36-AD36)*0.2</f>
        <v>242.465875997752</v>
      </c>
      <c r="AS36" s="272">
        <v>42</v>
      </c>
      <c r="AT36" s="272">
        <v>76</v>
      </c>
      <c r="AU36" s="272">
        <f t="shared" si="18"/>
        <v>34</v>
      </c>
      <c r="AV36" s="273"/>
      <c r="AW36" s="272">
        <v>16</v>
      </c>
      <c r="AX36" s="272">
        <v>24</v>
      </c>
      <c r="AY36" s="272">
        <v>5</v>
      </c>
      <c r="AZ36" s="272">
        <f t="shared" si="19"/>
        <v>13</v>
      </c>
      <c r="BA36" s="272"/>
      <c r="BB36" s="278">
        <v>100</v>
      </c>
      <c r="BC36" s="272">
        <v>40</v>
      </c>
      <c r="BD36" s="272">
        <v>192</v>
      </c>
      <c r="BE36" s="275">
        <v>132</v>
      </c>
      <c r="BF36" s="281">
        <v>15</v>
      </c>
      <c r="BG36" s="272">
        <v>34</v>
      </c>
      <c r="BH36" s="272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9">
        <v>2</v>
      </c>
      <c r="H37" s="189">
        <v>2</v>
      </c>
      <c r="I37" s="212">
        <v>12000</v>
      </c>
      <c r="J37" s="108">
        <f t="shared" si="0"/>
        <v>36000</v>
      </c>
      <c r="K37" s="212">
        <f t="shared" si="1"/>
        <v>3087.32656099038</v>
      </c>
      <c r="L37" s="108">
        <f t="shared" si="2"/>
        <v>9261.97968297114</v>
      </c>
      <c r="M37" s="213">
        <v>0.257277213415865</v>
      </c>
      <c r="N37" s="214">
        <v>15500</v>
      </c>
      <c r="O37" s="211">
        <f t="shared" si="3"/>
        <v>46500</v>
      </c>
      <c r="P37" s="212">
        <f t="shared" si="4"/>
        <v>3688.71204734996</v>
      </c>
      <c r="Q37" s="108">
        <f t="shared" si="5"/>
        <v>11066.1361420499</v>
      </c>
      <c r="R37" s="213">
        <v>0.237981422409675</v>
      </c>
      <c r="S37" s="232">
        <v>38713.7</v>
      </c>
      <c r="T37" s="232">
        <v>7973.22</v>
      </c>
      <c r="U37" s="229">
        <f t="shared" si="6"/>
        <v>1.07538055555556</v>
      </c>
      <c r="V37" s="233">
        <f t="shared" si="7"/>
        <v>0.860854835889932</v>
      </c>
      <c r="W37" s="233">
        <f t="shared" si="8"/>
        <v>0.832552688172043</v>
      </c>
      <c r="X37" s="233">
        <f t="shared" si="9"/>
        <v>0.720506227074397</v>
      </c>
      <c r="Y37" s="192">
        <f t="shared" si="21"/>
        <v>600</v>
      </c>
      <c r="Z37" s="248">
        <v>0</v>
      </c>
      <c r="AA37" s="247">
        <v>6500</v>
      </c>
      <c r="AB37" s="211">
        <f t="shared" si="10"/>
        <v>13000</v>
      </c>
      <c r="AC37" s="212">
        <v>2160.05660430403</v>
      </c>
      <c r="AD37" s="108">
        <f t="shared" si="11"/>
        <v>4320.11320860806</v>
      </c>
      <c r="AE37" s="213">
        <v>0.332316400662159</v>
      </c>
      <c r="AF37" s="212">
        <v>7475</v>
      </c>
      <c r="AG37" s="108">
        <f t="shared" si="12"/>
        <v>14950</v>
      </c>
      <c r="AH37" s="212">
        <v>2310.18053830316</v>
      </c>
      <c r="AI37" s="108">
        <f t="shared" si="13"/>
        <v>4620.36107660632</v>
      </c>
      <c r="AJ37" s="258">
        <v>0.309054252615808</v>
      </c>
      <c r="AK37" s="259">
        <v>19574.3</v>
      </c>
      <c r="AL37" s="259">
        <v>4415.24</v>
      </c>
      <c r="AM37" s="260">
        <f t="shared" si="14"/>
        <v>1.50571538461538</v>
      </c>
      <c r="AN37" s="260">
        <f t="shared" si="15"/>
        <v>1.0220195135633</v>
      </c>
      <c r="AO37" s="260">
        <f t="shared" si="16"/>
        <v>1.30931772575251</v>
      </c>
      <c r="AP37" s="76">
        <f t="shared" si="17"/>
        <v>0.955604968268631</v>
      </c>
      <c r="AQ37" s="192">
        <v>500</v>
      </c>
      <c r="AR37" s="271"/>
      <c r="AS37" s="272">
        <v>24</v>
      </c>
      <c r="AT37" s="272">
        <v>66</v>
      </c>
      <c r="AU37" s="272">
        <f t="shared" ref="AU37:AU68" si="22">AT37-AS37</f>
        <v>42</v>
      </c>
      <c r="AV37" s="273"/>
      <c r="AW37" s="272">
        <v>8</v>
      </c>
      <c r="AX37" s="272">
        <v>2</v>
      </c>
      <c r="AY37" s="272">
        <v>0</v>
      </c>
      <c r="AZ37" s="272">
        <f t="shared" ref="AZ37:AZ68" si="23">(AX37+AY37)-AW37</f>
        <v>-6</v>
      </c>
      <c r="BA37" s="273">
        <f>AZ37*5</f>
        <v>-30</v>
      </c>
      <c r="BB37" s="278">
        <v>100</v>
      </c>
      <c r="BC37" s="272">
        <v>0</v>
      </c>
      <c r="BD37" s="272">
        <v>10</v>
      </c>
      <c r="BE37" s="275">
        <v>-90</v>
      </c>
      <c r="BF37" s="281">
        <v>6</v>
      </c>
      <c r="BG37" s="272">
        <v>19</v>
      </c>
      <c r="BH37" s="272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90">
        <v>24</v>
      </c>
      <c r="F38" s="191">
        <v>150</v>
      </c>
      <c r="G38" s="189">
        <v>2</v>
      </c>
      <c r="H38" s="189">
        <v>2</v>
      </c>
      <c r="I38" s="212">
        <v>10000</v>
      </c>
      <c r="J38" s="108">
        <f t="shared" si="0"/>
        <v>30000</v>
      </c>
      <c r="K38" s="212">
        <f t="shared" si="1"/>
        <v>2785.2541967656</v>
      </c>
      <c r="L38" s="108">
        <f t="shared" si="2"/>
        <v>8355.7625902968</v>
      </c>
      <c r="M38" s="213">
        <v>0.27852541967656</v>
      </c>
      <c r="N38" s="214">
        <v>12800</v>
      </c>
      <c r="O38" s="211">
        <f t="shared" si="3"/>
        <v>38400</v>
      </c>
      <c r="P38" s="212">
        <f t="shared" si="4"/>
        <v>3297.74096897047</v>
      </c>
      <c r="Q38" s="108">
        <f t="shared" si="5"/>
        <v>9893.22290691141</v>
      </c>
      <c r="R38" s="213">
        <v>0.257636013200818</v>
      </c>
      <c r="S38" s="232">
        <v>32158.56</v>
      </c>
      <c r="T38" s="232">
        <v>8749.01</v>
      </c>
      <c r="U38" s="229">
        <f t="shared" si="6"/>
        <v>1.071952</v>
      </c>
      <c r="V38" s="229">
        <f t="shared" si="7"/>
        <v>1.04706301854003</v>
      </c>
      <c r="W38" s="233">
        <f t="shared" si="8"/>
        <v>0.8374625</v>
      </c>
      <c r="X38" s="233">
        <f t="shared" si="9"/>
        <v>0.884343765658807</v>
      </c>
      <c r="Y38" s="192">
        <f t="shared" si="21"/>
        <v>600</v>
      </c>
      <c r="Z38" s="243">
        <f>(T38-L38)*0.2</f>
        <v>78.6494819406402</v>
      </c>
      <c r="AA38" s="247">
        <v>6500</v>
      </c>
      <c r="AB38" s="211">
        <f t="shared" si="10"/>
        <v>13000</v>
      </c>
      <c r="AC38" s="212">
        <v>2338.45300270112</v>
      </c>
      <c r="AD38" s="108">
        <f t="shared" si="11"/>
        <v>4676.90600540224</v>
      </c>
      <c r="AE38" s="213">
        <v>0.359762000415557</v>
      </c>
      <c r="AF38" s="212">
        <v>7475</v>
      </c>
      <c r="AG38" s="108">
        <f t="shared" si="12"/>
        <v>14950</v>
      </c>
      <c r="AH38" s="212">
        <v>2500.97548638885</v>
      </c>
      <c r="AI38" s="108">
        <f t="shared" si="13"/>
        <v>5001.9509727777</v>
      </c>
      <c r="AJ38" s="258">
        <v>0.334578660386468</v>
      </c>
      <c r="AK38" s="259">
        <v>15808.34</v>
      </c>
      <c r="AL38" s="259">
        <v>4759.4</v>
      </c>
      <c r="AM38" s="260">
        <f t="shared" si="14"/>
        <v>1.21602615384615</v>
      </c>
      <c r="AN38" s="260">
        <f t="shared" si="15"/>
        <v>1.01763858296542</v>
      </c>
      <c r="AO38" s="260">
        <f t="shared" si="16"/>
        <v>1.05741404682274</v>
      </c>
      <c r="AP38" s="76">
        <f t="shared" si="17"/>
        <v>0.95150872647538</v>
      </c>
      <c r="AQ38" s="192">
        <v>500</v>
      </c>
      <c r="AR38" s="271"/>
      <c r="AS38" s="272">
        <v>27</v>
      </c>
      <c r="AT38" s="272">
        <v>1</v>
      </c>
      <c r="AU38" s="272">
        <f t="shared" si="22"/>
        <v>-26</v>
      </c>
      <c r="AV38" s="273">
        <f>AU38*2</f>
        <v>-52</v>
      </c>
      <c r="AW38" s="272">
        <v>12</v>
      </c>
      <c r="AX38" s="272">
        <v>9</v>
      </c>
      <c r="AY38" s="272">
        <v>0</v>
      </c>
      <c r="AZ38" s="272">
        <f t="shared" si="23"/>
        <v>-3</v>
      </c>
      <c r="BA38" s="273">
        <f>AZ38*5</f>
        <v>-15</v>
      </c>
      <c r="BB38" s="278">
        <v>100</v>
      </c>
      <c r="BC38" s="272">
        <v>0</v>
      </c>
      <c r="BD38" s="272">
        <v>45</v>
      </c>
      <c r="BE38" s="275">
        <v>-55</v>
      </c>
      <c r="BF38" s="281">
        <v>6</v>
      </c>
      <c r="BG38" s="272">
        <v>0</v>
      </c>
      <c r="BH38" s="272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90">
        <v>8</v>
      </c>
      <c r="F39" s="191">
        <v>200</v>
      </c>
      <c r="G39" s="189">
        <v>3</v>
      </c>
      <c r="H39" s="189">
        <v>2</v>
      </c>
      <c r="I39" s="212">
        <v>22000</v>
      </c>
      <c r="J39" s="108">
        <f t="shared" si="0"/>
        <v>66000</v>
      </c>
      <c r="K39" s="212">
        <f t="shared" si="1"/>
        <v>4070</v>
      </c>
      <c r="L39" s="108">
        <f t="shared" si="2"/>
        <v>12210</v>
      </c>
      <c r="M39" s="213">
        <v>0.185</v>
      </c>
      <c r="N39" s="214">
        <v>27500</v>
      </c>
      <c r="O39" s="211">
        <f t="shared" si="3"/>
        <v>82500</v>
      </c>
      <c r="P39" s="212">
        <f t="shared" si="4"/>
        <v>4705.9375</v>
      </c>
      <c r="Q39" s="108">
        <f t="shared" si="5"/>
        <v>14117.8125</v>
      </c>
      <c r="R39" s="213">
        <v>0.171125</v>
      </c>
      <c r="S39" s="232">
        <v>70435.82</v>
      </c>
      <c r="T39" s="232">
        <v>10574.71</v>
      </c>
      <c r="U39" s="229">
        <f t="shared" si="6"/>
        <v>1.06720939393939</v>
      </c>
      <c r="V39" s="233">
        <f t="shared" si="7"/>
        <v>0.866069615069615</v>
      </c>
      <c r="W39" s="233">
        <f t="shared" si="8"/>
        <v>0.853767515151515</v>
      </c>
      <c r="X39" s="233">
        <f t="shared" si="9"/>
        <v>0.749033180600748</v>
      </c>
      <c r="Y39" s="192">
        <f t="shared" si="21"/>
        <v>800</v>
      </c>
      <c r="Z39" s="248">
        <v>0</v>
      </c>
      <c r="AA39" s="247">
        <v>14300</v>
      </c>
      <c r="AB39" s="211">
        <f t="shared" si="10"/>
        <v>28600</v>
      </c>
      <c r="AC39" s="212">
        <v>2903.75971060395</v>
      </c>
      <c r="AD39" s="108">
        <f t="shared" si="11"/>
        <v>5807.5194212079</v>
      </c>
      <c r="AE39" s="213">
        <v>0.203060119622654</v>
      </c>
      <c r="AF39" s="212">
        <v>16445</v>
      </c>
      <c r="AG39" s="108">
        <f t="shared" si="12"/>
        <v>32890</v>
      </c>
      <c r="AH39" s="212">
        <v>3105.57101049092</v>
      </c>
      <c r="AI39" s="108">
        <f t="shared" si="13"/>
        <v>6211.14202098184</v>
      </c>
      <c r="AJ39" s="258">
        <v>0.188845911249068</v>
      </c>
      <c r="AK39" s="259">
        <v>41928.07</v>
      </c>
      <c r="AL39" s="259">
        <v>8597.51</v>
      </c>
      <c r="AM39" s="260">
        <f t="shared" si="14"/>
        <v>1.46601643356643</v>
      </c>
      <c r="AN39" s="260">
        <f t="shared" si="15"/>
        <v>1.48041002990082</v>
      </c>
      <c r="AO39" s="260">
        <f t="shared" si="16"/>
        <v>1.27479689875342</v>
      </c>
      <c r="AP39" s="260">
        <f t="shared" si="17"/>
        <v>1.3842076015903</v>
      </c>
      <c r="AQ39" s="192">
        <v>500</v>
      </c>
      <c r="AR39" s="243">
        <f>(AL39-AD39)*0.2</f>
        <v>557.99811575842</v>
      </c>
      <c r="AS39" s="272">
        <v>56</v>
      </c>
      <c r="AT39" s="272">
        <v>153</v>
      </c>
      <c r="AU39" s="272">
        <f t="shared" si="22"/>
        <v>97</v>
      </c>
      <c r="AV39" s="273"/>
      <c r="AW39" s="272">
        <v>30</v>
      </c>
      <c r="AX39" s="272">
        <v>20</v>
      </c>
      <c r="AY39" s="272">
        <v>0</v>
      </c>
      <c r="AZ39" s="272">
        <f t="shared" si="23"/>
        <v>-10</v>
      </c>
      <c r="BA39" s="273">
        <f>AZ39*5</f>
        <v>-50</v>
      </c>
      <c r="BB39" s="278">
        <v>200</v>
      </c>
      <c r="BC39" s="272">
        <v>0</v>
      </c>
      <c r="BD39" s="272">
        <v>100</v>
      </c>
      <c r="BE39" s="275">
        <v>-100</v>
      </c>
      <c r="BF39" s="281">
        <v>12</v>
      </c>
      <c r="BG39" s="272">
        <v>15</v>
      </c>
      <c r="BH39" s="272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90">
        <v>18</v>
      </c>
      <c r="F40" s="191">
        <v>150</v>
      </c>
      <c r="G40" s="189">
        <v>2</v>
      </c>
      <c r="H40" s="189">
        <v>2</v>
      </c>
      <c r="I40" s="212">
        <v>12500</v>
      </c>
      <c r="J40" s="108">
        <f t="shared" si="0"/>
        <v>37500</v>
      </c>
      <c r="K40" s="212">
        <f t="shared" si="1"/>
        <v>2676.47507858221</v>
      </c>
      <c r="L40" s="108">
        <f t="shared" si="2"/>
        <v>8029.42523574664</v>
      </c>
      <c r="M40" s="213">
        <v>0.214118006286577</v>
      </c>
      <c r="N40" s="214">
        <v>15625</v>
      </c>
      <c r="O40" s="211">
        <f t="shared" si="3"/>
        <v>46875</v>
      </c>
      <c r="P40" s="212">
        <f t="shared" si="4"/>
        <v>3094.67430961067</v>
      </c>
      <c r="Q40" s="108">
        <f t="shared" si="5"/>
        <v>9284.02292883202</v>
      </c>
      <c r="R40" s="213">
        <v>0.198059155815083</v>
      </c>
      <c r="S40" s="232">
        <v>40011.01</v>
      </c>
      <c r="T40" s="232">
        <v>8620.02</v>
      </c>
      <c r="U40" s="229">
        <f t="shared" si="6"/>
        <v>1.06696026666667</v>
      </c>
      <c r="V40" s="229">
        <f t="shared" si="7"/>
        <v>1.07355380328147</v>
      </c>
      <c r="W40" s="233">
        <f t="shared" si="8"/>
        <v>0.853568213333333</v>
      </c>
      <c r="X40" s="233">
        <f t="shared" si="9"/>
        <v>0.928478965000191</v>
      </c>
      <c r="Y40" s="192">
        <f t="shared" si="21"/>
        <v>600</v>
      </c>
      <c r="Z40" s="243">
        <f>(T40-L40)*0.2</f>
        <v>118.118952850672</v>
      </c>
      <c r="AA40" s="247">
        <v>8125</v>
      </c>
      <c r="AB40" s="211">
        <f t="shared" si="10"/>
        <v>16250</v>
      </c>
      <c r="AC40" s="212">
        <v>2247.12386805965</v>
      </c>
      <c r="AD40" s="108">
        <f t="shared" si="11"/>
        <v>4494.2477361193</v>
      </c>
      <c r="AE40" s="213">
        <v>0.276569091453495</v>
      </c>
      <c r="AF40" s="212">
        <v>9343.75</v>
      </c>
      <c r="AG40" s="108">
        <f t="shared" si="12"/>
        <v>18687.5</v>
      </c>
      <c r="AH40" s="212">
        <v>2403.29897688979</v>
      </c>
      <c r="AI40" s="108">
        <f t="shared" si="13"/>
        <v>4806.59795377958</v>
      </c>
      <c r="AJ40" s="258">
        <v>0.25720925505175</v>
      </c>
      <c r="AK40" s="259">
        <v>10912.66</v>
      </c>
      <c r="AL40" s="259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71"/>
      <c r="AR40" s="271"/>
      <c r="AS40" s="272">
        <v>36</v>
      </c>
      <c r="AT40" s="272">
        <v>34</v>
      </c>
      <c r="AU40" s="272">
        <f t="shared" si="22"/>
        <v>-2</v>
      </c>
      <c r="AV40" s="273">
        <f>AU40*2</f>
        <v>-4</v>
      </c>
      <c r="AW40" s="272">
        <v>18</v>
      </c>
      <c r="AX40" s="272">
        <v>12</v>
      </c>
      <c r="AY40" s="272">
        <v>0</v>
      </c>
      <c r="AZ40" s="272">
        <f t="shared" si="23"/>
        <v>-6</v>
      </c>
      <c r="BA40" s="273">
        <f>AZ40*5</f>
        <v>-30</v>
      </c>
      <c r="BB40" s="278">
        <v>100</v>
      </c>
      <c r="BC40" s="272">
        <v>0</v>
      </c>
      <c r="BD40" s="272">
        <v>60</v>
      </c>
      <c r="BE40" s="275">
        <v>-40</v>
      </c>
      <c r="BF40" s="281">
        <v>6</v>
      </c>
      <c r="BG40" s="272">
        <v>11</v>
      </c>
      <c r="BH40" s="272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9">
        <v>3</v>
      </c>
      <c r="H41" s="189">
        <v>0</v>
      </c>
      <c r="I41" s="212">
        <v>11000</v>
      </c>
      <c r="J41" s="108">
        <f t="shared" si="0"/>
        <v>33000</v>
      </c>
      <c r="K41" s="212">
        <f t="shared" si="1"/>
        <v>2425.38985702328</v>
      </c>
      <c r="L41" s="108">
        <f t="shared" si="2"/>
        <v>7276.16957106983</v>
      </c>
      <c r="M41" s="213">
        <v>0.220489987002116</v>
      </c>
      <c r="N41" s="214">
        <v>14000</v>
      </c>
      <c r="O41" s="211">
        <f t="shared" si="3"/>
        <v>42000</v>
      </c>
      <c r="P41" s="212">
        <f t="shared" si="4"/>
        <v>2855.3453316774</v>
      </c>
      <c r="Q41" s="108">
        <f t="shared" si="5"/>
        <v>8566.03599503219</v>
      </c>
      <c r="R41" s="213">
        <v>0.203953237976957</v>
      </c>
      <c r="S41" s="232">
        <v>35155.47</v>
      </c>
      <c r="T41" s="232">
        <v>8878.1</v>
      </c>
      <c r="U41" s="229">
        <f t="shared" si="6"/>
        <v>1.06531727272727</v>
      </c>
      <c r="V41" s="229">
        <f t="shared" si="7"/>
        <v>1.22016122814117</v>
      </c>
      <c r="W41" s="233">
        <f t="shared" si="8"/>
        <v>0.837035</v>
      </c>
      <c r="X41" s="233">
        <f t="shared" si="9"/>
        <v>1.03643038683806</v>
      </c>
      <c r="Y41" s="192">
        <f t="shared" si="21"/>
        <v>600</v>
      </c>
      <c r="Z41" s="243">
        <f>(T41-L41)*0.2</f>
        <v>320.386085786034</v>
      </c>
      <c r="AA41" s="247">
        <v>7150</v>
      </c>
      <c r="AB41" s="211">
        <f t="shared" si="10"/>
        <v>14300</v>
      </c>
      <c r="AC41" s="212">
        <v>2036.31690079246</v>
      </c>
      <c r="AD41" s="108">
        <f t="shared" si="11"/>
        <v>4072.63380158492</v>
      </c>
      <c r="AE41" s="213">
        <v>0.2847995665444</v>
      </c>
      <c r="AF41" s="212">
        <v>8222.5</v>
      </c>
      <c r="AG41" s="108">
        <f t="shared" si="12"/>
        <v>16445</v>
      </c>
      <c r="AH41" s="212">
        <v>2177.84092539753</v>
      </c>
      <c r="AI41" s="108">
        <f t="shared" si="13"/>
        <v>4355.68185079506</v>
      </c>
      <c r="AJ41" s="258">
        <v>0.264863596886292</v>
      </c>
      <c r="AK41" s="259">
        <v>15461.17</v>
      </c>
      <c r="AL41" s="259">
        <v>4077.67</v>
      </c>
      <c r="AM41" s="260">
        <f t="shared" si="14"/>
        <v>1.0812006993007</v>
      </c>
      <c r="AN41" s="260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2">
        <v>300</v>
      </c>
      <c r="AR41" s="189"/>
      <c r="AS41" s="272">
        <v>27</v>
      </c>
      <c r="AT41" s="272">
        <v>42</v>
      </c>
      <c r="AU41" s="272">
        <f t="shared" si="22"/>
        <v>15</v>
      </c>
      <c r="AV41" s="273"/>
      <c r="AW41" s="272">
        <v>10</v>
      </c>
      <c r="AX41" s="272">
        <v>2</v>
      </c>
      <c r="AY41" s="272">
        <v>0</v>
      </c>
      <c r="AZ41" s="272">
        <f t="shared" si="23"/>
        <v>-8</v>
      </c>
      <c r="BA41" s="273">
        <f>AZ41*5</f>
        <v>-40</v>
      </c>
      <c r="BB41" s="278">
        <v>100</v>
      </c>
      <c r="BC41" s="272">
        <v>0</v>
      </c>
      <c r="BD41" s="272">
        <v>10</v>
      </c>
      <c r="BE41" s="275">
        <v>-90</v>
      </c>
      <c r="BF41" s="281">
        <v>7</v>
      </c>
      <c r="BG41" s="272">
        <v>11</v>
      </c>
      <c r="BH41" s="272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90">
        <v>22</v>
      </c>
      <c r="F42" s="191">
        <v>150</v>
      </c>
      <c r="G42" s="189">
        <v>2</v>
      </c>
      <c r="H42" s="189">
        <v>1</v>
      </c>
      <c r="I42" s="212">
        <v>13000</v>
      </c>
      <c r="J42" s="108">
        <f t="shared" si="0"/>
        <v>39000</v>
      </c>
      <c r="K42" s="212">
        <f t="shared" si="1"/>
        <v>3112.68440881857</v>
      </c>
      <c r="L42" s="108">
        <f t="shared" si="2"/>
        <v>9338.05322645571</v>
      </c>
      <c r="M42" s="213">
        <v>0.239437262216813</v>
      </c>
      <c r="N42" s="214">
        <v>16250</v>
      </c>
      <c r="O42" s="211">
        <f t="shared" si="3"/>
        <v>48750</v>
      </c>
      <c r="P42" s="212">
        <f t="shared" si="4"/>
        <v>3599.04134769647</v>
      </c>
      <c r="Q42" s="108">
        <f t="shared" si="5"/>
        <v>10797.1240430894</v>
      </c>
      <c r="R42" s="213">
        <v>0.221479467550552</v>
      </c>
      <c r="S42" s="232">
        <v>41498.13</v>
      </c>
      <c r="T42" s="232">
        <v>10511.49</v>
      </c>
      <c r="U42" s="229">
        <f t="shared" si="6"/>
        <v>1.06405461538462</v>
      </c>
      <c r="V42" s="229">
        <f t="shared" si="7"/>
        <v>1.12566182105493</v>
      </c>
      <c r="W42" s="233">
        <f t="shared" si="8"/>
        <v>0.851243692307692</v>
      </c>
      <c r="X42" s="233">
        <f t="shared" si="9"/>
        <v>0.973545358750211</v>
      </c>
      <c r="Y42" s="192">
        <f t="shared" si="21"/>
        <v>500</v>
      </c>
      <c r="Z42" s="243">
        <f>(T42-L42)*0.2</f>
        <v>234.687354708858</v>
      </c>
      <c r="AA42" s="247">
        <v>8450</v>
      </c>
      <c r="AB42" s="211">
        <f t="shared" si="10"/>
        <v>16900</v>
      </c>
      <c r="AC42" s="212">
        <v>2613.35795157059</v>
      </c>
      <c r="AD42" s="108">
        <f t="shared" si="11"/>
        <v>5226.71590314118</v>
      </c>
      <c r="AE42" s="213">
        <v>0.309273130363384</v>
      </c>
      <c r="AF42" s="212">
        <v>9717.5</v>
      </c>
      <c r="AG42" s="108">
        <f t="shared" si="12"/>
        <v>19435</v>
      </c>
      <c r="AH42" s="212">
        <v>2794.98632920475</v>
      </c>
      <c r="AI42" s="108">
        <f t="shared" si="13"/>
        <v>5589.9726584095</v>
      </c>
      <c r="AJ42" s="258">
        <v>0.287624011237947</v>
      </c>
      <c r="AK42" s="259">
        <v>20329.71</v>
      </c>
      <c r="AL42" s="259">
        <v>5339.17</v>
      </c>
      <c r="AM42" s="260">
        <f t="shared" si="14"/>
        <v>1.20294142011834</v>
      </c>
      <c r="AN42" s="260">
        <f t="shared" si="15"/>
        <v>1.02151524952623</v>
      </c>
      <c r="AO42" s="260">
        <f t="shared" si="16"/>
        <v>1.04603601749421</v>
      </c>
      <c r="AP42" s="76">
        <f t="shared" si="17"/>
        <v>0.955133473142808</v>
      </c>
      <c r="AQ42" s="192">
        <v>500</v>
      </c>
      <c r="AR42" s="271"/>
      <c r="AS42" s="272">
        <v>42</v>
      </c>
      <c r="AT42" s="272">
        <v>23</v>
      </c>
      <c r="AU42" s="272">
        <f t="shared" si="22"/>
        <v>-19</v>
      </c>
      <c r="AV42" s="273">
        <f>AU42*2</f>
        <v>-38</v>
      </c>
      <c r="AW42" s="272">
        <v>16</v>
      </c>
      <c r="AX42" s="272">
        <v>18</v>
      </c>
      <c r="AY42" s="272">
        <v>4</v>
      </c>
      <c r="AZ42" s="272">
        <f t="shared" si="23"/>
        <v>6</v>
      </c>
      <c r="BA42" s="272"/>
      <c r="BB42" s="278">
        <v>100</v>
      </c>
      <c r="BC42" s="272">
        <v>32</v>
      </c>
      <c r="BD42" s="272">
        <v>144</v>
      </c>
      <c r="BE42" s="275">
        <v>76</v>
      </c>
      <c r="BF42" s="281">
        <v>6</v>
      </c>
      <c r="BG42" s="272">
        <v>12</v>
      </c>
      <c r="BH42" s="272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90">
        <v>10</v>
      </c>
      <c r="F43" s="191">
        <v>200</v>
      </c>
      <c r="G43" s="189">
        <v>3</v>
      </c>
      <c r="H43" s="189">
        <v>1</v>
      </c>
      <c r="I43" s="212">
        <v>20000</v>
      </c>
      <c r="J43" s="108">
        <f t="shared" si="0"/>
        <v>60000</v>
      </c>
      <c r="K43" s="212">
        <f t="shared" si="1"/>
        <v>4000</v>
      </c>
      <c r="L43" s="108">
        <f t="shared" si="2"/>
        <v>12000</v>
      </c>
      <c r="M43" s="213">
        <v>0.2</v>
      </c>
      <c r="N43" s="214">
        <v>25000</v>
      </c>
      <c r="O43" s="211">
        <f t="shared" si="3"/>
        <v>75000</v>
      </c>
      <c r="P43" s="212">
        <f t="shared" si="4"/>
        <v>4625</v>
      </c>
      <c r="Q43" s="108">
        <f t="shared" si="5"/>
        <v>13875</v>
      </c>
      <c r="R43" s="213">
        <v>0.185</v>
      </c>
      <c r="S43" s="232">
        <v>63832.24</v>
      </c>
      <c r="T43" s="232">
        <v>11954.15</v>
      </c>
      <c r="U43" s="229">
        <f t="shared" si="6"/>
        <v>1.06387066666667</v>
      </c>
      <c r="V43" s="233">
        <f t="shared" si="7"/>
        <v>0.996179166666667</v>
      </c>
      <c r="W43" s="233">
        <f t="shared" si="8"/>
        <v>0.851096533333333</v>
      </c>
      <c r="X43" s="233">
        <f t="shared" si="9"/>
        <v>0.86156036036036</v>
      </c>
      <c r="Y43" s="192">
        <f t="shared" si="21"/>
        <v>700</v>
      </c>
      <c r="Z43" s="248">
        <v>0</v>
      </c>
      <c r="AA43" s="247">
        <v>13000</v>
      </c>
      <c r="AB43" s="211">
        <f t="shared" si="10"/>
        <v>26000</v>
      </c>
      <c r="AC43" s="212">
        <v>3220.6883625619</v>
      </c>
      <c r="AD43" s="108">
        <f t="shared" si="11"/>
        <v>6441.3767251238</v>
      </c>
      <c r="AE43" s="213">
        <v>0.247745258658608</v>
      </c>
      <c r="AF43" s="212">
        <v>14950</v>
      </c>
      <c r="AG43" s="108">
        <f t="shared" si="12"/>
        <v>29900</v>
      </c>
      <c r="AH43" s="212">
        <v>3444.52620375995</v>
      </c>
      <c r="AI43" s="108">
        <f t="shared" si="13"/>
        <v>6889.0524075199</v>
      </c>
      <c r="AJ43" s="258">
        <v>0.230403090552505</v>
      </c>
      <c r="AK43" s="259">
        <v>27799.28</v>
      </c>
      <c r="AL43" s="259">
        <v>4765.76</v>
      </c>
      <c r="AM43" s="260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71"/>
      <c r="AR43" s="271"/>
      <c r="AS43" s="272">
        <v>42</v>
      </c>
      <c r="AT43" s="272">
        <v>1</v>
      </c>
      <c r="AU43" s="272">
        <f t="shared" si="22"/>
        <v>-41</v>
      </c>
      <c r="AV43" s="273">
        <f>AU43*2</f>
        <v>-82</v>
      </c>
      <c r="AW43" s="272">
        <v>20</v>
      </c>
      <c r="AX43" s="272">
        <v>8</v>
      </c>
      <c r="AY43" s="272">
        <v>0</v>
      </c>
      <c r="AZ43" s="272">
        <f t="shared" si="23"/>
        <v>-12</v>
      </c>
      <c r="BA43" s="273">
        <f>AZ43*5</f>
        <v>-60</v>
      </c>
      <c r="BB43" s="278">
        <v>200</v>
      </c>
      <c r="BC43" s="272">
        <v>0</v>
      </c>
      <c r="BD43" s="272">
        <v>40</v>
      </c>
      <c r="BE43" s="275">
        <v>-160</v>
      </c>
      <c r="BF43" s="281">
        <v>12</v>
      </c>
      <c r="BG43" s="272">
        <v>20</v>
      </c>
      <c r="BH43" s="272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9">
        <v>4</v>
      </c>
      <c r="H44" s="189">
        <v>2</v>
      </c>
      <c r="I44" s="212">
        <v>16000</v>
      </c>
      <c r="J44" s="108">
        <f t="shared" si="0"/>
        <v>48000</v>
      </c>
      <c r="K44" s="212">
        <f t="shared" si="1"/>
        <v>3882.23202412019</v>
      </c>
      <c r="L44" s="108">
        <f t="shared" si="2"/>
        <v>11646.6960723606</v>
      </c>
      <c r="M44" s="213">
        <v>0.242639501507512</v>
      </c>
      <c r="N44" s="214">
        <v>20000</v>
      </c>
      <c r="O44" s="211">
        <f t="shared" si="3"/>
        <v>60000</v>
      </c>
      <c r="P44" s="212">
        <f t="shared" si="4"/>
        <v>4488.83077788896</v>
      </c>
      <c r="Q44" s="108">
        <f t="shared" si="5"/>
        <v>13466.4923336669</v>
      </c>
      <c r="R44" s="213">
        <v>0.224441538894448</v>
      </c>
      <c r="S44" s="232">
        <v>51006.01</v>
      </c>
      <c r="T44" s="232">
        <v>11843.04</v>
      </c>
      <c r="U44" s="229">
        <f t="shared" si="6"/>
        <v>1.06262520833333</v>
      </c>
      <c r="V44" s="229">
        <f t="shared" si="7"/>
        <v>1.01685833702704</v>
      </c>
      <c r="W44" s="233">
        <f t="shared" si="8"/>
        <v>0.850100166666667</v>
      </c>
      <c r="X44" s="233">
        <f t="shared" si="9"/>
        <v>0.879445048239608</v>
      </c>
      <c r="Y44" s="192">
        <f t="shared" si="21"/>
        <v>1000</v>
      </c>
      <c r="Z44" s="243">
        <f>(T44-L44)*0.2</f>
        <v>39.26878552788</v>
      </c>
      <c r="AA44" s="247">
        <v>10400</v>
      </c>
      <c r="AB44" s="211">
        <f t="shared" si="10"/>
        <v>20800</v>
      </c>
      <c r="AC44" s="212">
        <v>3259.45730358424</v>
      </c>
      <c r="AD44" s="108">
        <f t="shared" si="11"/>
        <v>6518.91460716848</v>
      </c>
      <c r="AE44" s="213">
        <v>0.313409356113869</v>
      </c>
      <c r="AF44" s="212">
        <v>11960</v>
      </c>
      <c r="AG44" s="108">
        <f t="shared" si="12"/>
        <v>23920</v>
      </c>
      <c r="AH44" s="212">
        <v>3485.98958618335</v>
      </c>
      <c r="AI44" s="108">
        <f t="shared" si="13"/>
        <v>6971.9791723667</v>
      </c>
      <c r="AJ44" s="258">
        <v>0.291470701185899</v>
      </c>
      <c r="AK44" s="259">
        <v>24297.22</v>
      </c>
      <c r="AL44" s="259">
        <v>6963.24</v>
      </c>
      <c r="AM44" s="260">
        <f t="shared" si="14"/>
        <v>1.16813557692308</v>
      </c>
      <c r="AN44" s="260">
        <f t="shared" si="15"/>
        <v>1.06815941297082</v>
      </c>
      <c r="AO44" s="260">
        <f t="shared" si="16"/>
        <v>1.01577006688963</v>
      </c>
      <c r="AP44" s="76">
        <f t="shared" si="17"/>
        <v>0.998746529191978</v>
      </c>
      <c r="AQ44" s="192">
        <v>300</v>
      </c>
      <c r="AR44" s="271"/>
      <c r="AS44" s="272">
        <v>80</v>
      </c>
      <c r="AT44" s="272">
        <v>98</v>
      </c>
      <c r="AU44" s="272">
        <f t="shared" si="22"/>
        <v>18</v>
      </c>
      <c r="AV44" s="273"/>
      <c r="AW44" s="272">
        <v>12</v>
      </c>
      <c r="AX44" s="272">
        <v>14</v>
      </c>
      <c r="AY44" s="272">
        <v>2</v>
      </c>
      <c r="AZ44" s="272">
        <f t="shared" si="23"/>
        <v>4</v>
      </c>
      <c r="BA44" s="272"/>
      <c r="BB44" s="278">
        <v>100</v>
      </c>
      <c r="BC44" s="272">
        <v>16</v>
      </c>
      <c r="BD44" s="272">
        <v>112</v>
      </c>
      <c r="BE44" s="275">
        <v>28</v>
      </c>
      <c r="BF44" s="281">
        <v>8</v>
      </c>
      <c r="BG44" s="272">
        <v>15</v>
      </c>
      <c r="BH44" s="272">
        <f t="shared" si="24"/>
        <v>7</v>
      </c>
    </row>
    <row r="45" s="169" customFormat="1" spans="1:60">
      <c r="A45" s="194">
        <v>75</v>
      </c>
      <c r="B45" s="194">
        <v>587</v>
      </c>
      <c r="C45" s="195" t="s">
        <v>91</v>
      </c>
      <c r="D45" s="195" t="s">
        <v>55</v>
      </c>
      <c r="E45" s="196">
        <v>25</v>
      </c>
      <c r="F45" s="197">
        <v>150</v>
      </c>
      <c r="G45" s="198">
        <v>2</v>
      </c>
      <c r="H45" s="198">
        <v>1</v>
      </c>
      <c r="I45" s="215">
        <v>13000</v>
      </c>
      <c r="J45" s="216">
        <f t="shared" si="0"/>
        <v>39000</v>
      </c>
      <c r="K45" s="215">
        <f t="shared" si="1"/>
        <v>2708.46907780052</v>
      </c>
      <c r="L45" s="216">
        <f t="shared" si="2"/>
        <v>8125.40723340157</v>
      </c>
      <c r="M45" s="217">
        <v>0.208343775215425</v>
      </c>
      <c r="N45" s="218">
        <v>16250</v>
      </c>
      <c r="O45" s="219">
        <f t="shared" si="3"/>
        <v>48750</v>
      </c>
      <c r="P45" s="215">
        <f t="shared" si="4"/>
        <v>3131.66737120686</v>
      </c>
      <c r="Q45" s="216">
        <f t="shared" si="5"/>
        <v>9395.00211362057</v>
      </c>
      <c r="R45" s="217">
        <v>0.192717992074268</v>
      </c>
      <c r="S45" s="234">
        <v>41314.07</v>
      </c>
      <c r="T45" s="234">
        <v>7958.77</v>
      </c>
      <c r="U45" s="235">
        <f t="shared" si="6"/>
        <v>1.05933512820513</v>
      </c>
      <c r="V45" s="236">
        <f t="shared" si="7"/>
        <v>0.979491829933574</v>
      </c>
      <c r="W45" s="236">
        <f t="shared" si="8"/>
        <v>0.847468102564103</v>
      </c>
      <c r="X45" s="236">
        <f t="shared" si="9"/>
        <v>0.847128069131739</v>
      </c>
      <c r="Y45" s="249">
        <f t="shared" si="21"/>
        <v>500</v>
      </c>
      <c r="Z45" s="250">
        <v>0</v>
      </c>
      <c r="AA45" s="218">
        <v>7800</v>
      </c>
      <c r="AB45" s="219">
        <f t="shared" si="10"/>
        <v>15600</v>
      </c>
      <c r="AC45" s="215">
        <v>2099.06353529541</v>
      </c>
      <c r="AD45" s="216">
        <f t="shared" si="11"/>
        <v>4198.12707059082</v>
      </c>
      <c r="AE45" s="217">
        <v>0.269110709653257</v>
      </c>
      <c r="AF45" s="215">
        <v>8970</v>
      </c>
      <c r="AG45" s="216">
        <f t="shared" si="12"/>
        <v>17940</v>
      </c>
      <c r="AH45" s="215">
        <v>2244.94845099844</v>
      </c>
      <c r="AI45" s="216">
        <f t="shared" si="13"/>
        <v>4489.89690199688</v>
      </c>
      <c r="AJ45" s="217">
        <v>0.250272959977529</v>
      </c>
      <c r="AK45" s="216">
        <v>13701.57</v>
      </c>
      <c r="AL45" s="216">
        <v>3229.35</v>
      </c>
      <c r="AM45" s="261">
        <f t="shared" si="14"/>
        <v>0.878305769230769</v>
      </c>
      <c r="AN45" s="261">
        <f t="shared" si="15"/>
        <v>0.769235886789277</v>
      </c>
      <c r="AO45" s="261">
        <f t="shared" si="16"/>
        <v>0.763744147157191</v>
      </c>
      <c r="AP45" s="261">
        <f t="shared" si="17"/>
        <v>0.719248140990442</v>
      </c>
      <c r="AQ45" s="236"/>
      <c r="AR45" s="236"/>
      <c r="AS45" s="274">
        <v>33</v>
      </c>
      <c r="AT45" s="274">
        <v>10</v>
      </c>
      <c r="AU45" s="274">
        <f t="shared" si="22"/>
        <v>-23</v>
      </c>
      <c r="AV45" s="275">
        <f>AU45*2</f>
        <v>-46</v>
      </c>
      <c r="AW45" s="274">
        <v>14</v>
      </c>
      <c r="AX45" s="274">
        <v>8</v>
      </c>
      <c r="AY45" s="274">
        <v>0</v>
      </c>
      <c r="AZ45" s="274">
        <f t="shared" si="23"/>
        <v>-6</v>
      </c>
      <c r="BA45" s="275">
        <f>AZ45*5</f>
        <v>-30</v>
      </c>
      <c r="BB45" s="278">
        <v>100</v>
      </c>
      <c r="BC45" s="274">
        <v>0</v>
      </c>
      <c r="BD45" s="274">
        <v>40</v>
      </c>
      <c r="BE45" s="275">
        <v>-60</v>
      </c>
      <c r="BF45" s="219">
        <v>6</v>
      </c>
      <c r="BG45" s="274">
        <v>7</v>
      </c>
      <c r="BH45" s="274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9">
        <v>3</v>
      </c>
      <c r="H46" s="189">
        <v>0</v>
      </c>
      <c r="I46" s="212">
        <v>12000</v>
      </c>
      <c r="J46" s="108">
        <f t="shared" si="0"/>
        <v>36000</v>
      </c>
      <c r="K46" s="212">
        <f t="shared" si="1"/>
        <v>2517.06324829</v>
      </c>
      <c r="L46" s="108">
        <f t="shared" si="2"/>
        <v>7551.18974486999</v>
      </c>
      <c r="M46" s="213">
        <v>0.209755270690833</v>
      </c>
      <c r="N46" s="214">
        <v>15500</v>
      </c>
      <c r="O46" s="211">
        <f t="shared" si="3"/>
        <v>46500</v>
      </c>
      <c r="P46" s="212">
        <f t="shared" si="4"/>
        <v>3007.36619352983</v>
      </c>
      <c r="Q46" s="108">
        <f t="shared" si="5"/>
        <v>9022.09858058948</v>
      </c>
      <c r="R46" s="213">
        <v>0.194023625389021</v>
      </c>
      <c r="S46" s="232">
        <v>38111.06</v>
      </c>
      <c r="T46" s="232">
        <v>7738.15</v>
      </c>
      <c r="U46" s="229">
        <f t="shared" si="6"/>
        <v>1.05864055555556</v>
      </c>
      <c r="V46" s="229">
        <f t="shared" si="7"/>
        <v>1.02475904611681</v>
      </c>
      <c r="W46" s="233">
        <f t="shared" si="8"/>
        <v>0.819592688172043</v>
      </c>
      <c r="X46" s="233">
        <f t="shared" si="9"/>
        <v>0.857688478005348</v>
      </c>
      <c r="Y46" s="192">
        <f t="shared" si="21"/>
        <v>600</v>
      </c>
      <c r="Z46" s="243">
        <f>(T46-L46)*0.2</f>
        <v>37.3920510260019</v>
      </c>
      <c r="AA46" s="247">
        <v>6825</v>
      </c>
      <c r="AB46" s="211">
        <f t="shared" si="10"/>
        <v>13650</v>
      </c>
      <c r="AC46" s="212">
        <v>1849.12380818388</v>
      </c>
      <c r="AD46" s="108">
        <f t="shared" si="11"/>
        <v>3698.24761636776</v>
      </c>
      <c r="AE46" s="213">
        <v>0.270933891308993</v>
      </c>
      <c r="AF46" s="212">
        <v>7848.75</v>
      </c>
      <c r="AG46" s="108">
        <f t="shared" si="12"/>
        <v>15697.5</v>
      </c>
      <c r="AH46" s="212">
        <v>1977.63791285266</v>
      </c>
      <c r="AI46" s="108">
        <f t="shared" si="13"/>
        <v>3955.27582570532</v>
      </c>
      <c r="AJ46" s="258">
        <v>0.251968518917364</v>
      </c>
      <c r="AK46" s="259">
        <v>14566.05</v>
      </c>
      <c r="AL46" s="259">
        <v>3091.76</v>
      </c>
      <c r="AM46" s="260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71"/>
      <c r="AR46" s="271"/>
      <c r="AS46" s="272">
        <v>27</v>
      </c>
      <c r="AT46" s="272">
        <v>44</v>
      </c>
      <c r="AU46" s="272">
        <f t="shared" si="22"/>
        <v>17</v>
      </c>
      <c r="AV46" s="273"/>
      <c r="AW46" s="272">
        <v>12</v>
      </c>
      <c r="AX46" s="272">
        <v>14</v>
      </c>
      <c r="AY46" s="272">
        <v>16</v>
      </c>
      <c r="AZ46" s="272">
        <f t="shared" si="23"/>
        <v>18</v>
      </c>
      <c r="BA46" s="272"/>
      <c r="BB46" s="278">
        <v>100</v>
      </c>
      <c r="BC46" s="272">
        <v>128</v>
      </c>
      <c r="BD46" s="272">
        <v>112</v>
      </c>
      <c r="BE46" s="275">
        <v>140</v>
      </c>
      <c r="BF46" s="281">
        <v>7</v>
      </c>
      <c r="BG46" s="272">
        <v>0</v>
      </c>
      <c r="BH46" s="272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9">
        <v>2</v>
      </c>
      <c r="H47" s="189">
        <v>2</v>
      </c>
      <c r="I47" s="212">
        <v>20000</v>
      </c>
      <c r="J47" s="108">
        <f t="shared" si="0"/>
        <v>60000</v>
      </c>
      <c r="K47" s="212">
        <f t="shared" si="1"/>
        <v>4483.2797613214</v>
      </c>
      <c r="L47" s="108">
        <f t="shared" si="2"/>
        <v>13449.8392839642</v>
      </c>
      <c r="M47" s="213">
        <v>0.22416398806607</v>
      </c>
      <c r="N47" s="214">
        <v>25000</v>
      </c>
      <c r="O47" s="211">
        <f t="shared" si="3"/>
        <v>75000</v>
      </c>
      <c r="P47" s="212">
        <f t="shared" si="4"/>
        <v>5183.79222402787</v>
      </c>
      <c r="Q47" s="108">
        <f t="shared" si="5"/>
        <v>15551.3766720836</v>
      </c>
      <c r="R47" s="213">
        <v>0.207351688961115</v>
      </c>
      <c r="S47" s="232">
        <v>63509.37</v>
      </c>
      <c r="T47" s="232">
        <v>12150.45</v>
      </c>
      <c r="U47" s="229">
        <f t="shared" si="6"/>
        <v>1.0584895</v>
      </c>
      <c r="V47" s="233">
        <f t="shared" si="7"/>
        <v>0.903389976896347</v>
      </c>
      <c r="W47" s="233">
        <f t="shared" si="8"/>
        <v>0.8467916</v>
      </c>
      <c r="X47" s="233">
        <f t="shared" si="9"/>
        <v>0.781310250288733</v>
      </c>
      <c r="Y47" s="192">
        <f t="shared" si="21"/>
        <v>600</v>
      </c>
      <c r="Z47" s="248">
        <v>0</v>
      </c>
      <c r="AA47" s="247">
        <v>13000</v>
      </c>
      <c r="AB47" s="211">
        <f t="shared" si="10"/>
        <v>26000</v>
      </c>
      <c r="AC47" s="212">
        <v>3764.0869662761</v>
      </c>
      <c r="AD47" s="108">
        <f t="shared" si="11"/>
        <v>7528.1739325522</v>
      </c>
      <c r="AE47" s="213">
        <v>0.289545151252007</v>
      </c>
      <c r="AF47" s="212">
        <v>14950</v>
      </c>
      <c r="AG47" s="108">
        <f t="shared" si="12"/>
        <v>29900</v>
      </c>
      <c r="AH47" s="212">
        <v>4025.69101043228</v>
      </c>
      <c r="AI47" s="108">
        <f t="shared" si="13"/>
        <v>8051.38202086456</v>
      </c>
      <c r="AJ47" s="258">
        <v>0.269276990664367</v>
      </c>
      <c r="AK47" s="259">
        <v>23773.17</v>
      </c>
      <c r="AL47" s="259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71"/>
      <c r="AR47" s="271"/>
      <c r="AS47" s="272">
        <v>50</v>
      </c>
      <c r="AT47" s="272">
        <v>154</v>
      </c>
      <c r="AU47" s="272">
        <f t="shared" si="22"/>
        <v>104</v>
      </c>
      <c r="AV47" s="273"/>
      <c r="AW47" s="272">
        <v>16</v>
      </c>
      <c r="AX47" s="272">
        <v>12</v>
      </c>
      <c r="AY47" s="272">
        <v>4</v>
      </c>
      <c r="AZ47" s="272">
        <f t="shared" si="23"/>
        <v>0</v>
      </c>
      <c r="BA47" s="272"/>
      <c r="BB47" s="278">
        <v>100</v>
      </c>
      <c r="BC47" s="272">
        <v>32</v>
      </c>
      <c r="BD47" s="272">
        <v>96</v>
      </c>
      <c r="BE47" s="275">
        <v>28</v>
      </c>
      <c r="BF47" s="281">
        <v>9</v>
      </c>
      <c r="BG47" s="272">
        <v>9</v>
      </c>
      <c r="BH47" s="272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9">
        <v>3</v>
      </c>
      <c r="H48" s="189">
        <v>1</v>
      </c>
      <c r="I48" s="212">
        <v>15000</v>
      </c>
      <c r="J48" s="108">
        <f t="shared" si="0"/>
        <v>45000</v>
      </c>
      <c r="K48" s="212">
        <f t="shared" si="1"/>
        <v>3701.52435114829</v>
      </c>
      <c r="L48" s="108">
        <f t="shared" si="2"/>
        <v>11104.5730534449</v>
      </c>
      <c r="M48" s="213">
        <v>0.246768290076553</v>
      </c>
      <c r="N48" s="214">
        <v>18800</v>
      </c>
      <c r="O48" s="211">
        <f t="shared" si="3"/>
        <v>56400</v>
      </c>
      <c r="P48" s="212">
        <f t="shared" si="4"/>
        <v>4291.30056443127</v>
      </c>
      <c r="Q48" s="108">
        <f t="shared" si="5"/>
        <v>12873.9016932938</v>
      </c>
      <c r="R48" s="213">
        <v>0.228260668320812</v>
      </c>
      <c r="S48" s="232">
        <v>47528.73</v>
      </c>
      <c r="T48" s="232">
        <v>10277.22</v>
      </c>
      <c r="U48" s="229">
        <f t="shared" si="6"/>
        <v>1.056194</v>
      </c>
      <c r="V48" s="233">
        <f t="shared" si="7"/>
        <v>0.925494384208834</v>
      </c>
      <c r="W48" s="233">
        <f t="shared" si="8"/>
        <v>0.842707978723404</v>
      </c>
      <c r="X48" s="233">
        <f t="shared" si="9"/>
        <v>0.798298778788528</v>
      </c>
      <c r="Y48" s="192">
        <f t="shared" si="21"/>
        <v>700</v>
      </c>
      <c r="Z48" s="248">
        <v>0</v>
      </c>
      <c r="AA48" s="247">
        <v>9750</v>
      </c>
      <c r="AB48" s="211">
        <f t="shared" si="10"/>
        <v>19500</v>
      </c>
      <c r="AC48" s="212">
        <v>3107.73815315159</v>
      </c>
      <c r="AD48" s="108">
        <f t="shared" si="11"/>
        <v>6215.47630630318</v>
      </c>
      <c r="AE48" s="213">
        <v>0.318742374682214</v>
      </c>
      <c r="AF48" s="212">
        <v>11212.5</v>
      </c>
      <c r="AG48" s="108">
        <f t="shared" si="12"/>
        <v>22425</v>
      </c>
      <c r="AH48" s="212">
        <v>3323.72595479563</v>
      </c>
      <c r="AI48" s="108">
        <f t="shared" si="13"/>
        <v>6647.45190959126</v>
      </c>
      <c r="AJ48" s="258">
        <v>0.296430408454459</v>
      </c>
      <c r="AK48" s="259">
        <v>20061.74</v>
      </c>
      <c r="AL48" s="259">
        <v>4548.38</v>
      </c>
      <c r="AM48" s="260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71"/>
      <c r="AR48" s="271"/>
      <c r="AS48" s="272">
        <v>33</v>
      </c>
      <c r="AT48" s="272">
        <v>10</v>
      </c>
      <c r="AU48" s="272">
        <f t="shared" si="22"/>
        <v>-23</v>
      </c>
      <c r="AV48" s="273">
        <f>AU48*2</f>
        <v>-46</v>
      </c>
      <c r="AW48" s="272">
        <v>20</v>
      </c>
      <c r="AX48" s="272">
        <v>8</v>
      </c>
      <c r="AY48" s="272">
        <v>0</v>
      </c>
      <c r="AZ48" s="272">
        <f t="shared" si="23"/>
        <v>-12</v>
      </c>
      <c r="BA48" s="273">
        <f>AZ48*5</f>
        <v>-60</v>
      </c>
      <c r="BB48" s="278">
        <v>200</v>
      </c>
      <c r="BC48" s="272">
        <v>0</v>
      </c>
      <c r="BD48" s="272">
        <v>40</v>
      </c>
      <c r="BE48" s="275">
        <v>-160</v>
      </c>
      <c r="BF48" s="281">
        <v>8</v>
      </c>
      <c r="BG48" s="272">
        <v>2</v>
      </c>
      <c r="BH48" s="272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90">
        <v>2</v>
      </c>
      <c r="F49" s="193">
        <v>200</v>
      </c>
      <c r="G49" s="189">
        <v>4</v>
      </c>
      <c r="H49" s="189">
        <v>3</v>
      </c>
      <c r="I49" s="208">
        <v>60000</v>
      </c>
      <c r="J49" s="108">
        <f t="shared" si="0"/>
        <v>180000</v>
      </c>
      <c r="K49" s="208">
        <f t="shared" si="1"/>
        <v>9900</v>
      </c>
      <c r="L49" s="108">
        <f t="shared" si="2"/>
        <v>29700</v>
      </c>
      <c r="M49" s="209">
        <v>0.165</v>
      </c>
      <c r="N49" s="210">
        <v>68000</v>
      </c>
      <c r="O49" s="211">
        <f t="shared" si="3"/>
        <v>204000</v>
      </c>
      <c r="P49" s="208">
        <f t="shared" si="4"/>
        <v>10200</v>
      </c>
      <c r="Q49" s="108">
        <f t="shared" si="5"/>
        <v>30600</v>
      </c>
      <c r="R49" s="209">
        <v>0.15</v>
      </c>
      <c r="S49" s="228">
        <v>189236.51</v>
      </c>
      <c r="T49" s="228">
        <v>30703.7</v>
      </c>
      <c r="U49" s="229">
        <f t="shared" si="6"/>
        <v>1.05131394444444</v>
      </c>
      <c r="V49" s="229">
        <f t="shared" si="7"/>
        <v>1.03379461279461</v>
      </c>
      <c r="W49" s="233">
        <f t="shared" si="8"/>
        <v>0.927629950980392</v>
      </c>
      <c r="X49" s="233">
        <f t="shared" si="9"/>
        <v>1.00338888888889</v>
      </c>
      <c r="Y49" s="192">
        <f t="shared" si="21"/>
        <v>1100</v>
      </c>
      <c r="Z49" s="243">
        <f>(T49-L49)*0.2</f>
        <v>200.74</v>
      </c>
      <c r="AA49" s="244">
        <v>45000</v>
      </c>
      <c r="AB49" s="211">
        <f t="shared" si="10"/>
        <v>90000</v>
      </c>
      <c r="AC49" s="208">
        <v>9080.47690969219</v>
      </c>
      <c r="AD49" s="108">
        <f t="shared" si="11"/>
        <v>18160.9538193844</v>
      </c>
      <c r="AE49" s="209">
        <v>0.201788375770938</v>
      </c>
      <c r="AF49" s="208">
        <v>51750</v>
      </c>
      <c r="AG49" s="108">
        <f t="shared" si="12"/>
        <v>103500</v>
      </c>
      <c r="AH49" s="208">
        <v>9711.5700549158</v>
      </c>
      <c r="AI49" s="108">
        <f t="shared" si="13"/>
        <v>19423.1401098316</v>
      </c>
      <c r="AJ49" s="257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71"/>
      <c r="AR49" s="271"/>
      <c r="AS49" s="272">
        <v>83</v>
      </c>
      <c r="AT49" s="272">
        <v>106</v>
      </c>
      <c r="AU49" s="272">
        <f t="shared" si="22"/>
        <v>23</v>
      </c>
      <c r="AV49" s="273"/>
      <c r="AW49" s="272">
        <v>36</v>
      </c>
      <c r="AX49" s="272">
        <v>14</v>
      </c>
      <c r="AY49" s="272">
        <v>14</v>
      </c>
      <c r="AZ49" s="272">
        <f t="shared" si="23"/>
        <v>-8</v>
      </c>
      <c r="BA49" s="273">
        <f>AZ49*5</f>
        <v>-40</v>
      </c>
      <c r="BB49" s="278">
        <v>300</v>
      </c>
      <c r="BC49" s="272">
        <v>112</v>
      </c>
      <c r="BD49" s="272">
        <v>70</v>
      </c>
      <c r="BE49" s="275">
        <v>-118</v>
      </c>
      <c r="BF49" s="281">
        <v>10</v>
      </c>
      <c r="BG49" s="272">
        <v>2</v>
      </c>
      <c r="BH49" s="272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90">
        <v>16</v>
      </c>
      <c r="F50" s="191">
        <v>150</v>
      </c>
      <c r="G50" s="189">
        <v>4</v>
      </c>
      <c r="H50" s="189">
        <v>0</v>
      </c>
      <c r="I50" s="212">
        <v>20000</v>
      </c>
      <c r="J50" s="108">
        <f t="shared" si="0"/>
        <v>60000</v>
      </c>
      <c r="K50" s="212">
        <f t="shared" si="1"/>
        <v>4892.81317596246</v>
      </c>
      <c r="L50" s="108">
        <f t="shared" si="2"/>
        <v>14678.4395278874</v>
      </c>
      <c r="M50" s="213">
        <v>0.244640658798123</v>
      </c>
      <c r="N50" s="214">
        <v>25000</v>
      </c>
      <c r="O50" s="211">
        <f t="shared" si="3"/>
        <v>75000</v>
      </c>
      <c r="P50" s="212">
        <f t="shared" si="4"/>
        <v>5657.3152347066</v>
      </c>
      <c r="Q50" s="108">
        <f t="shared" si="5"/>
        <v>16971.9457041198</v>
      </c>
      <c r="R50" s="213">
        <v>0.226292609388264</v>
      </c>
      <c r="S50" s="232">
        <v>62641.89</v>
      </c>
      <c r="T50" s="232">
        <v>13801.52</v>
      </c>
      <c r="U50" s="229">
        <f t="shared" si="6"/>
        <v>1.0440315</v>
      </c>
      <c r="V50" s="233">
        <f t="shared" si="7"/>
        <v>0.940257986809746</v>
      </c>
      <c r="W50" s="233">
        <f t="shared" si="8"/>
        <v>0.8352252</v>
      </c>
      <c r="X50" s="233">
        <f t="shared" si="9"/>
        <v>0.813196096700321</v>
      </c>
      <c r="Y50" s="192">
        <f t="shared" si="21"/>
        <v>800</v>
      </c>
      <c r="Z50" s="248">
        <v>0</v>
      </c>
      <c r="AA50" s="247">
        <v>10000</v>
      </c>
      <c r="AB50" s="211">
        <f t="shared" si="10"/>
        <v>20000</v>
      </c>
      <c r="AC50" s="212">
        <v>3159.94184280909</v>
      </c>
      <c r="AD50" s="108">
        <f t="shared" si="11"/>
        <v>6319.88368561818</v>
      </c>
      <c r="AE50" s="213">
        <v>0.315994184280909</v>
      </c>
      <c r="AF50" s="212">
        <v>11500</v>
      </c>
      <c r="AG50" s="108">
        <f t="shared" si="12"/>
        <v>23000</v>
      </c>
      <c r="AH50" s="212">
        <v>3379.55780088432</v>
      </c>
      <c r="AI50" s="108">
        <f t="shared" si="13"/>
        <v>6759.11560176864</v>
      </c>
      <c r="AJ50" s="258">
        <v>0.293874591381245</v>
      </c>
      <c r="AK50" s="259">
        <v>45589.71</v>
      </c>
      <c r="AL50" s="259">
        <v>8015.15</v>
      </c>
      <c r="AM50" s="260">
        <f t="shared" si="14"/>
        <v>2.2794855</v>
      </c>
      <c r="AN50" s="260">
        <f t="shared" si="15"/>
        <v>1.26824327767925</v>
      </c>
      <c r="AO50" s="260">
        <f t="shared" si="16"/>
        <v>1.98216130434783</v>
      </c>
      <c r="AP50" s="260">
        <f t="shared" si="17"/>
        <v>1.18582821662389</v>
      </c>
      <c r="AQ50" s="192">
        <v>800</v>
      </c>
      <c r="AR50" s="243">
        <f>(AL50-AD50)*0.2</f>
        <v>339.053262876364</v>
      </c>
      <c r="AS50" s="272">
        <v>50</v>
      </c>
      <c r="AT50" s="272">
        <v>62</v>
      </c>
      <c r="AU50" s="272">
        <f t="shared" si="22"/>
        <v>12</v>
      </c>
      <c r="AV50" s="273"/>
      <c r="AW50" s="272">
        <v>26</v>
      </c>
      <c r="AX50" s="272">
        <v>23</v>
      </c>
      <c r="AY50" s="272">
        <v>6</v>
      </c>
      <c r="AZ50" s="272">
        <f t="shared" si="23"/>
        <v>3</v>
      </c>
      <c r="BA50" s="272"/>
      <c r="BB50" s="278">
        <v>200</v>
      </c>
      <c r="BC50" s="272">
        <v>48</v>
      </c>
      <c r="BD50" s="272">
        <v>184</v>
      </c>
      <c r="BE50" s="275">
        <v>32</v>
      </c>
      <c r="BF50" s="281">
        <v>10</v>
      </c>
      <c r="BG50" s="272">
        <v>41</v>
      </c>
      <c r="BH50" s="272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9">
        <v>4</v>
      </c>
      <c r="H51" s="189">
        <v>1</v>
      </c>
      <c r="I51" s="212">
        <v>16000</v>
      </c>
      <c r="J51" s="108">
        <f t="shared" si="0"/>
        <v>48000</v>
      </c>
      <c r="K51" s="212">
        <f t="shared" si="1"/>
        <v>3243.04983114806</v>
      </c>
      <c r="L51" s="108">
        <f t="shared" si="2"/>
        <v>9729.14949344419</v>
      </c>
      <c r="M51" s="213">
        <v>0.202690614446754</v>
      </c>
      <c r="N51" s="214">
        <v>20000</v>
      </c>
      <c r="O51" s="211">
        <f t="shared" si="3"/>
        <v>60000</v>
      </c>
      <c r="P51" s="212">
        <f t="shared" si="4"/>
        <v>3749.77636726494</v>
      </c>
      <c r="Q51" s="108">
        <f t="shared" si="5"/>
        <v>11249.3291017948</v>
      </c>
      <c r="R51" s="213">
        <v>0.187488818363247</v>
      </c>
      <c r="S51" s="232">
        <v>49510.85</v>
      </c>
      <c r="T51" s="232">
        <v>10669.45</v>
      </c>
      <c r="U51" s="229">
        <f t="shared" si="6"/>
        <v>1.03147604166667</v>
      </c>
      <c r="V51" s="229">
        <f t="shared" si="7"/>
        <v>1.09664776013457</v>
      </c>
      <c r="W51" s="233">
        <f t="shared" si="8"/>
        <v>0.825180833333333</v>
      </c>
      <c r="X51" s="233">
        <f t="shared" si="9"/>
        <v>0.948452116873149</v>
      </c>
      <c r="Y51" s="192">
        <f t="shared" ref="Y51:Y69" si="25">(G51*200)+(H51*100)</f>
        <v>900</v>
      </c>
      <c r="Z51" s="243">
        <f>(T51-L51)*0.2</f>
        <v>188.060101311162</v>
      </c>
      <c r="AA51" s="247">
        <v>10400</v>
      </c>
      <c r="AB51" s="211">
        <f t="shared" si="10"/>
        <v>20800</v>
      </c>
      <c r="AC51" s="212">
        <v>2722.81058740139</v>
      </c>
      <c r="AD51" s="108">
        <f t="shared" si="11"/>
        <v>5445.62117480278</v>
      </c>
      <c r="AE51" s="213">
        <v>0.261808710327057</v>
      </c>
      <c r="AF51" s="212">
        <v>11960</v>
      </c>
      <c r="AG51" s="108">
        <f t="shared" si="12"/>
        <v>23920</v>
      </c>
      <c r="AH51" s="212">
        <v>2912.04592322579</v>
      </c>
      <c r="AI51" s="108">
        <f t="shared" si="13"/>
        <v>5824.09184645158</v>
      </c>
      <c r="AJ51" s="258">
        <v>0.243482100604163</v>
      </c>
      <c r="AK51" s="259">
        <v>19352.35</v>
      </c>
      <c r="AL51" s="259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71"/>
      <c r="AR51" s="271"/>
      <c r="AS51" s="272">
        <v>42</v>
      </c>
      <c r="AT51" s="272">
        <v>55</v>
      </c>
      <c r="AU51" s="272">
        <f t="shared" si="22"/>
        <v>13</v>
      </c>
      <c r="AV51" s="273"/>
      <c r="AW51" s="272">
        <v>16</v>
      </c>
      <c r="AX51" s="272">
        <v>22</v>
      </c>
      <c r="AY51" s="272">
        <v>10</v>
      </c>
      <c r="AZ51" s="272">
        <f t="shared" si="23"/>
        <v>16</v>
      </c>
      <c r="BA51" s="272"/>
      <c r="BB51" s="278">
        <v>100</v>
      </c>
      <c r="BC51" s="272">
        <v>80</v>
      </c>
      <c r="BD51" s="272">
        <v>176</v>
      </c>
      <c r="BE51" s="275">
        <v>156</v>
      </c>
      <c r="BF51" s="281">
        <v>9</v>
      </c>
      <c r="BG51" s="272">
        <v>9</v>
      </c>
      <c r="BH51" s="272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90">
        <v>6</v>
      </c>
      <c r="F52" s="191">
        <v>200</v>
      </c>
      <c r="G52" s="189">
        <v>4</v>
      </c>
      <c r="H52" s="189">
        <v>1</v>
      </c>
      <c r="I52" s="212">
        <v>21000</v>
      </c>
      <c r="J52" s="108">
        <f t="shared" si="0"/>
        <v>63000</v>
      </c>
      <c r="K52" s="212">
        <f t="shared" si="1"/>
        <v>4935</v>
      </c>
      <c r="L52" s="108">
        <f t="shared" si="2"/>
        <v>14805</v>
      </c>
      <c r="M52" s="213">
        <v>0.235</v>
      </c>
      <c r="N52" s="214">
        <v>26250</v>
      </c>
      <c r="O52" s="211">
        <f t="shared" si="3"/>
        <v>78750</v>
      </c>
      <c r="P52" s="212">
        <f t="shared" si="4"/>
        <v>5706.09375</v>
      </c>
      <c r="Q52" s="108">
        <f t="shared" si="5"/>
        <v>17118.28125</v>
      </c>
      <c r="R52" s="213">
        <v>0.217375</v>
      </c>
      <c r="S52" s="232">
        <v>64982.95</v>
      </c>
      <c r="T52" s="232">
        <v>14326.29</v>
      </c>
      <c r="U52" s="229">
        <f t="shared" si="6"/>
        <v>1.0314753968254</v>
      </c>
      <c r="V52" s="233">
        <f t="shared" si="7"/>
        <v>0.967665653495441</v>
      </c>
      <c r="W52" s="233">
        <f t="shared" si="8"/>
        <v>0.825180317460317</v>
      </c>
      <c r="X52" s="233">
        <f t="shared" si="9"/>
        <v>0.836900024644706</v>
      </c>
      <c r="Y52" s="192">
        <f t="shared" si="25"/>
        <v>900</v>
      </c>
      <c r="Z52" s="248">
        <v>0</v>
      </c>
      <c r="AA52" s="247">
        <v>13650</v>
      </c>
      <c r="AB52" s="211">
        <f t="shared" si="10"/>
        <v>27300</v>
      </c>
      <c r="AC52" s="212">
        <v>3971.35801288337</v>
      </c>
      <c r="AD52" s="108">
        <f t="shared" si="11"/>
        <v>7942.71602576674</v>
      </c>
      <c r="AE52" s="213">
        <v>0.290941978965815</v>
      </c>
      <c r="AF52" s="212">
        <v>15697.5</v>
      </c>
      <c r="AG52" s="108">
        <f t="shared" si="12"/>
        <v>31395</v>
      </c>
      <c r="AH52" s="212">
        <v>4247.36739477876</v>
      </c>
      <c r="AI52" s="108">
        <f t="shared" si="13"/>
        <v>8494.73478955752</v>
      </c>
      <c r="AJ52" s="258">
        <v>0.270576040438208</v>
      </c>
      <c r="AK52" s="259">
        <v>33161.81</v>
      </c>
      <c r="AL52" s="259">
        <v>6786.8</v>
      </c>
      <c r="AM52" s="260">
        <f t="shared" si="14"/>
        <v>1.21471831501831</v>
      </c>
      <c r="AN52" s="76">
        <f t="shared" si="15"/>
        <v>0.854468418357541</v>
      </c>
      <c r="AO52" s="260">
        <f t="shared" si="16"/>
        <v>1.0562767956681</v>
      </c>
      <c r="AP52" s="76">
        <f t="shared" si="17"/>
        <v>0.798941952648473</v>
      </c>
      <c r="AQ52" s="271"/>
      <c r="AR52" s="271"/>
      <c r="AS52" s="272">
        <v>59</v>
      </c>
      <c r="AT52" s="272">
        <v>0</v>
      </c>
      <c r="AU52" s="272">
        <f t="shared" si="22"/>
        <v>-59</v>
      </c>
      <c r="AV52" s="273">
        <f>AU52*2</f>
        <v>-118</v>
      </c>
      <c r="AW52" s="272">
        <v>26</v>
      </c>
      <c r="AX52" s="272">
        <v>10</v>
      </c>
      <c r="AY52" s="272">
        <v>0</v>
      </c>
      <c r="AZ52" s="272">
        <f t="shared" si="23"/>
        <v>-16</v>
      </c>
      <c r="BA52" s="273">
        <f t="shared" ref="BA52:BA61" si="26">AZ52*5</f>
        <v>-80</v>
      </c>
      <c r="BB52" s="278">
        <v>200</v>
      </c>
      <c r="BC52" s="272">
        <v>0</v>
      </c>
      <c r="BD52" s="272">
        <v>50</v>
      </c>
      <c r="BE52" s="275">
        <v>-150</v>
      </c>
      <c r="BF52" s="281">
        <v>12</v>
      </c>
      <c r="BG52" s="272">
        <v>10</v>
      </c>
      <c r="BH52" s="272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90">
        <v>14</v>
      </c>
      <c r="F53" s="191">
        <v>150</v>
      </c>
      <c r="G53" s="189">
        <v>4</v>
      </c>
      <c r="H53" s="189">
        <v>1</v>
      </c>
      <c r="I53" s="212">
        <v>18000</v>
      </c>
      <c r="J53" s="108">
        <f t="shared" si="0"/>
        <v>54000</v>
      </c>
      <c r="K53" s="212">
        <f t="shared" si="1"/>
        <v>4373.84278546092</v>
      </c>
      <c r="L53" s="108">
        <f t="shared" si="2"/>
        <v>13121.5283563828</v>
      </c>
      <c r="M53" s="213">
        <v>0.24299126585894</v>
      </c>
      <c r="N53" s="214">
        <v>22500</v>
      </c>
      <c r="O53" s="211">
        <f t="shared" si="3"/>
        <v>67500</v>
      </c>
      <c r="P53" s="212">
        <f t="shared" si="4"/>
        <v>5057.2557206892</v>
      </c>
      <c r="Q53" s="108">
        <f t="shared" si="5"/>
        <v>15171.7671620676</v>
      </c>
      <c r="R53" s="213">
        <v>0.22476692091952</v>
      </c>
      <c r="S53" s="232">
        <v>55676.13</v>
      </c>
      <c r="T53" s="232">
        <v>13182.64</v>
      </c>
      <c r="U53" s="229">
        <f t="shared" si="6"/>
        <v>1.03103944444444</v>
      </c>
      <c r="V53" s="229">
        <f t="shared" si="7"/>
        <v>1.00465735712772</v>
      </c>
      <c r="W53" s="233">
        <f t="shared" si="8"/>
        <v>0.824831555555556</v>
      </c>
      <c r="X53" s="233">
        <f t="shared" si="9"/>
        <v>0.86889284940776</v>
      </c>
      <c r="Y53" s="192">
        <f t="shared" si="25"/>
        <v>900</v>
      </c>
      <c r="Z53" s="243">
        <f>(T53-L53)*0.2</f>
        <v>12.2223287234399</v>
      </c>
      <c r="AA53" s="247">
        <v>11700</v>
      </c>
      <c r="AB53" s="211">
        <f t="shared" si="10"/>
        <v>23400</v>
      </c>
      <c r="AC53" s="212">
        <v>3672.20550529324</v>
      </c>
      <c r="AD53" s="108">
        <f t="shared" si="11"/>
        <v>7344.41101058648</v>
      </c>
      <c r="AE53" s="213">
        <v>0.313863718401131</v>
      </c>
      <c r="AF53" s="212">
        <v>13455</v>
      </c>
      <c r="AG53" s="108">
        <f t="shared" si="12"/>
        <v>26910</v>
      </c>
      <c r="AH53" s="212">
        <v>3927.42378791112</v>
      </c>
      <c r="AI53" s="108">
        <f t="shared" si="13"/>
        <v>7854.84757582224</v>
      </c>
      <c r="AJ53" s="258">
        <v>0.291893258113052</v>
      </c>
      <c r="AK53" s="259">
        <v>34917.26</v>
      </c>
      <c r="AL53" s="259">
        <v>7978.59</v>
      </c>
      <c r="AM53" s="260">
        <f t="shared" si="14"/>
        <v>1.4921905982906</v>
      </c>
      <c r="AN53" s="260">
        <f t="shared" si="15"/>
        <v>1.08634851569437</v>
      </c>
      <c r="AO53" s="260">
        <f t="shared" si="16"/>
        <v>1.29755704199182</v>
      </c>
      <c r="AP53" s="260">
        <f t="shared" si="17"/>
        <v>1.0157536378629</v>
      </c>
      <c r="AQ53" s="192">
        <v>500</v>
      </c>
      <c r="AR53" s="243">
        <f>(AL53-AD53)*0.2</f>
        <v>126.835797882704</v>
      </c>
      <c r="AS53" s="272">
        <v>42</v>
      </c>
      <c r="AT53" s="272">
        <v>86</v>
      </c>
      <c r="AU53" s="272">
        <f t="shared" si="22"/>
        <v>44</v>
      </c>
      <c r="AV53" s="273"/>
      <c r="AW53" s="272">
        <v>20</v>
      </c>
      <c r="AX53" s="272">
        <v>4</v>
      </c>
      <c r="AY53" s="272">
        <v>0</v>
      </c>
      <c r="AZ53" s="272">
        <f t="shared" si="23"/>
        <v>-16</v>
      </c>
      <c r="BA53" s="273">
        <f t="shared" si="26"/>
        <v>-80</v>
      </c>
      <c r="BB53" s="278">
        <v>200</v>
      </c>
      <c r="BC53" s="272">
        <v>0</v>
      </c>
      <c r="BD53" s="272">
        <v>20</v>
      </c>
      <c r="BE53" s="275">
        <v>-180</v>
      </c>
      <c r="BF53" s="281">
        <v>8</v>
      </c>
      <c r="BG53" s="272">
        <v>3</v>
      </c>
      <c r="BH53" s="272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9">
        <v>2</v>
      </c>
      <c r="H54" s="189">
        <v>2</v>
      </c>
      <c r="I54" s="212">
        <v>12000</v>
      </c>
      <c r="J54" s="108">
        <f t="shared" si="0"/>
        <v>36000</v>
      </c>
      <c r="K54" s="212">
        <f t="shared" si="1"/>
        <v>2607.42358836976</v>
      </c>
      <c r="L54" s="108">
        <f t="shared" si="2"/>
        <v>7822.27076510927</v>
      </c>
      <c r="M54" s="213">
        <v>0.217285299030813</v>
      </c>
      <c r="N54" s="214">
        <v>15500</v>
      </c>
      <c r="O54" s="211">
        <f t="shared" si="3"/>
        <v>46500</v>
      </c>
      <c r="P54" s="212">
        <f t="shared" si="4"/>
        <v>3115.32797485428</v>
      </c>
      <c r="Q54" s="108">
        <f t="shared" si="5"/>
        <v>9345.98392456284</v>
      </c>
      <c r="R54" s="213">
        <v>0.200988901603502</v>
      </c>
      <c r="S54" s="232">
        <v>37014.1</v>
      </c>
      <c r="T54" s="232">
        <v>8886.48</v>
      </c>
      <c r="U54" s="229">
        <f t="shared" si="6"/>
        <v>1.02816944444444</v>
      </c>
      <c r="V54" s="229">
        <f t="shared" si="7"/>
        <v>1.13604863176529</v>
      </c>
      <c r="W54" s="233">
        <f t="shared" si="8"/>
        <v>0.796002150537634</v>
      </c>
      <c r="X54" s="233">
        <f t="shared" si="9"/>
        <v>0.950834077153163</v>
      </c>
      <c r="Y54" s="192">
        <f t="shared" si="25"/>
        <v>600</v>
      </c>
      <c r="Z54" s="243">
        <f>(T54-L54)*0.2</f>
        <v>212.841846978146</v>
      </c>
      <c r="AA54" s="247">
        <v>7800</v>
      </c>
      <c r="AB54" s="211">
        <f t="shared" si="10"/>
        <v>15600</v>
      </c>
      <c r="AC54" s="212">
        <v>2189.14938773545</v>
      </c>
      <c r="AD54" s="108">
        <f t="shared" si="11"/>
        <v>4378.2987754709</v>
      </c>
      <c r="AE54" s="213">
        <v>0.280660177914801</v>
      </c>
      <c r="AF54" s="212">
        <v>8970</v>
      </c>
      <c r="AG54" s="108">
        <f t="shared" si="12"/>
        <v>17940</v>
      </c>
      <c r="AH54" s="212">
        <v>2341.29527018306</v>
      </c>
      <c r="AI54" s="108">
        <f t="shared" si="13"/>
        <v>4682.59054036612</v>
      </c>
      <c r="AJ54" s="258">
        <v>0.261013965460765</v>
      </c>
      <c r="AK54" s="259">
        <v>11338.82</v>
      </c>
      <c r="AL54" s="259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71"/>
      <c r="AR54" s="271"/>
      <c r="AS54" s="272">
        <v>33</v>
      </c>
      <c r="AT54" s="272">
        <v>22</v>
      </c>
      <c r="AU54" s="272">
        <f t="shared" si="22"/>
        <v>-11</v>
      </c>
      <c r="AV54" s="273">
        <f>AU54*2</f>
        <v>-22</v>
      </c>
      <c r="AW54" s="272">
        <v>12</v>
      </c>
      <c r="AX54" s="272">
        <v>8</v>
      </c>
      <c r="AY54" s="272">
        <v>2</v>
      </c>
      <c r="AZ54" s="272">
        <f t="shared" si="23"/>
        <v>-2</v>
      </c>
      <c r="BA54" s="273">
        <f t="shared" si="26"/>
        <v>-10</v>
      </c>
      <c r="BB54" s="278">
        <v>100</v>
      </c>
      <c r="BC54" s="272">
        <v>16</v>
      </c>
      <c r="BD54" s="272">
        <v>40</v>
      </c>
      <c r="BE54" s="275">
        <v>-44</v>
      </c>
      <c r="BF54" s="281">
        <v>6</v>
      </c>
      <c r="BG54" s="272">
        <v>2</v>
      </c>
      <c r="BH54" s="272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90">
        <v>8</v>
      </c>
      <c r="F55" s="191">
        <v>200</v>
      </c>
      <c r="G55" s="189">
        <v>4</v>
      </c>
      <c r="H55" s="189">
        <v>1</v>
      </c>
      <c r="I55" s="212">
        <v>21000</v>
      </c>
      <c r="J55" s="108">
        <f t="shared" si="0"/>
        <v>63000</v>
      </c>
      <c r="K55" s="212">
        <f t="shared" si="1"/>
        <v>4830</v>
      </c>
      <c r="L55" s="108">
        <f t="shared" si="2"/>
        <v>14490</v>
      </c>
      <c r="M55" s="213">
        <v>0.23</v>
      </c>
      <c r="N55" s="214">
        <v>26250</v>
      </c>
      <c r="O55" s="211">
        <f t="shared" si="3"/>
        <v>78750</v>
      </c>
      <c r="P55" s="212">
        <f t="shared" si="4"/>
        <v>5584.6875</v>
      </c>
      <c r="Q55" s="108">
        <f t="shared" si="5"/>
        <v>16754.0625</v>
      </c>
      <c r="R55" s="213">
        <v>0.21275</v>
      </c>
      <c r="S55" s="232">
        <v>64591.16</v>
      </c>
      <c r="T55" s="232">
        <v>14412.76</v>
      </c>
      <c r="U55" s="229">
        <f t="shared" si="6"/>
        <v>1.02525650793651</v>
      </c>
      <c r="V55" s="233">
        <f t="shared" si="7"/>
        <v>0.994669427191166</v>
      </c>
      <c r="W55" s="233">
        <f t="shared" si="8"/>
        <v>0.820205206349206</v>
      </c>
      <c r="X55" s="233">
        <f t="shared" si="9"/>
        <v>0.860254639732901</v>
      </c>
      <c r="Y55" s="192">
        <f t="shared" si="25"/>
        <v>900</v>
      </c>
      <c r="Z55" s="248">
        <v>0</v>
      </c>
      <c r="AA55" s="247">
        <v>13650</v>
      </c>
      <c r="AB55" s="211">
        <f t="shared" si="10"/>
        <v>27300</v>
      </c>
      <c r="AC55" s="212">
        <v>4052.28898628407</v>
      </c>
      <c r="AD55" s="108">
        <f t="shared" si="11"/>
        <v>8104.57797256814</v>
      </c>
      <c r="AE55" s="213">
        <v>0.296870988006159</v>
      </c>
      <c r="AF55" s="212">
        <v>15697.5</v>
      </c>
      <c r="AG55" s="108">
        <f t="shared" si="12"/>
        <v>31395</v>
      </c>
      <c r="AH55" s="212">
        <v>4333.92307083082</v>
      </c>
      <c r="AI55" s="108">
        <f t="shared" si="13"/>
        <v>8667.84614166164</v>
      </c>
      <c r="AJ55" s="258">
        <v>0.276090018845728</v>
      </c>
      <c r="AK55" s="259">
        <v>33614.86</v>
      </c>
      <c r="AL55" s="259">
        <v>8673.05</v>
      </c>
      <c r="AM55" s="260">
        <f t="shared" si="14"/>
        <v>1.23131355311355</v>
      </c>
      <c r="AN55" s="260">
        <f t="shared" si="15"/>
        <v>1.07014208874984</v>
      </c>
      <c r="AO55" s="260">
        <f t="shared" si="16"/>
        <v>1.07070743749005</v>
      </c>
      <c r="AP55" s="260">
        <f t="shared" si="17"/>
        <v>1.00060036348746</v>
      </c>
      <c r="AQ55" s="192">
        <v>300</v>
      </c>
      <c r="AR55" s="243">
        <f>(AL55-AD55)*0.2</f>
        <v>113.694405486372</v>
      </c>
      <c r="AS55" s="272">
        <v>120</v>
      </c>
      <c r="AT55" s="272">
        <v>180</v>
      </c>
      <c r="AU55" s="272">
        <f t="shared" si="22"/>
        <v>60</v>
      </c>
      <c r="AV55" s="273"/>
      <c r="AW55" s="272">
        <v>26</v>
      </c>
      <c r="AX55" s="272">
        <v>9</v>
      </c>
      <c r="AY55" s="272">
        <v>0</v>
      </c>
      <c r="AZ55" s="272">
        <f t="shared" si="23"/>
        <v>-17</v>
      </c>
      <c r="BA55" s="273">
        <f t="shared" si="26"/>
        <v>-85</v>
      </c>
      <c r="BB55" s="278">
        <v>200</v>
      </c>
      <c r="BC55" s="272">
        <v>0</v>
      </c>
      <c r="BD55" s="272">
        <v>45</v>
      </c>
      <c r="BE55" s="275">
        <v>-155</v>
      </c>
      <c r="BF55" s="281">
        <v>9</v>
      </c>
      <c r="BG55" s="272">
        <v>20</v>
      </c>
      <c r="BH55" s="272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90">
        <v>2</v>
      </c>
      <c r="F56" s="193">
        <v>200</v>
      </c>
      <c r="G56" s="189">
        <v>3</v>
      </c>
      <c r="H56" s="189">
        <v>4</v>
      </c>
      <c r="I56" s="208">
        <v>55000</v>
      </c>
      <c r="J56" s="108">
        <f t="shared" si="0"/>
        <v>165000</v>
      </c>
      <c r="K56" s="208">
        <f t="shared" si="1"/>
        <v>9075</v>
      </c>
      <c r="L56" s="108">
        <f t="shared" si="2"/>
        <v>27225</v>
      </c>
      <c r="M56" s="209">
        <v>0.165</v>
      </c>
      <c r="N56" s="210">
        <v>62000</v>
      </c>
      <c r="O56" s="211">
        <f t="shared" si="3"/>
        <v>186000</v>
      </c>
      <c r="P56" s="208">
        <f t="shared" si="4"/>
        <v>9300</v>
      </c>
      <c r="Q56" s="108">
        <f t="shared" si="5"/>
        <v>27900</v>
      </c>
      <c r="R56" s="209">
        <v>0.15</v>
      </c>
      <c r="S56" s="228">
        <v>168254.64</v>
      </c>
      <c r="T56" s="228">
        <v>30282.28</v>
      </c>
      <c r="U56" s="229">
        <f t="shared" si="6"/>
        <v>1.01972509090909</v>
      </c>
      <c r="V56" s="229">
        <f t="shared" si="7"/>
        <v>1.11229678604224</v>
      </c>
      <c r="W56" s="233">
        <f t="shared" si="8"/>
        <v>0.904594838709677</v>
      </c>
      <c r="X56" s="233">
        <f t="shared" si="9"/>
        <v>1.08538637992832</v>
      </c>
      <c r="Y56" s="192">
        <f t="shared" si="25"/>
        <v>1000</v>
      </c>
      <c r="Z56" s="243">
        <f>(T56-L56)*0.2</f>
        <v>611.456</v>
      </c>
      <c r="AA56" s="244">
        <v>40000</v>
      </c>
      <c r="AB56" s="211">
        <f t="shared" si="10"/>
        <v>80000</v>
      </c>
      <c r="AC56" s="208">
        <v>8133.6030620217</v>
      </c>
      <c r="AD56" s="108">
        <f t="shared" si="11"/>
        <v>16267.2061240434</v>
      </c>
      <c r="AE56" s="209">
        <v>0.203340076550543</v>
      </c>
      <c r="AF56" s="208">
        <v>46000</v>
      </c>
      <c r="AG56" s="108">
        <f t="shared" si="12"/>
        <v>92000</v>
      </c>
      <c r="AH56" s="208">
        <v>8698.88847483221</v>
      </c>
      <c r="AI56" s="108">
        <f t="shared" si="13"/>
        <v>17397.7769496644</v>
      </c>
      <c r="AJ56" s="257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71"/>
      <c r="AR56" s="271"/>
      <c r="AS56" s="272">
        <v>71</v>
      </c>
      <c r="AT56" s="272">
        <v>0</v>
      </c>
      <c r="AU56" s="272">
        <f t="shared" si="22"/>
        <v>-71</v>
      </c>
      <c r="AV56" s="273">
        <f>AU56*2</f>
        <v>-142</v>
      </c>
      <c r="AW56" s="272">
        <v>36</v>
      </c>
      <c r="AX56" s="272">
        <v>4</v>
      </c>
      <c r="AY56" s="272">
        <v>0</v>
      </c>
      <c r="AZ56" s="272">
        <f t="shared" si="23"/>
        <v>-32</v>
      </c>
      <c r="BA56" s="273">
        <f t="shared" si="26"/>
        <v>-160</v>
      </c>
      <c r="BB56" s="278">
        <v>400</v>
      </c>
      <c r="BC56" s="272">
        <v>0</v>
      </c>
      <c r="BD56" s="272">
        <v>20</v>
      </c>
      <c r="BE56" s="275">
        <v>-380</v>
      </c>
      <c r="BF56" s="281">
        <v>8</v>
      </c>
      <c r="BG56" s="272">
        <v>11</v>
      </c>
      <c r="BH56" s="272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90">
        <v>26</v>
      </c>
      <c r="F57" s="191">
        <v>150</v>
      </c>
      <c r="G57" s="189">
        <v>2</v>
      </c>
      <c r="H57" s="189">
        <v>1</v>
      </c>
      <c r="I57" s="212">
        <v>10500</v>
      </c>
      <c r="J57" s="108">
        <f t="shared" si="0"/>
        <v>31500</v>
      </c>
      <c r="K57" s="212">
        <f t="shared" si="1"/>
        <v>2760.00902010775</v>
      </c>
      <c r="L57" s="108">
        <f t="shared" si="2"/>
        <v>8280.02706032326</v>
      </c>
      <c r="M57" s="213">
        <v>0.262858001915024</v>
      </c>
      <c r="N57" s="214">
        <v>13500</v>
      </c>
      <c r="O57" s="211">
        <f t="shared" si="3"/>
        <v>40500</v>
      </c>
      <c r="P57" s="212">
        <f t="shared" si="4"/>
        <v>3282.43929891386</v>
      </c>
      <c r="Q57" s="108">
        <f t="shared" si="5"/>
        <v>9847.31789674158</v>
      </c>
      <c r="R57" s="213">
        <v>0.243143651771397</v>
      </c>
      <c r="S57" s="232">
        <v>32018.37</v>
      </c>
      <c r="T57" s="232">
        <v>8361.88</v>
      </c>
      <c r="U57" s="229">
        <f t="shared" si="6"/>
        <v>1.01645619047619</v>
      </c>
      <c r="V57" s="229">
        <f t="shared" si="7"/>
        <v>1.00988558842627</v>
      </c>
      <c r="W57" s="233">
        <f t="shared" si="8"/>
        <v>0.790577037037037</v>
      </c>
      <c r="X57" s="233">
        <f t="shared" si="9"/>
        <v>0.849153047325394</v>
      </c>
      <c r="Y57" s="192">
        <f t="shared" si="25"/>
        <v>500</v>
      </c>
      <c r="Z57" s="243">
        <f>(T57-L57)*0.2</f>
        <v>16.3705879353478</v>
      </c>
      <c r="AA57" s="247">
        <v>6825</v>
      </c>
      <c r="AB57" s="211">
        <f t="shared" si="10"/>
        <v>13650</v>
      </c>
      <c r="AC57" s="212">
        <v>2317.25757313213</v>
      </c>
      <c r="AD57" s="108">
        <f t="shared" si="11"/>
        <v>4634.51514626426</v>
      </c>
      <c r="AE57" s="213">
        <v>0.339524919140239</v>
      </c>
      <c r="AF57" s="212">
        <v>7848.75</v>
      </c>
      <c r="AG57" s="108">
        <f t="shared" si="12"/>
        <v>15697.5</v>
      </c>
      <c r="AH57" s="212">
        <v>2478.30697446482</v>
      </c>
      <c r="AI57" s="108">
        <f t="shared" si="13"/>
        <v>4956.61394892964</v>
      </c>
      <c r="AJ57" s="258">
        <v>0.315758174800423</v>
      </c>
      <c r="AK57" s="259">
        <v>13382.76</v>
      </c>
      <c r="AL57" s="259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71"/>
      <c r="AR57" s="271"/>
      <c r="AS57" s="272">
        <v>27</v>
      </c>
      <c r="AT57" s="272">
        <v>0</v>
      </c>
      <c r="AU57" s="272">
        <f t="shared" si="22"/>
        <v>-27</v>
      </c>
      <c r="AV57" s="273">
        <f>AU57*2</f>
        <v>-54</v>
      </c>
      <c r="AW57" s="272">
        <v>10</v>
      </c>
      <c r="AX57" s="272">
        <v>8</v>
      </c>
      <c r="AY57" s="272">
        <v>0</v>
      </c>
      <c r="AZ57" s="272">
        <f t="shared" si="23"/>
        <v>-2</v>
      </c>
      <c r="BA57" s="273">
        <f t="shared" si="26"/>
        <v>-10</v>
      </c>
      <c r="BB57" s="278">
        <v>100</v>
      </c>
      <c r="BC57" s="272">
        <v>0</v>
      </c>
      <c r="BD57" s="272">
        <v>40</v>
      </c>
      <c r="BE57" s="275">
        <v>-60</v>
      </c>
      <c r="BF57" s="281">
        <v>6</v>
      </c>
      <c r="BG57" s="272">
        <v>0</v>
      </c>
      <c r="BH57" s="272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9">
        <v>3</v>
      </c>
      <c r="H58" s="189">
        <v>2</v>
      </c>
      <c r="I58" s="212">
        <v>11000</v>
      </c>
      <c r="J58" s="108">
        <f t="shared" si="0"/>
        <v>33000</v>
      </c>
      <c r="K58" s="212">
        <f t="shared" si="1"/>
        <v>2887.20942180592</v>
      </c>
      <c r="L58" s="108">
        <f t="shared" si="2"/>
        <v>8661.62826541775</v>
      </c>
      <c r="M58" s="213">
        <v>0.262473583800538</v>
      </c>
      <c r="N58" s="214">
        <v>14000</v>
      </c>
      <c r="O58" s="211">
        <f t="shared" si="3"/>
        <v>42000</v>
      </c>
      <c r="P58" s="212">
        <f t="shared" si="4"/>
        <v>3399.03291021696</v>
      </c>
      <c r="Q58" s="108">
        <f t="shared" si="5"/>
        <v>10197.0987306509</v>
      </c>
      <c r="R58" s="213">
        <v>0.242788065015497</v>
      </c>
      <c r="S58" s="232">
        <v>33508.32</v>
      </c>
      <c r="T58" s="232">
        <v>6121.89</v>
      </c>
      <c r="U58" s="229">
        <f t="shared" si="6"/>
        <v>1.01540363636364</v>
      </c>
      <c r="V58" s="233">
        <f t="shared" si="7"/>
        <v>0.706782814086139</v>
      </c>
      <c r="W58" s="233">
        <f t="shared" si="8"/>
        <v>0.797817142857143</v>
      </c>
      <c r="X58" s="233">
        <f t="shared" si="9"/>
        <v>0.600356058297106</v>
      </c>
      <c r="Y58" s="192">
        <f t="shared" si="25"/>
        <v>800</v>
      </c>
      <c r="Z58" s="248">
        <v>0</v>
      </c>
      <c r="AA58" s="247">
        <v>7150</v>
      </c>
      <c r="AB58" s="211">
        <f t="shared" si="10"/>
        <v>14300</v>
      </c>
      <c r="AC58" s="212">
        <v>2424.05291039122</v>
      </c>
      <c r="AD58" s="108">
        <f t="shared" si="11"/>
        <v>4848.10582078244</v>
      </c>
      <c r="AE58" s="213">
        <v>0.339028379075695</v>
      </c>
      <c r="AF58" s="212">
        <v>8222.5</v>
      </c>
      <c r="AG58" s="108">
        <f t="shared" si="12"/>
        <v>16445</v>
      </c>
      <c r="AH58" s="212">
        <v>2592.52458766341</v>
      </c>
      <c r="AI58" s="108">
        <f t="shared" si="13"/>
        <v>5185.04917532682</v>
      </c>
      <c r="AJ58" s="258">
        <v>0.315296392540396</v>
      </c>
      <c r="AK58" s="259">
        <v>16498.16</v>
      </c>
      <c r="AL58" s="259">
        <v>4364.68</v>
      </c>
      <c r="AM58" s="260">
        <f t="shared" si="14"/>
        <v>1.15371748251748</v>
      </c>
      <c r="AN58" s="76">
        <f t="shared" si="15"/>
        <v>0.900285629346181</v>
      </c>
      <c r="AO58" s="260">
        <f t="shared" si="16"/>
        <v>1.00323259349346</v>
      </c>
      <c r="AP58" s="76">
        <f t="shared" si="17"/>
        <v>0.841781794620085</v>
      </c>
      <c r="AQ58" s="271"/>
      <c r="AR58" s="271"/>
      <c r="AS58" s="272">
        <v>33</v>
      </c>
      <c r="AT58" s="272">
        <v>54</v>
      </c>
      <c r="AU58" s="272">
        <f t="shared" si="22"/>
        <v>21</v>
      </c>
      <c r="AV58" s="273"/>
      <c r="AW58" s="272">
        <v>12</v>
      </c>
      <c r="AX58" s="272">
        <v>4</v>
      </c>
      <c r="AY58" s="272">
        <v>0</v>
      </c>
      <c r="AZ58" s="272">
        <f t="shared" si="23"/>
        <v>-8</v>
      </c>
      <c r="BA58" s="273">
        <f t="shared" si="26"/>
        <v>-40</v>
      </c>
      <c r="BB58" s="278">
        <v>100</v>
      </c>
      <c r="BC58" s="272">
        <v>0</v>
      </c>
      <c r="BD58" s="272">
        <v>20</v>
      </c>
      <c r="BE58" s="275">
        <v>-80</v>
      </c>
      <c r="BF58" s="281">
        <v>6</v>
      </c>
      <c r="BG58" s="272">
        <v>3</v>
      </c>
      <c r="BH58" s="272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90">
        <v>38</v>
      </c>
      <c r="F59" s="191">
        <v>100</v>
      </c>
      <c r="G59" s="189">
        <v>2</v>
      </c>
      <c r="H59" s="189">
        <v>1</v>
      </c>
      <c r="I59" s="212">
        <v>8500</v>
      </c>
      <c r="J59" s="108">
        <f t="shared" si="0"/>
        <v>25500</v>
      </c>
      <c r="K59" s="212">
        <f t="shared" si="1"/>
        <v>2355.63619337952</v>
      </c>
      <c r="L59" s="108">
        <f t="shared" si="2"/>
        <v>7066.90858013855</v>
      </c>
      <c r="M59" s="213">
        <v>0.277133669809355</v>
      </c>
      <c r="N59" s="214">
        <v>11000</v>
      </c>
      <c r="O59" s="211">
        <f t="shared" si="3"/>
        <v>33000</v>
      </c>
      <c r="P59" s="212">
        <f t="shared" si="4"/>
        <v>2819.83509031018</v>
      </c>
      <c r="Q59" s="108">
        <f t="shared" si="5"/>
        <v>8459.50527093055</v>
      </c>
      <c r="R59" s="213">
        <v>0.256348644573653</v>
      </c>
      <c r="S59" s="232">
        <v>25844.05</v>
      </c>
      <c r="T59" s="232">
        <v>6627.78</v>
      </c>
      <c r="U59" s="229">
        <f t="shared" si="6"/>
        <v>1.01349215686275</v>
      </c>
      <c r="V59" s="233">
        <f t="shared" si="7"/>
        <v>0.937861290384778</v>
      </c>
      <c r="W59" s="233">
        <f t="shared" si="8"/>
        <v>0.78315303030303</v>
      </c>
      <c r="X59" s="233">
        <f t="shared" si="9"/>
        <v>0.783471348232985</v>
      </c>
      <c r="Y59" s="192">
        <f t="shared" si="25"/>
        <v>500</v>
      </c>
      <c r="Z59" s="248">
        <v>0</v>
      </c>
      <c r="AA59" s="247">
        <v>5525</v>
      </c>
      <c r="AB59" s="211">
        <f t="shared" si="10"/>
        <v>11050</v>
      </c>
      <c r="AC59" s="212">
        <v>1977.75288735822</v>
      </c>
      <c r="AD59" s="108">
        <f t="shared" si="11"/>
        <v>3955.50577471644</v>
      </c>
      <c r="AE59" s="213">
        <v>0.35796432350375</v>
      </c>
      <c r="AF59" s="212">
        <v>6353.75</v>
      </c>
      <c r="AG59" s="108">
        <f t="shared" si="12"/>
        <v>12707.5</v>
      </c>
      <c r="AH59" s="212">
        <v>2115.20671302962</v>
      </c>
      <c r="AI59" s="108">
        <f t="shared" si="13"/>
        <v>4230.41342605924</v>
      </c>
      <c r="AJ59" s="258">
        <v>0.332906820858488</v>
      </c>
      <c r="AK59" s="259">
        <v>9365.67</v>
      </c>
      <c r="AL59" s="259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71"/>
      <c r="AR59" s="271"/>
      <c r="AS59" s="272">
        <v>24</v>
      </c>
      <c r="AT59" s="272">
        <v>22</v>
      </c>
      <c r="AU59" s="272">
        <f t="shared" si="22"/>
        <v>-2</v>
      </c>
      <c r="AV59" s="273">
        <f>AU59*2</f>
        <v>-4</v>
      </c>
      <c r="AW59" s="272">
        <v>8</v>
      </c>
      <c r="AX59" s="272">
        <v>4</v>
      </c>
      <c r="AY59" s="272">
        <v>0</v>
      </c>
      <c r="AZ59" s="272">
        <f t="shared" si="23"/>
        <v>-4</v>
      </c>
      <c r="BA59" s="273">
        <f t="shared" si="26"/>
        <v>-20</v>
      </c>
      <c r="BB59" s="278">
        <v>100</v>
      </c>
      <c r="BC59" s="272">
        <v>0</v>
      </c>
      <c r="BD59" s="272">
        <v>20</v>
      </c>
      <c r="BE59" s="275">
        <v>-80</v>
      </c>
      <c r="BF59" s="281">
        <v>4</v>
      </c>
      <c r="BG59" s="272">
        <v>7</v>
      </c>
      <c r="BH59" s="272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90">
        <v>30</v>
      </c>
      <c r="F60" s="191">
        <v>150</v>
      </c>
      <c r="G60" s="189">
        <v>3</v>
      </c>
      <c r="H60" s="189">
        <v>1</v>
      </c>
      <c r="I60" s="212">
        <v>12000</v>
      </c>
      <c r="J60" s="108">
        <f t="shared" si="0"/>
        <v>36000</v>
      </c>
      <c r="K60" s="212">
        <f t="shared" si="1"/>
        <v>2988.98295816833</v>
      </c>
      <c r="L60" s="108">
        <f t="shared" si="2"/>
        <v>8966.94887450498</v>
      </c>
      <c r="M60" s="213">
        <v>0.249081913180694</v>
      </c>
      <c r="N60" s="214">
        <v>15500</v>
      </c>
      <c r="O60" s="211">
        <f t="shared" si="3"/>
        <v>46500</v>
      </c>
      <c r="P60" s="212">
        <f t="shared" si="4"/>
        <v>3571.2119302282</v>
      </c>
      <c r="Q60" s="108">
        <f t="shared" si="5"/>
        <v>10713.6357906846</v>
      </c>
      <c r="R60" s="213">
        <v>0.230400769692142</v>
      </c>
      <c r="S60" s="232">
        <v>36460.39</v>
      </c>
      <c r="T60" s="232">
        <v>8080.37</v>
      </c>
      <c r="U60" s="229">
        <f t="shared" si="6"/>
        <v>1.01278861111111</v>
      </c>
      <c r="V60" s="233">
        <f t="shared" si="7"/>
        <v>0.901128144376319</v>
      </c>
      <c r="W60" s="233">
        <f t="shared" si="8"/>
        <v>0.784094408602151</v>
      </c>
      <c r="X60" s="233">
        <f t="shared" si="9"/>
        <v>0.754213616914792</v>
      </c>
      <c r="Y60" s="192">
        <f t="shared" si="25"/>
        <v>700</v>
      </c>
      <c r="Z60" s="248">
        <v>0</v>
      </c>
      <c r="AA60" s="247">
        <v>7800</v>
      </c>
      <c r="AB60" s="211">
        <f t="shared" si="10"/>
        <v>15600</v>
      </c>
      <c r="AC60" s="212">
        <v>2509.50027529549</v>
      </c>
      <c r="AD60" s="108">
        <f t="shared" si="11"/>
        <v>5019.00055059098</v>
      </c>
      <c r="AE60" s="213">
        <v>0.321730804525063</v>
      </c>
      <c r="AF60" s="212">
        <v>8970</v>
      </c>
      <c r="AG60" s="108">
        <f t="shared" si="12"/>
        <v>17940</v>
      </c>
      <c r="AH60" s="212">
        <v>2683.91054442853</v>
      </c>
      <c r="AI60" s="108">
        <f t="shared" si="13"/>
        <v>5367.82108885706</v>
      </c>
      <c r="AJ60" s="258">
        <v>0.299209648208309</v>
      </c>
      <c r="AK60" s="259">
        <v>14887.85</v>
      </c>
      <c r="AL60" s="259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71"/>
      <c r="AR60" s="271"/>
      <c r="AS60" s="272">
        <v>33</v>
      </c>
      <c r="AT60" s="272">
        <v>32</v>
      </c>
      <c r="AU60" s="272">
        <f t="shared" si="22"/>
        <v>-1</v>
      </c>
      <c r="AV60" s="273">
        <f>AU60*2</f>
        <v>-2</v>
      </c>
      <c r="AW60" s="272">
        <v>14</v>
      </c>
      <c r="AX60" s="272">
        <v>12</v>
      </c>
      <c r="AY60" s="272">
        <v>0</v>
      </c>
      <c r="AZ60" s="272">
        <f t="shared" si="23"/>
        <v>-2</v>
      </c>
      <c r="BA60" s="273">
        <f t="shared" si="26"/>
        <v>-10</v>
      </c>
      <c r="BB60" s="278">
        <v>100</v>
      </c>
      <c r="BC60" s="272">
        <v>0</v>
      </c>
      <c r="BD60" s="272">
        <v>60</v>
      </c>
      <c r="BE60" s="275">
        <v>-40</v>
      </c>
      <c r="BF60" s="281">
        <v>6</v>
      </c>
      <c r="BG60" s="272">
        <v>9</v>
      </c>
      <c r="BH60" s="272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90">
        <v>34</v>
      </c>
      <c r="F61" s="191">
        <v>150</v>
      </c>
      <c r="G61" s="189">
        <v>3</v>
      </c>
      <c r="H61" s="189">
        <v>1</v>
      </c>
      <c r="I61" s="212">
        <v>10500</v>
      </c>
      <c r="J61" s="108">
        <f t="shared" si="0"/>
        <v>31500</v>
      </c>
      <c r="K61" s="212">
        <f t="shared" si="1"/>
        <v>2731.51624453103</v>
      </c>
      <c r="L61" s="108">
        <f t="shared" si="2"/>
        <v>8194.54873359308</v>
      </c>
      <c r="M61" s="213">
        <v>0.26014440424105</v>
      </c>
      <c r="N61" s="214">
        <v>13500</v>
      </c>
      <c r="O61" s="211">
        <f t="shared" si="3"/>
        <v>40500</v>
      </c>
      <c r="P61" s="212">
        <f t="shared" si="4"/>
        <v>3248.55324796011</v>
      </c>
      <c r="Q61" s="108">
        <f t="shared" si="5"/>
        <v>9745.65974388033</v>
      </c>
      <c r="R61" s="213">
        <v>0.240633573922971</v>
      </c>
      <c r="S61" s="232">
        <v>31792.53</v>
      </c>
      <c r="T61" s="232">
        <v>7829.25</v>
      </c>
      <c r="U61" s="229">
        <f t="shared" si="6"/>
        <v>1.00928666666667</v>
      </c>
      <c r="V61" s="233">
        <f t="shared" si="7"/>
        <v>0.955421738832847</v>
      </c>
      <c r="W61" s="233">
        <f t="shared" si="8"/>
        <v>0.785000740740741</v>
      </c>
      <c r="X61" s="233">
        <f t="shared" si="9"/>
        <v>0.80335761823783</v>
      </c>
      <c r="Y61" s="192">
        <f t="shared" si="25"/>
        <v>700</v>
      </c>
      <c r="Z61" s="248">
        <v>0</v>
      </c>
      <c r="AA61" s="247">
        <v>6825</v>
      </c>
      <c r="AB61" s="211">
        <f t="shared" si="10"/>
        <v>13650</v>
      </c>
      <c r="AC61" s="212">
        <v>2293.33551363751</v>
      </c>
      <c r="AD61" s="108">
        <f t="shared" si="11"/>
        <v>4586.67102727502</v>
      </c>
      <c r="AE61" s="213">
        <v>0.336019855478023</v>
      </c>
      <c r="AF61" s="212">
        <v>7848.75</v>
      </c>
      <c r="AG61" s="108">
        <f t="shared" si="12"/>
        <v>15697.5</v>
      </c>
      <c r="AH61" s="212">
        <v>2452.72233183532</v>
      </c>
      <c r="AI61" s="108">
        <f t="shared" si="13"/>
        <v>4905.44466367064</v>
      </c>
      <c r="AJ61" s="258">
        <v>0.312498465594562</v>
      </c>
      <c r="AK61" s="259">
        <v>10102.83</v>
      </c>
      <c r="AL61" s="259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71"/>
      <c r="AR61" s="271"/>
      <c r="AS61" s="272">
        <v>27</v>
      </c>
      <c r="AT61" s="272">
        <v>0</v>
      </c>
      <c r="AU61" s="272">
        <f t="shared" si="22"/>
        <v>-27</v>
      </c>
      <c r="AV61" s="273">
        <f>AU61*2</f>
        <v>-54</v>
      </c>
      <c r="AW61" s="272">
        <v>10</v>
      </c>
      <c r="AX61" s="272">
        <v>4</v>
      </c>
      <c r="AY61" s="272">
        <v>0</v>
      </c>
      <c r="AZ61" s="272">
        <f t="shared" si="23"/>
        <v>-6</v>
      </c>
      <c r="BA61" s="273">
        <f t="shared" si="26"/>
        <v>-30</v>
      </c>
      <c r="BB61" s="278">
        <v>100</v>
      </c>
      <c r="BC61" s="272">
        <v>0</v>
      </c>
      <c r="BD61" s="272">
        <v>20</v>
      </c>
      <c r="BE61" s="275">
        <v>-80</v>
      </c>
      <c r="BF61" s="281">
        <v>6</v>
      </c>
      <c r="BG61" s="272">
        <v>6</v>
      </c>
      <c r="BH61" s="272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90">
        <v>36</v>
      </c>
      <c r="F62" s="191">
        <v>100</v>
      </c>
      <c r="G62" s="189">
        <v>2</v>
      </c>
      <c r="H62" s="189">
        <v>0</v>
      </c>
      <c r="I62" s="212">
        <v>8500</v>
      </c>
      <c r="J62" s="108">
        <f t="shared" si="0"/>
        <v>25500</v>
      </c>
      <c r="K62" s="212">
        <f t="shared" si="1"/>
        <v>2090.57779295042</v>
      </c>
      <c r="L62" s="108">
        <f t="shared" si="2"/>
        <v>6271.73337885125</v>
      </c>
      <c r="M62" s="213">
        <v>0.245950328582402</v>
      </c>
      <c r="N62" s="214">
        <v>11000</v>
      </c>
      <c r="O62" s="211">
        <f t="shared" si="3"/>
        <v>33000</v>
      </c>
      <c r="P62" s="212">
        <f t="shared" si="4"/>
        <v>2502.54459332594</v>
      </c>
      <c r="Q62" s="108">
        <f t="shared" si="5"/>
        <v>7507.63377997783</v>
      </c>
      <c r="R62" s="213">
        <v>0.227504053938722</v>
      </c>
      <c r="S62" s="232">
        <v>25712.71</v>
      </c>
      <c r="T62" s="232">
        <v>5839.76</v>
      </c>
      <c r="U62" s="229">
        <f t="shared" si="6"/>
        <v>1.00834156862745</v>
      </c>
      <c r="V62" s="233">
        <f t="shared" si="7"/>
        <v>0.931123765511478</v>
      </c>
      <c r="W62" s="233">
        <f t="shared" si="8"/>
        <v>0.77917303030303</v>
      </c>
      <c r="X62" s="233">
        <f t="shared" si="9"/>
        <v>0.777842949075926</v>
      </c>
      <c r="Y62" s="192">
        <f t="shared" si="25"/>
        <v>400</v>
      </c>
      <c r="Z62" s="248">
        <v>0</v>
      </c>
      <c r="AA62" s="247">
        <v>5525</v>
      </c>
      <c r="AB62" s="211">
        <f t="shared" si="10"/>
        <v>11050</v>
      </c>
      <c r="AC62" s="212">
        <v>1755.21427199796</v>
      </c>
      <c r="AD62" s="108">
        <f t="shared" si="11"/>
        <v>3510.42854399592</v>
      </c>
      <c r="AE62" s="213">
        <v>0.317685841085603</v>
      </c>
      <c r="AF62" s="212">
        <v>6353.75</v>
      </c>
      <c r="AG62" s="108">
        <f t="shared" si="12"/>
        <v>12707.5</v>
      </c>
      <c r="AH62" s="212">
        <v>1877.20166390182</v>
      </c>
      <c r="AI62" s="108">
        <f t="shared" si="13"/>
        <v>3754.40332780364</v>
      </c>
      <c r="AJ62" s="258">
        <v>0.295447832209611</v>
      </c>
      <c r="AK62" s="259">
        <v>16332.31</v>
      </c>
      <c r="AL62" s="259">
        <v>3376.76</v>
      </c>
      <c r="AM62" s="260">
        <f t="shared" si="14"/>
        <v>1.4780371040724</v>
      </c>
      <c r="AN62" s="76">
        <f t="shared" si="15"/>
        <v>0.961922442710153</v>
      </c>
      <c r="AO62" s="260">
        <f t="shared" si="16"/>
        <v>1.28524965571513</v>
      </c>
      <c r="AP62" s="76">
        <f t="shared" si="17"/>
        <v>0.899413223665406</v>
      </c>
      <c r="AQ62" s="271"/>
      <c r="AR62" s="271"/>
      <c r="AS62" s="272">
        <v>27</v>
      </c>
      <c r="AT62" s="272">
        <v>10</v>
      </c>
      <c r="AU62" s="272">
        <f t="shared" si="22"/>
        <v>-17</v>
      </c>
      <c r="AV62" s="273">
        <f>AU62*2</f>
        <v>-34</v>
      </c>
      <c r="AW62" s="272">
        <v>10</v>
      </c>
      <c r="AX62" s="272">
        <v>17</v>
      </c>
      <c r="AY62" s="272">
        <v>8</v>
      </c>
      <c r="AZ62" s="272">
        <f t="shared" si="23"/>
        <v>15</v>
      </c>
      <c r="BA62" s="272"/>
      <c r="BB62" s="278">
        <v>100</v>
      </c>
      <c r="BC62" s="272">
        <v>64</v>
      </c>
      <c r="BD62" s="272">
        <v>136</v>
      </c>
      <c r="BE62" s="275">
        <v>100</v>
      </c>
      <c r="BF62" s="281">
        <v>5</v>
      </c>
      <c r="BG62" s="272">
        <v>3</v>
      </c>
      <c r="BH62" s="272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90">
        <v>16</v>
      </c>
      <c r="F63" s="193">
        <v>150</v>
      </c>
      <c r="G63" s="189">
        <v>3</v>
      </c>
      <c r="H63" s="189">
        <v>2</v>
      </c>
      <c r="I63" s="208">
        <v>12000</v>
      </c>
      <c r="J63" s="108">
        <f t="shared" si="0"/>
        <v>36000</v>
      </c>
      <c r="K63" s="208">
        <f t="shared" si="1"/>
        <v>3166.77536262001</v>
      </c>
      <c r="L63" s="108">
        <f t="shared" si="2"/>
        <v>9500.32608786004</v>
      </c>
      <c r="M63" s="209">
        <v>0.263897946885001</v>
      </c>
      <c r="N63" s="210">
        <v>15500</v>
      </c>
      <c r="O63" s="211">
        <f t="shared" si="3"/>
        <v>46500</v>
      </c>
      <c r="P63" s="208">
        <f t="shared" si="4"/>
        <v>3783.6368134637</v>
      </c>
      <c r="Q63" s="108">
        <f t="shared" si="5"/>
        <v>11350.9104403911</v>
      </c>
      <c r="R63" s="209">
        <v>0.244105600868626</v>
      </c>
      <c r="S63" s="228">
        <v>36251.27</v>
      </c>
      <c r="T63" s="228">
        <v>9223.23</v>
      </c>
      <c r="U63" s="229">
        <f t="shared" si="6"/>
        <v>1.00697972222222</v>
      </c>
      <c r="V63" s="233">
        <f t="shared" si="7"/>
        <v>0.970832991910233</v>
      </c>
      <c r="W63" s="233">
        <f t="shared" si="8"/>
        <v>0.779597204301075</v>
      </c>
      <c r="X63" s="233">
        <f t="shared" si="9"/>
        <v>0.812554204214319</v>
      </c>
      <c r="Y63" s="192">
        <f t="shared" si="25"/>
        <v>800</v>
      </c>
      <c r="Z63" s="248">
        <v>0</v>
      </c>
      <c r="AA63" s="244">
        <v>7800</v>
      </c>
      <c r="AB63" s="211">
        <f t="shared" si="10"/>
        <v>15600</v>
      </c>
      <c r="AC63" s="208">
        <v>2658.77181486639</v>
      </c>
      <c r="AD63" s="108">
        <f t="shared" si="11"/>
        <v>5317.54362973278</v>
      </c>
      <c r="AE63" s="209">
        <v>0.340868181393126</v>
      </c>
      <c r="AF63" s="208">
        <v>8970</v>
      </c>
      <c r="AG63" s="108">
        <f t="shared" si="12"/>
        <v>17940</v>
      </c>
      <c r="AH63" s="208">
        <v>2843.5564559996</v>
      </c>
      <c r="AI63" s="108">
        <f t="shared" si="13"/>
        <v>5687.1129119992</v>
      </c>
      <c r="AJ63" s="257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71"/>
      <c r="AR63" s="271"/>
      <c r="AS63" s="272">
        <v>42</v>
      </c>
      <c r="AT63" s="272">
        <v>0</v>
      </c>
      <c r="AU63" s="272">
        <f t="shared" si="22"/>
        <v>-42</v>
      </c>
      <c r="AV63" s="273">
        <f>AU63*2</f>
        <v>-84</v>
      </c>
      <c r="AW63" s="272">
        <v>10</v>
      </c>
      <c r="AX63" s="272">
        <v>6</v>
      </c>
      <c r="AY63" s="272">
        <v>0</v>
      </c>
      <c r="AZ63" s="272">
        <f t="shared" si="23"/>
        <v>-4</v>
      </c>
      <c r="BA63" s="273">
        <f>AZ63*5</f>
        <v>-20</v>
      </c>
      <c r="BB63" s="278">
        <v>100</v>
      </c>
      <c r="BC63" s="272">
        <v>0</v>
      </c>
      <c r="BD63" s="272">
        <v>30</v>
      </c>
      <c r="BE63" s="275">
        <v>-70</v>
      </c>
      <c r="BF63" s="281">
        <v>6</v>
      </c>
      <c r="BG63" s="272">
        <v>5.432</v>
      </c>
      <c r="BH63" s="272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9">
        <v>3</v>
      </c>
      <c r="H64" s="189">
        <v>1</v>
      </c>
      <c r="I64" s="212">
        <v>18000</v>
      </c>
      <c r="J64" s="108">
        <f t="shared" si="0"/>
        <v>54000</v>
      </c>
      <c r="K64" s="212">
        <f t="shared" si="1"/>
        <v>4067.52134459704</v>
      </c>
      <c r="L64" s="108">
        <f t="shared" si="2"/>
        <v>12202.5640337911</v>
      </c>
      <c r="M64" s="213">
        <v>0.225973408033169</v>
      </c>
      <c r="N64" s="214">
        <v>22500</v>
      </c>
      <c r="O64" s="211">
        <f t="shared" si="3"/>
        <v>67500</v>
      </c>
      <c r="P64" s="212">
        <f t="shared" si="4"/>
        <v>4703.07155469034</v>
      </c>
      <c r="Q64" s="108">
        <f t="shared" si="5"/>
        <v>14109.214664071</v>
      </c>
      <c r="R64" s="213">
        <v>0.209025402430682</v>
      </c>
      <c r="S64" s="232">
        <v>54257.17</v>
      </c>
      <c r="T64" s="232">
        <v>12005.32</v>
      </c>
      <c r="U64" s="229">
        <f t="shared" si="6"/>
        <v>1.00476240740741</v>
      </c>
      <c r="V64" s="233">
        <f t="shared" si="7"/>
        <v>0.983835853412045</v>
      </c>
      <c r="W64" s="233">
        <f t="shared" si="8"/>
        <v>0.803809925925926</v>
      </c>
      <c r="X64" s="233">
        <f t="shared" si="9"/>
        <v>0.850885062410415</v>
      </c>
      <c r="Y64" s="192">
        <f t="shared" si="25"/>
        <v>700</v>
      </c>
      <c r="Z64" s="248">
        <v>0</v>
      </c>
      <c r="AA64" s="247">
        <v>11700</v>
      </c>
      <c r="AB64" s="211">
        <f t="shared" si="10"/>
        <v>23400</v>
      </c>
      <c r="AC64" s="212">
        <v>3415.02312890127</v>
      </c>
      <c r="AD64" s="108">
        <f t="shared" si="11"/>
        <v>6830.04625780254</v>
      </c>
      <c r="AE64" s="213">
        <v>0.29188231870951</v>
      </c>
      <c r="AF64" s="212">
        <v>13455</v>
      </c>
      <c r="AG64" s="108">
        <f t="shared" si="12"/>
        <v>26910</v>
      </c>
      <c r="AH64" s="212">
        <v>3652.36723635991</v>
      </c>
      <c r="AI64" s="108">
        <f t="shared" si="13"/>
        <v>7304.73447271982</v>
      </c>
      <c r="AJ64" s="258">
        <v>0.271450556399845</v>
      </c>
      <c r="AK64" s="259">
        <v>23973.36</v>
      </c>
      <c r="AL64" s="259">
        <v>4311.39</v>
      </c>
      <c r="AM64" s="260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71"/>
      <c r="AR64" s="271"/>
      <c r="AS64" s="272">
        <v>42</v>
      </c>
      <c r="AT64" s="272">
        <v>44</v>
      </c>
      <c r="AU64" s="272">
        <f t="shared" si="22"/>
        <v>2</v>
      </c>
      <c r="AV64" s="273"/>
      <c r="AW64" s="272">
        <v>22</v>
      </c>
      <c r="AX64" s="272">
        <v>6</v>
      </c>
      <c r="AY64" s="272">
        <v>0</v>
      </c>
      <c r="AZ64" s="272">
        <f t="shared" si="23"/>
        <v>-16</v>
      </c>
      <c r="BA64" s="273">
        <f>AZ64*5</f>
        <v>-80</v>
      </c>
      <c r="BB64" s="278">
        <v>200</v>
      </c>
      <c r="BC64" s="272">
        <v>0</v>
      </c>
      <c r="BD64" s="272">
        <v>30</v>
      </c>
      <c r="BE64" s="275">
        <v>-170</v>
      </c>
      <c r="BF64" s="281">
        <v>10</v>
      </c>
      <c r="BG64" s="272">
        <v>12</v>
      </c>
      <c r="BH64" s="272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90">
        <v>12</v>
      </c>
      <c r="F65" s="191">
        <v>150</v>
      </c>
      <c r="G65" s="189">
        <v>2</v>
      </c>
      <c r="H65" s="189">
        <v>2</v>
      </c>
      <c r="I65" s="212">
        <v>13500</v>
      </c>
      <c r="J65" s="108">
        <f t="shared" si="0"/>
        <v>40500</v>
      </c>
      <c r="K65" s="212">
        <f t="shared" si="1"/>
        <v>3268.75784957907</v>
      </c>
      <c r="L65" s="108">
        <f t="shared" si="2"/>
        <v>9806.2735487372</v>
      </c>
      <c r="M65" s="213">
        <v>0.242130211079931</v>
      </c>
      <c r="N65" s="214">
        <v>16875</v>
      </c>
      <c r="O65" s="211">
        <f t="shared" si="3"/>
        <v>50625</v>
      </c>
      <c r="P65" s="212">
        <f t="shared" si="4"/>
        <v>3779.50126357579</v>
      </c>
      <c r="Q65" s="108">
        <f t="shared" si="5"/>
        <v>11338.5037907274</v>
      </c>
      <c r="R65" s="213">
        <v>0.223970445248936</v>
      </c>
      <c r="S65" s="232">
        <v>40649.91</v>
      </c>
      <c r="T65" s="232">
        <v>9614.2</v>
      </c>
      <c r="U65" s="229">
        <f t="shared" si="6"/>
        <v>1.00370148148148</v>
      </c>
      <c r="V65" s="233">
        <f t="shared" si="7"/>
        <v>0.980413196941469</v>
      </c>
      <c r="W65" s="233">
        <f t="shared" si="8"/>
        <v>0.802961185185185</v>
      </c>
      <c r="X65" s="233">
        <f t="shared" si="9"/>
        <v>0.847924927084513</v>
      </c>
      <c r="Y65" s="192">
        <f t="shared" si="25"/>
        <v>600</v>
      </c>
      <c r="Z65" s="248">
        <v>0</v>
      </c>
      <c r="AA65" s="247">
        <v>8775</v>
      </c>
      <c r="AB65" s="211">
        <f t="shared" si="10"/>
        <v>17550</v>
      </c>
      <c r="AC65" s="212">
        <v>2744.39461120909</v>
      </c>
      <c r="AD65" s="108">
        <f t="shared" si="11"/>
        <v>5488.78922241818</v>
      </c>
      <c r="AE65" s="213">
        <v>0.312751522644911</v>
      </c>
      <c r="AF65" s="212">
        <v>10091.25</v>
      </c>
      <c r="AG65" s="108">
        <f t="shared" si="12"/>
        <v>20182.5</v>
      </c>
      <c r="AH65" s="212">
        <v>2935.13003668813</v>
      </c>
      <c r="AI65" s="108">
        <f t="shared" si="13"/>
        <v>5870.26007337626</v>
      </c>
      <c r="AJ65" s="258">
        <v>0.290858916059767</v>
      </c>
      <c r="AK65" s="259">
        <v>17560.6</v>
      </c>
      <c r="AL65" s="259">
        <v>4560.12</v>
      </c>
      <c r="AM65" s="260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71"/>
      <c r="AR65" s="271"/>
      <c r="AS65" s="272">
        <v>71</v>
      </c>
      <c r="AT65" s="272">
        <v>60</v>
      </c>
      <c r="AU65" s="272">
        <f t="shared" si="22"/>
        <v>-11</v>
      </c>
      <c r="AV65" s="273">
        <f>AU65*2</f>
        <v>-22</v>
      </c>
      <c r="AW65" s="272">
        <v>16</v>
      </c>
      <c r="AX65" s="272">
        <v>2</v>
      </c>
      <c r="AY65" s="272">
        <v>0</v>
      </c>
      <c r="AZ65" s="272">
        <f t="shared" si="23"/>
        <v>-14</v>
      </c>
      <c r="BA65" s="273">
        <f>AZ65*5</f>
        <v>-70</v>
      </c>
      <c r="BB65" s="278">
        <v>100</v>
      </c>
      <c r="BC65" s="272">
        <v>0</v>
      </c>
      <c r="BD65" s="272">
        <v>10</v>
      </c>
      <c r="BE65" s="275">
        <v>-90</v>
      </c>
      <c r="BF65" s="281">
        <v>8</v>
      </c>
      <c r="BG65" s="272">
        <v>9</v>
      </c>
      <c r="BH65" s="272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9">
        <v>3</v>
      </c>
      <c r="H66" s="189">
        <v>3</v>
      </c>
      <c r="I66" s="212">
        <v>40000</v>
      </c>
      <c r="J66" s="108">
        <f t="shared" si="0"/>
        <v>120000</v>
      </c>
      <c r="K66" s="212">
        <f t="shared" si="1"/>
        <v>8800</v>
      </c>
      <c r="L66" s="108">
        <f t="shared" si="2"/>
        <v>26400</v>
      </c>
      <c r="M66" s="213">
        <v>0.22</v>
      </c>
      <c r="N66" s="214">
        <v>48000</v>
      </c>
      <c r="O66" s="211">
        <f t="shared" si="3"/>
        <v>144000</v>
      </c>
      <c r="P66" s="212">
        <f t="shared" si="4"/>
        <v>9768</v>
      </c>
      <c r="Q66" s="108">
        <f t="shared" si="5"/>
        <v>29304</v>
      </c>
      <c r="R66" s="213">
        <v>0.2035</v>
      </c>
      <c r="S66" s="232">
        <v>120298.68</v>
      </c>
      <c r="T66" s="232">
        <v>20726.25</v>
      </c>
      <c r="U66" s="229">
        <f t="shared" si="6"/>
        <v>1.002489</v>
      </c>
      <c r="V66" s="233">
        <f t="shared" si="7"/>
        <v>0.785085227272727</v>
      </c>
      <c r="W66" s="233">
        <f t="shared" si="8"/>
        <v>0.8354075</v>
      </c>
      <c r="X66" s="233">
        <f t="shared" si="9"/>
        <v>0.707283988533989</v>
      </c>
      <c r="Y66" s="192">
        <f t="shared" si="25"/>
        <v>900</v>
      </c>
      <c r="Z66" s="248">
        <v>0</v>
      </c>
      <c r="AA66" s="247">
        <v>25000</v>
      </c>
      <c r="AB66" s="211">
        <f t="shared" si="10"/>
        <v>50000</v>
      </c>
      <c r="AC66" s="212">
        <v>6602.99378345777</v>
      </c>
      <c r="AD66" s="108">
        <f t="shared" si="11"/>
        <v>13205.9875669155</v>
      </c>
      <c r="AE66" s="213">
        <v>0.264119751338311</v>
      </c>
      <c r="AF66" s="212">
        <v>28750</v>
      </c>
      <c r="AG66" s="108">
        <f t="shared" si="12"/>
        <v>57500</v>
      </c>
      <c r="AH66" s="212">
        <v>7061.90185140809</v>
      </c>
      <c r="AI66" s="108">
        <f t="shared" si="13"/>
        <v>14123.8037028162</v>
      </c>
      <c r="AJ66" s="258">
        <v>0.245631368744629</v>
      </c>
      <c r="AK66" s="259">
        <v>66723.06</v>
      </c>
      <c r="AL66" s="259">
        <v>15080.51</v>
      </c>
      <c r="AM66" s="260">
        <f t="shared" si="14"/>
        <v>1.3344612</v>
      </c>
      <c r="AN66" s="260">
        <f t="shared" si="15"/>
        <v>1.14194488852773</v>
      </c>
      <c r="AO66" s="260">
        <f t="shared" si="16"/>
        <v>1.16040104347826</v>
      </c>
      <c r="AP66" s="260">
        <f t="shared" si="17"/>
        <v>1.06773715617366</v>
      </c>
      <c r="AQ66" s="192">
        <v>300</v>
      </c>
      <c r="AR66" s="243">
        <f>(AL66-AD66)*0.2</f>
        <v>374.9044866169</v>
      </c>
      <c r="AS66" s="272">
        <v>71</v>
      </c>
      <c r="AT66" s="272">
        <v>54</v>
      </c>
      <c r="AU66" s="272">
        <f t="shared" si="22"/>
        <v>-17</v>
      </c>
      <c r="AV66" s="273">
        <f>AU66*2</f>
        <v>-34</v>
      </c>
      <c r="AW66" s="272">
        <v>45</v>
      </c>
      <c r="AX66" s="272">
        <v>22</v>
      </c>
      <c r="AY66" s="272">
        <v>25</v>
      </c>
      <c r="AZ66" s="272">
        <f t="shared" si="23"/>
        <v>2</v>
      </c>
      <c r="BA66" s="272"/>
      <c r="BB66" s="278">
        <v>400</v>
      </c>
      <c r="BC66" s="272">
        <v>200</v>
      </c>
      <c r="BD66" s="272">
        <v>176</v>
      </c>
      <c r="BE66" s="275">
        <v>-24</v>
      </c>
      <c r="BF66" s="281">
        <v>15</v>
      </c>
      <c r="BG66" s="272">
        <v>33</v>
      </c>
      <c r="BH66" s="272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9">
        <v>4</v>
      </c>
      <c r="H67" s="189">
        <v>1</v>
      </c>
      <c r="I67" s="212">
        <v>22000</v>
      </c>
      <c r="J67" s="108">
        <f t="shared" si="0"/>
        <v>66000</v>
      </c>
      <c r="K67" s="212">
        <f t="shared" si="1"/>
        <v>5532.56027364355</v>
      </c>
      <c r="L67" s="108">
        <f t="shared" si="2"/>
        <v>16597.6808209306</v>
      </c>
      <c r="M67" s="213">
        <v>0.251480012438343</v>
      </c>
      <c r="N67" s="214">
        <v>27500</v>
      </c>
      <c r="O67" s="211">
        <f t="shared" si="3"/>
        <v>82500</v>
      </c>
      <c r="P67" s="212">
        <f t="shared" si="4"/>
        <v>6397.02281640034</v>
      </c>
      <c r="Q67" s="108">
        <f t="shared" si="5"/>
        <v>19191.068449201</v>
      </c>
      <c r="R67" s="213">
        <v>0.232619011505467</v>
      </c>
      <c r="S67" s="232">
        <v>66156.62</v>
      </c>
      <c r="T67" s="232">
        <v>17591.42</v>
      </c>
      <c r="U67" s="229">
        <f t="shared" si="6"/>
        <v>1.00237303030303</v>
      </c>
      <c r="V67" s="229">
        <f t="shared" si="7"/>
        <v>1.05987217068401</v>
      </c>
      <c r="W67" s="233">
        <f t="shared" si="8"/>
        <v>0.801898424242424</v>
      </c>
      <c r="X67" s="233">
        <f t="shared" si="9"/>
        <v>0.916646201672654</v>
      </c>
      <c r="Y67" s="192">
        <f t="shared" si="25"/>
        <v>900</v>
      </c>
      <c r="Z67" s="243">
        <f>(T67-L67)*0.2</f>
        <v>198.74783581388</v>
      </c>
      <c r="AA67" s="247">
        <v>14300</v>
      </c>
      <c r="AB67" s="211">
        <f t="shared" si="10"/>
        <v>28600</v>
      </c>
      <c r="AC67" s="212">
        <v>4645.04539641323</v>
      </c>
      <c r="AD67" s="108">
        <f t="shared" si="11"/>
        <v>9290.09079282646</v>
      </c>
      <c r="AE67" s="213">
        <v>0.324828349399526</v>
      </c>
      <c r="AF67" s="212">
        <v>16445</v>
      </c>
      <c r="AG67" s="108">
        <f t="shared" si="12"/>
        <v>32890</v>
      </c>
      <c r="AH67" s="212">
        <v>4967.87605146395</v>
      </c>
      <c r="AI67" s="108">
        <f t="shared" si="13"/>
        <v>9935.7521029279</v>
      </c>
      <c r="AJ67" s="258">
        <v>0.302090364941559</v>
      </c>
      <c r="AK67" s="259">
        <v>43781.39</v>
      </c>
      <c r="AL67" s="259">
        <v>12420.96</v>
      </c>
      <c r="AM67" s="260">
        <f t="shared" si="14"/>
        <v>1.53081783216783</v>
      </c>
      <c r="AN67" s="260">
        <f t="shared" si="15"/>
        <v>1.33701169095044</v>
      </c>
      <c r="AO67" s="260">
        <f t="shared" si="16"/>
        <v>1.33114594101551</v>
      </c>
      <c r="AP67" s="260">
        <f t="shared" si="17"/>
        <v>1.2501278082753</v>
      </c>
      <c r="AQ67" s="192">
        <v>500</v>
      </c>
      <c r="AR67" s="243">
        <f>(AL67-AD67)*0.2</f>
        <v>626.173841434708</v>
      </c>
      <c r="AS67" s="272">
        <v>65</v>
      </c>
      <c r="AT67" s="272">
        <v>52</v>
      </c>
      <c r="AU67" s="272">
        <f t="shared" si="22"/>
        <v>-13</v>
      </c>
      <c r="AV67" s="273">
        <f>AU67*2</f>
        <v>-26</v>
      </c>
      <c r="AW67" s="272">
        <v>26</v>
      </c>
      <c r="AX67" s="272">
        <v>26</v>
      </c>
      <c r="AY67" s="272">
        <v>8</v>
      </c>
      <c r="AZ67" s="272">
        <f t="shared" si="23"/>
        <v>8</v>
      </c>
      <c r="BA67" s="272"/>
      <c r="BB67" s="278">
        <v>200</v>
      </c>
      <c r="BC67" s="272">
        <v>64</v>
      </c>
      <c r="BD67" s="272">
        <v>208</v>
      </c>
      <c r="BE67" s="275">
        <v>72</v>
      </c>
      <c r="BF67" s="281">
        <v>14</v>
      </c>
      <c r="BG67" s="272">
        <v>8</v>
      </c>
      <c r="BH67" s="272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9">
        <v>3</v>
      </c>
      <c r="H68" s="189">
        <v>0</v>
      </c>
      <c r="I68" s="212">
        <v>7000</v>
      </c>
      <c r="J68" s="108">
        <f t="shared" ref="J68:J131" si="27">I68*3</f>
        <v>21000</v>
      </c>
      <c r="K68" s="212">
        <f t="shared" ref="K68:K131" si="28">I68*M68</f>
        <v>1810.01108718606</v>
      </c>
      <c r="L68" s="108">
        <f t="shared" ref="L68:L131" si="29">K68*3</f>
        <v>5430.03326155817</v>
      </c>
      <c r="M68" s="213">
        <v>0.258573012455151</v>
      </c>
      <c r="N68" s="214">
        <v>9000</v>
      </c>
      <c r="O68" s="211">
        <f t="shared" ref="O68:O131" si="30">N68*3</f>
        <v>27000</v>
      </c>
      <c r="P68" s="212">
        <f t="shared" ref="P68:P131" si="31">N68*R68</f>
        <v>2152.62032868914</v>
      </c>
      <c r="Q68" s="108">
        <f t="shared" ref="Q68:Q131" si="32">P68*3</f>
        <v>6457.86098606741</v>
      </c>
      <c r="R68" s="213">
        <v>0.239180036521015</v>
      </c>
      <c r="S68" s="232">
        <v>21023.91</v>
      </c>
      <c r="T68" s="232">
        <v>4340.97</v>
      </c>
      <c r="U68" s="229">
        <f t="shared" ref="U68:U131" si="33">S68/J68</f>
        <v>1.00113857142857</v>
      </c>
      <c r="V68" s="233">
        <f t="shared" ref="V68:V131" si="34">T68/L68</f>
        <v>0.799437091984652</v>
      </c>
      <c r="W68" s="233">
        <f t="shared" ref="W68:W131" si="35">S68/O68</f>
        <v>0.778663333333333</v>
      </c>
      <c r="X68" s="233">
        <f t="shared" ref="X68:X131" si="36">T68/Q68</f>
        <v>0.672199356623731</v>
      </c>
      <c r="Y68" s="192">
        <f t="shared" si="25"/>
        <v>600</v>
      </c>
      <c r="Z68" s="248">
        <v>0</v>
      </c>
      <c r="AA68" s="247">
        <v>4550</v>
      </c>
      <c r="AB68" s="211">
        <f t="shared" ref="AB68:AB131" si="37">AA68*2</f>
        <v>9100</v>
      </c>
      <c r="AC68" s="212">
        <v>1519.65514194996</v>
      </c>
      <c r="AD68" s="108">
        <f t="shared" ref="AD68:AD131" si="38">AC68*2</f>
        <v>3039.31028389992</v>
      </c>
      <c r="AE68" s="213">
        <v>0.333990141087904</v>
      </c>
      <c r="AF68" s="212">
        <v>5232.5</v>
      </c>
      <c r="AG68" s="108">
        <f t="shared" ref="AG68:AG131" si="39">AF68*2</f>
        <v>10465</v>
      </c>
      <c r="AH68" s="212">
        <v>1625.27117431549</v>
      </c>
      <c r="AI68" s="108">
        <f t="shared" ref="AI68:AI131" si="40">AH68*2</f>
        <v>3250.54234863098</v>
      </c>
      <c r="AJ68" s="258">
        <v>0.310610831211751</v>
      </c>
      <c r="AK68" s="259">
        <v>10838.93</v>
      </c>
      <c r="AL68" s="259">
        <v>2356.73</v>
      </c>
      <c r="AM68" s="260">
        <f t="shared" ref="AM68:AM131" si="41">AK68/AB68</f>
        <v>1.19109120879121</v>
      </c>
      <c r="AN68" s="76">
        <f t="shared" ref="AN68:AN131" si="42">AL68/AD68</f>
        <v>0.775416058203817</v>
      </c>
      <c r="AO68" s="260">
        <f t="shared" ref="AO68:AO131" si="43">AK68/AG68</f>
        <v>1.0357314859054</v>
      </c>
      <c r="AP68" s="76">
        <f t="shared" ref="AP68:AP131" si="44">AL68/AI68</f>
        <v>0.725026702387857</v>
      </c>
      <c r="AQ68" s="271"/>
      <c r="AR68" s="271"/>
      <c r="AS68" s="272">
        <v>27</v>
      </c>
      <c r="AT68" s="272">
        <v>0</v>
      </c>
      <c r="AU68" s="272">
        <f t="shared" si="22"/>
        <v>-27</v>
      </c>
      <c r="AV68" s="273">
        <f>AU68*2</f>
        <v>-54</v>
      </c>
      <c r="AW68" s="272">
        <v>10</v>
      </c>
      <c r="AX68" s="272">
        <v>10</v>
      </c>
      <c r="AY68" s="272">
        <v>0</v>
      </c>
      <c r="AZ68" s="272">
        <f t="shared" si="23"/>
        <v>0</v>
      </c>
      <c r="BA68" s="272"/>
      <c r="BB68" s="278">
        <v>100</v>
      </c>
      <c r="BC68" s="272">
        <v>0</v>
      </c>
      <c r="BD68" s="272">
        <v>80</v>
      </c>
      <c r="BE68" s="275">
        <v>-20</v>
      </c>
      <c r="BF68" s="281">
        <v>3</v>
      </c>
      <c r="BG68" s="272">
        <v>0</v>
      </c>
      <c r="BH68" s="272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90">
        <v>4</v>
      </c>
      <c r="F69" s="191">
        <v>200</v>
      </c>
      <c r="G69" s="189">
        <v>3</v>
      </c>
      <c r="H69" s="189">
        <v>3</v>
      </c>
      <c r="I69" s="212">
        <v>23000</v>
      </c>
      <c r="J69" s="108">
        <f t="shared" si="27"/>
        <v>69000</v>
      </c>
      <c r="K69" s="212">
        <f t="shared" si="28"/>
        <v>5687.30745424912</v>
      </c>
      <c r="L69" s="108">
        <f t="shared" si="29"/>
        <v>17061.9223627474</v>
      </c>
      <c r="M69" s="213">
        <v>0.247274237141266</v>
      </c>
      <c r="N69" s="214">
        <v>28750</v>
      </c>
      <c r="O69" s="211">
        <f t="shared" si="30"/>
        <v>86250</v>
      </c>
      <c r="P69" s="212">
        <f t="shared" si="31"/>
        <v>6575.94924397554</v>
      </c>
      <c r="Q69" s="108">
        <f t="shared" si="32"/>
        <v>19727.8477319266</v>
      </c>
      <c r="R69" s="213">
        <v>0.228728669355671</v>
      </c>
      <c r="S69" s="232">
        <v>69009.1</v>
      </c>
      <c r="T69" s="232">
        <v>19237.72</v>
      </c>
      <c r="U69" s="229">
        <f t="shared" si="33"/>
        <v>1.00013188405797</v>
      </c>
      <c r="V69" s="229">
        <f t="shared" si="34"/>
        <v>1.12752359265233</v>
      </c>
      <c r="W69" s="233">
        <f t="shared" si="35"/>
        <v>0.800105507246377</v>
      </c>
      <c r="X69" s="233">
        <f t="shared" si="36"/>
        <v>0.975155539591203</v>
      </c>
      <c r="Y69" s="192">
        <f t="shared" si="25"/>
        <v>900</v>
      </c>
      <c r="Z69" s="243">
        <f>(T69-L69)*0.2</f>
        <v>435.159527450521</v>
      </c>
      <c r="AA69" s="247">
        <v>14950</v>
      </c>
      <c r="AB69" s="211">
        <f t="shared" si="37"/>
        <v>29900</v>
      </c>
      <c r="AC69" s="212">
        <v>4774.96855012998</v>
      </c>
      <c r="AD69" s="108">
        <f t="shared" si="38"/>
        <v>9549.93710025996</v>
      </c>
      <c r="AE69" s="213">
        <v>0.319395889640802</v>
      </c>
      <c r="AF69" s="212">
        <v>17192.5</v>
      </c>
      <c r="AG69" s="108">
        <f t="shared" si="39"/>
        <v>34385</v>
      </c>
      <c r="AH69" s="212">
        <v>5106.82886436402</v>
      </c>
      <c r="AI69" s="108">
        <f t="shared" si="40"/>
        <v>10213.657728728</v>
      </c>
      <c r="AJ69" s="258">
        <v>0.297038177365945</v>
      </c>
      <c r="AK69" s="259">
        <v>35884.9</v>
      </c>
      <c r="AL69" s="259">
        <v>7415.65</v>
      </c>
      <c r="AM69" s="260">
        <f t="shared" si="41"/>
        <v>1.20016387959866</v>
      </c>
      <c r="AN69" s="76">
        <f t="shared" si="42"/>
        <v>0.776512967797258</v>
      </c>
      <c r="AO69" s="260">
        <f t="shared" si="43"/>
        <v>1.0436207648684</v>
      </c>
      <c r="AP69" s="76">
        <f t="shared" si="44"/>
        <v>0.726052330806224</v>
      </c>
      <c r="AQ69" s="271"/>
      <c r="AR69" s="271"/>
      <c r="AS69" s="272">
        <v>56</v>
      </c>
      <c r="AT69" s="272">
        <v>67</v>
      </c>
      <c r="AU69" s="272">
        <f t="shared" ref="AU69:AU100" si="45">AT69-AS69</f>
        <v>11</v>
      </c>
      <c r="AV69" s="273"/>
      <c r="AW69" s="272">
        <v>36</v>
      </c>
      <c r="AX69" s="272">
        <v>13</v>
      </c>
      <c r="AY69" s="272">
        <v>8</v>
      </c>
      <c r="AZ69" s="272">
        <f t="shared" ref="AZ69:AZ100" si="46">(AX69+AY69)-AW69</f>
        <v>-15</v>
      </c>
      <c r="BA69" s="273">
        <f>AZ69*5</f>
        <v>-75</v>
      </c>
      <c r="BB69" s="278">
        <v>300</v>
      </c>
      <c r="BC69" s="272">
        <v>64</v>
      </c>
      <c r="BD69" s="272">
        <v>65</v>
      </c>
      <c r="BE69" s="275">
        <v>-171</v>
      </c>
      <c r="BF69" s="281">
        <v>12</v>
      </c>
      <c r="BG69" s="272">
        <v>7</v>
      </c>
      <c r="BH69" s="272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9">
        <v>3</v>
      </c>
      <c r="H70" s="189">
        <v>1</v>
      </c>
      <c r="I70" s="212">
        <v>12000</v>
      </c>
      <c r="J70" s="108">
        <f t="shared" si="27"/>
        <v>36000</v>
      </c>
      <c r="K70" s="212">
        <f t="shared" si="28"/>
        <v>2440.87701884138</v>
      </c>
      <c r="L70" s="108">
        <f t="shared" si="29"/>
        <v>7322.63105652415</v>
      </c>
      <c r="M70" s="213">
        <v>0.203406418236782</v>
      </c>
      <c r="N70" s="214">
        <v>15500</v>
      </c>
      <c r="O70" s="211">
        <f t="shared" si="30"/>
        <v>46500</v>
      </c>
      <c r="P70" s="212">
        <f t="shared" si="31"/>
        <v>2916.33952146987</v>
      </c>
      <c r="Q70" s="108">
        <f t="shared" si="32"/>
        <v>8749.01856440962</v>
      </c>
      <c r="R70" s="213">
        <v>0.188150936869024</v>
      </c>
      <c r="S70" s="232">
        <v>35887.39</v>
      </c>
      <c r="T70" s="232">
        <v>6948.12</v>
      </c>
      <c r="U70" s="233">
        <f t="shared" si="33"/>
        <v>0.996871944444444</v>
      </c>
      <c r="V70" s="233">
        <f t="shared" si="34"/>
        <v>0.948855670368579</v>
      </c>
      <c r="W70" s="233">
        <f t="shared" si="35"/>
        <v>0.771771827956989</v>
      </c>
      <c r="X70" s="233">
        <f t="shared" si="36"/>
        <v>0.794159933351205</v>
      </c>
      <c r="Y70" s="192"/>
      <c r="Z70" s="243"/>
      <c r="AA70" s="247">
        <v>7150</v>
      </c>
      <c r="AB70" s="211">
        <f t="shared" si="37"/>
        <v>14300</v>
      </c>
      <c r="AC70" s="212">
        <v>1878.54302509095</v>
      </c>
      <c r="AD70" s="108">
        <f t="shared" si="38"/>
        <v>3757.0860501819</v>
      </c>
      <c r="AE70" s="213">
        <v>0.262733290222511</v>
      </c>
      <c r="AF70" s="212">
        <v>8222.5</v>
      </c>
      <c r="AG70" s="108">
        <f t="shared" si="39"/>
        <v>16445</v>
      </c>
      <c r="AH70" s="212">
        <v>2009.10176533477</v>
      </c>
      <c r="AI70" s="108">
        <f t="shared" si="40"/>
        <v>4018.20353066954</v>
      </c>
      <c r="AJ70" s="258">
        <v>0.244341959906935</v>
      </c>
      <c r="AK70" s="259">
        <v>17189.25</v>
      </c>
      <c r="AL70" s="259">
        <v>3352.74</v>
      </c>
      <c r="AM70" s="260">
        <f t="shared" si="41"/>
        <v>1.20204545454545</v>
      </c>
      <c r="AN70" s="76">
        <f t="shared" si="42"/>
        <v>0.892377751059941</v>
      </c>
      <c r="AO70" s="260">
        <f t="shared" si="43"/>
        <v>1.04525691699605</v>
      </c>
      <c r="AP70" s="76">
        <f t="shared" si="44"/>
        <v>0.834387799027528</v>
      </c>
      <c r="AQ70" s="271"/>
      <c r="AR70" s="271"/>
      <c r="AS70" s="272">
        <v>33</v>
      </c>
      <c r="AT70" s="272">
        <v>54</v>
      </c>
      <c r="AU70" s="272">
        <f t="shared" si="45"/>
        <v>21</v>
      </c>
      <c r="AV70" s="273"/>
      <c r="AW70" s="272">
        <v>14</v>
      </c>
      <c r="AX70" s="272">
        <v>2</v>
      </c>
      <c r="AY70" s="272">
        <v>0</v>
      </c>
      <c r="AZ70" s="272">
        <f t="shared" si="46"/>
        <v>-12</v>
      </c>
      <c r="BA70" s="273">
        <f>AZ70*5</f>
        <v>-60</v>
      </c>
      <c r="BB70" s="278">
        <v>100</v>
      </c>
      <c r="BC70" s="272">
        <v>0</v>
      </c>
      <c r="BD70" s="272">
        <v>10</v>
      </c>
      <c r="BE70" s="275">
        <v>-90</v>
      </c>
      <c r="BF70" s="281">
        <v>6</v>
      </c>
      <c r="BG70" s="272">
        <v>2</v>
      </c>
      <c r="BH70" s="272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90">
        <v>14</v>
      </c>
      <c r="F71" s="191">
        <v>150</v>
      </c>
      <c r="G71" s="189">
        <v>2</v>
      </c>
      <c r="H71" s="189">
        <v>2</v>
      </c>
      <c r="I71" s="212">
        <v>15000</v>
      </c>
      <c r="J71" s="108">
        <f t="shared" si="27"/>
        <v>45000</v>
      </c>
      <c r="K71" s="212">
        <f t="shared" si="28"/>
        <v>3787.3709358403</v>
      </c>
      <c r="L71" s="108">
        <f t="shared" si="29"/>
        <v>11362.1128075209</v>
      </c>
      <c r="M71" s="213">
        <v>0.252491395722687</v>
      </c>
      <c r="N71" s="214">
        <v>18800</v>
      </c>
      <c r="O71" s="211">
        <f t="shared" si="30"/>
        <v>56400</v>
      </c>
      <c r="P71" s="212">
        <f t="shared" si="31"/>
        <v>4390.82537161754</v>
      </c>
      <c r="Q71" s="108">
        <f t="shared" si="32"/>
        <v>13172.4761148526</v>
      </c>
      <c r="R71" s="213">
        <v>0.233554541043486</v>
      </c>
      <c r="S71" s="232">
        <v>44230.7</v>
      </c>
      <c r="T71" s="232">
        <v>8903.56</v>
      </c>
      <c r="U71" s="233">
        <f t="shared" si="33"/>
        <v>0.982904444444444</v>
      </c>
      <c r="V71" s="233">
        <f t="shared" si="34"/>
        <v>0.783618342013509</v>
      </c>
      <c r="W71" s="233">
        <f t="shared" si="35"/>
        <v>0.784232269503546</v>
      </c>
      <c r="X71" s="233">
        <f t="shared" si="36"/>
        <v>0.675921514100208</v>
      </c>
      <c r="Y71" s="192"/>
      <c r="Z71" s="243"/>
      <c r="AA71" s="247">
        <v>9750</v>
      </c>
      <c r="AB71" s="211">
        <f t="shared" si="37"/>
        <v>19500</v>
      </c>
      <c r="AC71" s="212">
        <v>3179.81351488259</v>
      </c>
      <c r="AD71" s="108">
        <f t="shared" si="38"/>
        <v>6359.62702976518</v>
      </c>
      <c r="AE71" s="213">
        <v>0.326134719475138</v>
      </c>
      <c r="AF71" s="212">
        <v>11212.5</v>
      </c>
      <c r="AG71" s="108">
        <f t="shared" si="39"/>
        <v>22425</v>
      </c>
      <c r="AH71" s="212">
        <v>3400.81055416694</v>
      </c>
      <c r="AI71" s="108">
        <f t="shared" si="40"/>
        <v>6801.62110833388</v>
      </c>
      <c r="AJ71" s="258">
        <v>0.303305289111878</v>
      </c>
      <c r="AK71" s="259">
        <v>21042.17</v>
      </c>
      <c r="AL71" s="259">
        <v>4674.25</v>
      </c>
      <c r="AM71" s="260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71"/>
      <c r="AR71" s="271"/>
      <c r="AS71" s="272">
        <v>42</v>
      </c>
      <c r="AT71" s="272">
        <v>11</v>
      </c>
      <c r="AU71" s="272">
        <f t="shared" si="45"/>
        <v>-31</v>
      </c>
      <c r="AV71" s="273">
        <f>AU71*2</f>
        <v>-62</v>
      </c>
      <c r="AW71" s="272">
        <v>18</v>
      </c>
      <c r="AX71" s="272">
        <v>15</v>
      </c>
      <c r="AY71" s="272">
        <v>4</v>
      </c>
      <c r="AZ71" s="272">
        <f t="shared" si="46"/>
        <v>1</v>
      </c>
      <c r="BA71" s="272"/>
      <c r="BB71" s="278">
        <v>100</v>
      </c>
      <c r="BC71" s="272">
        <v>32</v>
      </c>
      <c r="BD71" s="272">
        <v>120</v>
      </c>
      <c r="BE71" s="275">
        <v>52</v>
      </c>
      <c r="BF71" s="281">
        <v>8</v>
      </c>
      <c r="BG71" s="272">
        <v>27</v>
      </c>
      <c r="BH71" s="272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90">
        <v>34</v>
      </c>
      <c r="F72" s="191">
        <v>150</v>
      </c>
      <c r="G72" s="189">
        <v>3</v>
      </c>
      <c r="H72" s="189">
        <v>1</v>
      </c>
      <c r="I72" s="212">
        <v>10500</v>
      </c>
      <c r="J72" s="108">
        <f t="shared" si="27"/>
        <v>31500</v>
      </c>
      <c r="K72" s="212">
        <f t="shared" si="28"/>
        <v>2100</v>
      </c>
      <c r="L72" s="108">
        <f t="shared" si="29"/>
        <v>6300</v>
      </c>
      <c r="M72" s="213">
        <v>0.2</v>
      </c>
      <c r="N72" s="214">
        <v>13500</v>
      </c>
      <c r="O72" s="211">
        <f t="shared" si="30"/>
        <v>40500</v>
      </c>
      <c r="P72" s="212">
        <f t="shared" si="31"/>
        <v>2497.5</v>
      </c>
      <c r="Q72" s="108">
        <f t="shared" si="32"/>
        <v>7492.5</v>
      </c>
      <c r="R72" s="213">
        <v>0.185</v>
      </c>
      <c r="S72" s="232">
        <v>30691.49</v>
      </c>
      <c r="T72" s="232">
        <v>6291.36</v>
      </c>
      <c r="U72" s="233">
        <f t="shared" si="33"/>
        <v>0.974333015873016</v>
      </c>
      <c r="V72" s="233">
        <f t="shared" si="34"/>
        <v>0.998628571428571</v>
      </c>
      <c r="W72" s="233">
        <f t="shared" si="35"/>
        <v>0.757814567901235</v>
      </c>
      <c r="X72" s="233">
        <f t="shared" si="36"/>
        <v>0.839687687687688</v>
      </c>
      <c r="Y72" s="192"/>
      <c r="Z72" s="243"/>
      <c r="AA72" s="247">
        <v>6825</v>
      </c>
      <c r="AB72" s="211">
        <f t="shared" si="37"/>
        <v>13650</v>
      </c>
      <c r="AC72" s="212">
        <v>1707.90909961884</v>
      </c>
      <c r="AD72" s="108">
        <f t="shared" si="38"/>
        <v>3415.81819923768</v>
      </c>
      <c r="AE72" s="213">
        <v>0.250243091519244</v>
      </c>
      <c r="AF72" s="212">
        <v>7848.75</v>
      </c>
      <c r="AG72" s="108">
        <f t="shared" si="39"/>
        <v>15697.5</v>
      </c>
      <c r="AH72" s="212">
        <v>1826.60878204235</v>
      </c>
      <c r="AI72" s="108">
        <f t="shared" si="40"/>
        <v>3653.2175640847</v>
      </c>
      <c r="AJ72" s="258">
        <v>0.232726075112897</v>
      </c>
      <c r="AK72" s="259">
        <v>16759.78</v>
      </c>
      <c r="AL72" s="259">
        <v>3165.44</v>
      </c>
      <c r="AM72" s="260">
        <f t="shared" si="41"/>
        <v>1.22782271062271</v>
      </c>
      <c r="AN72" s="76">
        <f t="shared" si="42"/>
        <v>0.926700373195049</v>
      </c>
      <c r="AO72" s="260">
        <f t="shared" si="43"/>
        <v>1.06767192228062</v>
      </c>
      <c r="AP72" s="76">
        <f t="shared" si="44"/>
        <v>0.866480012337587</v>
      </c>
      <c r="AQ72" s="271"/>
      <c r="AR72" s="271"/>
      <c r="AS72" s="272">
        <v>36</v>
      </c>
      <c r="AT72" s="272">
        <v>10</v>
      </c>
      <c r="AU72" s="272">
        <f t="shared" si="45"/>
        <v>-26</v>
      </c>
      <c r="AV72" s="273">
        <f>AU72*2</f>
        <v>-52</v>
      </c>
      <c r="AW72" s="272">
        <v>10</v>
      </c>
      <c r="AX72" s="272">
        <v>2</v>
      </c>
      <c r="AY72" s="272">
        <v>0</v>
      </c>
      <c r="AZ72" s="272">
        <f t="shared" si="46"/>
        <v>-8</v>
      </c>
      <c r="BA72" s="273">
        <f>AZ72*5</f>
        <v>-40</v>
      </c>
      <c r="BB72" s="278">
        <v>100</v>
      </c>
      <c r="BC72" s="272">
        <v>0</v>
      </c>
      <c r="BD72" s="272">
        <v>10</v>
      </c>
      <c r="BE72" s="275">
        <v>-90</v>
      </c>
      <c r="BF72" s="281">
        <v>4</v>
      </c>
      <c r="BG72" s="272">
        <v>4</v>
      </c>
      <c r="BH72" s="272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90">
        <v>24</v>
      </c>
      <c r="F73" s="191">
        <v>150</v>
      </c>
      <c r="G73" s="189">
        <v>3</v>
      </c>
      <c r="H73" s="189">
        <v>1</v>
      </c>
      <c r="I73" s="212">
        <v>12000</v>
      </c>
      <c r="J73" s="108">
        <f t="shared" si="27"/>
        <v>36000</v>
      </c>
      <c r="K73" s="212">
        <f t="shared" si="28"/>
        <v>3002.82239236596</v>
      </c>
      <c r="L73" s="108">
        <f t="shared" si="29"/>
        <v>9008.46717709788</v>
      </c>
      <c r="M73" s="213">
        <v>0.25023519936383</v>
      </c>
      <c r="N73" s="214">
        <v>15500</v>
      </c>
      <c r="O73" s="211">
        <f t="shared" si="30"/>
        <v>46500</v>
      </c>
      <c r="P73" s="212">
        <f t="shared" si="31"/>
        <v>3587.74717087892</v>
      </c>
      <c r="Q73" s="108">
        <f t="shared" si="32"/>
        <v>10763.2415126368</v>
      </c>
      <c r="R73" s="213">
        <v>0.231467559411543</v>
      </c>
      <c r="S73" s="232">
        <v>34382.71</v>
      </c>
      <c r="T73" s="232">
        <v>7907.84</v>
      </c>
      <c r="U73" s="233">
        <f t="shared" si="33"/>
        <v>0.955075277777778</v>
      </c>
      <c r="V73" s="233">
        <f t="shared" si="34"/>
        <v>0.877823035211141</v>
      </c>
      <c r="W73" s="233">
        <f t="shared" si="35"/>
        <v>0.73941311827957</v>
      </c>
      <c r="X73" s="233">
        <f t="shared" si="36"/>
        <v>0.734708032957885</v>
      </c>
      <c r="Y73" s="192"/>
      <c r="Z73" s="243"/>
      <c r="AA73" s="247">
        <v>7800</v>
      </c>
      <c r="AB73" s="211">
        <f t="shared" si="37"/>
        <v>15600</v>
      </c>
      <c r="AC73" s="212">
        <v>2521.11963359059</v>
      </c>
      <c r="AD73" s="108">
        <f t="shared" si="38"/>
        <v>5042.23926718118</v>
      </c>
      <c r="AE73" s="213">
        <v>0.323220465844947</v>
      </c>
      <c r="AF73" s="212">
        <v>8970</v>
      </c>
      <c r="AG73" s="108">
        <f t="shared" si="39"/>
        <v>17940</v>
      </c>
      <c r="AH73" s="212">
        <v>2696.33744812513</v>
      </c>
      <c r="AI73" s="108">
        <f t="shared" si="40"/>
        <v>5392.67489625026</v>
      </c>
      <c r="AJ73" s="258">
        <v>0.300595033235801</v>
      </c>
      <c r="AK73" s="259">
        <v>18183.45</v>
      </c>
      <c r="AL73" s="259">
        <v>4536.22</v>
      </c>
      <c r="AM73" s="260">
        <f t="shared" si="41"/>
        <v>1.16560576923077</v>
      </c>
      <c r="AN73" s="76">
        <f t="shared" si="42"/>
        <v>0.899643939851338</v>
      </c>
      <c r="AO73" s="260">
        <f t="shared" si="43"/>
        <v>1.01357023411371</v>
      </c>
      <c r="AP73" s="76">
        <f t="shared" si="44"/>
        <v>0.841181804442581</v>
      </c>
      <c r="AQ73" s="271"/>
      <c r="AR73" s="271"/>
      <c r="AS73" s="272">
        <v>33</v>
      </c>
      <c r="AT73" s="272">
        <v>0</v>
      </c>
      <c r="AU73" s="272">
        <f t="shared" si="45"/>
        <v>-33</v>
      </c>
      <c r="AV73" s="273">
        <f>AU73*2</f>
        <v>-66</v>
      </c>
      <c r="AW73" s="272">
        <v>20</v>
      </c>
      <c r="AX73" s="272">
        <v>6</v>
      </c>
      <c r="AY73" s="272">
        <v>4</v>
      </c>
      <c r="AZ73" s="272">
        <f t="shared" si="46"/>
        <v>-10</v>
      </c>
      <c r="BA73" s="273">
        <f>AZ73*5</f>
        <v>-50</v>
      </c>
      <c r="BB73" s="278">
        <v>200</v>
      </c>
      <c r="BC73" s="272">
        <v>32</v>
      </c>
      <c r="BD73" s="272">
        <v>30</v>
      </c>
      <c r="BE73" s="275">
        <v>-138</v>
      </c>
      <c r="BF73" s="281">
        <v>6</v>
      </c>
      <c r="BG73" s="272">
        <v>3</v>
      </c>
      <c r="BH73" s="272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9">
        <v>2</v>
      </c>
      <c r="H74" s="189">
        <v>2</v>
      </c>
      <c r="I74" s="212">
        <v>13500</v>
      </c>
      <c r="J74" s="108">
        <f t="shared" si="27"/>
        <v>40500</v>
      </c>
      <c r="K74" s="212">
        <f t="shared" si="28"/>
        <v>2160</v>
      </c>
      <c r="L74" s="108">
        <f t="shared" si="29"/>
        <v>6480</v>
      </c>
      <c r="M74" s="213">
        <v>0.16</v>
      </c>
      <c r="N74" s="214">
        <v>16875</v>
      </c>
      <c r="O74" s="211">
        <f t="shared" si="30"/>
        <v>50625</v>
      </c>
      <c r="P74" s="212">
        <f t="shared" si="31"/>
        <v>2531.25</v>
      </c>
      <c r="Q74" s="108">
        <f t="shared" si="32"/>
        <v>7593.75</v>
      </c>
      <c r="R74" s="213">
        <v>0.15</v>
      </c>
      <c r="S74" s="232">
        <v>38550.48</v>
      </c>
      <c r="T74" s="232">
        <v>6309.6</v>
      </c>
      <c r="U74" s="233">
        <f t="shared" si="33"/>
        <v>0.951863703703704</v>
      </c>
      <c r="V74" s="233">
        <f t="shared" si="34"/>
        <v>0.973703703703704</v>
      </c>
      <c r="W74" s="233">
        <f t="shared" si="35"/>
        <v>0.761490962962963</v>
      </c>
      <c r="X74" s="233">
        <f t="shared" si="36"/>
        <v>0.830893827160494</v>
      </c>
      <c r="Y74" s="192"/>
      <c r="Z74" s="243"/>
      <c r="AA74" s="247">
        <v>8775</v>
      </c>
      <c r="AB74" s="211">
        <f t="shared" si="37"/>
        <v>17550</v>
      </c>
      <c r="AC74" s="212">
        <v>1531.23940089842</v>
      </c>
      <c r="AD74" s="108">
        <f t="shared" si="38"/>
        <v>3062.47880179684</v>
      </c>
      <c r="AE74" s="213">
        <v>0.174500216626601</v>
      </c>
      <c r="AF74" s="212">
        <v>10091.25</v>
      </c>
      <c r="AG74" s="108">
        <f t="shared" si="39"/>
        <v>20182.5</v>
      </c>
      <c r="AH74" s="212">
        <v>1637.66053926087</v>
      </c>
      <c r="AI74" s="108">
        <f t="shared" si="40"/>
        <v>3275.32107852174</v>
      </c>
      <c r="AJ74" s="258">
        <v>0.162285201462739</v>
      </c>
      <c r="AK74" s="259">
        <v>21221.31</v>
      </c>
      <c r="AL74" s="259">
        <v>3056.93</v>
      </c>
      <c r="AM74" s="260">
        <f t="shared" si="41"/>
        <v>1.20919145299145</v>
      </c>
      <c r="AN74" s="76">
        <f t="shared" si="42"/>
        <v>0.998188133810564</v>
      </c>
      <c r="AO74" s="260">
        <f t="shared" si="43"/>
        <v>1.05147082868822</v>
      </c>
      <c r="AP74" s="76">
        <f t="shared" si="44"/>
        <v>0.933322238252041</v>
      </c>
      <c r="AQ74" s="271"/>
      <c r="AR74" s="271"/>
      <c r="AS74" s="272">
        <v>33</v>
      </c>
      <c r="AT74" s="272">
        <v>0</v>
      </c>
      <c r="AU74" s="272">
        <f t="shared" si="45"/>
        <v>-33</v>
      </c>
      <c r="AV74" s="273">
        <f>AU74*2</f>
        <v>-66</v>
      </c>
      <c r="AW74" s="272">
        <v>10</v>
      </c>
      <c r="AX74" s="272">
        <v>8</v>
      </c>
      <c r="AY74" s="272">
        <v>0</v>
      </c>
      <c r="AZ74" s="272">
        <f t="shared" si="46"/>
        <v>-2</v>
      </c>
      <c r="BA74" s="273">
        <f>AZ74*5</f>
        <v>-10</v>
      </c>
      <c r="BB74" s="278">
        <v>100</v>
      </c>
      <c r="BC74" s="272">
        <v>0</v>
      </c>
      <c r="BD74" s="272">
        <v>40</v>
      </c>
      <c r="BE74" s="275">
        <v>-60</v>
      </c>
      <c r="BF74" s="281">
        <v>6</v>
      </c>
      <c r="BG74" s="272">
        <v>1</v>
      </c>
      <c r="BH74" s="272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90">
        <v>26</v>
      </c>
      <c r="F75" s="191">
        <v>150</v>
      </c>
      <c r="G75" s="189">
        <v>2</v>
      </c>
      <c r="H75" s="189">
        <v>2</v>
      </c>
      <c r="I75" s="212">
        <v>10000</v>
      </c>
      <c r="J75" s="108">
        <f t="shared" si="27"/>
        <v>30000</v>
      </c>
      <c r="K75" s="212">
        <f t="shared" si="28"/>
        <v>2045.59926977135</v>
      </c>
      <c r="L75" s="108">
        <f t="shared" si="29"/>
        <v>6136.79780931405</v>
      </c>
      <c r="M75" s="213">
        <v>0.204559926977135</v>
      </c>
      <c r="N75" s="214">
        <v>12800</v>
      </c>
      <c r="O75" s="211">
        <f t="shared" si="30"/>
        <v>38400</v>
      </c>
      <c r="P75" s="212">
        <f t="shared" si="31"/>
        <v>2421.98953540928</v>
      </c>
      <c r="Q75" s="108">
        <f t="shared" si="32"/>
        <v>7265.96860622784</v>
      </c>
      <c r="R75" s="213">
        <v>0.18921793245385</v>
      </c>
      <c r="S75" s="232">
        <v>28417.17</v>
      </c>
      <c r="T75" s="232">
        <v>7290.39</v>
      </c>
      <c r="U75" s="233">
        <f t="shared" si="33"/>
        <v>0.947239</v>
      </c>
      <c r="V75" s="233">
        <f t="shared" si="34"/>
        <v>1.18797950112274</v>
      </c>
      <c r="W75" s="233">
        <f t="shared" si="35"/>
        <v>0.74003046875</v>
      </c>
      <c r="X75" s="233">
        <f t="shared" si="36"/>
        <v>1.00336106513744</v>
      </c>
      <c r="Y75" s="192"/>
      <c r="Z75" s="243"/>
      <c r="AA75" s="247">
        <v>6500</v>
      </c>
      <c r="AB75" s="211">
        <f t="shared" si="37"/>
        <v>13000</v>
      </c>
      <c r="AC75" s="212">
        <v>1717.45105357886</v>
      </c>
      <c r="AD75" s="108">
        <f t="shared" si="38"/>
        <v>3434.90210715772</v>
      </c>
      <c r="AE75" s="213">
        <v>0.264223239012133</v>
      </c>
      <c r="AF75" s="212">
        <v>7475</v>
      </c>
      <c r="AG75" s="108">
        <f t="shared" si="39"/>
        <v>14950</v>
      </c>
      <c r="AH75" s="212">
        <v>1836.8139018026</v>
      </c>
      <c r="AI75" s="108">
        <f t="shared" si="40"/>
        <v>3673.6278036052</v>
      </c>
      <c r="AJ75" s="258">
        <v>0.245727612281284</v>
      </c>
      <c r="AK75" s="259">
        <v>9831.95</v>
      </c>
      <c r="AL75" s="259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71"/>
      <c r="AR75" s="271"/>
      <c r="AS75" s="272">
        <v>27</v>
      </c>
      <c r="AT75" s="272">
        <v>44</v>
      </c>
      <c r="AU75" s="272">
        <f t="shared" si="45"/>
        <v>17</v>
      </c>
      <c r="AV75" s="273"/>
      <c r="AW75" s="272">
        <v>10</v>
      </c>
      <c r="AX75" s="272">
        <v>4</v>
      </c>
      <c r="AY75" s="272">
        <v>0</v>
      </c>
      <c r="AZ75" s="272">
        <f t="shared" si="46"/>
        <v>-6</v>
      </c>
      <c r="BA75" s="273">
        <f>AZ75*5</f>
        <v>-30</v>
      </c>
      <c r="BB75" s="278">
        <v>100</v>
      </c>
      <c r="BC75" s="272">
        <v>0</v>
      </c>
      <c r="BD75" s="272">
        <v>20</v>
      </c>
      <c r="BE75" s="275">
        <v>-80</v>
      </c>
      <c r="BF75" s="281">
        <v>6</v>
      </c>
      <c r="BG75" s="272">
        <v>10</v>
      </c>
      <c r="BH75" s="272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90">
        <v>4</v>
      </c>
      <c r="F76" s="191">
        <v>200</v>
      </c>
      <c r="G76" s="189">
        <v>3</v>
      </c>
      <c r="H76" s="189">
        <v>3</v>
      </c>
      <c r="I76" s="212">
        <v>25000</v>
      </c>
      <c r="J76" s="108">
        <f t="shared" si="27"/>
        <v>75000</v>
      </c>
      <c r="K76" s="212">
        <f t="shared" si="28"/>
        <v>6125</v>
      </c>
      <c r="L76" s="108">
        <f t="shared" si="29"/>
        <v>18375</v>
      </c>
      <c r="M76" s="213">
        <v>0.245</v>
      </c>
      <c r="N76" s="214">
        <v>30000</v>
      </c>
      <c r="O76" s="211">
        <f t="shared" si="30"/>
        <v>90000</v>
      </c>
      <c r="P76" s="212">
        <f t="shared" si="31"/>
        <v>6798.75</v>
      </c>
      <c r="Q76" s="108">
        <f t="shared" si="32"/>
        <v>20396.25</v>
      </c>
      <c r="R76" s="213">
        <v>0.226625</v>
      </c>
      <c r="S76" s="232">
        <v>69686.92</v>
      </c>
      <c r="T76" s="232">
        <v>16078.02</v>
      </c>
      <c r="U76" s="233">
        <f t="shared" si="33"/>
        <v>0.929158933333333</v>
      </c>
      <c r="V76" s="233">
        <f t="shared" si="34"/>
        <v>0.874994285714286</v>
      </c>
      <c r="W76" s="233">
        <f t="shared" si="35"/>
        <v>0.774299111111111</v>
      </c>
      <c r="X76" s="233">
        <f t="shared" si="36"/>
        <v>0.78828314028314</v>
      </c>
      <c r="Y76" s="192"/>
      <c r="Z76" s="243"/>
      <c r="AA76" s="247">
        <v>13000</v>
      </c>
      <c r="AB76" s="211">
        <f t="shared" si="37"/>
        <v>26000</v>
      </c>
      <c r="AC76" s="212">
        <v>3880.40586568944</v>
      </c>
      <c r="AD76" s="108">
        <f t="shared" si="38"/>
        <v>7760.81173137888</v>
      </c>
      <c r="AE76" s="213">
        <v>0.298492758899187</v>
      </c>
      <c r="AF76" s="212">
        <v>14950</v>
      </c>
      <c r="AG76" s="108">
        <f t="shared" si="39"/>
        <v>29900</v>
      </c>
      <c r="AH76" s="212">
        <v>4150.09407335485</v>
      </c>
      <c r="AI76" s="108">
        <f t="shared" si="40"/>
        <v>8300.1881467097</v>
      </c>
      <c r="AJ76" s="258">
        <v>0.277598265776244</v>
      </c>
      <c r="AK76" s="259">
        <v>25937.45</v>
      </c>
      <c r="AL76" s="259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71"/>
      <c r="AR76" s="271"/>
      <c r="AS76" s="272">
        <v>50</v>
      </c>
      <c r="AT76" s="272">
        <v>24</v>
      </c>
      <c r="AU76" s="272">
        <f t="shared" si="45"/>
        <v>-26</v>
      </c>
      <c r="AV76" s="273">
        <f>AU76*2</f>
        <v>-52</v>
      </c>
      <c r="AW76" s="272">
        <v>22</v>
      </c>
      <c r="AX76" s="272">
        <v>42</v>
      </c>
      <c r="AY76" s="272">
        <v>17</v>
      </c>
      <c r="AZ76" s="272">
        <f t="shared" si="46"/>
        <v>37</v>
      </c>
      <c r="BA76" s="272"/>
      <c r="BB76" s="278">
        <v>200</v>
      </c>
      <c r="BC76" s="272">
        <v>136</v>
      </c>
      <c r="BD76" s="272">
        <v>336</v>
      </c>
      <c r="BE76" s="275">
        <v>272</v>
      </c>
      <c r="BF76" s="281">
        <v>14</v>
      </c>
      <c r="BG76" s="272">
        <v>9</v>
      </c>
      <c r="BH76" s="272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90">
        <v>38</v>
      </c>
      <c r="F77" s="191">
        <v>100</v>
      </c>
      <c r="G77" s="189">
        <v>2</v>
      </c>
      <c r="H77" s="189">
        <v>1</v>
      </c>
      <c r="I77" s="212">
        <v>7500</v>
      </c>
      <c r="J77" s="108">
        <f t="shared" si="27"/>
        <v>22500</v>
      </c>
      <c r="K77" s="212">
        <f t="shared" si="28"/>
        <v>1200</v>
      </c>
      <c r="L77" s="108">
        <f t="shared" si="29"/>
        <v>3600</v>
      </c>
      <c r="M77" s="213">
        <v>0.16</v>
      </c>
      <c r="N77" s="214">
        <v>9500</v>
      </c>
      <c r="O77" s="211">
        <f t="shared" si="30"/>
        <v>28500</v>
      </c>
      <c r="P77" s="212">
        <f t="shared" si="31"/>
        <v>1425</v>
      </c>
      <c r="Q77" s="108">
        <f t="shared" si="32"/>
        <v>4275</v>
      </c>
      <c r="R77" s="213">
        <v>0.15</v>
      </c>
      <c r="S77" s="232">
        <v>20816.64</v>
      </c>
      <c r="T77" s="232">
        <v>680.05</v>
      </c>
      <c r="U77" s="233">
        <f t="shared" si="33"/>
        <v>0.925184</v>
      </c>
      <c r="V77" s="233">
        <f t="shared" si="34"/>
        <v>0.188902777777778</v>
      </c>
      <c r="W77" s="233">
        <f t="shared" si="35"/>
        <v>0.730408421052632</v>
      </c>
      <c r="X77" s="233">
        <f t="shared" si="36"/>
        <v>0.159076023391813</v>
      </c>
      <c r="Y77" s="192"/>
      <c r="Z77" s="243"/>
      <c r="AA77" s="247">
        <v>4875</v>
      </c>
      <c r="AB77" s="211">
        <f t="shared" si="37"/>
        <v>9750</v>
      </c>
      <c r="AC77" s="212">
        <v>827.854627485252</v>
      </c>
      <c r="AD77" s="108">
        <f t="shared" si="38"/>
        <v>1655.7092549705</v>
      </c>
      <c r="AE77" s="213">
        <v>0.169816333843129</v>
      </c>
      <c r="AF77" s="212">
        <v>5606.25</v>
      </c>
      <c r="AG77" s="108">
        <f t="shared" si="39"/>
        <v>11212.5</v>
      </c>
      <c r="AH77" s="212">
        <v>885.390524095477</v>
      </c>
      <c r="AI77" s="108">
        <f t="shared" si="40"/>
        <v>1770.78104819095</v>
      </c>
      <c r="AJ77" s="258">
        <v>0.15792919047411</v>
      </c>
      <c r="AK77" s="259">
        <v>7717.69</v>
      </c>
      <c r="AL77" s="259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71"/>
      <c r="AR77" s="271"/>
      <c r="AS77" s="272">
        <v>24</v>
      </c>
      <c r="AT77" s="272">
        <v>10</v>
      </c>
      <c r="AU77" s="272">
        <f t="shared" si="45"/>
        <v>-14</v>
      </c>
      <c r="AV77" s="273">
        <f>AU77*2</f>
        <v>-28</v>
      </c>
      <c r="AW77" s="272">
        <v>8</v>
      </c>
      <c r="AX77" s="272">
        <v>26</v>
      </c>
      <c r="AY77" s="272">
        <v>0</v>
      </c>
      <c r="AZ77" s="272">
        <f t="shared" si="46"/>
        <v>18</v>
      </c>
      <c r="BA77" s="272"/>
      <c r="BB77" s="278">
        <v>100</v>
      </c>
      <c r="BC77" s="272">
        <v>0</v>
      </c>
      <c r="BD77" s="272">
        <v>208</v>
      </c>
      <c r="BE77" s="275">
        <v>108</v>
      </c>
      <c r="BF77" s="281">
        <v>3</v>
      </c>
      <c r="BG77" s="272">
        <v>5</v>
      </c>
      <c r="BH77" s="272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9">
        <v>2</v>
      </c>
      <c r="H78" s="189">
        <v>2</v>
      </c>
      <c r="I78" s="212">
        <v>15000</v>
      </c>
      <c r="J78" s="108">
        <f t="shared" si="27"/>
        <v>45000</v>
      </c>
      <c r="K78" s="212">
        <f t="shared" si="28"/>
        <v>3204.44400982875</v>
      </c>
      <c r="L78" s="108">
        <f t="shared" si="29"/>
        <v>9613.33202948625</v>
      </c>
      <c r="M78" s="213">
        <v>0.21362960065525</v>
      </c>
      <c r="N78" s="214">
        <v>18800</v>
      </c>
      <c r="O78" s="211">
        <f t="shared" si="30"/>
        <v>56400</v>
      </c>
      <c r="P78" s="212">
        <f t="shared" si="31"/>
        <v>3715.01875539481</v>
      </c>
      <c r="Q78" s="108">
        <f t="shared" si="32"/>
        <v>11145.0562661844</v>
      </c>
      <c r="R78" s="213">
        <v>0.197607380606107</v>
      </c>
      <c r="S78" s="232">
        <v>41391.47</v>
      </c>
      <c r="T78" s="232">
        <v>9571.18</v>
      </c>
      <c r="U78" s="233">
        <f t="shared" si="33"/>
        <v>0.919810444444444</v>
      </c>
      <c r="V78" s="233">
        <f t="shared" si="34"/>
        <v>0.995615252926149</v>
      </c>
      <c r="W78" s="233">
        <f t="shared" si="35"/>
        <v>0.733891312056738</v>
      </c>
      <c r="X78" s="233">
        <f t="shared" si="36"/>
        <v>0.858782564341126</v>
      </c>
      <c r="Y78" s="192"/>
      <c r="Z78" s="243"/>
      <c r="AA78" s="247">
        <v>9750</v>
      </c>
      <c r="AB78" s="211">
        <f t="shared" si="37"/>
        <v>19500</v>
      </c>
      <c r="AC78" s="212">
        <v>2690.39778325206</v>
      </c>
      <c r="AD78" s="108">
        <f t="shared" si="38"/>
        <v>5380.79556650412</v>
      </c>
      <c r="AE78" s="213">
        <v>0.275938234179699</v>
      </c>
      <c r="AF78" s="212">
        <v>11212.5</v>
      </c>
      <c r="AG78" s="108">
        <f t="shared" si="39"/>
        <v>22425</v>
      </c>
      <c r="AH78" s="212">
        <v>2877.38042918808</v>
      </c>
      <c r="AI78" s="108">
        <f t="shared" si="40"/>
        <v>5754.76085837616</v>
      </c>
      <c r="AJ78" s="258">
        <v>0.25662255778712</v>
      </c>
      <c r="AK78" s="259">
        <v>19586.81</v>
      </c>
      <c r="AL78" s="259">
        <v>3841.56</v>
      </c>
      <c r="AM78" s="260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71"/>
      <c r="AR78" s="271"/>
      <c r="AS78" s="272">
        <v>42</v>
      </c>
      <c r="AT78" s="272">
        <v>1</v>
      </c>
      <c r="AU78" s="272">
        <f t="shared" si="45"/>
        <v>-41</v>
      </c>
      <c r="AV78" s="273">
        <f>AU78*2</f>
        <v>-82</v>
      </c>
      <c r="AW78" s="272">
        <v>16</v>
      </c>
      <c r="AX78" s="272">
        <v>8</v>
      </c>
      <c r="AY78" s="272">
        <v>2</v>
      </c>
      <c r="AZ78" s="272">
        <f t="shared" si="46"/>
        <v>-6</v>
      </c>
      <c r="BA78" s="273">
        <f>AZ78*5</f>
        <v>-30</v>
      </c>
      <c r="BB78" s="278">
        <v>100</v>
      </c>
      <c r="BC78" s="272">
        <v>16</v>
      </c>
      <c r="BD78" s="272">
        <v>40</v>
      </c>
      <c r="BE78" s="275">
        <v>-44</v>
      </c>
      <c r="BF78" s="281">
        <v>10</v>
      </c>
      <c r="BG78" s="272">
        <v>9</v>
      </c>
      <c r="BH78" s="272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90">
        <v>10</v>
      </c>
      <c r="F79" s="191">
        <v>200</v>
      </c>
      <c r="G79" s="189">
        <v>3</v>
      </c>
      <c r="H79" s="189">
        <v>1</v>
      </c>
      <c r="I79" s="212">
        <v>24000</v>
      </c>
      <c r="J79" s="108">
        <f t="shared" si="27"/>
        <v>72000</v>
      </c>
      <c r="K79" s="212">
        <f t="shared" si="28"/>
        <v>5280</v>
      </c>
      <c r="L79" s="108">
        <f t="shared" si="29"/>
        <v>15840</v>
      </c>
      <c r="M79" s="213">
        <v>0.22</v>
      </c>
      <c r="N79" s="214">
        <v>28800</v>
      </c>
      <c r="O79" s="211">
        <f t="shared" si="30"/>
        <v>86400</v>
      </c>
      <c r="P79" s="212">
        <f t="shared" si="31"/>
        <v>5860.8</v>
      </c>
      <c r="Q79" s="108">
        <f t="shared" si="32"/>
        <v>17582.4</v>
      </c>
      <c r="R79" s="213">
        <v>0.2035</v>
      </c>
      <c r="S79" s="232">
        <v>65356.19</v>
      </c>
      <c r="T79" s="232">
        <v>12501.9</v>
      </c>
      <c r="U79" s="233">
        <f t="shared" si="33"/>
        <v>0.907724861111111</v>
      </c>
      <c r="V79" s="233">
        <f t="shared" si="34"/>
        <v>0.789261363636364</v>
      </c>
      <c r="W79" s="233">
        <f t="shared" si="35"/>
        <v>0.756437384259259</v>
      </c>
      <c r="X79" s="233">
        <f t="shared" si="36"/>
        <v>0.711046273546274</v>
      </c>
      <c r="Y79" s="192"/>
      <c r="Z79" s="243"/>
      <c r="AA79" s="247">
        <v>15000</v>
      </c>
      <c r="AB79" s="211">
        <f t="shared" si="37"/>
        <v>30000</v>
      </c>
      <c r="AC79" s="212">
        <v>4096.3404080824</v>
      </c>
      <c r="AD79" s="108">
        <f t="shared" si="38"/>
        <v>8192.6808161648</v>
      </c>
      <c r="AE79" s="213">
        <v>0.273089360538826</v>
      </c>
      <c r="AF79" s="212">
        <v>17250</v>
      </c>
      <c r="AG79" s="108">
        <f t="shared" si="39"/>
        <v>34500</v>
      </c>
      <c r="AH79" s="212">
        <v>4381.03606644412</v>
      </c>
      <c r="AI79" s="108">
        <f t="shared" si="40"/>
        <v>8762.07213288824</v>
      </c>
      <c r="AJ79" s="258">
        <v>0.253973105301109</v>
      </c>
      <c r="AK79" s="259">
        <v>38375.9</v>
      </c>
      <c r="AL79" s="259">
        <v>7860.9</v>
      </c>
      <c r="AM79" s="260">
        <f t="shared" si="41"/>
        <v>1.27919666666667</v>
      </c>
      <c r="AN79" s="76">
        <f t="shared" si="42"/>
        <v>0.95950277770981</v>
      </c>
      <c r="AO79" s="260">
        <f t="shared" si="43"/>
        <v>1.11234492753623</v>
      </c>
      <c r="AP79" s="76">
        <f t="shared" si="44"/>
        <v>0.897150797297627</v>
      </c>
      <c r="AQ79" s="271"/>
      <c r="AR79" s="271"/>
      <c r="AS79" s="272">
        <v>59</v>
      </c>
      <c r="AT79" s="272">
        <v>10</v>
      </c>
      <c r="AU79" s="272">
        <f t="shared" si="45"/>
        <v>-49</v>
      </c>
      <c r="AV79" s="273">
        <f>AU79*2</f>
        <v>-98</v>
      </c>
      <c r="AW79" s="272">
        <v>30</v>
      </c>
      <c r="AX79" s="272">
        <v>56</v>
      </c>
      <c r="AY79" s="272">
        <v>10</v>
      </c>
      <c r="AZ79" s="272">
        <f t="shared" si="46"/>
        <v>36</v>
      </c>
      <c r="BA79" s="272"/>
      <c r="BB79" s="278">
        <v>200</v>
      </c>
      <c r="BC79" s="272">
        <v>80</v>
      </c>
      <c r="BD79" s="272">
        <v>448</v>
      </c>
      <c r="BE79" s="275">
        <v>328</v>
      </c>
      <c r="BF79" s="281">
        <v>12</v>
      </c>
      <c r="BG79" s="272">
        <v>13</v>
      </c>
      <c r="BH79" s="272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9">
        <v>2</v>
      </c>
      <c r="H80" s="189">
        <v>0</v>
      </c>
      <c r="I80" s="212">
        <v>7500</v>
      </c>
      <c r="J80" s="108">
        <f t="shared" si="27"/>
        <v>22500</v>
      </c>
      <c r="K80" s="212">
        <f t="shared" si="28"/>
        <v>1350</v>
      </c>
      <c r="L80" s="108">
        <f t="shared" si="29"/>
        <v>4050</v>
      </c>
      <c r="M80" s="213">
        <v>0.18</v>
      </c>
      <c r="N80" s="214">
        <v>9500</v>
      </c>
      <c r="O80" s="211">
        <f t="shared" si="30"/>
        <v>28500</v>
      </c>
      <c r="P80" s="212">
        <f t="shared" si="31"/>
        <v>1581.75</v>
      </c>
      <c r="Q80" s="108">
        <f t="shared" si="32"/>
        <v>4745.25</v>
      </c>
      <c r="R80" s="213">
        <v>0.1665</v>
      </c>
      <c r="S80" s="232">
        <v>20376.99</v>
      </c>
      <c r="T80" s="232">
        <v>3067.5</v>
      </c>
      <c r="U80" s="233">
        <f t="shared" si="33"/>
        <v>0.905644</v>
      </c>
      <c r="V80" s="233">
        <f t="shared" si="34"/>
        <v>0.757407407407407</v>
      </c>
      <c r="W80" s="233">
        <f t="shared" si="35"/>
        <v>0.714982105263158</v>
      </c>
      <c r="X80" s="233">
        <f t="shared" si="36"/>
        <v>0.646435909593804</v>
      </c>
      <c r="Y80" s="192"/>
      <c r="Z80" s="243"/>
      <c r="AA80" s="247">
        <v>4875</v>
      </c>
      <c r="AB80" s="211">
        <f t="shared" si="37"/>
        <v>9750</v>
      </c>
      <c r="AC80" s="212">
        <v>1123.34279601099</v>
      </c>
      <c r="AD80" s="108">
        <f t="shared" si="38"/>
        <v>2246.68559202198</v>
      </c>
      <c r="AE80" s="213">
        <v>0.230429291489435</v>
      </c>
      <c r="AF80" s="212">
        <v>5606.25</v>
      </c>
      <c r="AG80" s="108">
        <f t="shared" si="39"/>
        <v>11212.5</v>
      </c>
      <c r="AH80" s="212">
        <v>1201.41512033376</v>
      </c>
      <c r="AI80" s="108">
        <f t="shared" si="40"/>
        <v>2402.83024066752</v>
      </c>
      <c r="AJ80" s="258">
        <v>0.214299241085174</v>
      </c>
      <c r="AK80" s="259">
        <v>5758.19</v>
      </c>
      <c r="AL80" s="259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71"/>
      <c r="AR80" s="271"/>
      <c r="AS80" s="272">
        <v>24</v>
      </c>
      <c r="AT80" s="272">
        <v>0</v>
      </c>
      <c r="AU80" s="272">
        <f t="shared" si="45"/>
        <v>-24</v>
      </c>
      <c r="AV80" s="273">
        <f>AU80*2</f>
        <v>-48</v>
      </c>
      <c r="AW80" s="272">
        <v>8</v>
      </c>
      <c r="AX80" s="272">
        <v>2</v>
      </c>
      <c r="AY80" s="272">
        <v>0</v>
      </c>
      <c r="AZ80" s="272">
        <f t="shared" si="46"/>
        <v>-6</v>
      </c>
      <c r="BA80" s="273">
        <f>AZ80*5</f>
        <v>-30</v>
      </c>
      <c r="BB80" s="278">
        <v>100</v>
      </c>
      <c r="BC80" s="272">
        <v>0</v>
      </c>
      <c r="BD80" s="272">
        <v>10</v>
      </c>
      <c r="BE80" s="275">
        <v>-90</v>
      </c>
      <c r="BF80" s="281">
        <v>3</v>
      </c>
      <c r="BG80" s="272">
        <v>8</v>
      </c>
      <c r="BH80" s="272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9">
        <v>2</v>
      </c>
      <c r="H81" s="189">
        <v>1</v>
      </c>
      <c r="I81" s="212">
        <v>8500</v>
      </c>
      <c r="J81" s="108">
        <f t="shared" si="27"/>
        <v>25500</v>
      </c>
      <c r="K81" s="212">
        <f t="shared" si="28"/>
        <v>1572.5</v>
      </c>
      <c r="L81" s="108">
        <f t="shared" si="29"/>
        <v>4717.5</v>
      </c>
      <c r="M81" s="213">
        <v>0.185</v>
      </c>
      <c r="N81" s="214">
        <v>11000</v>
      </c>
      <c r="O81" s="211">
        <f t="shared" si="30"/>
        <v>33000</v>
      </c>
      <c r="P81" s="212">
        <f t="shared" si="31"/>
        <v>1882.375</v>
      </c>
      <c r="Q81" s="108">
        <f t="shared" si="32"/>
        <v>5647.125</v>
      </c>
      <c r="R81" s="213">
        <v>0.171125</v>
      </c>
      <c r="S81" s="232">
        <v>22976.16</v>
      </c>
      <c r="T81" s="232">
        <v>5257.92</v>
      </c>
      <c r="U81" s="233">
        <f t="shared" si="33"/>
        <v>0.901025882352941</v>
      </c>
      <c r="V81" s="233">
        <f t="shared" si="34"/>
        <v>1.11455643879173</v>
      </c>
      <c r="W81" s="233">
        <f t="shared" si="35"/>
        <v>0.696247272727273</v>
      </c>
      <c r="X81" s="233">
        <f t="shared" si="36"/>
        <v>0.931079088916927</v>
      </c>
      <c r="Y81" s="192"/>
      <c r="Z81" s="243"/>
      <c r="AA81" s="247">
        <v>5525</v>
      </c>
      <c r="AB81" s="211">
        <f t="shared" si="37"/>
        <v>11050</v>
      </c>
      <c r="AC81" s="212">
        <v>1260.22050777578</v>
      </c>
      <c r="AD81" s="108">
        <f t="shared" si="38"/>
        <v>2520.44101555156</v>
      </c>
      <c r="AE81" s="213">
        <v>0.228094209552178</v>
      </c>
      <c r="AF81" s="212">
        <v>6353.75</v>
      </c>
      <c r="AG81" s="108">
        <f t="shared" si="39"/>
        <v>12707.5</v>
      </c>
      <c r="AH81" s="212">
        <v>1347.8058330662</v>
      </c>
      <c r="AI81" s="108">
        <f t="shared" si="40"/>
        <v>2695.6116661324</v>
      </c>
      <c r="AJ81" s="258">
        <v>0.212127614883526</v>
      </c>
      <c r="AK81" s="259">
        <v>10344.92</v>
      </c>
      <c r="AL81" s="259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71"/>
      <c r="AR81" s="271"/>
      <c r="AS81" s="272">
        <v>27</v>
      </c>
      <c r="AT81" s="272">
        <v>44</v>
      </c>
      <c r="AU81" s="272">
        <f t="shared" si="45"/>
        <v>17</v>
      </c>
      <c r="AV81" s="273"/>
      <c r="AW81" s="272">
        <v>8</v>
      </c>
      <c r="AX81" s="272">
        <v>10</v>
      </c>
      <c r="AY81" s="272">
        <v>0</v>
      </c>
      <c r="AZ81" s="272">
        <f t="shared" si="46"/>
        <v>2</v>
      </c>
      <c r="BA81" s="272"/>
      <c r="BB81" s="278">
        <v>100</v>
      </c>
      <c r="BC81" s="272">
        <v>0</v>
      </c>
      <c r="BD81" s="272">
        <v>80</v>
      </c>
      <c r="BE81" s="275">
        <v>-20</v>
      </c>
      <c r="BF81" s="281">
        <v>4</v>
      </c>
      <c r="BG81" s="272">
        <v>9</v>
      </c>
      <c r="BH81" s="272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9">
        <v>3</v>
      </c>
      <c r="H82" s="189">
        <v>2</v>
      </c>
      <c r="I82" s="212">
        <v>18000</v>
      </c>
      <c r="J82" s="108">
        <f t="shared" si="27"/>
        <v>54000</v>
      </c>
      <c r="K82" s="212">
        <f t="shared" si="28"/>
        <v>4346.4547742587</v>
      </c>
      <c r="L82" s="108">
        <f t="shared" si="29"/>
        <v>13039.3643227761</v>
      </c>
      <c r="M82" s="213">
        <v>0.241469709681039</v>
      </c>
      <c r="N82" s="214">
        <v>22500</v>
      </c>
      <c r="O82" s="211">
        <f t="shared" si="30"/>
        <v>67500</v>
      </c>
      <c r="P82" s="212">
        <f t="shared" si="31"/>
        <v>5025.58833273662</v>
      </c>
      <c r="Q82" s="108">
        <f t="shared" si="32"/>
        <v>15076.7649982099</v>
      </c>
      <c r="R82" s="213">
        <v>0.223359481454961</v>
      </c>
      <c r="S82" s="232">
        <v>48456.71</v>
      </c>
      <c r="T82" s="232">
        <v>7878</v>
      </c>
      <c r="U82" s="233">
        <f t="shared" si="33"/>
        <v>0.897346481481481</v>
      </c>
      <c r="V82" s="233">
        <f t="shared" si="34"/>
        <v>0.604170556553846</v>
      </c>
      <c r="W82" s="233">
        <f t="shared" si="35"/>
        <v>0.717877185185185</v>
      </c>
      <c r="X82" s="233">
        <f t="shared" si="36"/>
        <v>0.522525886749272</v>
      </c>
      <c r="Y82" s="192"/>
      <c r="Z82" s="243"/>
      <c r="AA82" s="247">
        <v>11700</v>
      </c>
      <c r="AB82" s="211">
        <f t="shared" si="37"/>
        <v>23400</v>
      </c>
      <c r="AC82" s="212">
        <v>3649.2109875547</v>
      </c>
      <c r="AD82" s="108">
        <f t="shared" si="38"/>
        <v>7298.4219751094</v>
      </c>
      <c r="AE82" s="213">
        <v>0.311898375004675</v>
      </c>
      <c r="AF82" s="212">
        <v>13455</v>
      </c>
      <c r="AG82" s="108">
        <f t="shared" si="39"/>
        <v>26910</v>
      </c>
      <c r="AH82" s="212">
        <v>3902.83115118975</v>
      </c>
      <c r="AI82" s="108">
        <f t="shared" si="40"/>
        <v>7805.6623023795</v>
      </c>
      <c r="AJ82" s="258">
        <v>0.290065488754348</v>
      </c>
      <c r="AK82" s="259">
        <v>36085.78</v>
      </c>
      <c r="AL82" s="259">
        <v>5768.68</v>
      </c>
      <c r="AM82" s="260">
        <f t="shared" si="41"/>
        <v>1.54212735042735</v>
      </c>
      <c r="AN82" s="76">
        <f t="shared" si="42"/>
        <v>0.790400996225425</v>
      </c>
      <c r="AO82" s="260">
        <f t="shared" si="43"/>
        <v>1.34098030471944</v>
      </c>
      <c r="AP82" s="76">
        <f t="shared" si="44"/>
        <v>0.739037864633403</v>
      </c>
      <c r="AQ82" s="271"/>
      <c r="AR82" s="271"/>
      <c r="AS82" s="272">
        <v>50</v>
      </c>
      <c r="AT82" s="272">
        <v>62</v>
      </c>
      <c r="AU82" s="272">
        <f t="shared" si="45"/>
        <v>12</v>
      </c>
      <c r="AV82" s="273"/>
      <c r="AW82" s="272">
        <v>20</v>
      </c>
      <c r="AX82" s="272">
        <v>8</v>
      </c>
      <c r="AY82" s="272">
        <v>0</v>
      </c>
      <c r="AZ82" s="272">
        <f t="shared" si="46"/>
        <v>-12</v>
      </c>
      <c r="BA82" s="273">
        <f t="shared" ref="BA82:BA87" si="48">AZ82*5</f>
        <v>-60</v>
      </c>
      <c r="BB82" s="278">
        <v>200</v>
      </c>
      <c r="BC82" s="272">
        <v>0</v>
      </c>
      <c r="BD82" s="272">
        <v>40</v>
      </c>
      <c r="BE82" s="275">
        <v>-160</v>
      </c>
      <c r="BF82" s="281">
        <v>9</v>
      </c>
      <c r="BG82" s="272">
        <v>1</v>
      </c>
      <c r="BH82" s="272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9">
        <v>2</v>
      </c>
      <c r="H83" s="189">
        <v>1</v>
      </c>
      <c r="I83" s="212">
        <v>6500</v>
      </c>
      <c r="J83" s="108">
        <f t="shared" si="27"/>
        <v>19500</v>
      </c>
      <c r="K83" s="212">
        <f t="shared" si="28"/>
        <v>1339.12512930804</v>
      </c>
      <c r="L83" s="108">
        <f t="shared" si="29"/>
        <v>4017.37538792413</v>
      </c>
      <c r="M83" s="213">
        <v>0.206019250662776</v>
      </c>
      <c r="N83" s="214">
        <v>8500</v>
      </c>
      <c r="O83" s="211">
        <f t="shared" si="30"/>
        <v>25500</v>
      </c>
      <c r="P83" s="212">
        <f t="shared" si="31"/>
        <v>1700</v>
      </c>
      <c r="Q83" s="108">
        <f t="shared" si="32"/>
        <v>5100</v>
      </c>
      <c r="R83" s="213">
        <v>0.2</v>
      </c>
      <c r="S83" s="232">
        <v>17407.09</v>
      </c>
      <c r="T83" s="232">
        <v>3184.47</v>
      </c>
      <c r="U83" s="233">
        <f t="shared" si="33"/>
        <v>0.892671282051282</v>
      </c>
      <c r="V83" s="233">
        <f t="shared" si="34"/>
        <v>0.792674244376622</v>
      </c>
      <c r="W83" s="233">
        <f t="shared" si="35"/>
        <v>0.682630980392157</v>
      </c>
      <c r="X83" s="233">
        <f t="shared" si="36"/>
        <v>0.624405882352941</v>
      </c>
      <c r="Y83" s="192"/>
      <c r="Z83" s="243"/>
      <c r="AA83" s="247">
        <v>4225</v>
      </c>
      <c r="AB83" s="211">
        <f t="shared" si="37"/>
        <v>8450</v>
      </c>
      <c r="AC83" s="212">
        <v>1124.30713981488</v>
      </c>
      <c r="AD83" s="108">
        <f t="shared" si="38"/>
        <v>2248.61427962976</v>
      </c>
      <c r="AE83" s="213">
        <v>0.266108198772752</v>
      </c>
      <c r="AF83" s="212">
        <v>4858.75</v>
      </c>
      <c r="AG83" s="108">
        <f t="shared" si="39"/>
        <v>9717.5</v>
      </c>
      <c r="AH83" s="212">
        <v>1202.44648603201</v>
      </c>
      <c r="AI83" s="108">
        <f t="shared" si="40"/>
        <v>2404.89297206402</v>
      </c>
      <c r="AJ83" s="258">
        <v>0.247480624858659</v>
      </c>
      <c r="AK83" s="259">
        <v>10170.43</v>
      </c>
      <c r="AL83" s="259">
        <v>2765.23</v>
      </c>
      <c r="AM83" s="260">
        <f t="shared" si="41"/>
        <v>1.20360118343195</v>
      </c>
      <c r="AN83" s="260">
        <f t="shared" si="42"/>
        <v>1.22974848334384</v>
      </c>
      <c r="AO83" s="260">
        <f t="shared" si="43"/>
        <v>1.04660972472344</v>
      </c>
      <c r="AP83" s="260">
        <f t="shared" si="44"/>
        <v>1.14983495403819</v>
      </c>
      <c r="AQ83" s="192">
        <v>300</v>
      </c>
      <c r="AR83" s="243">
        <f>(AL83-AD83)*0.2</f>
        <v>103.323144074048</v>
      </c>
      <c r="AS83" s="272">
        <v>24</v>
      </c>
      <c r="AT83" s="272">
        <v>22</v>
      </c>
      <c r="AU83" s="272">
        <f t="shared" si="45"/>
        <v>-2</v>
      </c>
      <c r="AV83" s="273">
        <f t="shared" ref="AV83:AV89" si="49">AU83*2</f>
        <v>-4</v>
      </c>
      <c r="AW83" s="272">
        <v>8</v>
      </c>
      <c r="AX83" s="272">
        <v>4</v>
      </c>
      <c r="AY83" s="272">
        <v>2</v>
      </c>
      <c r="AZ83" s="272">
        <f t="shared" si="46"/>
        <v>-2</v>
      </c>
      <c r="BA83" s="273">
        <f t="shared" si="48"/>
        <v>-10</v>
      </c>
      <c r="BB83" s="278">
        <v>100</v>
      </c>
      <c r="BC83" s="272">
        <v>16</v>
      </c>
      <c r="BD83" s="272">
        <v>20</v>
      </c>
      <c r="BE83" s="275">
        <v>-64</v>
      </c>
      <c r="BF83" s="281">
        <v>4</v>
      </c>
      <c r="BG83" s="272">
        <v>8</v>
      </c>
      <c r="BH83" s="272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9">
        <v>4</v>
      </c>
      <c r="H84" s="189">
        <v>2</v>
      </c>
      <c r="I84" s="212">
        <v>35000</v>
      </c>
      <c r="J84" s="108">
        <f t="shared" si="27"/>
        <v>105000</v>
      </c>
      <c r="K84" s="212">
        <f t="shared" si="28"/>
        <v>7700</v>
      </c>
      <c r="L84" s="108">
        <f t="shared" si="29"/>
        <v>23100</v>
      </c>
      <c r="M84" s="213">
        <v>0.22</v>
      </c>
      <c r="N84" s="214">
        <v>42000</v>
      </c>
      <c r="O84" s="211">
        <f t="shared" si="30"/>
        <v>126000</v>
      </c>
      <c r="P84" s="212">
        <f t="shared" si="31"/>
        <v>8547</v>
      </c>
      <c r="Q84" s="108">
        <f t="shared" si="32"/>
        <v>25641</v>
      </c>
      <c r="R84" s="213">
        <v>0.2035</v>
      </c>
      <c r="S84" s="232">
        <v>93254.87</v>
      </c>
      <c r="T84" s="232">
        <v>18835.38</v>
      </c>
      <c r="U84" s="233">
        <f t="shared" si="33"/>
        <v>0.888141619047619</v>
      </c>
      <c r="V84" s="233">
        <f t="shared" si="34"/>
        <v>0.815384415584416</v>
      </c>
      <c r="W84" s="233">
        <f t="shared" si="35"/>
        <v>0.740118015873016</v>
      </c>
      <c r="X84" s="233">
        <f t="shared" si="36"/>
        <v>0.734580554580555</v>
      </c>
      <c r="Y84" s="192"/>
      <c r="Z84" s="243"/>
      <c r="AA84" s="247">
        <v>22000</v>
      </c>
      <c r="AB84" s="211">
        <f t="shared" si="37"/>
        <v>44000</v>
      </c>
      <c r="AC84" s="212">
        <v>5698.79863859532</v>
      </c>
      <c r="AD84" s="108">
        <f t="shared" si="38"/>
        <v>11397.5972771906</v>
      </c>
      <c r="AE84" s="213">
        <v>0.259036301754333</v>
      </c>
      <c r="AF84" s="212">
        <v>25300</v>
      </c>
      <c r="AG84" s="108">
        <f t="shared" si="39"/>
        <v>50600</v>
      </c>
      <c r="AH84" s="212">
        <v>6094.86514397769</v>
      </c>
      <c r="AI84" s="108">
        <f t="shared" si="40"/>
        <v>12189.7302879554</v>
      </c>
      <c r="AJ84" s="258">
        <v>0.240903760631529</v>
      </c>
      <c r="AK84" s="259">
        <v>51314.47</v>
      </c>
      <c r="AL84" s="259">
        <v>10696.47</v>
      </c>
      <c r="AM84" s="260">
        <f t="shared" si="41"/>
        <v>1.16623795454545</v>
      </c>
      <c r="AN84" s="76">
        <f t="shared" si="42"/>
        <v>0.93848464196978</v>
      </c>
      <c r="AO84" s="260">
        <f t="shared" si="43"/>
        <v>1.01411996047431</v>
      </c>
      <c r="AP84" s="76">
        <f t="shared" si="44"/>
        <v>0.877498496465433</v>
      </c>
      <c r="AQ84" s="271"/>
      <c r="AR84" s="271"/>
      <c r="AS84" s="272">
        <v>71</v>
      </c>
      <c r="AT84" s="272">
        <v>44</v>
      </c>
      <c r="AU84" s="272">
        <f t="shared" si="45"/>
        <v>-27</v>
      </c>
      <c r="AV84" s="273">
        <f t="shared" si="49"/>
        <v>-54</v>
      </c>
      <c r="AW84" s="272">
        <v>36</v>
      </c>
      <c r="AX84" s="272">
        <v>8</v>
      </c>
      <c r="AY84" s="272">
        <v>12</v>
      </c>
      <c r="AZ84" s="272">
        <f t="shared" si="46"/>
        <v>-16</v>
      </c>
      <c r="BA84" s="273">
        <f t="shared" si="48"/>
        <v>-80</v>
      </c>
      <c r="BB84" s="278">
        <v>300</v>
      </c>
      <c r="BC84" s="272">
        <v>96</v>
      </c>
      <c r="BD84" s="272">
        <v>40</v>
      </c>
      <c r="BE84" s="275">
        <v>-164</v>
      </c>
      <c r="BF84" s="281">
        <v>12</v>
      </c>
      <c r="BG84" s="272">
        <v>21</v>
      </c>
      <c r="BH84" s="272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9">
        <v>3</v>
      </c>
      <c r="H85" s="189">
        <v>1</v>
      </c>
      <c r="I85" s="212">
        <v>15000</v>
      </c>
      <c r="J85" s="108">
        <f t="shared" si="27"/>
        <v>45000</v>
      </c>
      <c r="K85" s="212">
        <f t="shared" si="28"/>
        <v>3190.82276287517</v>
      </c>
      <c r="L85" s="108">
        <f t="shared" si="29"/>
        <v>9572.4682886255</v>
      </c>
      <c r="M85" s="213">
        <v>0.212721517525011</v>
      </c>
      <c r="N85" s="214">
        <v>18800</v>
      </c>
      <c r="O85" s="211">
        <f t="shared" si="30"/>
        <v>56400</v>
      </c>
      <c r="P85" s="212">
        <f t="shared" si="31"/>
        <v>3699.22718975994</v>
      </c>
      <c r="Q85" s="108">
        <f t="shared" si="32"/>
        <v>11097.6815692798</v>
      </c>
      <c r="R85" s="213">
        <v>0.196767403710635</v>
      </c>
      <c r="S85" s="232">
        <v>39315.37</v>
      </c>
      <c r="T85" s="232">
        <v>7945.66</v>
      </c>
      <c r="U85" s="233">
        <f t="shared" si="33"/>
        <v>0.873674888888889</v>
      </c>
      <c r="V85" s="233">
        <f t="shared" si="34"/>
        <v>0.830053415736195</v>
      </c>
      <c r="W85" s="233">
        <f t="shared" si="35"/>
        <v>0.697081028368794</v>
      </c>
      <c r="X85" s="233">
        <f t="shared" si="36"/>
        <v>0.715974769180157</v>
      </c>
      <c r="Y85" s="192"/>
      <c r="Z85" s="243"/>
      <c r="AA85" s="247">
        <v>9750</v>
      </c>
      <c r="AB85" s="211">
        <f t="shared" si="37"/>
        <v>19500</v>
      </c>
      <c r="AC85" s="212">
        <v>2678.9616113306</v>
      </c>
      <c r="AD85" s="108">
        <f t="shared" si="38"/>
        <v>5357.9232226612</v>
      </c>
      <c r="AE85" s="213">
        <v>0.274765293469806</v>
      </c>
      <c r="AF85" s="212">
        <v>11212.5</v>
      </c>
      <c r="AG85" s="108">
        <f t="shared" si="39"/>
        <v>22425</v>
      </c>
      <c r="AH85" s="212">
        <v>2865.14944331808</v>
      </c>
      <c r="AI85" s="108">
        <f t="shared" si="40"/>
        <v>5730.29888663616</v>
      </c>
      <c r="AJ85" s="258">
        <v>0.255531722926919</v>
      </c>
      <c r="AK85" s="259">
        <v>19333.74</v>
      </c>
      <c r="AL85" s="259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71"/>
      <c r="AR85" s="271"/>
      <c r="AS85" s="272">
        <v>42</v>
      </c>
      <c r="AT85" s="272">
        <v>20</v>
      </c>
      <c r="AU85" s="272">
        <f t="shared" si="45"/>
        <v>-22</v>
      </c>
      <c r="AV85" s="273">
        <f t="shared" si="49"/>
        <v>-44</v>
      </c>
      <c r="AW85" s="272">
        <v>16</v>
      </c>
      <c r="AX85" s="272">
        <v>6</v>
      </c>
      <c r="AY85" s="272">
        <v>0</v>
      </c>
      <c r="AZ85" s="272">
        <f t="shared" si="46"/>
        <v>-10</v>
      </c>
      <c r="BA85" s="273">
        <f t="shared" si="48"/>
        <v>-50</v>
      </c>
      <c r="BB85" s="278">
        <v>100</v>
      </c>
      <c r="BC85" s="272">
        <v>0</v>
      </c>
      <c r="BD85" s="272">
        <v>30</v>
      </c>
      <c r="BE85" s="275">
        <v>-70</v>
      </c>
      <c r="BF85" s="281">
        <v>8</v>
      </c>
      <c r="BG85" s="272">
        <v>3</v>
      </c>
      <c r="BH85" s="272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9">
        <v>2</v>
      </c>
      <c r="H86" s="189">
        <v>2</v>
      </c>
      <c r="I86" s="212">
        <v>10500</v>
      </c>
      <c r="J86" s="108">
        <f t="shared" si="27"/>
        <v>31500</v>
      </c>
      <c r="K86" s="212">
        <f t="shared" si="28"/>
        <v>1837.5</v>
      </c>
      <c r="L86" s="108">
        <f t="shared" si="29"/>
        <v>5512.5</v>
      </c>
      <c r="M86" s="213">
        <v>0.175</v>
      </c>
      <c r="N86" s="214">
        <v>13500</v>
      </c>
      <c r="O86" s="211">
        <f t="shared" si="30"/>
        <v>40500</v>
      </c>
      <c r="P86" s="212">
        <f t="shared" si="31"/>
        <v>2185.3125</v>
      </c>
      <c r="Q86" s="108">
        <f t="shared" si="32"/>
        <v>6555.9375</v>
      </c>
      <c r="R86" s="213">
        <v>0.161875</v>
      </c>
      <c r="S86" s="232">
        <v>27319.63</v>
      </c>
      <c r="T86" s="232">
        <v>5157.69</v>
      </c>
      <c r="U86" s="233">
        <f t="shared" si="33"/>
        <v>0.867289841269841</v>
      </c>
      <c r="V86" s="233">
        <f t="shared" si="34"/>
        <v>0.93563537414966</v>
      </c>
      <c r="W86" s="233">
        <f t="shared" si="35"/>
        <v>0.674558765432099</v>
      </c>
      <c r="X86" s="233">
        <f t="shared" si="36"/>
        <v>0.786720434720435</v>
      </c>
      <c r="Y86" s="192"/>
      <c r="Z86" s="243"/>
      <c r="AA86" s="247">
        <v>6825</v>
      </c>
      <c r="AB86" s="211">
        <f t="shared" si="37"/>
        <v>13650</v>
      </c>
      <c r="AC86" s="212">
        <v>1520.05329215826</v>
      </c>
      <c r="AD86" s="108">
        <f t="shared" si="38"/>
        <v>3040.10658431652</v>
      </c>
      <c r="AE86" s="213">
        <v>0.22271843108546</v>
      </c>
      <c r="AF86" s="212">
        <v>7848.75</v>
      </c>
      <c r="AG86" s="108">
        <f t="shared" si="39"/>
        <v>15697.5</v>
      </c>
      <c r="AH86" s="212">
        <v>1625.69699596326</v>
      </c>
      <c r="AI86" s="108">
        <f t="shared" si="40"/>
        <v>3251.39399192652</v>
      </c>
      <c r="AJ86" s="258">
        <v>0.207128140909478</v>
      </c>
      <c r="AK86" s="259">
        <v>14359.54</v>
      </c>
      <c r="AL86" s="259">
        <v>3498.7</v>
      </c>
      <c r="AM86" s="260">
        <f t="shared" si="41"/>
        <v>1.05198095238095</v>
      </c>
      <c r="AN86" s="260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2">
        <v>300</v>
      </c>
      <c r="AR86" s="189"/>
      <c r="AS86" s="272">
        <v>27</v>
      </c>
      <c r="AT86" s="272">
        <v>0</v>
      </c>
      <c r="AU86" s="272">
        <f t="shared" si="45"/>
        <v>-27</v>
      </c>
      <c r="AV86" s="273">
        <f t="shared" si="49"/>
        <v>-54</v>
      </c>
      <c r="AW86" s="272">
        <v>8</v>
      </c>
      <c r="AX86" s="272">
        <v>2</v>
      </c>
      <c r="AY86" s="272">
        <v>0</v>
      </c>
      <c r="AZ86" s="272">
        <f t="shared" si="46"/>
        <v>-6</v>
      </c>
      <c r="BA86" s="273">
        <f t="shared" si="48"/>
        <v>-30</v>
      </c>
      <c r="BB86" s="278">
        <v>100</v>
      </c>
      <c r="BC86" s="272">
        <v>0</v>
      </c>
      <c r="BD86" s="272">
        <v>10</v>
      </c>
      <c r="BE86" s="275">
        <v>-90</v>
      </c>
      <c r="BF86" s="281">
        <v>6</v>
      </c>
      <c r="BG86" s="272">
        <v>9</v>
      </c>
      <c r="BH86" s="272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9">
        <v>2</v>
      </c>
      <c r="H87" s="189">
        <v>2</v>
      </c>
      <c r="I87" s="208">
        <v>11000</v>
      </c>
      <c r="J87" s="108">
        <f t="shared" si="27"/>
        <v>33000</v>
      </c>
      <c r="K87" s="208">
        <f t="shared" si="28"/>
        <v>1815</v>
      </c>
      <c r="L87" s="108">
        <f t="shared" si="29"/>
        <v>5445</v>
      </c>
      <c r="M87" s="209">
        <v>0.165</v>
      </c>
      <c r="N87" s="210">
        <v>14000</v>
      </c>
      <c r="O87" s="211">
        <f t="shared" si="30"/>
        <v>42000</v>
      </c>
      <c r="P87" s="208">
        <f t="shared" si="31"/>
        <v>2100</v>
      </c>
      <c r="Q87" s="108">
        <f t="shared" si="32"/>
        <v>6300</v>
      </c>
      <c r="R87" s="209">
        <v>0.15</v>
      </c>
      <c r="S87" s="228">
        <v>28102.71</v>
      </c>
      <c r="T87" s="228">
        <v>3539.83</v>
      </c>
      <c r="U87" s="233">
        <f t="shared" si="33"/>
        <v>0.851597272727273</v>
      </c>
      <c r="V87" s="233">
        <f t="shared" si="34"/>
        <v>0.650106519742883</v>
      </c>
      <c r="W87" s="233">
        <f t="shared" si="35"/>
        <v>0.669112142857143</v>
      </c>
      <c r="X87" s="233">
        <f t="shared" si="36"/>
        <v>0.561877777777778</v>
      </c>
      <c r="Y87" s="192"/>
      <c r="Z87" s="243"/>
      <c r="AA87" s="244">
        <v>7150</v>
      </c>
      <c r="AB87" s="211">
        <f t="shared" si="37"/>
        <v>14300</v>
      </c>
      <c r="AC87" s="208">
        <v>1374.87322079997</v>
      </c>
      <c r="AD87" s="108">
        <f t="shared" si="38"/>
        <v>2749.74644159994</v>
      </c>
      <c r="AE87" s="209">
        <v>0.192289960951044</v>
      </c>
      <c r="AF87" s="208">
        <v>8222.5</v>
      </c>
      <c r="AG87" s="108">
        <f t="shared" si="39"/>
        <v>16445</v>
      </c>
      <c r="AH87" s="208">
        <v>1470.42690964557</v>
      </c>
      <c r="AI87" s="108">
        <f t="shared" si="40"/>
        <v>2940.85381929114</v>
      </c>
      <c r="AJ87" s="257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71"/>
      <c r="AR87" s="271"/>
      <c r="AS87" s="272">
        <v>42</v>
      </c>
      <c r="AT87" s="272">
        <v>32</v>
      </c>
      <c r="AU87" s="272">
        <f t="shared" si="45"/>
        <v>-10</v>
      </c>
      <c r="AV87" s="273">
        <f t="shared" si="49"/>
        <v>-20</v>
      </c>
      <c r="AW87" s="272">
        <v>8</v>
      </c>
      <c r="AX87" s="272">
        <v>0</v>
      </c>
      <c r="AY87" s="272">
        <v>0</v>
      </c>
      <c r="AZ87" s="272">
        <f t="shared" si="46"/>
        <v>-8</v>
      </c>
      <c r="BA87" s="273">
        <f t="shared" si="48"/>
        <v>-40</v>
      </c>
      <c r="BB87" s="278">
        <v>100</v>
      </c>
      <c r="BC87" s="272">
        <v>0</v>
      </c>
      <c r="BD87" s="272">
        <v>0</v>
      </c>
      <c r="BE87" s="275">
        <v>-100</v>
      </c>
      <c r="BF87" s="281">
        <v>4</v>
      </c>
      <c r="BG87" s="272">
        <v>0</v>
      </c>
      <c r="BH87" s="272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90">
        <v>34</v>
      </c>
      <c r="F88" s="191">
        <v>150</v>
      </c>
      <c r="G88" s="189">
        <v>1</v>
      </c>
      <c r="H88" s="189">
        <v>1</v>
      </c>
      <c r="I88" s="212">
        <v>10000</v>
      </c>
      <c r="J88" s="108">
        <f t="shared" si="27"/>
        <v>30000</v>
      </c>
      <c r="K88" s="212">
        <f t="shared" si="28"/>
        <v>2319.63140254076</v>
      </c>
      <c r="L88" s="108">
        <f t="shared" si="29"/>
        <v>6958.89420762228</v>
      </c>
      <c r="M88" s="213">
        <v>0.231963140254076</v>
      </c>
      <c r="N88" s="214">
        <v>12800</v>
      </c>
      <c r="O88" s="211">
        <f t="shared" si="30"/>
        <v>38400</v>
      </c>
      <c r="P88" s="212">
        <f t="shared" si="31"/>
        <v>2746.44358060826</v>
      </c>
      <c r="Q88" s="108">
        <f t="shared" si="32"/>
        <v>8239.33074182477</v>
      </c>
      <c r="R88" s="213">
        <v>0.21456590473502</v>
      </c>
      <c r="S88" s="232">
        <v>25394.23</v>
      </c>
      <c r="T88" s="232">
        <v>4380.78</v>
      </c>
      <c r="U88" s="233">
        <f t="shared" si="33"/>
        <v>0.846474333333333</v>
      </c>
      <c r="V88" s="233">
        <f t="shared" si="34"/>
        <v>0.629522431193393</v>
      </c>
      <c r="W88" s="233">
        <f t="shared" si="35"/>
        <v>0.661308072916667</v>
      </c>
      <c r="X88" s="233">
        <f t="shared" si="36"/>
        <v>0.531691242561988</v>
      </c>
      <c r="Y88" s="192"/>
      <c r="Z88" s="243"/>
      <c r="AA88" s="247">
        <v>6500</v>
      </c>
      <c r="AB88" s="211">
        <f t="shared" si="37"/>
        <v>13000</v>
      </c>
      <c r="AC88" s="212">
        <v>1947.52386504985</v>
      </c>
      <c r="AD88" s="108">
        <f t="shared" si="38"/>
        <v>3895.0477300997</v>
      </c>
      <c r="AE88" s="213">
        <v>0.299619056161515</v>
      </c>
      <c r="AF88" s="212">
        <v>7475</v>
      </c>
      <c r="AG88" s="108">
        <f t="shared" si="39"/>
        <v>14950</v>
      </c>
      <c r="AH88" s="212">
        <v>2082.87677367081</v>
      </c>
      <c r="AI88" s="108">
        <f t="shared" si="40"/>
        <v>4165.75354734162</v>
      </c>
      <c r="AJ88" s="258">
        <v>0.278645722230209</v>
      </c>
      <c r="AK88" s="259">
        <v>15613.1</v>
      </c>
      <c r="AL88" s="259">
        <v>2055.44</v>
      </c>
      <c r="AM88" s="260">
        <f t="shared" si="41"/>
        <v>1.20100769230769</v>
      </c>
      <c r="AN88" s="76">
        <f t="shared" si="42"/>
        <v>0.527705985247936</v>
      </c>
      <c r="AO88" s="260">
        <f t="shared" si="43"/>
        <v>1.04435451505017</v>
      </c>
      <c r="AP88" s="76">
        <f t="shared" si="44"/>
        <v>0.493413730947113</v>
      </c>
      <c r="AQ88" s="271"/>
      <c r="AR88" s="271"/>
      <c r="AS88" s="272">
        <v>27</v>
      </c>
      <c r="AT88" s="272">
        <v>10</v>
      </c>
      <c r="AU88" s="272">
        <f t="shared" si="45"/>
        <v>-17</v>
      </c>
      <c r="AV88" s="273">
        <f t="shared" si="49"/>
        <v>-34</v>
      </c>
      <c r="AW88" s="272">
        <v>12</v>
      </c>
      <c r="AX88" s="272">
        <v>12</v>
      </c>
      <c r="AY88" s="272">
        <v>0</v>
      </c>
      <c r="AZ88" s="272">
        <f t="shared" si="46"/>
        <v>0</v>
      </c>
      <c r="BA88" s="272"/>
      <c r="BB88" s="278">
        <v>100</v>
      </c>
      <c r="BC88" s="272">
        <v>0</v>
      </c>
      <c r="BD88" s="272">
        <v>96</v>
      </c>
      <c r="BE88" s="275">
        <v>-4</v>
      </c>
      <c r="BF88" s="281">
        <v>6</v>
      </c>
      <c r="BG88" s="272">
        <v>1</v>
      </c>
      <c r="BH88" s="272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90">
        <v>28</v>
      </c>
      <c r="F89" s="191">
        <v>150</v>
      </c>
      <c r="G89" s="189">
        <v>3</v>
      </c>
      <c r="H89" s="189">
        <v>1</v>
      </c>
      <c r="I89" s="212">
        <v>10000</v>
      </c>
      <c r="J89" s="108">
        <f t="shared" si="27"/>
        <v>30000</v>
      </c>
      <c r="K89" s="212">
        <f t="shared" si="28"/>
        <v>2307.36372521544</v>
      </c>
      <c r="L89" s="108">
        <f t="shared" si="29"/>
        <v>6922.09117564632</v>
      </c>
      <c r="M89" s="213">
        <v>0.230736372521544</v>
      </c>
      <c r="N89" s="214">
        <v>12800</v>
      </c>
      <c r="O89" s="211">
        <f t="shared" si="30"/>
        <v>38400</v>
      </c>
      <c r="P89" s="212">
        <f t="shared" si="31"/>
        <v>2731.91865065509</v>
      </c>
      <c r="Q89" s="108">
        <f t="shared" si="32"/>
        <v>8195.75595196527</v>
      </c>
      <c r="R89" s="213">
        <v>0.213431144582429</v>
      </c>
      <c r="S89" s="232">
        <v>25075.12</v>
      </c>
      <c r="T89" s="232">
        <v>5335.53</v>
      </c>
      <c r="U89" s="233">
        <f t="shared" si="33"/>
        <v>0.835837333333333</v>
      </c>
      <c r="V89" s="233">
        <f t="shared" si="34"/>
        <v>0.77079741722729</v>
      </c>
      <c r="W89" s="233">
        <f t="shared" si="35"/>
        <v>0.652997916666667</v>
      </c>
      <c r="X89" s="233">
        <f t="shared" si="36"/>
        <v>0.651011332117641</v>
      </c>
      <c r="Y89" s="192"/>
      <c r="Z89" s="243"/>
      <c r="AA89" s="247">
        <v>6500</v>
      </c>
      <c r="AB89" s="211">
        <f t="shared" si="37"/>
        <v>13000</v>
      </c>
      <c r="AC89" s="212">
        <v>1937.2241276288</v>
      </c>
      <c r="AD89" s="108">
        <f t="shared" si="38"/>
        <v>3874.4482552576</v>
      </c>
      <c r="AE89" s="213">
        <v>0.298034481173662</v>
      </c>
      <c r="AF89" s="212">
        <v>7475</v>
      </c>
      <c r="AG89" s="108">
        <f t="shared" si="39"/>
        <v>14950</v>
      </c>
      <c r="AH89" s="212">
        <v>2071.861204499</v>
      </c>
      <c r="AI89" s="108">
        <f t="shared" si="40"/>
        <v>4143.722408998</v>
      </c>
      <c r="AJ89" s="258">
        <v>0.277172067491505</v>
      </c>
      <c r="AK89" s="259">
        <v>14431.58</v>
      </c>
      <c r="AL89" s="259">
        <v>4066.64</v>
      </c>
      <c r="AM89" s="260">
        <f t="shared" si="41"/>
        <v>1.11012153846154</v>
      </c>
      <c r="AN89" s="260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2">
        <v>300</v>
      </c>
      <c r="AR89" s="189"/>
      <c r="AS89" s="272">
        <v>27</v>
      </c>
      <c r="AT89" s="272">
        <v>1</v>
      </c>
      <c r="AU89" s="272">
        <f t="shared" si="45"/>
        <v>-26</v>
      </c>
      <c r="AV89" s="273">
        <f t="shared" si="49"/>
        <v>-52</v>
      </c>
      <c r="AW89" s="272">
        <v>12</v>
      </c>
      <c r="AX89" s="272">
        <v>2</v>
      </c>
      <c r="AY89" s="272">
        <v>0</v>
      </c>
      <c r="AZ89" s="272">
        <f t="shared" si="46"/>
        <v>-10</v>
      </c>
      <c r="BA89" s="273">
        <f>AZ89*5</f>
        <v>-50</v>
      </c>
      <c r="BB89" s="278">
        <v>100</v>
      </c>
      <c r="BC89" s="272">
        <v>0</v>
      </c>
      <c r="BD89" s="272">
        <v>10</v>
      </c>
      <c r="BE89" s="275">
        <v>-90</v>
      </c>
      <c r="BF89" s="281">
        <v>6</v>
      </c>
      <c r="BG89" s="272">
        <v>12</v>
      </c>
      <c r="BH89" s="272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9">
        <v>2</v>
      </c>
      <c r="H90" s="189">
        <v>0</v>
      </c>
      <c r="I90" s="212">
        <v>9500</v>
      </c>
      <c r="J90" s="108">
        <f t="shared" si="27"/>
        <v>28500</v>
      </c>
      <c r="K90" s="212">
        <f t="shared" si="28"/>
        <v>2201.486306775</v>
      </c>
      <c r="L90" s="108">
        <f t="shared" si="29"/>
        <v>6604.458920325</v>
      </c>
      <c r="M90" s="213">
        <v>0.231735400713158</v>
      </c>
      <c r="N90" s="214">
        <v>12000</v>
      </c>
      <c r="O90" s="211">
        <f t="shared" si="30"/>
        <v>36000</v>
      </c>
      <c r="P90" s="212">
        <f t="shared" si="31"/>
        <v>2572.26294791605</v>
      </c>
      <c r="Q90" s="108">
        <f t="shared" si="32"/>
        <v>7716.78884374816</v>
      </c>
      <c r="R90" s="213">
        <v>0.214355245659671</v>
      </c>
      <c r="S90" s="232">
        <v>23687.41</v>
      </c>
      <c r="T90" s="232">
        <v>5621.68</v>
      </c>
      <c r="U90" s="233">
        <f t="shared" si="33"/>
        <v>0.831137192982456</v>
      </c>
      <c r="V90" s="233">
        <f t="shared" si="34"/>
        <v>0.851194634991137</v>
      </c>
      <c r="W90" s="233">
        <f t="shared" si="35"/>
        <v>0.657983611111111</v>
      </c>
      <c r="X90" s="233">
        <f t="shared" si="36"/>
        <v>0.728499912830253</v>
      </c>
      <c r="Y90" s="192"/>
      <c r="Z90" s="243"/>
      <c r="AA90" s="247">
        <v>6825</v>
      </c>
      <c r="AB90" s="211">
        <f t="shared" si="37"/>
        <v>13650</v>
      </c>
      <c r="AC90" s="212">
        <v>2042.89239191193</v>
      </c>
      <c r="AD90" s="108">
        <f t="shared" si="38"/>
        <v>4085.78478382386</v>
      </c>
      <c r="AE90" s="213">
        <v>0.299324892587829</v>
      </c>
      <c r="AF90" s="212">
        <v>7848.75</v>
      </c>
      <c r="AG90" s="108">
        <f t="shared" si="39"/>
        <v>15697.5</v>
      </c>
      <c r="AH90" s="212">
        <v>2184.87341314981</v>
      </c>
      <c r="AI90" s="108">
        <f t="shared" si="40"/>
        <v>4369.74682629962</v>
      </c>
      <c r="AJ90" s="258">
        <v>0.278372150106681</v>
      </c>
      <c r="AK90" s="259">
        <v>17425.94</v>
      </c>
      <c r="AL90" s="259">
        <v>4695.78</v>
      </c>
      <c r="AM90" s="260">
        <f t="shared" si="41"/>
        <v>1.27662564102564</v>
      </c>
      <c r="AN90" s="260">
        <f t="shared" si="42"/>
        <v>1.14929695234834</v>
      </c>
      <c r="AO90" s="260">
        <f t="shared" si="43"/>
        <v>1.11010925306577</v>
      </c>
      <c r="AP90" s="260">
        <f t="shared" si="44"/>
        <v>1.07461145614618</v>
      </c>
      <c r="AQ90" s="192">
        <v>300</v>
      </c>
      <c r="AR90" s="243">
        <f>(AL90-AD90)*0.2</f>
        <v>121.999043235228</v>
      </c>
      <c r="AS90" s="272">
        <v>36</v>
      </c>
      <c r="AT90" s="272">
        <v>98</v>
      </c>
      <c r="AU90" s="272">
        <f t="shared" si="45"/>
        <v>62</v>
      </c>
      <c r="AV90" s="273"/>
      <c r="AW90" s="272">
        <v>12</v>
      </c>
      <c r="AX90" s="272">
        <v>6</v>
      </c>
      <c r="AY90" s="272">
        <v>2</v>
      </c>
      <c r="AZ90" s="272">
        <f t="shared" si="46"/>
        <v>-4</v>
      </c>
      <c r="BA90" s="273">
        <f>AZ90*5</f>
        <v>-20</v>
      </c>
      <c r="BB90" s="278">
        <v>100</v>
      </c>
      <c r="BC90" s="272">
        <v>16</v>
      </c>
      <c r="BD90" s="272">
        <v>30</v>
      </c>
      <c r="BE90" s="275">
        <v>-54</v>
      </c>
      <c r="BF90" s="281">
        <v>6</v>
      </c>
      <c r="BG90" s="272">
        <v>1</v>
      </c>
      <c r="BH90" s="272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90">
        <v>6</v>
      </c>
      <c r="F91" s="191">
        <v>200</v>
      </c>
      <c r="G91" s="189">
        <v>2</v>
      </c>
      <c r="H91" s="189">
        <v>2</v>
      </c>
      <c r="I91" s="212">
        <v>20000</v>
      </c>
      <c r="J91" s="108">
        <f t="shared" si="27"/>
        <v>60000</v>
      </c>
      <c r="K91" s="212">
        <f t="shared" si="28"/>
        <v>4388.93422405688</v>
      </c>
      <c r="L91" s="108">
        <f t="shared" si="29"/>
        <v>13166.8026721706</v>
      </c>
      <c r="M91" s="213">
        <v>0.219446711202844</v>
      </c>
      <c r="N91" s="214">
        <v>25000</v>
      </c>
      <c r="O91" s="211">
        <f t="shared" si="30"/>
        <v>75000</v>
      </c>
      <c r="P91" s="212">
        <f t="shared" si="31"/>
        <v>5074.70519656575</v>
      </c>
      <c r="Q91" s="108">
        <f t="shared" si="32"/>
        <v>15224.1155896973</v>
      </c>
      <c r="R91" s="213">
        <v>0.20298820786263</v>
      </c>
      <c r="S91" s="232">
        <v>49631.88</v>
      </c>
      <c r="T91" s="232">
        <v>10470.85</v>
      </c>
      <c r="U91" s="233">
        <f t="shared" si="33"/>
        <v>0.827198</v>
      </c>
      <c r="V91" s="233">
        <f t="shared" si="34"/>
        <v>0.795246215858554</v>
      </c>
      <c r="W91" s="233">
        <f t="shared" si="35"/>
        <v>0.6617584</v>
      </c>
      <c r="X91" s="233">
        <f t="shared" si="36"/>
        <v>0.687780511012806</v>
      </c>
      <c r="Y91" s="192"/>
      <c r="Z91" s="243"/>
      <c r="AA91" s="247">
        <v>13000</v>
      </c>
      <c r="AB91" s="211">
        <f t="shared" si="37"/>
        <v>26000</v>
      </c>
      <c r="AC91" s="212">
        <v>3684.87602561442</v>
      </c>
      <c r="AD91" s="108">
        <f t="shared" si="38"/>
        <v>7369.75205122884</v>
      </c>
      <c r="AE91" s="213">
        <v>0.28345200197034</v>
      </c>
      <c r="AF91" s="212">
        <v>14950</v>
      </c>
      <c r="AG91" s="108">
        <f t="shared" si="39"/>
        <v>29900</v>
      </c>
      <c r="AH91" s="212">
        <v>3940.97490939462</v>
      </c>
      <c r="AI91" s="108">
        <f t="shared" si="40"/>
        <v>7881.94981878924</v>
      </c>
      <c r="AJ91" s="258">
        <v>0.263610361832416</v>
      </c>
      <c r="AK91" s="259">
        <v>21996.65</v>
      </c>
      <c r="AL91" s="259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71"/>
      <c r="AR91" s="271"/>
      <c r="AS91" s="272">
        <v>56</v>
      </c>
      <c r="AT91" s="272">
        <v>22</v>
      </c>
      <c r="AU91" s="272">
        <f t="shared" si="45"/>
        <v>-34</v>
      </c>
      <c r="AV91" s="273">
        <f>AU91*2</f>
        <v>-68</v>
      </c>
      <c r="AW91" s="272">
        <v>26</v>
      </c>
      <c r="AX91" s="272">
        <v>4</v>
      </c>
      <c r="AY91" s="272">
        <v>0</v>
      </c>
      <c r="AZ91" s="272">
        <f t="shared" si="46"/>
        <v>-22</v>
      </c>
      <c r="BA91" s="273">
        <f>AZ91*5</f>
        <v>-110</v>
      </c>
      <c r="BB91" s="278">
        <v>200</v>
      </c>
      <c r="BC91" s="272">
        <v>0</v>
      </c>
      <c r="BD91" s="272">
        <v>20</v>
      </c>
      <c r="BE91" s="275">
        <v>-180</v>
      </c>
      <c r="BF91" s="281">
        <v>10</v>
      </c>
      <c r="BG91" s="272">
        <v>12</v>
      </c>
      <c r="BH91" s="272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90">
        <v>32</v>
      </c>
      <c r="F92" s="191">
        <v>150</v>
      </c>
      <c r="G92" s="189">
        <v>4</v>
      </c>
      <c r="H92" s="189">
        <v>1</v>
      </c>
      <c r="I92" s="212">
        <v>10000</v>
      </c>
      <c r="J92" s="108">
        <f t="shared" si="27"/>
        <v>30000</v>
      </c>
      <c r="K92" s="212">
        <f t="shared" si="28"/>
        <v>2229.00137952835</v>
      </c>
      <c r="L92" s="108">
        <f t="shared" si="29"/>
        <v>6687.00413858505</v>
      </c>
      <c r="M92" s="213">
        <v>0.222900137952835</v>
      </c>
      <c r="N92" s="214">
        <v>12800</v>
      </c>
      <c r="O92" s="211">
        <f t="shared" si="30"/>
        <v>38400</v>
      </c>
      <c r="P92" s="212">
        <f t="shared" si="31"/>
        <v>2639.13763336156</v>
      </c>
      <c r="Q92" s="108">
        <f t="shared" si="32"/>
        <v>7917.41290008468</v>
      </c>
      <c r="R92" s="213">
        <v>0.206182627606372</v>
      </c>
      <c r="S92" s="232">
        <v>24706.54</v>
      </c>
      <c r="T92" s="232">
        <v>4340.43</v>
      </c>
      <c r="U92" s="233">
        <f t="shared" si="33"/>
        <v>0.823551333333333</v>
      </c>
      <c r="V92" s="233">
        <f t="shared" si="34"/>
        <v>0.64908438966787</v>
      </c>
      <c r="W92" s="233">
        <f t="shared" si="35"/>
        <v>0.643399479166667</v>
      </c>
      <c r="X92" s="233">
        <f t="shared" si="36"/>
        <v>0.548213166949216</v>
      </c>
      <c r="Y92" s="192"/>
      <c r="Z92" s="243"/>
      <c r="AA92" s="247">
        <v>6500</v>
      </c>
      <c r="AB92" s="211">
        <f t="shared" si="37"/>
        <v>13000</v>
      </c>
      <c r="AC92" s="212">
        <v>1871.43240822901</v>
      </c>
      <c r="AD92" s="108">
        <f t="shared" si="38"/>
        <v>3742.86481645802</v>
      </c>
      <c r="AE92" s="213">
        <v>0.287912678189078</v>
      </c>
      <c r="AF92" s="212">
        <v>7475</v>
      </c>
      <c r="AG92" s="108">
        <f t="shared" si="39"/>
        <v>14950</v>
      </c>
      <c r="AH92" s="212">
        <v>2001.49696060092</v>
      </c>
      <c r="AI92" s="108">
        <f t="shared" si="40"/>
        <v>4002.99392120184</v>
      </c>
      <c r="AJ92" s="258">
        <v>0.267758790715843</v>
      </c>
      <c r="AK92" s="259">
        <v>12025.84</v>
      </c>
      <c r="AL92" s="259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71"/>
      <c r="AR92" s="271"/>
      <c r="AS92" s="272">
        <v>27</v>
      </c>
      <c r="AT92" s="272">
        <v>0</v>
      </c>
      <c r="AU92" s="272">
        <f t="shared" si="45"/>
        <v>-27</v>
      </c>
      <c r="AV92" s="273">
        <f>AU92*2</f>
        <v>-54</v>
      </c>
      <c r="AW92" s="272">
        <v>10</v>
      </c>
      <c r="AX92" s="272">
        <v>4</v>
      </c>
      <c r="AY92" s="272">
        <v>0</v>
      </c>
      <c r="AZ92" s="272">
        <f t="shared" si="46"/>
        <v>-6</v>
      </c>
      <c r="BA92" s="273">
        <f>AZ92*5</f>
        <v>-30</v>
      </c>
      <c r="BB92" s="278">
        <v>100</v>
      </c>
      <c r="BC92" s="272">
        <v>0</v>
      </c>
      <c r="BD92" s="272">
        <v>20</v>
      </c>
      <c r="BE92" s="275">
        <v>-80</v>
      </c>
      <c r="BF92" s="281">
        <v>6</v>
      </c>
      <c r="BG92" s="272">
        <v>6</v>
      </c>
      <c r="BH92" s="272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9">
        <v>3</v>
      </c>
      <c r="H93" s="189">
        <v>1</v>
      </c>
      <c r="I93" s="212">
        <v>14000</v>
      </c>
      <c r="J93" s="108">
        <f t="shared" si="27"/>
        <v>42000</v>
      </c>
      <c r="K93" s="212">
        <f t="shared" si="28"/>
        <v>3007.94135761881</v>
      </c>
      <c r="L93" s="108">
        <f t="shared" si="29"/>
        <v>9023.82407285642</v>
      </c>
      <c r="M93" s="213">
        <v>0.214852954115629</v>
      </c>
      <c r="N93" s="214">
        <v>17500</v>
      </c>
      <c r="O93" s="211">
        <f t="shared" si="30"/>
        <v>52500</v>
      </c>
      <c r="P93" s="212">
        <f t="shared" si="31"/>
        <v>3477.93219474675</v>
      </c>
      <c r="Q93" s="108">
        <f t="shared" si="32"/>
        <v>10433.7965842402</v>
      </c>
      <c r="R93" s="213">
        <v>0.198738982556957</v>
      </c>
      <c r="S93" s="232">
        <v>34309.77</v>
      </c>
      <c r="T93" s="232">
        <v>7201.61</v>
      </c>
      <c r="U93" s="233">
        <f t="shared" si="33"/>
        <v>0.816899285714286</v>
      </c>
      <c r="V93" s="233">
        <f t="shared" si="34"/>
        <v>0.79806631222592</v>
      </c>
      <c r="W93" s="233">
        <f t="shared" si="35"/>
        <v>0.653519428571429</v>
      </c>
      <c r="X93" s="233">
        <f t="shared" si="36"/>
        <v>0.69021951327647</v>
      </c>
      <c r="Y93" s="192"/>
      <c r="Z93" s="243"/>
      <c r="AA93" s="247">
        <v>6825</v>
      </c>
      <c r="AB93" s="211">
        <f t="shared" si="37"/>
        <v>13650</v>
      </c>
      <c r="AC93" s="212">
        <v>1894.06307362559</v>
      </c>
      <c r="AD93" s="108">
        <f t="shared" si="38"/>
        <v>3788.12614725118</v>
      </c>
      <c r="AE93" s="213">
        <v>0.277518399066021</v>
      </c>
      <c r="AF93" s="212">
        <v>7848.75</v>
      </c>
      <c r="AG93" s="108">
        <f t="shared" si="39"/>
        <v>15697.5</v>
      </c>
      <c r="AH93" s="212">
        <v>2025.70045724257</v>
      </c>
      <c r="AI93" s="108">
        <f t="shared" si="40"/>
        <v>4051.40091448514</v>
      </c>
      <c r="AJ93" s="258">
        <v>0.258092111131399</v>
      </c>
      <c r="AK93" s="259">
        <v>17508.92</v>
      </c>
      <c r="AL93" s="259">
        <v>3812.05</v>
      </c>
      <c r="AM93" s="260">
        <f t="shared" si="41"/>
        <v>1.28270476190476</v>
      </c>
      <c r="AN93" s="260">
        <f t="shared" si="42"/>
        <v>1.00631548470638</v>
      </c>
      <c r="AO93" s="260">
        <f t="shared" si="43"/>
        <v>1.11539544513458</v>
      </c>
      <c r="AP93" s="76">
        <f t="shared" si="44"/>
        <v>0.940921444325745</v>
      </c>
      <c r="AQ93" s="192">
        <v>500</v>
      </c>
      <c r="AR93" s="271"/>
      <c r="AS93" s="272">
        <v>27</v>
      </c>
      <c r="AT93" s="272">
        <v>32</v>
      </c>
      <c r="AU93" s="272">
        <f t="shared" si="45"/>
        <v>5</v>
      </c>
      <c r="AV93" s="273"/>
      <c r="AW93" s="272">
        <v>10</v>
      </c>
      <c r="AX93" s="272">
        <v>5</v>
      </c>
      <c r="AY93" s="272">
        <v>9</v>
      </c>
      <c r="AZ93" s="272">
        <f t="shared" si="46"/>
        <v>4</v>
      </c>
      <c r="BA93" s="272"/>
      <c r="BB93" s="278">
        <v>100</v>
      </c>
      <c r="BC93" s="272">
        <v>72</v>
      </c>
      <c r="BD93" s="272">
        <v>40</v>
      </c>
      <c r="BE93" s="275">
        <v>12</v>
      </c>
      <c r="BF93" s="281">
        <v>8</v>
      </c>
      <c r="BG93" s="272">
        <v>8</v>
      </c>
      <c r="BH93" s="272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9">
        <v>2</v>
      </c>
      <c r="H94" s="189">
        <v>0</v>
      </c>
      <c r="I94" s="212">
        <v>10500</v>
      </c>
      <c r="J94" s="108">
        <f t="shared" si="27"/>
        <v>31500</v>
      </c>
      <c r="K94" s="212">
        <f t="shared" si="28"/>
        <v>2122.95546272515</v>
      </c>
      <c r="L94" s="108">
        <f t="shared" si="29"/>
        <v>6368.86638817544</v>
      </c>
      <c r="M94" s="213">
        <v>0.202186234545252</v>
      </c>
      <c r="N94" s="214">
        <v>13500</v>
      </c>
      <c r="O94" s="211">
        <f t="shared" si="30"/>
        <v>40500</v>
      </c>
      <c r="P94" s="212">
        <f t="shared" si="31"/>
        <v>2524.80060388383</v>
      </c>
      <c r="Q94" s="108">
        <f t="shared" si="32"/>
        <v>7574.4018116515</v>
      </c>
      <c r="R94" s="213">
        <v>0.187022266954358</v>
      </c>
      <c r="S94" s="232">
        <v>25691.84</v>
      </c>
      <c r="T94" s="232">
        <v>4088.88</v>
      </c>
      <c r="U94" s="233">
        <f t="shared" si="33"/>
        <v>0.815613968253968</v>
      </c>
      <c r="V94" s="233">
        <f t="shared" si="34"/>
        <v>0.642010642206515</v>
      </c>
      <c r="W94" s="233">
        <f t="shared" si="35"/>
        <v>0.634366419753086</v>
      </c>
      <c r="X94" s="233">
        <f t="shared" si="36"/>
        <v>0.539828768221695</v>
      </c>
      <c r="Y94" s="192"/>
      <c r="Z94" s="243"/>
      <c r="AA94" s="247">
        <v>6825</v>
      </c>
      <c r="AB94" s="211">
        <f t="shared" si="37"/>
        <v>13650</v>
      </c>
      <c r="AC94" s="212">
        <v>1782.39802391299</v>
      </c>
      <c r="AD94" s="108">
        <f t="shared" si="38"/>
        <v>3564.79604782598</v>
      </c>
      <c r="AE94" s="213">
        <v>0.26115721962095</v>
      </c>
      <c r="AF94" s="212">
        <v>7848.75</v>
      </c>
      <c r="AG94" s="108">
        <f t="shared" si="39"/>
        <v>15697.5</v>
      </c>
      <c r="AH94" s="212">
        <v>1906.27468657494</v>
      </c>
      <c r="AI94" s="108">
        <f t="shared" si="40"/>
        <v>3812.54937314988</v>
      </c>
      <c r="AJ94" s="258">
        <v>0.242876214247484</v>
      </c>
      <c r="AK94" s="259">
        <v>11192.83</v>
      </c>
      <c r="AL94" s="259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71"/>
      <c r="AR94" s="271"/>
      <c r="AS94" s="272">
        <v>27</v>
      </c>
      <c r="AT94" s="272">
        <v>22</v>
      </c>
      <c r="AU94" s="272">
        <f t="shared" si="45"/>
        <v>-5</v>
      </c>
      <c r="AV94" s="273">
        <f>AU94*2</f>
        <v>-10</v>
      </c>
      <c r="AW94" s="272">
        <v>10</v>
      </c>
      <c r="AX94" s="272">
        <v>4</v>
      </c>
      <c r="AY94" s="272">
        <v>0</v>
      </c>
      <c r="AZ94" s="272">
        <f t="shared" si="46"/>
        <v>-6</v>
      </c>
      <c r="BA94" s="273">
        <f t="shared" ref="BA94:BA99" si="50">AZ94*5</f>
        <v>-30</v>
      </c>
      <c r="BB94" s="278">
        <v>100</v>
      </c>
      <c r="BC94" s="272">
        <v>0</v>
      </c>
      <c r="BD94" s="272">
        <v>20</v>
      </c>
      <c r="BE94" s="275">
        <v>-80</v>
      </c>
      <c r="BF94" s="281">
        <v>6</v>
      </c>
      <c r="BG94" s="272">
        <v>1</v>
      </c>
      <c r="BH94" s="272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9">
        <v>4</v>
      </c>
      <c r="H95" s="189">
        <v>0</v>
      </c>
      <c r="I95" s="212">
        <v>13500</v>
      </c>
      <c r="J95" s="108">
        <f t="shared" si="27"/>
        <v>40500</v>
      </c>
      <c r="K95" s="212">
        <f t="shared" si="28"/>
        <v>3147.9473750143</v>
      </c>
      <c r="L95" s="108">
        <f t="shared" si="29"/>
        <v>9443.84212504289</v>
      </c>
      <c r="M95" s="213">
        <v>0.233181287038096</v>
      </c>
      <c r="N95" s="214">
        <v>16875</v>
      </c>
      <c r="O95" s="211">
        <f t="shared" si="30"/>
        <v>50625</v>
      </c>
      <c r="P95" s="212">
        <f t="shared" si="31"/>
        <v>3639.81415236028</v>
      </c>
      <c r="Q95" s="108">
        <f t="shared" si="32"/>
        <v>10919.4424570809</v>
      </c>
      <c r="R95" s="213">
        <v>0.215692690510239</v>
      </c>
      <c r="S95" s="232">
        <v>32378.75</v>
      </c>
      <c r="T95" s="232">
        <v>7088.54</v>
      </c>
      <c r="U95" s="233">
        <f t="shared" si="33"/>
        <v>0.799475308641975</v>
      </c>
      <c r="V95" s="233">
        <f t="shared" si="34"/>
        <v>0.750599163575896</v>
      </c>
      <c r="W95" s="233">
        <f t="shared" si="35"/>
        <v>0.63958024691358</v>
      </c>
      <c r="X95" s="233">
        <f t="shared" si="36"/>
        <v>0.649166844173747</v>
      </c>
      <c r="Y95" s="192"/>
      <c r="Z95" s="243"/>
      <c r="AA95" s="247">
        <v>8970</v>
      </c>
      <c r="AB95" s="211">
        <f t="shared" si="37"/>
        <v>17940</v>
      </c>
      <c r="AC95" s="212">
        <v>2701.69668694514</v>
      </c>
      <c r="AD95" s="108">
        <f t="shared" si="38"/>
        <v>5403.39337389028</v>
      </c>
      <c r="AE95" s="213">
        <v>0.301192495757541</v>
      </c>
      <c r="AF95" s="212">
        <v>10315.5</v>
      </c>
      <c r="AG95" s="108">
        <f t="shared" si="39"/>
        <v>20631</v>
      </c>
      <c r="AH95" s="212">
        <v>2889.46460668783</v>
      </c>
      <c r="AI95" s="108">
        <f t="shared" si="40"/>
        <v>5778.92921337566</v>
      </c>
      <c r="AJ95" s="258">
        <v>0.280109021054513</v>
      </c>
      <c r="AK95" s="259">
        <v>19434.41</v>
      </c>
      <c r="AL95" s="259">
        <v>5373.71</v>
      </c>
      <c r="AM95" s="260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71"/>
      <c r="AR95" s="271"/>
      <c r="AS95" s="272">
        <v>50</v>
      </c>
      <c r="AT95" s="272">
        <v>42</v>
      </c>
      <c r="AU95" s="272">
        <f t="shared" si="45"/>
        <v>-8</v>
      </c>
      <c r="AV95" s="273">
        <f>AU95*2</f>
        <v>-16</v>
      </c>
      <c r="AW95" s="272">
        <v>16</v>
      </c>
      <c r="AX95" s="272">
        <v>0</v>
      </c>
      <c r="AY95" s="272">
        <v>0</v>
      </c>
      <c r="AZ95" s="272">
        <f t="shared" si="46"/>
        <v>-16</v>
      </c>
      <c r="BA95" s="273">
        <f t="shared" si="50"/>
        <v>-80</v>
      </c>
      <c r="BB95" s="278">
        <v>100</v>
      </c>
      <c r="BC95" s="272">
        <v>0</v>
      </c>
      <c r="BD95" s="272">
        <v>0</v>
      </c>
      <c r="BE95" s="275">
        <v>-100</v>
      </c>
      <c r="BF95" s="281">
        <v>8</v>
      </c>
      <c r="BG95" s="272">
        <v>3</v>
      </c>
      <c r="BH95" s="272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90">
        <v>14</v>
      </c>
      <c r="F96" s="191">
        <v>150</v>
      </c>
      <c r="G96" s="189">
        <v>3</v>
      </c>
      <c r="H96" s="189">
        <v>2</v>
      </c>
      <c r="I96" s="212">
        <v>15000</v>
      </c>
      <c r="J96" s="108">
        <f t="shared" si="27"/>
        <v>45000</v>
      </c>
      <c r="K96" s="212">
        <f t="shared" si="28"/>
        <v>3005.25815281145</v>
      </c>
      <c r="L96" s="108">
        <f t="shared" si="29"/>
        <v>9015.77445843433</v>
      </c>
      <c r="M96" s="213">
        <v>0.200350543520763</v>
      </c>
      <c r="N96" s="214">
        <v>18800</v>
      </c>
      <c r="O96" s="211">
        <f t="shared" si="30"/>
        <v>56400</v>
      </c>
      <c r="P96" s="212">
        <f t="shared" si="31"/>
        <v>3484.09595182607</v>
      </c>
      <c r="Q96" s="108">
        <f t="shared" si="32"/>
        <v>10452.2878554782</v>
      </c>
      <c r="R96" s="213">
        <v>0.185324252756706</v>
      </c>
      <c r="S96" s="232">
        <v>35868.53</v>
      </c>
      <c r="T96" s="232">
        <v>7222.14</v>
      </c>
      <c r="U96" s="233">
        <f t="shared" si="33"/>
        <v>0.797078444444444</v>
      </c>
      <c r="V96" s="233">
        <f t="shared" si="34"/>
        <v>0.801055975090817</v>
      </c>
      <c r="W96" s="233">
        <f t="shared" si="35"/>
        <v>0.635966843971631</v>
      </c>
      <c r="X96" s="233">
        <f t="shared" si="36"/>
        <v>0.690962600710882</v>
      </c>
      <c r="Y96" s="192"/>
      <c r="Z96" s="243"/>
      <c r="AA96" s="247">
        <v>9750</v>
      </c>
      <c r="AB96" s="211">
        <f t="shared" si="37"/>
        <v>19500</v>
      </c>
      <c r="AC96" s="212">
        <v>2523.16465746461</v>
      </c>
      <c r="AD96" s="108">
        <f t="shared" si="38"/>
        <v>5046.32931492922</v>
      </c>
      <c r="AE96" s="213">
        <v>0.258786118714319</v>
      </c>
      <c r="AF96" s="212">
        <v>11212.5</v>
      </c>
      <c r="AG96" s="108">
        <f t="shared" si="39"/>
        <v>22425</v>
      </c>
      <c r="AH96" s="212">
        <v>2698.5246011584</v>
      </c>
      <c r="AI96" s="108">
        <f t="shared" si="40"/>
        <v>5397.0492023168</v>
      </c>
      <c r="AJ96" s="258">
        <v>0.240671090404317</v>
      </c>
      <c r="AK96" s="259">
        <v>23007.49</v>
      </c>
      <c r="AL96" s="259">
        <v>5132.68</v>
      </c>
      <c r="AM96" s="260">
        <f t="shared" si="41"/>
        <v>1.17987128205128</v>
      </c>
      <c r="AN96" s="260">
        <f t="shared" si="42"/>
        <v>1.01711158342665</v>
      </c>
      <c r="AO96" s="260">
        <f t="shared" si="43"/>
        <v>1.02597502787068</v>
      </c>
      <c r="AP96" s="76">
        <f t="shared" si="44"/>
        <v>0.951015973283454</v>
      </c>
      <c r="AQ96" s="192">
        <v>300</v>
      </c>
      <c r="AR96" s="271"/>
      <c r="AS96" s="272">
        <v>71</v>
      </c>
      <c r="AT96" s="272">
        <v>133</v>
      </c>
      <c r="AU96" s="272">
        <f t="shared" si="45"/>
        <v>62</v>
      </c>
      <c r="AV96" s="273"/>
      <c r="AW96" s="272">
        <v>16</v>
      </c>
      <c r="AX96" s="272">
        <v>6</v>
      </c>
      <c r="AY96" s="272">
        <v>0</v>
      </c>
      <c r="AZ96" s="272">
        <f t="shared" si="46"/>
        <v>-10</v>
      </c>
      <c r="BA96" s="273">
        <f t="shared" si="50"/>
        <v>-50</v>
      </c>
      <c r="BB96" s="278">
        <v>100</v>
      </c>
      <c r="BC96" s="272">
        <v>0</v>
      </c>
      <c r="BD96" s="272">
        <v>30</v>
      </c>
      <c r="BE96" s="275">
        <v>-70</v>
      </c>
      <c r="BF96" s="281">
        <v>8</v>
      </c>
      <c r="BG96" s="272">
        <v>6</v>
      </c>
      <c r="BH96" s="272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90">
        <v>44</v>
      </c>
      <c r="F97" s="191">
        <v>100</v>
      </c>
      <c r="G97" s="189">
        <v>0</v>
      </c>
      <c r="H97" s="189">
        <v>0</v>
      </c>
      <c r="I97" s="212">
        <v>7000</v>
      </c>
      <c r="J97" s="108">
        <f t="shared" si="27"/>
        <v>21000</v>
      </c>
      <c r="K97" s="212">
        <f t="shared" si="28"/>
        <v>1770.61321317975</v>
      </c>
      <c r="L97" s="108">
        <f t="shared" si="29"/>
        <v>5311.83963953924</v>
      </c>
      <c r="M97" s="213">
        <v>0.252944744739964</v>
      </c>
      <c r="N97" s="214">
        <v>9000</v>
      </c>
      <c r="O97" s="211">
        <f t="shared" si="30"/>
        <v>27000</v>
      </c>
      <c r="P97" s="212">
        <f t="shared" si="31"/>
        <v>2105.7649999602</v>
      </c>
      <c r="Q97" s="108">
        <f t="shared" si="32"/>
        <v>6317.29499988061</v>
      </c>
      <c r="R97" s="213">
        <v>0.233973888884467</v>
      </c>
      <c r="S97" s="232">
        <v>16717.52</v>
      </c>
      <c r="T97" s="232">
        <v>2235.8</v>
      </c>
      <c r="U97" s="233">
        <f t="shared" si="33"/>
        <v>0.796072380952381</v>
      </c>
      <c r="V97" s="233">
        <f t="shared" si="34"/>
        <v>0.420908790874932</v>
      </c>
      <c r="W97" s="233">
        <f t="shared" si="35"/>
        <v>0.619167407407407</v>
      </c>
      <c r="X97" s="233">
        <f t="shared" si="36"/>
        <v>0.353917301636579</v>
      </c>
      <c r="Y97" s="192"/>
      <c r="Z97" s="243"/>
      <c r="AA97" s="247">
        <v>4225</v>
      </c>
      <c r="AB97" s="211">
        <f t="shared" si="37"/>
        <v>8450</v>
      </c>
      <c r="AC97" s="212">
        <v>1380.39324759653</v>
      </c>
      <c r="AD97" s="108">
        <f t="shared" si="38"/>
        <v>2760.78649519306</v>
      </c>
      <c r="AE97" s="213">
        <v>0.32672029528912</v>
      </c>
      <c r="AF97" s="212">
        <v>4858.75</v>
      </c>
      <c r="AG97" s="108">
        <f t="shared" si="39"/>
        <v>9717.5</v>
      </c>
      <c r="AH97" s="212">
        <v>1476.33057830449</v>
      </c>
      <c r="AI97" s="108">
        <f t="shared" si="40"/>
        <v>2952.66115660898</v>
      </c>
      <c r="AJ97" s="258">
        <v>0.303849874618882</v>
      </c>
      <c r="AK97" s="259">
        <v>6353.02</v>
      </c>
      <c r="AL97" s="259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71"/>
      <c r="AR97" s="271"/>
      <c r="AS97" s="272">
        <v>24</v>
      </c>
      <c r="AT97" s="272">
        <v>22</v>
      </c>
      <c r="AU97" s="272">
        <f t="shared" si="45"/>
        <v>-2</v>
      </c>
      <c r="AV97" s="273">
        <f>AU97*2</f>
        <v>-4</v>
      </c>
      <c r="AW97" s="272">
        <v>8</v>
      </c>
      <c r="AX97" s="272">
        <v>4</v>
      </c>
      <c r="AY97" s="272">
        <v>0</v>
      </c>
      <c r="AZ97" s="272">
        <f t="shared" si="46"/>
        <v>-4</v>
      </c>
      <c r="BA97" s="273">
        <f t="shared" si="50"/>
        <v>-20</v>
      </c>
      <c r="BB97" s="278">
        <v>100</v>
      </c>
      <c r="BC97" s="272">
        <v>0</v>
      </c>
      <c r="BD97" s="272">
        <v>20</v>
      </c>
      <c r="BE97" s="275">
        <v>-80</v>
      </c>
      <c r="BF97" s="281">
        <v>3</v>
      </c>
      <c r="BG97" s="272">
        <v>5</v>
      </c>
      <c r="BH97" s="272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9">
        <v>3</v>
      </c>
      <c r="H98" s="189">
        <v>1</v>
      </c>
      <c r="I98" s="212">
        <v>13000</v>
      </c>
      <c r="J98" s="108">
        <f t="shared" si="27"/>
        <v>39000</v>
      </c>
      <c r="K98" s="212">
        <f t="shared" si="28"/>
        <v>3232.07804368849</v>
      </c>
      <c r="L98" s="108">
        <f t="shared" si="29"/>
        <v>9696.23413106548</v>
      </c>
      <c r="M98" s="213">
        <v>0.248621387976038</v>
      </c>
      <c r="N98" s="214">
        <v>16250</v>
      </c>
      <c r="O98" s="211">
        <f t="shared" si="30"/>
        <v>48750</v>
      </c>
      <c r="P98" s="212">
        <f t="shared" si="31"/>
        <v>3737.09023801482</v>
      </c>
      <c r="Q98" s="108">
        <f t="shared" si="32"/>
        <v>11211.2707140445</v>
      </c>
      <c r="R98" s="213">
        <v>0.229974783877835</v>
      </c>
      <c r="S98" s="232">
        <v>31036.41</v>
      </c>
      <c r="T98" s="232">
        <v>8539.49</v>
      </c>
      <c r="U98" s="233">
        <f t="shared" si="33"/>
        <v>0.795805384615385</v>
      </c>
      <c r="V98" s="233">
        <f t="shared" si="34"/>
        <v>0.880701712084342</v>
      </c>
      <c r="W98" s="233">
        <f t="shared" si="35"/>
        <v>0.636644307692308</v>
      </c>
      <c r="X98" s="233">
        <f t="shared" si="36"/>
        <v>0.76168796720808</v>
      </c>
      <c r="Y98" s="192"/>
      <c r="Z98" s="243"/>
      <c r="AA98" s="247">
        <v>8450</v>
      </c>
      <c r="AB98" s="211">
        <f t="shared" si="37"/>
        <v>16900</v>
      </c>
      <c r="AC98" s="212">
        <v>2713.59885751347</v>
      </c>
      <c r="AD98" s="108">
        <f t="shared" si="38"/>
        <v>5427.19771502694</v>
      </c>
      <c r="AE98" s="213">
        <v>0.321135959469049</v>
      </c>
      <c r="AF98" s="212">
        <v>9717.5</v>
      </c>
      <c r="AG98" s="108">
        <f t="shared" si="39"/>
        <v>19435</v>
      </c>
      <c r="AH98" s="212">
        <v>2902.19397811065</v>
      </c>
      <c r="AI98" s="108">
        <f t="shared" si="40"/>
        <v>5804.3879562213</v>
      </c>
      <c r="AJ98" s="258">
        <v>0.298656442306216</v>
      </c>
      <c r="AK98" s="259">
        <v>17043.67</v>
      </c>
      <c r="AL98" s="259">
        <v>4162.26</v>
      </c>
      <c r="AM98" s="260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71"/>
      <c r="AR98" s="271"/>
      <c r="AS98" s="272">
        <v>33</v>
      </c>
      <c r="AT98" s="272">
        <v>0</v>
      </c>
      <c r="AU98" s="272">
        <f t="shared" si="45"/>
        <v>-33</v>
      </c>
      <c r="AV98" s="273">
        <f>AU98*2</f>
        <v>-66</v>
      </c>
      <c r="AW98" s="272">
        <v>16</v>
      </c>
      <c r="AX98" s="272">
        <v>6</v>
      </c>
      <c r="AY98" s="272">
        <v>2</v>
      </c>
      <c r="AZ98" s="272">
        <f t="shared" si="46"/>
        <v>-8</v>
      </c>
      <c r="BA98" s="273">
        <f t="shared" si="50"/>
        <v>-40</v>
      </c>
      <c r="BB98" s="278">
        <v>100</v>
      </c>
      <c r="BC98" s="272">
        <v>16</v>
      </c>
      <c r="BD98" s="272">
        <v>30</v>
      </c>
      <c r="BE98" s="275">
        <v>-54</v>
      </c>
      <c r="BF98" s="281">
        <v>6</v>
      </c>
      <c r="BG98" s="272">
        <v>8</v>
      </c>
      <c r="BH98" s="272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9">
        <v>2</v>
      </c>
      <c r="H99" s="189">
        <v>2</v>
      </c>
      <c r="I99" s="212">
        <v>14000</v>
      </c>
      <c r="J99" s="108">
        <f t="shared" si="27"/>
        <v>42000</v>
      </c>
      <c r="K99" s="212">
        <f t="shared" si="28"/>
        <v>3680.93439563581</v>
      </c>
      <c r="L99" s="108">
        <f t="shared" si="29"/>
        <v>11042.8031869074</v>
      </c>
      <c r="M99" s="213">
        <v>0.262923885402558</v>
      </c>
      <c r="N99" s="214">
        <v>17500</v>
      </c>
      <c r="O99" s="211">
        <f t="shared" si="30"/>
        <v>52500</v>
      </c>
      <c r="P99" s="212">
        <f t="shared" si="31"/>
        <v>4256.0803949539</v>
      </c>
      <c r="Q99" s="108">
        <f t="shared" si="32"/>
        <v>12768.2411848617</v>
      </c>
      <c r="R99" s="213">
        <v>0.243204593997366</v>
      </c>
      <c r="S99" s="232">
        <v>33199.22</v>
      </c>
      <c r="T99" s="232">
        <v>8759.02</v>
      </c>
      <c r="U99" s="233">
        <f t="shared" si="33"/>
        <v>0.790457619047619</v>
      </c>
      <c r="V99" s="233">
        <f t="shared" si="34"/>
        <v>0.793188092891565</v>
      </c>
      <c r="W99" s="233">
        <f t="shared" si="35"/>
        <v>0.632366095238095</v>
      </c>
      <c r="X99" s="233">
        <f t="shared" si="36"/>
        <v>0.686000512771083</v>
      </c>
      <c r="Y99" s="192"/>
      <c r="Z99" s="243"/>
      <c r="AA99" s="247">
        <v>8125</v>
      </c>
      <c r="AB99" s="211">
        <f t="shared" si="37"/>
        <v>16250</v>
      </c>
      <c r="AC99" s="212">
        <v>2759.33140149039</v>
      </c>
      <c r="AD99" s="108">
        <f t="shared" si="38"/>
        <v>5518.66280298078</v>
      </c>
      <c r="AE99" s="213">
        <v>0.339610018644971</v>
      </c>
      <c r="AF99" s="212">
        <v>9343.75</v>
      </c>
      <c r="AG99" s="108">
        <f t="shared" si="39"/>
        <v>18687.5</v>
      </c>
      <c r="AH99" s="212">
        <v>2951.10493389397</v>
      </c>
      <c r="AI99" s="108">
        <f t="shared" si="40"/>
        <v>5902.20986778794</v>
      </c>
      <c r="AJ99" s="258">
        <v>0.315837317339823</v>
      </c>
      <c r="AK99" s="259">
        <v>14926.76</v>
      </c>
      <c r="AL99" s="259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71"/>
      <c r="AR99" s="271"/>
      <c r="AS99" s="272">
        <v>33</v>
      </c>
      <c r="AT99" s="272">
        <v>20</v>
      </c>
      <c r="AU99" s="272">
        <f t="shared" si="45"/>
        <v>-13</v>
      </c>
      <c r="AV99" s="273">
        <f>AU99*2</f>
        <v>-26</v>
      </c>
      <c r="AW99" s="272">
        <v>16</v>
      </c>
      <c r="AX99" s="272">
        <v>10</v>
      </c>
      <c r="AY99" s="272">
        <v>0</v>
      </c>
      <c r="AZ99" s="272">
        <f t="shared" si="46"/>
        <v>-6</v>
      </c>
      <c r="BA99" s="273">
        <f t="shared" si="50"/>
        <v>-30</v>
      </c>
      <c r="BB99" s="278">
        <v>100</v>
      </c>
      <c r="BC99" s="272">
        <v>0</v>
      </c>
      <c r="BD99" s="272">
        <v>50</v>
      </c>
      <c r="BE99" s="275">
        <v>-50</v>
      </c>
      <c r="BF99" s="281">
        <v>6</v>
      </c>
      <c r="BG99" s="272">
        <v>2</v>
      </c>
      <c r="BH99" s="272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9">
        <v>2</v>
      </c>
      <c r="H100" s="189">
        <v>2</v>
      </c>
      <c r="I100" s="208">
        <v>13500</v>
      </c>
      <c r="J100" s="108">
        <f t="shared" si="27"/>
        <v>40500</v>
      </c>
      <c r="K100" s="208">
        <f t="shared" si="28"/>
        <v>3320.5557086545</v>
      </c>
      <c r="L100" s="108">
        <f t="shared" si="29"/>
        <v>9961.6671259635</v>
      </c>
      <c r="M100" s="209">
        <v>0.245967089529963</v>
      </c>
      <c r="N100" s="210">
        <v>16875</v>
      </c>
      <c r="O100" s="211">
        <f t="shared" si="30"/>
        <v>50625</v>
      </c>
      <c r="P100" s="208">
        <f t="shared" si="31"/>
        <v>3839.39253813177</v>
      </c>
      <c r="Q100" s="108">
        <f t="shared" si="32"/>
        <v>11518.1776143953</v>
      </c>
      <c r="R100" s="209">
        <v>0.227519557815216</v>
      </c>
      <c r="S100" s="228">
        <v>31877.72</v>
      </c>
      <c r="T100" s="228">
        <v>8887.48</v>
      </c>
      <c r="U100" s="233">
        <f t="shared" si="33"/>
        <v>0.787104197530864</v>
      </c>
      <c r="V100" s="233">
        <f t="shared" si="34"/>
        <v>0.892167936111436</v>
      </c>
      <c r="W100" s="233">
        <f t="shared" si="35"/>
        <v>0.629683358024691</v>
      </c>
      <c r="X100" s="233">
        <f t="shared" si="36"/>
        <v>0.771604701501782</v>
      </c>
      <c r="Y100" s="192"/>
      <c r="Z100" s="243"/>
      <c r="AA100" s="244">
        <v>8775</v>
      </c>
      <c r="AB100" s="211">
        <f t="shared" si="37"/>
        <v>17550</v>
      </c>
      <c r="AC100" s="208">
        <v>2787.88323039118</v>
      </c>
      <c r="AD100" s="108">
        <f t="shared" si="38"/>
        <v>5575.76646078236</v>
      </c>
      <c r="AE100" s="209">
        <v>0.317707490642869</v>
      </c>
      <c r="AF100" s="208">
        <v>10091.25</v>
      </c>
      <c r="AG100" s="108">
        <f t="shared" si="39"/>
        <v>20182.5</v>
      </c>
      <c r="AH100" s="208">
        <v>2981.64111490337</v>
      </c>
      <c r="AI100" s="108">
        <f t="shared" si="40"/>
        <v>5963.28222980674</v>
      </c>
      <c r="AJ100" s="257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71"/>
      <c r="AR100" s="271"/>
      <c r="AS100" s="272">
        <v>42</v>
      </c>
      <c r="AT100" s="272">
        <v>0</v>
      </c>
      <c r="AU100" s="272">
        <f t="shared" si="45"/>
        <v>-42</v>
      </c>
      <c r="AV100" s="273">
        <f>AU100*2</f>
        <v>-84</v>
      </c>
      <c r="AW100" s="272">
        <v>14</v>
      </c>
      <c r="AX100" s="272">
        <v>12</v>
      </c>
      <c r="AY100" s="272">
        <v>4</v>
      </c>
      <c r="AZ100" s="272">
        <f t="shared" si="46"/>
        <v>2</v>
      </c>
      <c r="BA100" s="272"/>
      <c r="BB100" s="278">
        <v>100</v>
      </c>
      <c r="BC100" s="272">
        <v>32</v>
      </c>
      <c r="BD100" s="272">
        <v>96</v>
      </c>
      <c r="BE100" s="275">
        <v>28</v>
      </c>
      <c r="BF100" s="281">
        <v>8</v>
      </c>
      <c r="BG100" s="272">
        <v>1</v>
      </c>
      <c r="BH100" s="272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9">
        <v>3</v>
      </c>
      <c r="H101" s="189">
        <v>0</v>
      </c>
      <c r="I101" s="212">
        <v>10000</v>
      </c>
      <c r="J101" s="108">
        <f t="shared" si="27"/>
        <v>30000</v>
      </c>
      <c r="K101" s="212">
        <f t="shared" si="28"/>
        <v>2553.9848341911</v>
      </c>
      <c r="L101" s="108">
        <f t="shared" si="29"/>
        <v>7661.9545025733</v>
      </c>
      <c r="M101" s="213">
        <v>0.25539848341911</v>
      </c>
      <c r="N101" s="214">
        <v>12800</v>
      </c>
      <c r="O101" s="211">
        <f t="shared" si="30"/>
        <v>38400</v>
      </c>
      <c r="P101" s="212">
        <f t="shared" si="31"/>
        <v>3023.91804368225</v>
      </c>
      <c r="Q101" s="108">
        <f t="shared" si="32"/>
        <v>9071.75413104676</v>
      </c>
      <c r="R101" s="213">
        <v>0.236243597162676</v>
      </c>
      <c r="S101" s="232">
        <v>23491.81</v>
      </c>
      <c r="T101" s="232">
        <v>6006.03</v>
      </c>
      <c r="U101" s="233">
        <f t="shared" si="33"/>
        <v>0.783060333333333</v>
      </c>
      <c r="V101" s="233">
        <f t="shared" si="34"/>
        <v>0.783877011796775</v>
      </c>
      <c r="W101" s="233">
        <f t="shared" si="35"/>
        <v>0.611765885416667</v>
      </c>
      <c r="X101" s="233">
        <f t="shared" si="36"/>
        <v>0.662058286990521</v>
      </c>
      <c r="Y101" s="192"/>
      <c r="Z101" s="243"/>
      <c r="AA101" s="247">
        <v>6500</v>
      </c>
      <c r="AB101" s="211">
        <f t="shared" si="37"/>
        <v>13000</v>
      </c>
      <c r="AC101" s="212">
        <v>2144.28310037294</v>
      </c>
      <c r="AD101" s="108">
        <f t="shared" si="38"/>
        <v>4288.56620074588</v>
      </c>
      <c r="AE101" s="213">
        <v>0.329889707749683</v>
      </c>
      <c r="AF101" s="212">
        <v>7475</v>
      </c>
      <c r="AG101" s="108">
        <f t="shared" si="39"/>
        <v>14950</v>
      </c>
      <c r="AH101" s="212">
        <v>2293.31077584886</v>
      </c>
      <c r="AI101" s="108">
        <f t="shared" si="40"/>
        <v>4586.62155169772</v>
      </c>
      <c r="AJ101" s="258">
        <v>0.306797428207206</v>
      </c>
      <c r="AK101" s="259">
        <v>14794.52</v>
      </c>
      <c r="AL101" s="259">
        <v>3002.41</v>
      </c>
      <c r="AM101" s="260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71"/>
      <c r="AR101" s="271"/>
      <c r="AS101" s="272">
        <v>27</v>
      </c>
      <c r="AT101" s="272">
        <v>30</v>
      </c>
      <c r="AU101" s="272">
        <f t="shared" ref="AU101:AU132" si="51">AT101-AS101</f>
        <v>3</v>
      </c>
      <c r="AV101" s="273"/>
      <c r="AW101" s="272">
        <v>10</v>
      </c>
      <c r="AX101" s="272">
        <v>10</v>
      </c>
      <c r="AY101" s="272">
        <v>0</v>
      </c>
      <c r="AZ101" s="272">
        <f t="shared" ref="AZ101:AZ131" si="52">(AX101+AY101)-AW101</f>
        <v>0</v>
      </c>
      <c r="BA101" s="272"/>
      <c r="BB101" s="278">
        <v>100</v>
      </c>
      <c r="BC101" s="272">
        <v>0</v>
      </c>
      <c r="BD101" s="272">
        <v>80</v>
      </c>
      <c r="BE101" s="275">
        <v>-20</v>
      </c>
      <c r="BF101" s="281">
        <v>6</v>
      </c>
      <c r="BG101" s="272">
        <v>2</v>
      </c>
      <c r="BH101" s="272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12">
        <v>12000</v>
      </c>
      <c r="J102" s="108">
        <f t="shared" si="27"/>
        <v>36000</v>
      </c>
      <c r="K102" s="212">
        <f t="shared" si="28"/>
        <v>3004.28093533322</v>
      </c>
      <c r="L102" s="108">
        <f t="shared" si="29"/>
        <v>9012.84280599967</v>
      </c>
      <c r="M102" s="213">
        <v>0.250356744611102</v>
      </c>
      <c r="N102" s="214">
        <v>15500</v>
      </c>
      <c r="O102" s="211">
        <f t="shared" si="30"/>
        <v>46500</v>
      </c>
      <c r="P102" s="212">
        <f t="shared" si="31"/>
        <v>3589.48982586168</v>
      </c>
      <c r="Q102" s="108">
        <f t="shared" si="32"/>
        <v>10768.4694775851</v>
      </c>
      <c r="R102" s="213">
        <v>0.23157998876527</v>
      </c>
      <c r="S102" s="232">
        <v>28005.5</v>
      </c>
      <c r="T102" s="232">
        <v>8174.6</v>
      </c>
      <c r="U102" s="233">
        <f t="shared" si="33"/>
        <v>0.777930555555556</v>
      </c>
      <c r="V102" s="233">
        <f t="shared" si="34"/>
        <v>0.906994627106814</v>
      </c>
      <c r="W102" s="233">
        <f t="shared" si="35"/>
        <v>0.602268817204301</v>
      </c>
      <c r="X102" s="233">
        <f t="shared" si="36"/>
        <v>0.759123663489572</v>
      </c>
      <c r="Y102" s="192"/>
      <c r="Z102" s="243"/>
      <c r="AA102" s="247">
        <v>7800</v>
      </c>
      <c r="AB102" s="211">
        <f t="shared" si="37"/>
        <v>15600</v>
      </c>
      <c r="AC102" s="212">
        <v>2522.34420195686</v>
      </c>
      <c r="AD102" s="108">
        <f t="shared" si="38"/>
        <v>5044.68840391372</v>
      </c>
      <c r="AE102" s="213">
        <v>0.323377461789341</v>
      </c>
      <c r="AF102" s="212">
        <v>8970</v>
      </c>
      <c r="AG102" s="108">
        <f t="shared" si="39"/>
        <v>17940</v>
      </c>
      <c r="AH102" s="212">
        <v>2697.64712399286</v>
      </c>
      <c r="AI102" s="108">
        <f t="shared" si="40"/>
        <v>5395.29424798572</v>
      </c>
      <c r="AJ102" s="258">
        <v>0.300741039464087</v>
      </c>
      <c r="AK102" s="259">
        <v>12768.06</v>
      </c>
      <c r="AL102" s="259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71"/>
      <c r="AR102" s="271"/>
      <c r="AS102" s="272">
        <v>33</v>
      </c>
      <c r="AT102" s="272">
        <v>0</v>
      </c>
      <c r="AU102" s="272">
        <f t="shared" si="51"/>
        <v>-33</v>
      </c>
      <c r="AV102" s="273">
        <f>AU102*2</f>
        <v>-66</v>
      </c>
      <c r="AW102" s="272">
        <v>14</v>
      </c>
      <c r="AX102" s="272">
        <v>4</v>
      </c>
      <c r="AY102" s="272">
        <v>0</v>
      </c>
      <c r="AZ102" s="272">
        <f t="shared" si="52"/>
        <v>-10</v>
      </c>
      <c r="BA102" s="273">
        <f>AZ102*5</f>
        <v>-50</v>
      </c>
      <c r="BB102" s="278">
        <v>100</v>
      </c>
      <c r="BC102" s="272">
        <v>0</v>
      </c>
      <c r="BD102" s="272">
        <v>20</v>
      </c>
      <c r="BE102" s="275">
        <v>-80</v>
      </c>
      <c r="BF102" s="281">
        <v>6</v>
      </c>
      <c r="BG102" s="272">
        <v>7</v>
      </c>
      <c r="BH102" s="272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9">
        <v>5</v>
      </c>
      <c r="H103" s="189">
        <v>1</v>
      </c>
      <c r="I103" s="212">
        <v>40000</v>
      </c>
      <c r="J103" s="108">
        <f t="shared" si="27"/>
        <v>120000</v>
      </c>
      <c r="K103" s="212">
        <f t="shared" si="28"/>
        <v>8000</v>
      </c>
      <c r="L103" s="108">
        <f t="shared" si="29"/>
        <v>24000</v>
      </c>
      <c r="M103" s="213">
        <v>0.2</v>
      </c>
      <c r="N103" s="214">
        <v>48000</v>
      </c>
      <c r="O103" s="211">
        <f t="shared" si="30"/>
        <v>144000</v>
      </c>
      <c r="P103" s="212">
        <f t="shared" si="31"/>
        <v>8880</v>
      </c>
      <c r="Q103" s="108">
        <f t="shared" si="32"/>
        <v>26640</v>
      </c>
      <c r="R103" s="213">
        <v>0.185</v>
      </c>
      <c r="S103" s="232">
        <v>93347.8</v>
      </c>
      <c r="T103" s="232">
        <v>19673.86</v>
      </c>
      <c r="U103" s="233">
        <f t="shared" si="33"/>
        <v>0.777898333333333</v>
      </c>
      <c r="V103" s="233">
        <f t="shared" si="34"/>
        <v>0.819744166666667</v>
      </c>
      <c r="W103" s="233">
        <f t="shared" si="35"/>
        <v>0.648248611111111</v>
      </c>
      <c r="X103" s="233">
        <f t="shared" si="36"/>
        <v>0.738508258258258</v>
      </c>
      <c r="Y103" s="192"/>
      <c r="Z103" s="243"/>
      <c r="AA103" s="247">
        <v>25000</v>
      </c>
      <c r="AB103" s="211">
        <f t="shared" si="37"/>
        <v>50000</v>
      </c>
      <c r="AC103" s="212">
        <v>6142.12542616122</v>
      </c>
      <c r="AD103" s="108">
        <f t="shared" si="38"/>
        <v>12284.2508523224</v>
      </c>
      <c r="AE103" s="213">
        <v>0.245685017046449</v>
      </c>
      <c r="AF103" s="212">
        <v>28750</v>
      </c>
      <c r="AG103" s="108">
        <f t="shared" si="39"/>
        <v>57500</v>
      </c>
      <c r="AH103" s="212">
        <v>6569.00314327943</v>
      </c>
      <c r="AI103" s="108">
        <f t="shared" si="40"/>
        <v>13138.0062865589</v>
      </c>
      <c r="AJ103" s="258">
        <v>0.228487065853197</v>
      </c>
      <c r="AK103" s="259">
        <v>44551.93</v>
      </c>
      <c r="AL103" s="259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71"/>
      <c r="AR103" s="271"/>
      <c r="AS103" s="272">
        <v>56</v>
      </c>
      <c r="AT103" s="272">
        <v>312</v>
      </c>
      <c r="AU103" s="272">
        <f t="shared" si="51"/>
        <v>256</v>
      </c>
      <c r="AV103" s="273"/>
      <c r="AW103" s="272">
        <v>36</v>
      </c>
      <c r="AX103" s="272">
        <v>18</v>
      </c>
      <c r="AY103" s="272">
        <v>14</v>
      </c>
      <c r="AZ103" s="272">
        <f t="shared" si="52"/>
        <v>-4</v>
      </c>
      <c r="BA103" s="273">
        <f>AZ103*5</f>
        <v>-20</v>
      </c>
      <c r="BB103" s="278">
        <v>300</v>
      </c>
      <c r="BC103" s="272">
        <v>112</v>
      </c>
      <c r="BD103" s="272">
        <v>90</v>
      </c>
      <c r="BE103" s="275">
        <v>-98</v>
      </c>
      <c r="BF103" s="281">
        <v>12</v>
      </c>
      <c r="BG103" s="272">
        <v>14</v>
      </c>
      <c r="BH103" s="272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12">
        <v>10000</v>
      </c>
      <c r="J104" s="108">
        <f t="shared" si="27"/>
        <v>30000</v>
      </c>
      <c r="K104" s="212">
        <f t="shared" si="28"/>
        <v>2103.34478047153</v>
      </c>
      <c r="L104" s="108">
        <f t="shared" si="29"/>
        <v>6310.03434141459</v>
      </c>
      <c r="M104" s="213">
        <v>0.210334478047153</v>
      </c>
      <c r="N104" s="214">
        <v>12800</v>
      </c>
      <c r="O104" s="211">
        <f t="shared" si="30"/>
        <v>38400</v>
      </c>
      <c r="P104" s="212">
        <f t="shared" si="31"/>
        <v>2490.36022007828</v>
      </c>
      <c r="Q104" s="108">
        <f t="shared" si="32"/>
        <v>7471.08066023485</v>
      </c>
      <c r="R104" s="213">
        <v>0.194559392193616</v>
      </c>
      <c r="S104" s="232">
        <v>23326.73</v>
      </c>
      <c r="T104" s="232">
        <v>3844.2</v>
      </c>
      <c r="U104" s="233">
        <f t="shared" si="33"/>
        <v>0.777557666666667</v>
      </c>
      <c r="V104" s="233">
        <f t="shared" si="34"/>
        <v>0.609220139226406</v>
      </c>
      <c r="W104" s="233">
        <f t="shared" si="35"/>
        <v>0.607466927083333</v>
      </c>
      <c r="X104" s="233">
        <f t="shared" si="36"/>
        <v>0.51454403650879</v>
      </c>
      <c r="Y104" s="192"/>
      <c r="Z104" s="243"/>
      <c r="AA104" s="247">
        <v>6500</v>
      </c>
      <c r="AB104" s="211">
        <f t="shared" si="37"/>
        <v>13000</v>
      </c>
      <c r="AC104" s="212">
        <v>1765.93322193755</v>
      </c>
      <c r="AD104" s="108">
        <f t="shared" si="38"/>
        <v>3531.8664438751</v>
      </c>
      <c r="AE104" s="213">
        <v>0.271682034144239</v>
      </c>
      <c r="AF104" s="212">
        <v>7475</v>
      </c>
      <c r="AG104" s="108">
        <f t="shared" si="39"/>
        <v>14950</v>
      </c>
      <c r="AH104" s="212">
        <v>1888.66558086221</v>
      </c>
      <c r="AI104" s="108">
        <f t="shared" si="40"/>
        <v>3777.33116172442</v>
      </c>
      <c r="AJ104" s="258">
        <v>0.252664291754142</v>
      </c>
      <c r="AK104" s="259">
        <v>14941.36</v>
      </c>
      <c r="AL104" s="259">
        <v>1963.74</v>
      </c>
      <c r="AM104" s="260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71"/>
      <c r="AR104" s="271"/>
      <c r="AS104" s="272">
        <v>36</v>
      </c>
      <c r="AT104" s="272">
        <v>10</v>
      </c>
      <c r="AU104" s="272">
        <f t="shared" si="51"/>
        <v>-26</v>
      </c>
      <c r="AV104" s="273">
        <f>AU104*2</f>
        <v>-52</v>
      </c>
      <c r="AW104" s="272">
        <v>12</v>
      </c>
      <c r="AX104" s="272">
        <v>6</v>
      </c>
      <c r="AY104" s="272">
        <v>0</v>
      </c>
      <c r="AZ104" s="272">
        <f t="shared" si="52"/>
        <v>-6</v>
      </c>
      <c r="BA104" s="273">
        <f>AZ104*5</f>
        <v>-30</v>
      </c>
      <c r="BB104" s="278">
        <v>100</v>
      </c>
      <c r="BC104" s="272">
        <v>0</v>
      </c>
      <c r="BD104" s="272">
        <v>30</v>
      </c>
      <c r="BE104" s="275">
        <v>-70</v>
      </c>
      <c r="BF104" s="281">
        <v>6</v>
      </c>
      <c r="BG104" s="272">
        <v>6</v>
      </c>
      <c r="BH104" s="272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12">
        <v>8000</v>
      </c>
      <c r="J105" s="108">
        <f t="shared" si="27"/>
        <v>24000</v>
      </c>
      <c r="K105" s="212">
        <f t="shared" si="28"/>
        <v>1280</v>
      </c>
      <c r="L105" s="108">
        <f t="shared" si="29"/>
        <v>3840</v>
      </c>
      <c r="M105" s="213">
        <v>0.16</v>
      </c>
      <c r="N105" s="214">
        <v>11500</v>
      </c>
      <c r="O105" s="211">
        <f t="shared" si="30"/>
        <v>34500</v>
      </c>
      <c r="P105" s="212">
        <f t="shared" si="31"/>
        <v>1725</v>
      </c>
      <c r="Q105" s="108">
        <f t="shared" si="32"/>
        <v>5175</v>
      </c>
      <c r="R105" s="213">
        <v>0.15</v>
      </c>
      <c r="S105" s="232">
        <v>18431.47</v>
      </c>
      <c r="T105" s="232">
        <v>3875.84</v>
      </c>
      <c r="U105" s="233">
        <f t="shared" si="33"/>
        <v>0.767977916666667</v>
      </c>
      <c r="V105" s="233">
        <f t="shared" si="34"/>
        <v>1.00933333333333</v>
      </c>
      <c r="W105" s="233">
        <f t="shared" si="35"/>
        <v>0.534245507246377</v>
      </c>
      <c r="X105" s="233">
        <f t="shared" si="36"/>
        <v>0.748954589371981</v>
      </c>
      <c r="Y105" s="192"/>
      <c r="Z105" s="243"/>
      <c r="AA105" s="247">
        <v>5200</v>
      </c>
      <c r="AB105" s="211">
        <f t="shared" si="37"/>
        <v>10400</v>
      </c>
      <c r="AC105" s="212">
        <v>943.240414373265</v>
      </c>
      <c r="AD105" s="108">
        <f t="shared" si="38"/>
        <v>1886.48082874653</v>
      </c>
      <c r="AE105" s="213">
        <v>0.181392387379474</v>
      </c>
      <c r="AF105" s="212">
        <v>5980</v>
      </c>
      <c r="AG105" s="108">
        <f t="shared" si="39"/>
        <v>11960</v>
      </c>
      <c r="AH105" s="212">
        <v>1008.79562317221</v>
      </c>
      <c r="AI105" s="108">
        <f t="shared" si="40"/>
        <v>2017.59124634442</v>
      </c>
      <c r="AJ105" s="258">
        <v>0.168694920262911</v>
      </c>
      <c r="AK105" s="259">
        <v>9521.68</v>
      </c>
      <c r="AL105" s="259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71"/>
      <c r="AR105" s="271"/>
      <c r="AS105" s="272">
        <v>27</v>
      </c>
      <c r="AT105" s="272">
        <v>0</v>
      </c>
      <c r="AU105" s="272">
        <f t="shared" si="51"/>
        <v>-27</v>
      </c>
      <c r="AV105" s="273">
        <f>AU105*2</f>
        <v>-54</v>
      </c>
      <c r="AW105" s="272">
        <v>10</v>
      </c>
      <c r="AX105" s="272">
        <v>0</v>
      </c>
      <c r="AY105" s="272">
        <v>0</v>
      </c>
      <c r="AZ105" s="272">
        <f t="shared" si="52"/>
        <v>-10</v>
      </c>
      <c r="BA105" s="273">
        <f>AZ105*5</f>
        <v>-50</v>
      </c>
      <c r="BB105" s="278">
        <v>100</v>
      </c>
      <c r="BC105" s="272">
        <v>0</v>
      </c>
      <c r="BD105" s="272">
        <v>0</v>
      </c>
      <c r="BE105" s="275">
        <v>-100</v>
      </c>
      <c r="BF105" s="281">
        <v>4</v>
      </c>
      <c r="BG105" s="272">
        <v>2</v>
      </c>
      <c r="BH105" s="272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12">
        <v>10500</v>
      </c>
      <c r="J106" s="108">
        <f t="shared" si="27"/>
        <v>31500</v>
      </c>
      <c r="K106" s="212">
        <f t="shared" si="28"/>
        <v>2100</v>
      </c>
      <c r="L106" s="108">
        <f t="shared" si="29"/>
        <v>6300</v>
      </c>
      <c r="M106" s="213">
        <v>0.2</v>
      </c>
      <c r="N106" s="214">
        <v>13500</v>
      </c>
      <c r="O106" s="211">
        <f t="shared" si="30"/>
        <v>40500</v>
      </c>
      <c r="P106" s="212">
        <f t="shared" si="31"/>
        <v>2497.5</v>
      </c>
      <c r="Q106" s="108">
        <f t="shared" si="32"/>
        <v>7492.5</v>
      </c>
      <c r="R106" s="213">
        <v>0.185</v>
      </c>
      <c r="S106" s="232">
        <v>23649.46</v>
      </c>
      <c r="T106" s="232">
        <v>1820.86</v>
      </c>
      <c r="U106" s="233">
        <f t="shared" si="33"/>
        <v>0.750776507936508</v>
      </c>
      <c r="V106" s="233">
        <f t="shared" si="34"/>
        <v>0.289025396825397</v>
      </c>
      <c r="W106" s="233">
        <f t="shared" si="35"/>
        <v>0.583937283950617</v>
      </c>
      <c r="X106" s="233">
        <f t="shared" si="36"/>
        <v>0.243024357691024</v>
      </c>
      <c r="Y106" s="192"/>
      <c r="Z106" s="243"/>
      <c r="AA106" s="247">
        <v>6825</v>
      </c>
      <c r="AB106" s="211">
        <f t="shared" si="37"/>
        <v>13650</v>
      </c>
      <c r="AC106" s="212">
        <v>1694.32705253915</v>
      </c>
      <c r="AD106" s="108">
        <f t="shared" si="38"/>
        <v>3388.6541050783</v>
      </c>
      <c r="AE106" s="213">
        <v>0.248253047991084</v>
      </c>
      <c r="AF106" s="212">
        <v>7848.75</v>
      </c>
      <c r="AG106" s="108">
        <f t="shared" si="39"/>
        <v>15697.5</v>
      </c>
      <c r="AH106" s="212">
        <v>1812.08278269062</v>
      </c>
      <c r="AI106" s="108">
        <f t="shared" si="40"/>
        <v>3624.16556538124</v>
      </c>
      <c r="AJ106" s="258">
        <v>0.230875334631708</v>
      </c>
      <c r="AK106" s="259">
        <v>14989.55</v>
      </c>
      <c r="AL106" s="259">
        <v>2446.73</v>
      </c>
      <c r="AM106" s="260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71"/>
      <c r="AR106" s="271"/>
      <c r="AS106" s="272">
        <v>27</v>
      </c>
      <c r="AT106" s="272">
        <v>0</v>
      </c>
      <c r="AU106" s="272">
        <f t="shared" si="51"/>
        <v>-27</v>
      </c>
      <c r="AV106" s="273">
        <f>AU106*2</f>
        <v>-54</v>
      </c>
      <c r="AW106" s="272">
        <v>12</v>
      </c>
      <c r="AX106" s="272">
        <v>6</v>
      </c>
      <c r="AY106" s="272">
        <v>4</v>
      </c>
      <c r="AZ106" s="272">
        <f t="shared" si="52"/>
        <v>-2</v>
      </c>
      <c r="BA106" s="273">
        <f>AZ106*5</f>
        <v>-10</v>
      </c>
      <c r="BB106" s="278">
        <v>100</v>
      </c>
      <c r="BC106" s="272">
        <v>32</v>
      </c>
      <c r="BD106" s="272">
        <v>30</v>
      </c>
      <c r="BE106" s="275">
        <v>-38</v>
      </c>
      <c r="BF106" s="281">
        <v>6</v>
      </c>
      <c r="BG106" s="272">
        <v>4</v>
      </c>
      <c r="BH106" s="272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90">
        <v>40</v>
      </c>
      <c r="F107" s="191">
        <v>100</v>
      </c>
      <c r="G107" s="189">
        <v>1</v>
      </c>
      <c r="H107" s="189">
        <v>1</v>
      </c>
      <c r="I107" s="212">
        <v>8500</v>
      </c>
      <c r="J107" s="108">
        <f t="shared" si="27"/>
        <v>25500</v>
      </c>
      <c r="K107" s="212">
        <f t="shared" si="28"/>
        <v>2209.47080860302</v>
      </c>
      <c r="L107" s="108">
        <f t="shared" si="29"/>
        <v>6628.41242580907</v>
      </c>
      <c r="M107" s="213">
        <v>0.259937742188591</v>
      </c>
      <c r="N107" s="214">
        <v>11000</v>
      </c>
      <c r="O107" s="211">
        <f t="shared" si="30"/>
        <v>33000</v>
      </c>
      <c r="P107" s="212">
        <f t="shared" si="31"/>
        <v>2644.86652676892</v>
      </c>
      <c r="Q107" s="108">
        <f t="shared" si="32"/>
        <v>7934.59958030675</v>
      </c>
      <c r="R107" s="213">
        <v>0.240442411524447</v>
      </c>
      <c r="S107" s="232">
        <v>19018.97</v>
      </c>
      <c r="T107" s="232">
        <v>3708.88</v>
      </c>
      <c r="U107" s="233">
        <f t="shared" si="33"/>
        <v>0.745841960784314</v>
      </c>
      <c r="V107" s="233">
        <f t="shared" si="34"/>
        <v>0.559542732368119</v>
      </c>
      <c r="W107" s="233">
        <f t="shared" si="35"/>
        <v>0.576332424242424</v>
      </c>
      <c r="X107" s="233">
        <f t="shared" si="36"/>
        <v>0.467431275196954</v>
      </c>
      <c r="Y107" s="192"/>
      <c r="Z107" s="243"/>
      <c r="AA107" s="247">
        <v>5525</v>
      </c>
      <c r="AB107" s="211">
        <f t="shared" si="37"/>
        <v>11050</v>
      </c>
      <c r="AC107" s="212">
        <v>1855.03486638963</v>
      </c>
      <c r="AD107" s="108">
        <f t="shared" si="38"/>
        <v>3710.06973277926</v>
      </c>
      <c r="AE107" s="213">
        <v>0.335752916993597</v>
      </c>
      <c r="AF107" s="212">
        <v>6353.75</v>
      </c>
      <c r="AG107" s="108">
        <f t="shared" si="39"/>
        <v>12707.5</v>
      </c>
      <c r="AH107" s="212">
        <v>1983.9597896037</v>
      </c>
      <c r="AI107" s="108">
        <f t="shared" si="40"/>
        <v>3967.9195792074</v>
      </c>
      <c r="AJ107" s="258">
        <v>0.312250212804046</v>
      </c>
      <c r="AK107" s="259">
        <v>11221.09</v>
      </c>
      <c r="AL107" s="259">
        <v>2858.72</v>
      </c>
      <c r="AM107" s="260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71"/>
      <c r="AR107" s="271"/>
      <c r="AS107" s="272">
        <v>27</v>
      </c>
      <c r="AT107" s="272">
        <v>22</v>
      </c>
      <c r="AU107" s="272">
        <f t="shared" si="51"/>
        <v>-5</v>
      </c>
      <c r="AV107" s="273">
        <f>AU107*2</f>
        <v>-10</v>
      </c>
      <c r="AW107" s="272">
        <v>8</v>
      </c>
      <c r="AX107" s="272">
        <v>4</v>
      </c>
      <c r="AY107" s="272">
        <v>4</v>
      </c>
      <c r="AZ107" s="272">
        <f t="shared" si="52"/>
        <v>0</v>
      </c>
      <c r="BA107" s="272"/>
      <c r="BB107" s="278">
        <v>100</v>
      </c>
      <c r="BC107" s="272">
        <v>32</v>
      </c>
      <c r="BD107" s="272">
        <v>32</v>
      </c>
      <c r="BE107" s="275">
        <v>-36</v>
      </c>
      <c r="BF107" s="281">
        <v>4</v>
      </c>
      <c r="BG107" s="272">
        <v>2</v>
      </c>
      <c r="BH107" s="272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9">
        <v>3</v>
      </c>
      <c r="H108" s="189">
        <v>1</v>
      </c>
      <c r="I108" s="212">
        <v>8500</v>
      </c>
      <c r="J108" s="108">
        <f t="shared" si="27"/>
        <v>25500</v>
      </c>
      <c r="K108" s="212">
        <f t="shared" si="28"/>
        <v>2013.88715716473</v>
      </c>
      <c r="L108" s="108">
        <f t="shared" si="29"/>
        <v>6041.66147149418</v>
      </c>
      <c r="M108" s="213">
        <v>0.236927900842909</v>
      </c>
      <c r="N108" s="214">
        <v>11000</v>
      </c>
      <c r="O108" s="211">
        <f t="shared" si="30"/>
        <v>33000</v>
      </c>
      <c r="P108" s="212">
        <f t="shared" si="31"/>
        <v>2410.7413910766</v>
      </c>
      <c r="Q108" s="108">
        <f t="shared" si="32"/>
        <v>7232.2241732298</v>
      </c>
      <c r="R108" s="213">
        <v>0.219158308279691</v>
      </c>
      <c r="S108" s="232">
        <v>18669.51</v>
      </c>
      <c r="T108" s="232">
        <v>4532.23</v>
      </c>
      <c r="U108" s="233">
        <f t="shared" si="33"/>
        <v>0.732137647058823</v>
      </c>
      <c r="V108" s="233">
        <f t="shared" si="34"/>
        <v>0.750162851954551</v>
      </c>
      <c r="W108" s="233">
        <f t="shared" si="35"/>
        <v>0.565742727272727</v>
      </c>
      <c r="X108" s="233">
        <f t="shared" si="36"/>
        <v>0.626671669937462</v>
      </c>
      <c r="Y108" s="192"/>
      <c r="Z108" s="243"/>
      <c r="AA108" s="247">
        <v>5525</v>
      </c>
      <c r="AB108" s="211">
        <f t="shared" si="37"/>
        <v>11050</v>
      </c>
      <c r="AC108" s="212">
        <v>1690.82609236955</v>
      </c>
      <c r="AD108" s="108">
        <f t="shared" si="38"/>
        <v>3381.6521847391</v>
      </c>
      <c r="AE108" s="213">
        <v>0.306031871922091</v>
      </c>
      <c r="AF108" s="212">
        <v>6353.75</v>
      </c>
      <c r="AG108" s="108">
        <f t="shared" si="39"/>
        <v>12707.5</v>
      </c>
      <c r="AH108" s="212">
        <v>1808.33850578923</v>
      </c>
      <c r="AI108" s="108">
        <f t="shared" si="40"/>
        <v>3616.67701157846</v>
      </c>
      <c r="AJ108" s="258">
        <v>0.284609640887544</v>
      </c>
      <c r="AK108" s="259">
        <v>10138.95</v>
      </c>
      <c r="AL108" s="259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71"/>
      <c r="AR108" s="271"/>
      <c r="AS108" s="272">
        <v>24</v>
      </c>
      <c r="AT108" s="272">
        <v>44</v>
      </c>
      <c r="AU108" s="272">
        <f t="shared" si="51"/>
        <v>20</v>
      </c>
      <c r="AV108" s="273"/>
      <c r="AW108" s="272">
        <v>8</v>
      </c>
      <c r="AX108" s="272">
        <v>0</v>
      </c>
      <c r="AY108" s="272">
        <v>0</v>
      </c>
      <c r="AZ108" s="272">
        <f t="shared" si="52"/>
        <v>-8</v>
      </c>
      <c r="BA108" s="273">
        <f>AZ108*5</f>
        <v>-40</v>
      </c>
      <c r="BB108" s="278">
        <v>100</v>
      </c>
      <c r="BC108" s="272">
        <v>0</v>
      </c>
      <c r="BD108" s="272">
        <v>0</v>
      </c>
      <c r="BE108" s="275">
        <v>-100</v>
      </c>
      <c r="BF108" s="281">
        <v>4</v>
      </c>
      <c r="BG108" s="272">
        <v>4</v>
      </c>
      <c r="BH108" s="272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12">
        <v>9500</v>
      </c>
      <c r="J109" s="108">
        <f t="shared" si="27"/>
        <v>28500</v>
      </c>
      <c r="K109" s="212">
        <f t="shared" si="28"/>
        <v>2311.82854096569</v>
      </c>
      <c r="L109" s="108">
        <f t="shared" si="29"/>
        <v>6935.48562289708</v>
      </c>
      <c r="M109" s="213">
        <v>0.243350372733231</v>
      </c>
      <c r="N109" s="214">
        <v>12000</v>
      </c>
      <c r="O109" s="211">
        <f t="shared" si="30"/>
        <v>36000</v>
      </c>
      <c r="P109" s="212">
        <f t="shared" si="31"/>
        <v>2701.18913733887</v>
      </c>
      <c r="Q109" s="108">
        <f t="shared" si="32"/>
        <v>8103.5674120166</v>
      </c>
      <c r="R109" s="213">
        <v>0.225099094778239</v>
      </c>
      <c r="S109" s="232">
        <v>20828.56</v>
      </c>
      <c r="T109" s="232">
        <v>5080.99</v>
      </c>
      <c r="U109" s="233">
        <f t="shared" si="33"/>
        <v>0.730826666666667</v>
      </c>
      <c r="V109" s="233">
        <f t="shared" si="34"/>
        <v>0.732607675405659</v>
      </c>
      <c r="W109" s="233">
        <f t="shared" si="35"/>
        <v>0.578571111111111</v>
      </c>
      <c r="X109" s="233">
        <f t="shared" si="36"/>
        <v>0.627006569040878</v>
      </c>
      <c r="Y109" s="192"/>
      <c r="Z109" s="243"/>
      <c r="AA109" s="247">
        <v>6175</v>
      </c>
      <c r="AB109" s="211">
        <f t="shared" si="37"/>
        <v>12350</v>
      </c>
      <c r="AC109" s="212">
        <v>1940.97271251912</v>
      </c>
      <c r="AD109" s="108">
        <f t="shared" si="38"/>
        <v>3881.94542503824</v>
      </c>
      <c r="AE109" s="213">
        <v>0.314327564780424</v>
      </c>
      <c r="AF109" s="212">
        <v>7101.25</v>
      </c>
      <c r="AG109" s="108">
        <f t="shared" si="39"/>
        <v>14202.5</v>
      </c>
      <c r="AH109" s="212">
        <v>2075.8703160392</v>
      </c>
      <c r="AI109" s="108">
        <f t="shared" si="40"/>
        <v>4151.7406320784</v>
      </c>
      <c r="AJ109" s="258">
        <v>0.292324635245794</v>
      </c>
      <c r="AK109" s="259">
        <v>12084.13</v>
      </c>
      <c r="AL109" s="259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71"/>
      <c r="AR109" s="271"/>
      <c r="AS109" s="272">
        <v>27</v>
      </c>
      <c r="AT109" s="272">
        <v>87</v>
      </c>
      <c r="AU109" s="272">
        <f t="shared" si="51"/>
        <v>60</v>
      </c>
      <c r="AV109" s="273"/>
      <c r="AW109" s="272">
        <v>12</v>
      </c>
      <c r="AX109" s="272">
        <v>6</v>
      </c>
      <c r="AY109" s="272">
        <v>0</v>
      </c>
      <c r="AZ109" s="272">
        <f t="shared" si="52"/>
        <v>-6</v>
      </c>
      <c r="BA109" s="273">
        <f>AZ109*5</f>
        <v>-30</v>
      </c>
      <c r="BB109" s="278">
        <v>100</v>
      </c>
      <c r="BC109" s="272">
        <v>0</v>
      </c>
      <c r="BD109" s="272">
        <v>30</v>
      </c>
      <c r="BE109" s="275">
        <v>-70</v>
      </c>
      <c r="BF109" s="281">
        <v>6</v>
      </c>
      <c r="BG109" s="272">
        <v>3</v>
      </c>
      <c r="BH109" s="272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8">
        <v>11000</v>
      </c>
      <c r="J110" s="108">
        <f t="shared" si="27"/>
        <v>33000</v>
      </c>
      <c r="K110" s="208">
        <f t="shared" si="28"/>
        <v>2951.4921765291</v>
      </c>
      <c r="L110" s="108">
        <f t="shared" si="29"/>
        <v>8854.47652958731</v>
      </c>
      <c r="M110" s="209">
        <v>0.268317470593555</v>
      </c>
      <c r="N110" s="210">
        <v>14000</v>
      </c>
      <c r="O110" s="211">
        <f t="shared" si="30"/>
        <v>42000</v>
      </c>
      <c r="P110" s="208">
        <f t="shared" si="31"/>
        <v>3474.71124418653</v>
      </c>
      <c r="Q110" s="108">
        <f t="shared" si="32"/>
        <v>10424.1337325596</v>
      </c>
      <c r="R110" s="209">
        <v>0.248193660299038</v>
      </c>
      <c r="S110" s="228">
        <v>24027.72</v>
      </c>
      <c r="T110" s="228">
        <v>5691.35</v>
      </c>
      <c r="U110" s="233">
        <f t="shared" si="33"/>
        <v>0.728112727272727</v>
      </c>
      <c r="V110" s="233">
        <f t="shared" si="34"/>
        <v>0.642765270310707</v>
      </c>
      <c r="W110" s="233">
        <f t="shared" si="35"/>
        <v>0.572088571428572</v>
      </c>
      <c r="X110" s="233">
        <f t="shared" si="36"/>
        <v>0.545978221885543</v>
      </c>
      <c r="Y110" s="192"/>
      <c r="Z110" s="243"/>
      <c r="AA110" s="244">
        <v>7150</v>
      </c>
      <c r="AB110" s="211">
        <f t="shared" si="37"/>
        <v>14300</v>
      </c>
      <c r="AC110" s="208">
        <v>2478.02363987756</v>
      </c>
      <c r="AD110" s="108">
        <f t="shared" si="38"/>
        <v>4956.04727975512</v>
      </c>
      <c r="AE110" s="209">
        <v>0.346576732850008</v>
      </c>
      <c r="AF110" s="208">
        <v>8222.5</v>
      </c>
      <c r="AG110" s="108">
        <f t="shared" si="39"/>
        <v>16445</v>
      </c>
      <c r="AH110" s="208">
        <v>2650.24628284905</v>
      </c>
      <c r="AI110" s="108">
        <f t="shared" si="40"/>
        <v>5300.4925656981</v>
      </c>
      <c r="AJ110" s="257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71"/>
      <c r="AR110" s="271"/>
      <c r="AS110" s="272">
        <v>27</v>
      </c>
      <c r="AT110" s="272">
        <v>55</v>
      </c>
      <c r="AU110" s="272">
        <f t="shared" si="51"/>
        <v>28</v>
      </c>
      <c r="AV110" s="273"/>
      <c r="AW110" s="272">
        <v>10</v>
      </c>
      <c r="AX110" s="272">
        <v>0</v>
      </c>
      <c r="AY110" s="272">
        <v>0</v>
      </c>
      <c r="AZ110" s="272">
        <f t="shared" si="52"/>
        <v>-10</v>
      </c>
      <c r="BA110" s="273">
        <f>AZ110*5</f>
        <v>-50</v>
      </c>
      <c r="BB110" s="278">
        <v>100</v>
      </c>
      <c r="BC110" s="272">
        <v>0</v>
      </c>
      <c r="BD110" s="272">
        <v>0</v>
      </c>
      <c r="BE110" s="275">
        <v>-100</v>
      </c>
      <c r="BF110" s="281">
        <v>8</v>
      </c>
      <c r="BG110" s="272">
        <v>0</v>
      </c>
      <c r="BH110" s="272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9">
        <v>3</v>
      </c>
      <c r="H111" s="189">
        <v>1</v>
      </c>
      <c r="I111" s="212">
        <v>10000</v>
      </c>
      <c r="J111" s="108">
        <f t="shared" si="27"/>
        <v>30000</v>
      </c>
      <c r="K111" s="212">
        <f t="shared" si="28"/>
        <v>1900</v>
      </c>
      <c r="L111" s="108">
        <f t="shared" si="29"/>
        <v>5700</v>
      </c>
      <c r="M111" s="213">
        <v>0.19</v>
      </c>
      <c r="N111" s="214">
        <v>12800</v>
      </c>
      <c r="O111" s="211">
        <f t="shared" si="30"/>
        <v>38400</v>
      </c>
      <c r="P111" s="212">
        <f t="shared" si="31"/>
        <v>2249.6</v>
      </c>
      <c r="Q111" s="108">
        <f t="shared" si="32"/>
        <v>6748.8</v>
      </c>
      <c r="R111" s="213">
        <v>0.17575</v>
      </c>
      <c r="S111" s="232">
        <v>21835.9</v>
      </c>
      <c r="T111" s="232">
        <v>3825.26</v>
      </c>
      <c r="U111" s="233">
        <f t="shared" si="33"/>
        <v>0.727863333333333</v>
      </c>
      <c r="V111" s="233">
        <f t="shared" si="34"/>
        <v>0.671098245614035</v>
      </c>
      <c r="W111" s="233">
        <f t="shared" si="35"/>
        <v>0.568643229166667</v>
      </c>
      <c r="X111" s="233">
        <f t="shared" si="36"/>
        <v>0.56680595068753</v>
      </c>
      <c r="Y111" s="192"/>
      <c r="Z111" s="243"/>
      <c r="AA111" s="247">
        <v>6500</v>
      </c>
      <c r="AB111" s="211">
        <f t="shared" si="37"/>
        <v>13000</v>
      </c>
      <c r="AC111" s="212">
        <v>1471.84370091416</v>
      </c>
      <c r="AD111" s="108">
        <f t="shared" si="38"/>
        <v>2943.68740182832</v>
      </c>
      <c r="AE111" s="213">
        <v>0.226437492448332</v>
      </c>
      <c r="AF111" s="212">
        <v>7475</v>
      </c>
      <c r="AG111" s="108">
        <f t="shared" si="39"/>
        <v>14950</v>
      </c>
      <c r="AH111" s="212">
        <v>1574.13683812769</v>
      </c>
      <c r="AI111" s="108">
        <f t="shared" si="40"/>
        <v>3148.27367625538</v>
      </c>
      <c r="AJ111" s="258">
        <v>0.210586867976949</v>
      </c>
      <c r="AK111" s="259">
        <v>11766</v>
      </c>
      <c r="AL111" s="259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71"/>
      <c r="AR111" s="271"/>
      <c r="AS111" s="272">
        <v>27</v>
      </c>
      <c r="AT111" s="272">
        <v>0</v>
      </c>
      <c r="AU111" s="272">
        <f t="shared" si="51"/>
        <v>-27</v>
      </c>
      <c r="AV111" s="273">
        <f>AU111*2</f>
        <v>-54</v>
      </c>
      <c r="AW111" s="272">
        <v>10</v>
      </c>
      <c r="AX111" s="272">
        <v>10</v>
      </c>
      <c r="AY111" s="272">
        <v>0</v>
      </c>
      <c r="AZ111" s="272">
        <f t="shared" si="52"/>
        <v>0</v>
      </c>
      <c r="BA111" s="272"/>
      <c r="BB111" s="278">
        <v>100</v>
      </c>
      <c r="BC111" s="272">
        <v>0</v>
      </c>
      <c r="BD111" s="272">
        <v>80</v>
      </c>
      <c r="BE111" s="275">
        <v>-20</v>
      </c>
      <c r="BF111" s="281">
        <v>6</v>
      </c>
      <c r="BG111" s="272">
        <v>1</v>
      </c>
      <c r="BH111" s="272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12">
        <v>16000</v>
      </c>
      <c r="J112" s="108">
        <f t="shared" si="27"/>
        <v>48000</v>
      </c>
      <c r="K112" s="212">
        <f t="shared" si="28"/>
        <v>3877.16013868277</v>
      </c>
      <c r="L112" s="108">
        <f t="shared" si="29"/>
        <v>11631.4804160483</v>
      </c>
      <c r="M112" s="213">
        <v>0.242322508667673</v>
      </c>
      <c r="N112" s="214">
        <v>20000</v>
      </c>
      <c r="O112" s="211">
        <f t="shared" si="30"/>
        <v>60000</v>
      </c>
      <c r="P112" s="212">
        <f t="shared" si="31"/>
        <v>4482.96641035194</v>
      </c>
      <c r="Q112" s="108">
        <f t="shared" si="32"/>
        <v>13448.8992310558</v>
      </c>
      <c r="R112" s="213">
        <v>0.224148320517597</v>
      </c>
      <c r="S112" s="232">
        <v>34743.81</v>
      </c>
      <c r="T112" s="232">
        <v>9299.23</v>
      </c>
      <c r="U112" s="233">
        <f t="shared" si="33"/>
        <v>0.723829375</v>
      </c>
      <c r="V112" s="233">
        <f t="shared" si="34"/>
        <v>0.799488084695528</v>
      </c>
      <c r="W112" s="233">
        <f t="shared" si="35"/>
        <v>0.5790635</v>
      </c>
      <c r="X112" s="233">
        <f t="shared" si="36"/>
        <v>0.691449154331269</v>
      </c>
      <c r="Y112" s="192"/>
      <c r="Z112" s="243"/>
      <c r="AA112" s="247">
        <v>10400</v>
      </c>
      <c r="AB112" s="211">
        <f t="shared" si="37"/>
        <v>20800</v>
      </c>
      <c r="AC112" s="212">
        <v>3255.19903310241</v>
      </c>
      <c r="AD112" s="108">
        <f t="shared" si="38"/>
        <v>6510.39806620482</v>
      </c>
      <c r="AE112" s="213">
        <v>0.312999907029078</v>
      </c>
      <c r="AF112" s="212">
        <v>11960</v>
      </c>
      <c r="AG112" s="108">
        <f t="shared" si="39"/>
        <v>23920</v>
      </c>
      <c r="AH112" s="212">
        <v>3481.43536590302</v>
      </c>
      <c r="AI112" s="108">
        <f t="shared" si="40"/>
        <v>6962.87073180604</v>
      </c>
      <c r="AJ112" s="258">
        <v>0.291089913537042</v>
      </c>
      <c r="AK112" s="259">
        <v>21918.79</v>
      </c>
      <c r="AL112" s="259">
        <v>5182.44</v>
      </c>
      <c r="AM112" s="260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71"/>
      <c r="AR112" s="271"/>
      <c r="AS112" s="272">
        <v>42</v>
      </c>
      <c r="AT112" s="272">
        <v>0</v>
      </c>
      <c r="AU112" s="272">
        <f t="shared" si="51"/>
        <v>-42</v>
      </c>
      <c r="AV112" s="273">
        <f>AU112*2</f>
        <v>-84</v>
      </c>
      <c r="AW112" s="272">
        <v>20</v>
      </c>
      <c r="AX112" s="272">
        <v>0</v>
      </c>
      <c r="AY112" s="272">
        <v>0</v>
      </c>
      <c r="AZ112" s="272">
        <f t="shared" si="52"/>
        <v>-20</v>
      </c>
      <c r="BA112" s="273">
        <f>AZ112*5</f>
        <v>-100</v>
      </c>
      <c r="BB112" s="278">
        <v>200</v>
      </c>
      <c r="BC112" s="272">
        <v>0</v>
      </c>
      <c r="BD112" s="272">
        <v>0</v>
      </c>
      <c r="BE112" s="275">
        <v>-200</v>
      </c>
      <c r="BF112" s="281">
        <v>8</v>
      </c>
      <c r="BG112" s="272">
        <v>5</v>
      </c>
      <c r="BH112" s="272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9">
        <v>3</v>
      </c>
      <c r="H113" s="189">
        <v>1</v>
      </c>
      <c r="I113" s="212">
        <v>10000</v>
      </c>
      <c r="J113" s="108">
        <f t="shared" si="27"/>
        <v>30000</v>
      </c>
      <c r="K113" s="212">
        <f t="shared" si="28"/>
        <v>2245.04272417238</v>
      </c>
      <c r="L113" s="108">
        <f t="shared" si="29"/>
        <v>6735.12817251714</v>
      </c>
      <c r="M113" s="213">
        <v>0.224504272417238</v>
      </c>
      <c r="N113" s="214">
        <v>12800</v>
      </c>
      <c r="O113" s="211">
        <f t="shared" si="30"/>
        <v>38400</v>
      </c>
      <c r="P113" s="212">
        <f t="shared" si="31"/>
        <v>2658.1305854201</v>
      </c>
      <c r="Q113" s="108">
        <f t="shared" si="32"/>
        <v>7974.39175626029</v>
      </c>
      <c r="R113" s="213">
        <v>0.207666451985945</v>
      </c>
      <c r="S113" s="232">
        <v>21291.35</v>
      </c>
      <c r="T113" s="232">
        <v>3507.41</v>
      </c>
      <c r="U113" s="233">
        <f t="shared" si="33"/>
        <v>0.709711666666667</v>
      </c>
      <c r="V113" s="233">
        <f t="shared" si="34"/>
        <v>0.520763660343106</v>
      </c>
      <c r="W113" s="233">
        <f t="shared" si="35"/>
        <v>0.554462239583333</v>
      </c>
      <c r="X113" s="233">
        <f t="shared" si="36"/>
        <v>0.439834172587083</v>
      </c>
      <c r="Y113" s="192"/>
      <c r="Z113" s="243"/>
      <c r="AA113" s="247">
        <v>6500</v>
      </c>
      <c r="AB113" s="211">
        <f t="shared" si="37"/>
        <v>13000</v>
      </c>
      <c r="AC113" s="212">
        <v>1884.9004538364</v>
      </c>
      <c r="AD113" s="108">
        <f t="shared" si="38"/>
        <v>3769.8009076728</v>
      </c>
      <c r="AE113" s="213">
        <v>0.289984685205599</v>
      </c>
      <c r="AF113" s="212">
        <v>7475</v>
      </c>
      <c r="AG113" s="108">
        <f t="shared" si="39"/>
        <v>14950</v>
      </c>
      <c r="AH113" s="212">
        <v>2015.90103537802</v>
      </c>
      <c r="AI113" s="108">
        <f t="shared" si="40"/>
        <v>4031.80207075604</v>
      </c>
      <c r="AJ113" s="258">
        <v>0.269685757241207</v>
      </c>
      <c r="AK113" s="259">
        <v>14479.49</v>
      </c>
      <c r="AL113" s="259">
        <v>2916.15</v>
      </c>
      <c r="AM113" s="260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71"/>
      <c r="AR113" s="271"/>
      <c r="AS113" s="272">
        <v>27</v>
      </c>
      <c r="AT113" s="272">
        <v>32</v>
      </c>
      <c r="AU113" s="272">
        <f t="shared" si="51"/>
        <v>5</v>
      </c>
      <c r="AV113" s="273"/>
      <c r="AW113" s="272">
        <v>10</v>
      </c>
      <c r="AX113" s="272">
        <v>2</v>
      </c>
      <c r="AY113" s="272">
        <v>0</v>
      </c>
      <c r="AZ113" s="272">
        <f t="shared" si="52"/>
        <v>-8</v>
      </c>
      <c r="BA113" s="273">
        <f>AZ113*5</f>
        <v>-40</v>
      </c>
      <c r="BB113" s="278">
        <v>100</v>
      </c>
      <c r="BC113" s="272">
        <v>0</v>
      </c>
      <c r="BD113" s="272">
        <v>10</v>
      </c>
      <c r="BE113" s="275">
        <v>-90</v>
      </c>
      <c r="BF113" s="281">
        <v>6</v>
      </c>
      <c r="BG113" s="272">
        <v>1</v>
      </c>
      <c r="BH113" s="272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12">
        <v>10000</v>
      </c>
      <c r="J114" s="108">
        <f t="shared" si="27"/>
        <v>30000</v>
      </c>
      <c r="K114" s="212">
        <f t="shared" si="28"/>
        <v>2000</v>
      </c>
      <c r="L114" s="108">
        <f t="shared" si="29"/>
        <v>6000</v>
      </c>
      <c r="M114" s="213">
        <v>0.2</v>
      </c>
      <c r="N114" s="214">
        <v>12800</v>
      </c>
      <c r="O114" s="211">
        <f t="shared" si="30"/>
        <v>38400</v>
      </c>
      <c r="P114" s="212">
        <f t="shared" si="31"/>
        <v>2368</v>
      </c>
      <c r="Q114" s="108">
        <f t="shared" si="32"/>
        <v>7104</v>
      </c>
      <c r="R114" s="213">
        <v>0.185</v>
      </c>
      <c r="S114" s="232">
        <v>20747.12</v>
      </c>
      <c r="T114" s="232">
        <v>3756.51</v>
      </c>
      <c r="U114" s="233">
        <f t="shared" si="33"/>
        <v>0.691570666666667</v>
      </c>
      <c r="V114" s="233">
        <f t="shared" si="34"/>
        <v>0.626085</v>
      </c>
      <c r="W114" s="233">
        <f t="shared" si="35"/>
        <v>0.540289583333333</v>
      </c>
      <c r="X114" s="233">
        <f t="shared" si="36"/>
        <v>0.528788006756757</v>
      </c>
      <c r="Y114" s="192"/>
      <c r="Z114" s="243"/>
      <c r="AA114" s="247">
        <v>6500</v>
      </c>
      <c r="AB114" s="211">
        <f t="shared" si="37"/>
        <v>13000</v>
      </c>
      <c r="AC114" s="212">
        <v>1606.64015822174</v>
      </c>
      <c r="AD114" s="108">
        <f t="shared" si="38"/>
        <v>3213.28031644348</v>
      </c>
      <c r="AE114" s="213">
        <v>0.24717540895719</v>
      </c>
      <c r="AF114" s="212">
        <v>7475</v>
      </c>
      <c r="AG114" s="108">
        <f t="shared" si="39"/>
        <v>14950</v>
      </c>
      <c r="AH114" s="212">
        <v>1718.30164921815</v>
      </c>
      <c r="AI114" s="108">
        <f t="shared" si="40"/>
        <v>3436.6032984363</v>
      </c>
      <c r="AJ114" s="258">
        <v>0.229873130330187</v>
      </c>
      <c r="AK114" s="259">
        <v>14045.6</v>
      </c>
      <c r="AL114" s="259">
        <v>2579.43</v>
      </c>
      <c r="AM114" s="260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71"/>
      <c r="AR114" s="271"/>
      <c r="AS114" s="272">
        <v>27</v>
      </c>
      <c r="AT114" s="272">
        <v>0</v>
      </c>
      <c r="AU114" s="272">
        <f t="shared" si="51"/>
        <v>-27</v>
      </c>
      <c r="AV114" s="273">
        <f>AU114*2</f>
        <v>-54</v>
      </c>
      <c r="AW114" s="272">
        <v>12</v>
      </c>
      <c r="AX114" s="272">
        <v>6</v>
      </c>
      <c r="AY114" s="272">
        <v>0</v>
      </c>
      <c r="AZ114" s="272">
        <f t="shared" si="52"/>
        <v>-6</v>
      </c>
      <c r="BA114" s="273">
        <f>AZ114*5</f>
        <v>-30</v>
      </c>
      <c r="BB114" s="278">
        <v>100</v>
      </c>
      <c r="BC114" s="272">
        <v>0</v>
      </c>
      <c r="BD114" s="272">
        <v>30</v>
      </c>
      <c r="BE114" s="275">
        <v>-70</v>
      </c>
      <c r="BF114" s="281">
        <v>6</v>
      </c>
      <c r="BG114" s="272">
        <v>0</v>
      </c>
      <c r="BH114" s="272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9">
        <v>2</v>
      </c>
      <c r="H115" s="189">
        <v>0</v>
      </c>
      <c r="I115" s="212">
        <v>10500</v>
      </c>
      <c r="J115" s="108">
        <f t="shared" si="27"/>
        <v>31500</v>
      </c>
      <c r="K115" s="212">
        <f t="shared" si="28"/>
        <v>2726.87567961291</v>
      </c>
      <c r="L115" s="108">
        <f t="shared" si="29"/>
        <v>8180.62703883873</v>
      </c>
      <c r="M115" s="213">
        <v>0.25970244567742</v>
      </c>
      <c r="N115" s="214">
        <v>13500</v>
      </c>
      <c r="O115" s="211">
        <f t="shared" si="30"/>
        <v>40500</v>
      </c>
      <c r="P115" s="212">
        <f t="shared" si="31"/>
        <v>3243.03429039679</v>
      </c>
      <c r="Q115" s="108">
        <f t="shared" si="32"/>
        <v>9729.10287119037</v>
      </c>
      <c r="R115" s="213">
        <v>0.240224762251614</v>
      </c>
      <c r="S115" s="232">
        <v>21437.12</v>
      </c>
      <c r="T115" s="232">
        <v>5239</v>
      </c>
      <c r="U115" s="233">
        <f t="shared" si="33"/>
        <v>0.680543492063492</v>
      </c>
      <c r="V115" s="233">
        <f t="shared" si="34"/>
        <v>0.640415456556946</v>
      </c>
      <c r="W115" s="233">
        <f t="shared" si="35"/>
        <v>0.529311604938272</v>
      </c>
      <c r="X115" s="233">
        <f t="shared" si="36"/>
        <v>0.538487470978812</v>
      </c>
      <c r="Y115" s="192"/>
      <c r="Z115" s="243"/>
      <c r="AA115" s="247">
        <v>6825</v>
      </c>
      <c r="AB115" s="211">
        <f t="shared" si="37"/>
        <v>13650</v>
      </c>
      <c r="AC115" s="212">
        <v>2289.43937267501</v>
      </c>
      <c r="AD115" s="108">
        <f t="shared" si="38"/>
        <v>4578.87874535002</v>
      </c>
      <c r="AE115" s="213">
        <v>0.335448992333334</v>
      </c>
      <c r="AF115" s="212">
        <v>7848.75</v>
      </c>
      <c r="AG115" s="108">
        <f t="shared" si="39"/>
        <v>15697.5</v>
      </c>
      <c r="AH115" s="212">
        <v>2448.55540907592</v>
      </c>
      <c r="AI115" s="108">
        <f t="shared" si="40"/>
        <v>4897.11081815184</v>
      </c>
      <c r="AJ115" s="258">
        <v>0.311967562870001</v>
      </c>
      <c r="AK115" s="259">
        <v>9395.82</v>
      </c>
      <c r="AL115" s="259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71"/>
      <c r="AR115" s="271"/>
      <c r="AS115" s="272">
        <v>27</v>
      </c>
      <c r="AT115" s="272">
        <v>22</v>
      </c>
      <c r="AU115" s="272">
        <f t="shared" si="51"/>
        <v>-5</v>
      </c>
      <c r="AV115" s="273">
        <f>AU115*2</f>
        <v>-10</v>
      </c>
      <c r="AW115" s="272">
        <v>10</v>
      </c>
      <c r="AX115" s="272">
        <v>2</v>
      </c>
      <c r="AY115" s="272">
        <v>2</v>
      </c>
      <c r="AZ115" s="272">
        <f t="shared" si="52"/>
        <v>-6</v>
      </c>
      <c r="BA115" s="273">
        <f>AZ115*5</f>
        <v>-30</v>
      </c>
      <c r="BB115" s="278">
        <v>100</v>
      </c>
      <c r="BC115" s="272">
        <v>16</v>
      </c>
      <c r="BD115" s="272">
        <v>10</v>
      </c>
      <c r="BE115" s="275">
        <v>-74</v>
      </c>
      <c r="BF115" s="281">
        <v>6</v>
      </c>
      <c r="BG115" s="272">
        <v>3</v>
      </c>
      <c r="BH115" s="272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12">
        <v>8000</v>
      </c>
      <c r="J116" s="108">
        <f t="shared" si="27"/>
        <v>24000</v>
      </c>
      <c r="K116" s="212">
        <f t="shared" si="28"/>
        <v>1872.35902704079</v>
      </c>
      <c r="L116" s="108">
        <f t="shared" si="29"/>
        <v>5617.07708112238</v>
      </c>
      <c r="M116" s="213">
        <v>0.234044878380099</v>
      </c>
      <c r="N116" s="214">
        <v>11500</v>
      </c>
      <c r="O116" s="211">
        <f t="shared" si="30"/>
        <v>34500</v>
      </c>
      <c r="P116" s="212">
        <f t="shared" si="31"/>
        <v>2489.6523937683</v>
      </c>
      <c r="Q116" s="108">
        <f t="shared" si="32"/>
        <v>7468.95718130489</v>
      </c>
      <c r="R116" s="213">
        <v>0.216491512501591</v>
      </c>
      <c r="S116" s="232">
        <v>16273.41</v>
      </c>
      <c r="T116" s="232">
        <v>2718.79</v>
      </c>
      <c r="U116" s="233">
        <f t="shared" si="33"/>
        <v>0.67805875</v>
      </c>
      <c r="V116" s="233">
        <f t="shared" si="34"/>
        <v>0.484022198865169</v>
      </c>
      <c r="W116" s="233">
        <f t="shared" si="35"/>
        <v>0.471693043478261</v>
      </c>
      <c r="X116" s="233">
        <f t="shared" si="36"/>
        <v>0.364011994446192</v>
      </c>
      <c r="Y116" s="192"/>
      <c r="Z116" s="243"/>
      <c r="AA116" s="247">
        <v>5200</v>
      </c>
      <c r="AB116" s="211">
        <f t="shared" si="37"/>
        <v>10400</v>
      </c>
      <c r="AC116" s="212">
        <v>1572.00143311966</v>
      </c>
      <c r="AD116" s="108">
        <f t="shared" si="38"/>
        <v>3144.00286623932</v>
      </c>
      <c r="AE116" s="213">
        <v>0.302307967907628</v>
      </c>
      <c r="AF116" s="212">
        <v>5980</v>
      </c>
      <c r="AG116" s="108">
        <f t="shared" si="39"/>
        <v>11960</v>
      </c>
      <c r="AH116" s="212">
        <v>1681.25553272148</v>
      </c>
      <c r="AI116" s="108">
        <f t="shared" si="40"/>
        <v>3362.51106544296</v>
      </c>
      <c r="AJ116" s="258">
        <v>0.281146410154094</v>
      </c>
      <c r="AK116" s="259">
        <v>9217.51</v>
      </c>
      <c r="AL116" s="259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71"/>
      <c r="AR116" s="271"/>
      <c r="AS116" s="272">
        <v>24</v>
      </c>
      <c r="AT116" s="272">
        <v>22</v>
      </c>
      <c r="AU116" s="272">
        <f t="shared" si="51"/>
        <v>-2</v>
      </c>
      <c r="AV116" s="273">
        <f>AU116*2</f>
        <v>-4</v>
      </c>
      <c r="AW116" s="272">
        <v>8</v>
      </c>
      <c r="AX116" s="272">
        <v>6</v>
      </c>
      <c r="AY116" s="272">
        <v>0</v>
      </c>
      <c r="AZ116" s="272">
        <f t="shared" si="52"/>
        <v>-2</v>
      </c>
      <c r="BA116" s="273">
        <f>AZ116*5</f>
        <v>-10</v>
      </c>
      <c r="BB116" s="278">
        <v>100</v>
      </c>
      <c r="BC116" s="272">
        <v>0</v>
      </c>
      <c r="BD116" s="272">
        <v>30</v>
      </c>
      <c r="BE116" s="275">
        <v>-70</v>
      </c>
      <c r="BF116" s="281">
        <v>3</v>
      </c>
      <c r="BG116" s="272">
        <v>3</v>
      </c>
      <c r="BH116" s="272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9">
        <v>2</v>
      </c>
      <c r="H117" s="189">
        <v>2</v>
      </c>
      <c r="I117" s="212">
        <v>8000</v>
      </c>
      <c r="J117" s="108">
        <f t="shared" si="27"/>
        <v>24000</v>
      </c>
      <c r="K117" s="212">
        <f t="shared" si="28"/>
        <v>1600</v>
      </c>
      <c r="L117" s="108">
        <f t="shared" si="29"/>
        <v>4800</v>
      </c>
      <c r="M117" s="213">
        <v>0.2</v>
      </c>
      <c r="N117" s="214">
        <v>11500</v>
      </c>
      <c r="O117" s="211">
        <f t="shared" si="30"/>
        <v>34500</v>
      </c>
      <c r="P117" s="212">
        <f t="shared" si="31"/>
        <v>2127.5</v>
      </c>
      <c r="Q117" s="108">
        <f t="shared" si="32"/>
        <v>6382.5</v>
      </c>
      <c r="R117" s="213">
        <v>0.185</v>
      </c>
      <c r="S117" s="232">
        <v>16228.33</v>
      </c>
      <c r="T117" s="232">
        <v>2613.3</v>
      </c>
      <c r="U117" s="233">
        <f t="shared" si="33"/>
        <v>0.676180416666667</v>
      </c>
      <c r="V117" s="233">
        <f t="shared" si="34"/>
        <v>0.5444375</v>
      </c>
      <c r="W117" s="233">
        <f t="shared" si="35"/>
        <v>0.470386376811594</v>
      </c>
      <c r="X117" s="233">
        <f t="shared" si="36"/>
        <v>0.409447708578143</v>
      </c>
      <c r="Y117" s="192"/>
      <c r="Z117" s="243"/>
      <c r="AA117" s="247">
        <v>5200</v>
      </c>
      <c r="AB117" s="211">
        <f t="shared" si="37"/>
        <v>10400</v>
      </c>
      <c r="AC117" s="212">
        <v>1329.10893518929</v>
      </c>
      <c r="AD117" s="108">
        <f t="shared" si="38"/>
        <v>2658.21787037858</v>
      </c>
      <c r="AE117" s="213">
        <v>0.255597872151787</v>
      </c>
      <c r="AF117" s="212">
        <v>5980</v>
      </c>
      <c r="AG117" s="108">
        <f t="shared" si="39"/>
        <v>11960</v>
      </c>
      <c r="AH117" s="212">
        <v>1421.48200618495</v>
      </c>
      <c r="AI117" s="108">
        <f t="shared" si="40"/>
        <v>2842.9640123699</v>
      </c>
      <c r="AJ117" s="258">
        <v>0.237706021101162</v>
      </c>
      <c r="AK117" s="259">
        <v>10500.17</v>
      </c>
      <c r="AL117" s="259">
        <v>2147.48</v>
      </c>
      <c r="AM117" s="260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71"/>
      <c r="AR117" s="271"/>
      <c r="AS117" s="272">
        <v>24</v>
      </c>
      <c r="AT117" s="272">
        <v>32</v>
      </c>
      <c r="AU117" s="272">
        <f t="shared" si="51"/>
        <v>8</v>
      </c>
      <c r="AV117" s="273"/>
      <c r="AW117" s="272">
        <v>8</v>
      </c>
      <c r="AX117" s="272">
        <v>8</v>
      </c>
      <c r="AY117" s="272">
        <v>2</v>
      </c>
      <c r="AZ117" s="272">
        <f t="shared" si="52"/>
        <v>2</v>
      </c>
      <c r="BA117" s="272"/>
      <c r="BB117" s="278">
        <v>100</v>
      </c>
      <c r="BC117" s="272">
        <v>16</v>
      </c>
      <c r="BD117" s="272">
        <v>64</v>
      </c>
      <c r="BE117" s="275">
        <v>-20</v>
      </c>
      <c r="BF117" s="281">
        <v>2</v>
      </c>
      <c r="BG117" s="272">
        <v>2</v>
      </c>
      <c r="BH117" s="272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12">
        <v>14000</v>
      </c>
      <c r="J118" s="108">
        <f t="shared" si="27"/>
        <v>42000</v>
      </c>
      <c r="K118" s="212">
        <f t="shared" si="28"/>
        <v>3544.15784126408</v>
      </c>
      <c r="L118" s="108">
        <f t="shared" si="29"/>
        <v>10632.4735237922</v>
      </c>
      <c r="M118" s="213">
        <v>0.253154131518863</v>
      </c>
      <c r="N118" s="214">
        <v>17500</v>
      </c>
      <c r="O118" s="211">
        <f t="shared" si="30"/>
        <v>52500</v>
      </c>
      <c r="P118" s="212">
        <f t="shared" si="31"/>
        <v>4097.93250396159</v>
      </c>
      <c r="Q118" s="108">
        <f t="shared" si="32"/>
        <v>12293.7975118848</v>
      </c>
      <c r="R118" s="213">
        <v>0.234167571654948</v>
      </c>
      <c r="S118" s="232">
        <v>28384.09</v>
      </c>
      <c r="T118" s="232">
        <v>7379.95</v>
      </c>
      <c r="U118" s="233">
        <f t="shared" si="33"/>
        <v>0.675811666666667</v>
      </c>
      <c r="V118" s="233">
        <f t="shared" si="34"/>
        <v>0.694095309382705</v>
      </c>
      <c r="W118" s="233">
        <f t="shared" si="35"/>
        <v>0.540649333333333</v>
      </c>
      <c r="X118" s="233">
        <f t="shared" si="36"/>
        <v>0.600298645952611</v>
      </c>
      <c r="Y118" s="192"/>
      <c r="Z118" s="243"/>
      <c r="AA118" s="247">
        <v>9100</v>
      </c>
      <c r="AB118" s="211">
        <f t="shared" si="37"/>
        <v>18200</v>
      </c>
      <c r="AC118" s="212">
        <v>2975.61585422797</v>
      </c>
      <c r="AD118" s="108">
        <f t="shared" si="38"/>
        <v>5951.23170845594</v>
      </c>
      <c r="AE118" s="213">
        <v>0.326990753211865</v>
      </c>
      <c r="AF118" s="212">
        <v>10465</v>
      </c>
      <c r="AG118" s="108">
        <f t="shared" si="39"/>
        <v>20930</v>
      </c>
      <c r="AH118" s="212">
        <v>3182.42115609681</v>
      </c>
      <c r="AI118" s="108">
        <f t="shared" si="40"/>
        <v>6364.84231219362</v>
      </c>
      <c r="AJ118" s="258">
        <v>0.304101400487034</v>
      </c>
      <c r="AK118" s="259">
        <v>16412.49</v>
      </c>
      <c r="AL118" s="259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71"/>
      <c r="AR118" s="271"/>
      <c r="AS118" s="272">
        <v>42</v>
      </c>
      <c r="AT118" s="272">
        <v>20</v>
      </c>
      <c r="AU118" s="272">
        <f t="shared" si="51"/>
        <v>-22</v>
      </c>
      <c r="AV118" s="273">
        <f>AU118*2</f>
        <v>-44</v>
      </c>
      <c r="AW118" s="272">
        <v>22</v>
      </c>
      <c r="AX118" s="272">
        <v>8</v>
      </c>
      <c r="AY118" s="272">
        <v>0</v>
      </c>
      <c r="AZ118" s="272">
        <f t="shared" si="52"/>
        <v>-14</v>
      </c>
      <c r="BA118" s="273">
        <f>AZ118*5</f>
        <v>-70</v>
      </c>
      <c r="BB118" s="278">
        <v>200</v>
      </c>
      <c r="BC118" s="272">
        <v>0</v>
      </c>
      <c r="BD118" s="272">
        <v>40</v>
      </c>
      <c r="BE118" s="275">
        <v>-160</v>
      </c>
      <c r="BF118" s="281">
        <v>8</v>
      </c>
      <c r="BG118" s="272">
        <v>0</v>
      </c>
      <c r="BH118" s="272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12">
        <v>6000</v>
      </c>
      <c r="J119" s="108">
        <f t="shared" si="27"/>
        <v>18000</v>
      </c>
      <c r="K119" s="212">
        <f t="shared" si="28"/>
        <v>1607.86733471036</v>
      </c>
      <c r="L119" s="108">
        <f t="shared" si="29"/>
        <v>4823.60200413107</v>
      </c>
      <c r="M119" s="213">
        <v>0.267977889118393</v>
      </c>
      <c r="N119" s="214">
        <v>8000</v>
      </c>
      <c r="O119" s="211">
        <f t="shared" si="30"/>
        <v>24000</v>
      </c>
      <c r="P119" s="212">
        <f t="shared" si="31"/>
        <v>1983.0363794761</v>
      </c>
      <c r="Q119" s="108">
        <f t="shared" si="32"/>
        <v>5949.10913842831</v>
      </c>
      <c r="R119" s="213">
        <v>0.247879547434513</v>
      </c>
      <c r="S119" s="232">
        <v>12111.72</v>
      </c>
      <c r="T119" s="232">
        <v>3624.25</v>
      </c>
      <c r="U119" s="233">
        <f t="shared" si="33"/>
        <v>0.672873333333333</v>
      </c>
      <c r="V119" s="233">
        <f t="shared" si="34"/>
        <v>0.751357594780018</v>
      </c>
      <c r="W119" s="233">
        <f t="shared" si="35"/>
        <v>0.504655</v>
      </c>
      <c r="X119" s="233">
        <f t="shared" si="36"/>
        <v>0.609208860632449</v>
      </c>
      <c r="Y119" s="192"/>
      <c r="Z119" s="243"/>
      <c r="AA119" s="247">
        <v>3900</v>
      </c>
      <c r="AB119" s="211">
        <f t="shared" si="37"/>
        <v>7800</v>
      </c>
      <c r="AC119" s="212">
        <v>1349.9386164339</v>
      </c>
      <c r="AD119" s="108">
        <f t="shared" si="38"/>
        <v>2699.8772328678</v>
      </c>
      <c r="AE119" s="213">
        <v>0.346138106777924</v>
      </c>
      <c r="AF119" s="212">
        <v>4485</v>
      </c>
      <c r="AG119" s="108">
        <f t="shared" si="39"/>
        <v>8970</v>
      </c>
      <c r="AH119" s="212">
        <v>1443.75935027606</v>
      </c>
      <c r="AI119" s="108">
        <f t="shared" si="40"/>
        <v>2887.51870055212</v>
      </c>
      <c r="AJ119" s="258">
        <v>0.321908439303469</v>
      </c>
      <c r="AK119" s="259">
        <v>5818.88</v>
      </c>
      <c r="AL119" s="259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71"/>
      <c r="AR119" s="271"/>
      <c r="AS119" s="272">
        <v>24</v>
      </c>
      <c r="AT119" s="272">
        <v>58</v>
      </c>
      <c r="AU119" s="272">
        <f t="shared" si="51"/>
        <v>34</v>
      </c>
      <c r="AV119" s="273"/>
      <c r="AW119" s="272">
        <v>8</v>
      </c>
      <c r="AX119" s="272">
        <v>2</v>
      </c>
      <c r="AY119" s="272">
        <v>2</v>
      </c>
      <c r="AZ119" s="272">
        <f t="shared" si="52"/>
        <v>-4</v>
      </c>
      <c r="BA119" s="273">
        <f>AZ119*5</f>
        <v>-20</v>
      </c>
      <c r="BB119" s="278">
        <v>100</v>
      </c>
      <c r="BC119" s="272">
        <v>16</v>
      </c>
      <c r="BD119" s="272">
        <v>10</v>
      </c>
      <c r="BE119" s="275">
        <v>-74</v>
      </c>
      <c r="BF119" s="281">
        <v>3</v>
      </c>
      <c r="BG119" s="272">
        <v>0</v>
      </c>
      <c r="BH119" s="272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9">
        <v>2</v>
      </c>
      <c r="H120" s="189">
        <v>2</v>
      </c>
      <c r="I120" s="212">
        <v>8000</v>
      </c>
      <c r="J120" s="108">
        <f t="shared" si="27"/>
        <v>24000</v>
      </c>
      <c r="K120" s="212">
        <f t="shared" si="28"/>
        <v>1847.47246518138</v>
      </c>
      <c r="L120" s="108">
        <f t="shared" si="29"/>
        <v>5542.41739554413</v>
      </c>
      <c r="M120" s="213">
        <v>0.230934058147672</v>
      </c>
      <c r="N120" s="214">
        <v>11500</v>
      </c>
      <c r="O120" s="211">
        <f t="shared" si="30"/>
        <v>34500</v>
      </c>
      <c r="P120" s="212">
        <f t="shared" si="31"/>
        <v>2456.56104354587</v>
      </c>
      <c r="Q120" s="108">
        <f t="shared" si="32"/>
        <v>7369.6831306376</v>
      </c>
      <c r="R120" s="213">
        <v>0.213614003786597</v>
      </c>
      <c r="S120" s="232">
        <v>16033.4</v>
      </c>
      <c r="T120" s="232">
        <v>3813.53</v>
      </c>
      <c r="U120" s="233">
        <f t="shared" si="33"/>
        <v>0.668058333333333</v>
      </c>
      <c r="V120" s="233">
        <f t="shared" si="34"/>
        <v>0.688062577723922</v>
      </c>
      <c r="W120" s="233">
        <f t="shared" si="35"/>
        <v>0.464736231884058</v>
      </c>
      <c r="X120" s="233">
        <f t="shared" si="36"/>
        <v>0.517461868088495</v>
      </c>
      <c r="Y120" s="192"/>
      <c r="Z120" s="243"/>
      <c r="AA120" s="247">
        <v>5200</v>
      </c>
      <c r="AB120" s="211">
        <f t="shared" si="37"/>
        <v>10400</v>
      </c>
      <c r="AC120" s="212">
        <v>1551.10709055853</v>
      </c>
      <c r="AD120" s="108">
        <f t="shared" si="38"/>
        <v>3102.21418111706</v>
      </c>
      <c r="AE120" s="213">
        <v>0.29828982510741</v>
      </c>
      <c r="AF120" s="212">
        <v>5980</v>
      </c>
      <c r="AG120" s="108">
        <f t="shared" si="39"/>
        <v>11960</v>
      </c>
      <c r="AH120" s="212">
        <v>1658.90903335235</v>
      </c>
      <c r="AI120" s="108">
        <f t="shared" si="40"/>
        <v>3317.8180667047</v>
      </c>
      <c r="AJ120" s="258">
        <v>0.277409537349892</v>
      </c>
      <c r="AK120" s="259">
        <v>8596.06</v>
      </c>
      <c r="AL120" s="259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71"/>
      <c r="AR120" s="271"/>
      <c r="AS120" s="272">
        <v>24</v>
      </c>
      <c r="AT120" s="272">
        <v>0</v>
      </c>
      <c r="AU120" s="272">
        <f t="shared" si="51"/>
        <v>-24</v>
      </c>
      <c r="AV120" s="273">
        <f>AU120*2</f>
        <v>-48</v>
      </c>
      <c r="AW120" s="272">
        <v>8</v>
      </c>
      <c r="AX120" s="272">
        <v>0</v>
      </c>
      <c r="AY120" s="272">
        <v>0</v>
      </c>
      <c r="AZ120" s="272">
        <f t="shared" si="52"/>
        <v>-8</v>
      </c>
      <c r="BA120" s="273">
        <f>AZ120*5</f>
        <v>-40</v>
      </c>
      <c r="BB120" s="278">
        <v>100</v>
      </c>
      <c r="BC120" s="272">
        <v>0</v>
      </c>
      <c r="BD120" s="272">
        <v>0</v>
      </c>
      <c r="BE120" s="275">
        <v>-100</v>
      </c>
      <c r="BF120" s="281">
        <v>4</v>
      </c>
      <c r="BG120" s="272">
        <v>3</v>
      </c>
      <c r="BH120" s="272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12">
        <v>14000</v>
      </c>
      <c r="J121" s="108">
        <f t="shared" si="27"/>
        <v>42000</v>
      </c>
      <c r="K121" s="212">
        <f t="shared" si="28"/>
        <v>2940</v>
      </c>
      <c r="L121" s="108">
        <f t="shared" si="29"/>
        <v>8820</v>
      </c>
      <c r="M121" s="213">
        <v>0.21</v>
      </c>
      <c r="N121" s="214">
        <v>17500</v>
      </c>
      <c r="O121" s="211">
        <f t="shared" si="30"/>
        <v>52500</v>
      </c>
      <c r="P121" s="212">
        <f t="shared" si="31"/>
        <v>3399.375</v>
      </c>
      <c r="Q121" s="108">
        <f t="shared" si="32"/>
        <v>10198.125</v>
      </c>
      <c r="R121" s="213">
        <v>0.19425</v>
      </c>
      <c r="S121" s="232">
        <v>27602.35</v>
      </c>
      <c r="T121" s="232">
        <v>6092.94</v>
      </c>
      <c r="U121" s="233">
        <f t="shared" si="33"/>
        <v>0.657198809523809</v>
      </c>
      <c r="V121" s="233">
        <f t="shared" si="34"/>
        <v>0.690809523809524</v>
      </c>
      <c r="W121" s="233">
        <f t="shared" si="35"/>
        <v>0.525759047619048</v>
      </c>
      <c r="X121" s="233">
        <f t="shared" si="36"/>
        <v>0.597456885456885</v>
      </c>
      <c r="Y121" s="192"/>
      <c r="Z121" s="243"/>
      <c r="AA121" s="247">
        <v>9100</v>
      </c>
      <c r="AB121" s="211">
        <f t="shared" si="37"/>
        <v>18200</v>
      </c>
      <c r="AC121" s="212">
        <v>2362.12961652753</v>
      </c>
      <c r="AD121" s="108">
        <f t="shared" si="38"/>
        <v>4724.25923305506</v>
      </c>
      <c r="AE121" s="213">
        <v>0.259574683134893</v>
      </c>
      <c r="AF121" s="212">
        <v>10465</v>
      </c>
      <c r="AG121" s="108">
        <f t="shared" si="39"/>
        <v>20930</v>
      </c>
      <c r="AH121" s="212">
        <v>2526.29762487619</v>
      </c>
      <c r="AI121" s="108">
        <f t="shared" si="40"/>
        <v>5052.59524975238</v>
      </c>
      <c r="AJ121" s="258">
        <v>0.241404455315451</v>
      </c>
      <c r="AK121" s="259">
        <v>38303.78</v>
      </c>
      <c r="AL121" s="259">
        <v>7676.77</v>
      </c>
      <c r="AM121" s="260">
        <f t="shared" si="41"/>
        <v>2.1046032967033</v>
      </c>
      <c r="AN121" s="260">
        <f t="shared" si="42"/>
        <v>1.62496798361245</v>
      </c>
      <c r="AO121" s="260">
        <f t="shared" si="43"/>
        <v>1.83008982322026</v>
      </c>
      <c r="AP121" s="260">
        <f t="shared" si="44"/>
        <v>1.51937165368159</v>
      </c>
      <c r="AQ121" s="192">
        <v>800</v>
      </c>
      <c r="AR121" s="243">
        <f>(AL121-AD121)*0.2</f>
        <v>590.502153388988</v>
      </c>
      <c r="AS121" s="272">
        <v>59</v>
      </c>
      <c r="AT121" s="272">
        <v>65</v>
      </c>
      <c r="AU121" s="272">
        <f t="shared" si="51"/>
        <v>6</v>
      </c>
      <c r="AV121" s="273"/>
      <c r="AW121" s="272">
        <v>14</v>
      </c>
      <c r="AX121" s="272">
        <v>14</v>
      </c>
      <c r="AY121" s="272">
        <v>8</v>
      </c>
      <c r="AZ121" s="272">
        <f t="shared" si="52"/>
        <v>8</v>
      </c>
      <c r="BA121" s="272"/>
      <c r="BB121" s="278">
        <v>100</v>
      </c>
      <c r="BC121" s="272">
        <v>64</v>
      </c>
      <c r="BD121" s="272">
        <v>112</v>
      </c>
      <c r="BE121" s="275">
        <v>76</v>
      </c>
      <c r="BF121" s="281">
        <v>10</v>
      </c>
      <c r="BG121" s="272">
        <v>3</v>
      </c>
      <c r="BH121" s="272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9">
        <v>3</v>
      </c>
      <c r="H122" s="189">
        <v>1</v>
      </c>
      <c r="I122" s="212">
        <v>8500</v>
      </c>
      <c r="J122" s="108">
        <f t="shared" si="27"/>
        <v>25500</v>
      </c>
      <c r="K122" s="212">
        <f t="shared" si="28"/>
        <v>1959.29381837828</v>
      </c>
      <c r="L122" s="108">
        <f t="shared" si="29"/>
        <v>5877.88145513484</v>
      </c>
      <c r="M122" s="213">
        <v>0.230505155103327</v>
      </c>
      <c r="N122" s="214">
        <v>11000</v>
      </c>
      <c r="O122" s="211">
        <f t="shared" si="30"/>
        <v>33000</v>
      </c>
      <c r="P122" s="212">
        <f t="shared" si="31"/>
        <v>2345.38995317636</v>
      </c>
      <c r="Q122" s="108">
        <f t="shared" si="32"/>
        <v>7036.16985952907</v>
      </c>
      <c r="R122" s="213">
        <v>0.213217268470578</v>
      </c>
      <c r="S122" s="232">
        <v>16569.46</v>
      </c>
      <c r="T122" s="232">
        <v>4157.56</v>
      </c>
      <c r="U122" s="233">
        <f t="shared" si="33"/>
        <v>0.649782745098039</v>
      </c>
      <c r="V122" s="233">
        <f t="shared" si="34"/>
        <v>0.707322873340362</v>
      </c>
      <c r="W122" s="233">
        <f t="shared" si="35"/>
        <v>0.502104848484848</v>
      </c>
      <c r="X122" s="233">
        <f t="shared" si="36"/>
        <v>0.590883972815043</v>
      </c>
      <c r="Y122" s="192"/>
      <c r="Z122" s="243"/>
      <c r="AA122" s="247">
        <v>5525</v>
      </c>
      <c r="AB122" s="211">
        <f t="shared" si="37"/>
        <v>11050</v>
      </c>
      <c r="AC122" s="212">
        <v>1644.99043501343</v>
      </c>
      <c r="AD122" s="108">
        <f t="shared" si="38"/>
        <v>3289.98087002686</v>
      </c>
      <c r="AE122" s="213">
        <v>0.297735825341798</v>
      </c>
      <c r="AF122" s="212">
        <v>6353.75</v>
      </c>
      <c r="AG122" s="108">
        <f t="shared" si="39"/>
        <v>12707.5</v>
      </c>
      <c r="AH122" s="212">
        <v>1759.31727024687</v>
      </c>
      <c r="AI122" s="108">
        <f t="shared" si="40"/>
        <v>3518.63454049374</v>
      </c>
      <c r="AJ122" s="258">
        <v>0.276894317567872</v>
      </c>
      <c r="AK122" s="259">
        <v>11588.69</v>
      </c>
      <c r="AL122" s="259">
        <v>2676.58</v>
      </c>
      <c r="AM122" s="260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71"/>
      <c r="AR122" s="271"/>
      <c r="AS122" s="272">
        <v>24</v>
      </c>
      <c r="AT122" s="272">
        <v>0</v>
      </c>
      <c r="AU122" s="272">
        <f t="shared" si="51"/>
        <v>-24</v>
      </c>
      <c r="AV122" s="273">
        <f t="shared" ref="AV122:AV131" si="54">AU122*2</f>
        <v>-48</v>
      </c>
      <c r="AW122" s="272">
        <v>10</v>
      </c>
      <c r="AX122" s="272">
        <v>10</v>
      </c>
      <c r="AY122" s="272">
        <v>0</v>
      </c>
      <c r="AZ122" s="272">
        <f t="shared" si="52"/>
        <v>0</v>
      </c>
      <c r="BA122" s="272"/>
      <c r="BB122" s="278">
        <v>100</v>
      </c>
      <c r="BC122" s="272">
        <v>0</v>
      </c>
      <c r="BD122" s="272">
        <v>80</v>
      </c>
      <c r="BE122" s="275">
        <v>-20</v>
      </c>
      <c r="BF122" s="281">
        <v>4</v>
      </c>
      <c r="BG122" s="272">
        <v>4</v>
      </c>
      <c r="BH122" s="272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90">
        <v>42</v>
      </c>
      <c r="F123" s="191">
        <v>100</v>
      </c>
      <c r="G123" s="189">
        <v>1</v>
      </c>
      <c r="H123" s="189">
        <v>1</v>
      </c>
      <c r="I123" s="212">
        <v>6000</v>
      </c>
      <c r="J123" s="108">
        <f t="shared" si="27"/>
        <v>18000</v>
      </c>
      <c r="K123" s="212">
        <f t="shared" si="28"/>
        <v>1734.02389881257</v>
      </c>
      <c r="L123" s="108">
        <f t="shared" si="29"/>
        <v>5202.0716964377</v>
      </c>
      <c r="M123" s="213">
        <v>0.289003983135428</v>
      </c>
      <c r="N123" s="214">
        <v>8000</v>
      </c>
      <c r="O123" s="211">
        <f t="shared" si="30"/>
        <v>24000</v>
      </c>
      <c r="P123" s="212">
        <f t="shared" si="31"/>
        <v>2138.62947520217</v>
      </c>
      <c r="Q123" s="108">
        <f t="shared" si="32"/>
        <v>6415.8884256065</v>
      </c>
      <c r="R123" s="213">
        <v>0.267328684400271</v>
      </c>
      <c r="S123" s="232">
        <v>11587.74</v>
      </c>
      <c r="T123" s="232">
        <v>1628.74</v>
      </c>
      <c r="U123" s="233">
        <f t="shared" si="33"/>
        <v>0.643763333333333</v>
      </c>
      <c r="V123" s="233">
        <f t="shared" si="34"/>
        <v>0.313094492933524</v>
      </c>
      <c r="W123" s="233">
        <f t="shared" si="35"/>
        <v>0.4828225</v>
      </c>
      <c r="X123" s="233">
        <f t="shared" si="36"/>
        <v>0.25386039967583</v>
      </c>
      <c r="Y123" s="192"/>
      <c r="Z123" s="243"/>
      <c r="AA123" s="247">
        <v>3900</v>
      </c>
      <c r="AB123" s="211">
        <f t="shared" si="37"/>
        <v>7800</v>
      </c>
      <c r="AC123" s="212">
        <v>1455.85756504472</v>
      </c>
      <c r="AD123" s="108">
        <f t="shared" si="38"/>
        <v>2911.71513008944</v>
      </c>
      <c r="AE123" s="213">
        <v>0.373296811549928</v>
      </c>
      <c r="AF123" s="212">
        <v>4485</v>
      </c>
      <c r="AG123" s="108">
        <f t="shared" si="39"/>
        <v>8970</v>
      </c>
      <c r="AH123" s="212">
        <v>1557.03966581533</v>
      </c>
      <c r="AI123" s="108">
        <f t="shared" si="40"/>
        <v>3114.07933163066</v>
      </c>
      <c r="AJ123" s="258">
        <v>0.347166034741433</v>
      </c>
      <c r="AK123" s="259">
        <v>3022.16</v>
      </c>
      <c r="AL123" s="259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71"/>
      <c r="AR123" s="271"/>
      <c r="AS123" s="272">
        <v>24</v>
      </c>
      <c r="AT123" s="272">
        <v>0</v>
      </c>
      <c r="AU123" s="272">
        <f t="shared" si="51"/>
        <v>-24</v>
      </c>
      <c r="AV123" s="273">
        <f t="shared" si="54"/>
        <v>-48</v>
      </c>
      <c r="AW123" s="272">
        <v>8</v>
      </c>
      <c r="AX123" s="272">
        <v>6</v>
      </c>
      <c r="AY123" s="272">
        <v>3</v>
      </c>
      <c r="AZ123" s="272">
        <f t="shared" si="52"/>
        <v>1</v>
      </c>
      <c r="BA123" s="272"/>
      <c r="BB123" s="278">
        <v>100</v>
      </c>
      <c r="BC123" s="272">
        <v>24</v>
      </c>
      <c r="BD123" s="272">
        <v>48</v>
      </c>
      <c r="BE123" s="275">
        <v>-28</v>
      </c>
      <c r="BF123" s="281">
        <v>2</v>
      </c>
      <c r="BG123" s="272">
        <v>1</v>
      </c>
      <c r="BH123" s="272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90">
        <v>28</v>
      </c>
      <c r="F124" s="191">
        <v>150</v>
      </c>
      <c r="G124" s="189">
        <v>3</v>
      </c>
      <c r="H124" s="189">
        <v>1</v>
      </c>
      <c r="I124" s="212">
        <v>12500</v>
      </c>
      <c r="J124" s="108">
        <f t="shared" si="27"/>
        <v>37500</v>
      </c>
      <c r="K124" s="212">
        <f t="shared" si="28"/>
        <v>2663.34180523624</v>
      </c>
      <c r="L124" s="108">
        <f t="shared" si="29"/>
        <v>7990.02541570871</v>
      </c>
      <c r="M124" s="213">
        <v>0.213067344418899</v>
      </c>
      <c r="N124" s="214">
        <v>15625</v>
      </c>
      <c r="O124" s="211">
        <f t="shared" si="30"/>
        <v>46875</v>
      </c>
      <c r="P124" s="212">
        <f t="shared" si="31"/>
        <v>3079.48896230439</v>
      </c>
      <c r="Q124" s="108">
        <f t="shared" si="32"/>
        <v>9238.46688691317</v>
      </c>
      <c r="R124" s="213">
        <v>0.197087293587481</v>
      </c>
      <c r="S124" s="232">
        <v>23969.17</v>
      </c>
      <c r="T124" s="232">
        <v>5044.6</v>
      </c>
      <c r="U124" s="233">
        <f t="shared" si="33"/>
        <v>0.639177866666667</v>
      </c>
      <c r="V124" s="233">
        <f t="shared" si="34"/>
        <v>0.631362196931453</v>
      </c>
      <c r="W124" s="233">
        <f t="shared" si="35"/>
        <v>0.511342293333333</v>
      </c>
      <c r="X124" s="233">
        <f t="shared" si="36"/>
        <v>0.546042981129907</v>
      </c>
      <c r="Y124" s="192"/>
      <c r="Z124" s="243"/>
      <c r="AA124" s="247">
        <v>8125</v>
      </c>
      <c r="AB124" s="211">
        <f t="shared" si="37"/>
        <v>16250</v>
      </c>
      <c r="AC124" s="212">
        <v>2236.09739064625</v>
      </c>
      <c r="AD124" s="108">
        <f t="shared" si="38"/>
        <v>4472.1947812925</v>
      </c>
      <c r="AE124" s="213">
        <v>0.275211986541077</v>
      </c>
      <c r="AF124" s="212">
        <v>9343.75</v>
      </c>
      <c r="AG124" s="108">
        <f t="shared" si="39"/>
        <v>18687.5</v>
      </c>
      <c r="AH124" s="212">
        <v>2391.50615929617</v>
      </c>
      <c r="AI124" s="108">
        <f t="shared" si="40"/>
        <v>4783.01231859234</v>
      </c>
      <c r="AJ124" s="258">
        <v>0.255947147483202</v>
      </c>
      <c r="AK124" s="259">
        <v>17852.87</v>
      </c>
      <c r="AL124" s="259">
        <v>3750.58</v>
      </c>
      <c r="AM124" s="260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71"/>
      <c r="AR124" s="271"/>
      <c r="AS124" s="272">
        <v>27</v>
      </c>
      <c r="AT124" s="272">
        <v>22</v>
      </c>
      <c r="AU124" s="272">
        <f t="shared" si="51"/>
        <v>-5</v>
      </c>
      <c r="AV124" s="273">
        <f t="shared" si="54"/>
        <v>-10</v>
      </c>
      <c r="AW124" s="272">
        <v>10</v>
      </c>
      <c r="AX124" s="272">
        <v>16</v>
      </c>
      <c r="AY124" s="272">
        <v>2</v>
      </c>
      <c r="AZ124" s="272">
        <f t="shared" si="52"/>
        <v>8</v>
      </c>
      <c r="BA124" s="272"/>
      <c r="BB124" s="278">
        <v>100</v>
      </c>
      <c r="BC124" s="272">
        <v>16</v>
      </c>
      <c r="BD124" s="272">
        <v>128</v>
      </c>
      <c r="BE124" s="275">
        <v>44</v>
      </c>
      <c r="BF124" s="281">
        <v>6</v>
      </c>
      <c r="BG124" s="272">
        <v>9</v>
      </c>
      <c r="BH124" s="272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12">
        <v>10000</v>
      </c>
      <c r="J125" s="108">
        <f t="shared" si="27"/>
        <v>30000</v>
      </c>
      <c r="K125" s="212">
        <f t="shared" si="28"/>
        <v>1650</v>
      </c>
      <c r="L125" s="108">
        <f t="shared" si="29"/>
        <v>4950</v>
      </c>
      <c r="M125" s="213">
        <v>0.165</v>
      </c>
      <c r="N125" s="214">
        <v>12800</v>
      </c>
      <c r="O125" s="211">
        <f t="shared" si="30"/>
        <v>38400</v>
      </c>
      <c r="P125" s="212">
        <f t="shared" si="31"/>
        <v>1920</v>
      </c>
      <c r="Q125" s="108">
        <f t="shared" si="32"/>
        <v>5760</v>
      </c>
      <c r="R125" s="213">
        <v>0.15</v>
      </c>
      <c r="S125" s="232">
        <v>18783.81</v>
      </c>
      <c r="T125" s="232">
        <v>4713.41</v>
      </c>
      <c r="U125" s="233">
        <f t="shared" si="33"/>
        <v>0.626127</v>
      </c>
      <c r="V125" s="233">
        <f t="shared" si="34"/>
        <v>0.95220404040404</v>
      </c>
      <c r="W125" s="233">
        <f t="shared" si="35"/>
        <v>0.48916171875</v>
      </c>
      <c r="X125" s="233">
        <f t="shared" si="36"/>
        <v>0.818300347222222</v>
      </c>
      <c r="Y125" s="192"/>
      <c r="Z125" s="243"/>
      <c r="AA125" s="247">
        <v>6500</v>
      </c>
      <c r="AB125" s="211">
        <f t="shared" si="37"/>
        <v>13000</v>
      </c>
      <c r="AC125" s="212">
        <v>1262.79519063388</v>
      </c>
      <c r="AD125" s="108">
        <f t="shared" si="38"/>
        <v>2525.59038126776</v>
      </c>
      <c r="AE125" s="213">
        <v>0.194276183174443</v>
      </c>
      <c r="AF125" s="212">
        <v>7475</v>
      </c>
      <c r="AG125" s="108">
        <f t="shared" si="39"/>
        <v>14950</v>
      </c>
      <c r="AH125" s="212">
        <v>1350.55945638293</v>
      </c>
      <c r="AI125" s="108">
        <f t="shared" si="40"/>
        <v>2701.11891276586</v>
      </c>
      <c r="AJ125" s="258">
        <v>0.180676850352232</v>
      </c>
      <c r="AK125" s="259">
        <v>15161.98</v>
      </c>
      <c r="AL125" s="259">
        <v>3593.82</v>
      </c>
      <c r="AM125" s="260">
        <f t="shared" si="41"/>
        <v>1.16630615384615</v>
      </c>
      <c r="AN125" s="260">
        <f t="shared" si="42"/>
        <v>1.42296234047107</v>
      </c>
      <c r="AO125" s="260">
        <f t="shared" si="43"/>
        <v>1.01417926421405</v>
      </c>
      <c r="AP125" s="260">
        <f t="shared" si="44"/>
        <v>1.33049307196922</v>
      </c>
      <c r="AQ125" s="192">
        <v>300</v>
      </c>
      <c r="AR125" s="243">
        <f>(AL125-AD125)*0.2</f>
        <v>213.645923746448</v>
      </c>
      <c r="AS125" s="272">
        <v>36</v>
      </c>
      <c r="AT125" s="272">
        <v>32</v>
      </c>
      <c r="AU125" s="272">
        <f t="shared" si="51"/>
        <v>-4</v>
      </c>
      <c r="AV125" s="273">
        <f t="shared" si="54"/>
        <v>-8</v>
      </c>
      <c r="AW125" s="272">
        <v>12</v>
      </c>
      <c r="AX125" s="272">
        <v>16</v>
      </c>
      <c r="AY125" s="272">
        <v>2</v>
      </c>
      <c r="AZ125" s="272">
        <f t="shared" si="52"/>
        <v>6</v>
      </c>
      <c r="BA125" s="272"/>
      <c r="BB125" s="278">
        <v>100</v>
      </c>
      <c r="BC125" s="272">
        <v>16</v>
      </c>
      <c r="BD125" s="272">
        <v>128</v>
      </c>
      <c r="BE125" s="275">
        <v>44</v>
      </c>
      <c r="BF125" s="281">
        <v>6</v>
      </c>
      <c r="BG125" s="272">
        <v>5</v>
      </c>
      <c r="BH125" s="272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9">
        <v>3</v>
      </c>
      <c r="H126" s="189">
        <v>1</v>
      </c>
      <c r="I126" s="212">
        <v>9500</v>
      </c>
      <c r="J126" s="108">
        <f t="shared" si="27"/>
        <v>28500</v>
      </c>
      <c r="K126" s="212">
        <f t="shared" si="28"/>
        <v>1900</v>
      </c>
      <c r="L126" s="108">
        <f t="shared" si="29"/>
        <v>5700</v>
      </c>
      <c r="M126" s="213">
        <v>0.2</v>
      </c>
      <c r="N126" s="214">
        <v>12000</v>
      </c>
      <c r="O126" s="211">
        <f t="shared" si="30"/>
        <v>36000</v>
      </c>
      <c r="P126" s="212">
        <f t="shared" si="31"/>
        <v>2220</v>
      </c>
      <c r="Q126" s="108">
        <f t="shared" si="32"/>
        <v>6660</v>
      </c>
      <c r="R126" s="213">
        <v>0.185</v>
      </c>
      <c r="S126" s="232">
        <v>17735.81</v>
      </c>
      <c r="T126" s="232">
        <v>3503.15</v>
      </c>
      <c r="U126" s="233">
        <f t="shared" si="33"/>
        <v>0.622309122807018</v>
      </c>
      <c r="V126" s="233">
        <f t="shared" si="34"/>
        <v>0.614587719298246</v>
      </c>
      <c r="W126" s="233">
        <f t="shared" si="35"/>
        <v>0.492661388888889</v>
      </c>
      <c r="X126" s="233">
        <f t="shared" si="36"/>
        <v>0.525998498498499</v>
      </c>
      <c r="Y126" s="192"/>
      <c r="Z126" s="243"/>
      <c r="AA126" s="247">
        <v>6175</v>
      </c>
      <c r="AB126" s="211">
        <f t="shared" si="37"/>
        <v>12350</v>
      </c>
      <c r="AC126" s="212">
        <v>1447.18743290548</v>
      </c>
      <c r="AD126" s="108">
        <f t="shared" si="38"/>
        <v>2894.37486581096</v>
      </c>
      <c r="AE126" s="213">
        <v>0.234362337312629</v>
      </c>
      <c r="AF126" s="212">
        <v>7101.25</v>
      </c>
      <c r="AG126" s="108">
        <f t="shared" si="39"/>
        <v>14202.5</v>
      </c>
      <c r="AH126" s="212">
        <v>1547.76695949241</v>
      </c>
      <c r="AI126" s="108">
        <f t="shared" si="40"/>
        <v>3095.53391898482</v>
      </c>
      <c r="AJ126" s="258">
        <v>0.217956973700745</v>
      </c>
      <c r="AK126" s="259">
        <v>14019.67</v>
      </c>
      <c r="AL126" s="259">
        <v>2937.71</v>
      </c>
      <c r="AM126" s="260">
        <f t="shared" si="41"/>
        <v>1.135195951417</v>
      </c>
      <c r="AN126" s="260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2">
        <v>300</v>
      </c>
      <c r="AR126" s="189"/>
      <c r="AS126" s="272">
        <v>24</v>
      </c>
      <c r="AT126" s="272">
        <v>0</v>
      </c>
      <c r="AU126" s="272">
        <f t="shared" si="51"/>
        <v>-24</v>
      </c>
      <c r="AV126" s="273">
        <f t="shared" si="54"/>
        <v>-48</v>
      </c>
      <c r="AW126" s="272">
        <v>8</v>
      </c>
      <c r="AX126" s="272">
        <v>6</v>
      </c>
      <c r="AY126" s="272">
        <v>2</v>
      </c>
      <c r="AZ126" s="272">
        <f t="shared" si="52"/>
        <v>0</v>
      </c>
      <c r="BA126" s="272"/>
      <c r="BB126" s="278">
        <v>100</v>
      </c>
      <c r="BC126" s="272">
        <v>16</v>
      </c>
      <c r="BD126" s="272">
        <v>48</v>
      </c>
      <c r="BE126" s="275">
        <v>-36</v>
      </c>
      <c r="BF126" s="281">
        <v>4</v>
      </c>
      <c r="BG126" s="272">
        <v>2</v>
      </c>
      <c r="BH126" s="272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12">
        <v>9500</v>
      </c>
      <c r="J127" s="108">
        <f t="shared" si="27"/>
        <v>28500</v>
      </c>
      <c r="K127" s="212">
        <f t="shared" si="28"/>
        <v>1900</v>
      </c>
      <c r="L127" s="108">
        <f t="shared" si="29"/>
        <v>5700</v>
      </c>
      <c r="M127" s="213">
        <v>0.2</v>
      </c>
      <c r="N127" s="214">
        <v>12000</v>
      </c>
      <c r="O127" s="211">
        <f t="shared" si="30"/>
        <v>36000</v>
      </c>
      <c r="P127" s="212">
        <f t="shared" si="31"/>
        <v>2220</v>
      </c>
      <c r="Q127" s="108">
        <f t="shared" si="32"/>
        <v>6660</v>
      </c>
      <c r="R127" s="213">
        <v>0.185</v>
      </c>
      <c r="S127" s="232">
        <v>16662.54</v>
      </c>
      <c r="T127" s="232">
        <v>4620.6</v>
      </c>
      <c r="U127" s="233">
        <f t="shared" si="33"/>
        <v>0.58465052631579</v>
      </c>
      <c r="V127" s="233">
        <f t="shared" si="34"/>
        <v>0.810631578947368</v>
      </c>
      <c r="W127" s="233">
        <f t="shared" si="35"/>
        <v>0.462848333333333</v>
      </c>
      <c r="X127" s="233">
        <f t="shared" si="36"/>
        <v>0.693783783783784</v>
      </c>
      <c r="Y127" s="192"/>
      <c r="Z127" s="243"/>
      <c r="AA127" s="247">
        <v>6175</v>
      </c>
      <c r="AB127" s="211">
        <f t="shared" si="37"/>
        <v>12350</v>
      </c>
      <c r="AC127" s="212">
        <v>1579.11885220322</v>
      </c>
      <c r="AD127" s="108">
        <f t="shared" si="38"/>
        <v>3158.23770440644</v>
      </c>
      <c r="AE127" s="213">
        <v>0.255727749344651</v>
      </c>
      <c r="AF127" s="212">
        <v>7101.25</v>
      </c>
      <c r="AG127" s="108">
        <f t="shared" si="39"/>
        <v>14202.5</v>
      </c>
      <c r="AH127" s="212">
        <v>1688.86761243134</v>
      </c>
      <c r="AI127" s="108">
        <f t="shared" si="40"/>
        <v>3377.73522486268</v>
      </c>
      <c r="AJ127" s="258">
        <v>0.237826806890525</v>
      </c>
      <c r="AK127" s="259">
        <v>12454.39</v>
      </c>
      <c r="AL127" s="259">
        <v>2441.4</v>
      </c>
      <c r="AM127" s="260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71"/>
      <c r="AR127" s="271"/>
      <c r="AS127" s="272">
        <v>24</v>
      </c>
      <c r="AT127" s="272">
        <v>2</v>
      </c>
      <c r="AU127" s="272">
        <f t="shared" si="51"/>
        <v>-22</v>
      </c>
      <c r="AV127" s="273">
        <f t="shared" si="54"/>
        <v>-44</v>
      </c>
      <c r="AW127" s="272">
        <v>8</v>
      </c>
      <c r="AX127" s="272">
        <v>1</v>
      </c>
      <c r="AY127" s="272">
        <v>4</v>
      </c>
      <c r="AZ127" s="272">
        <f t="shared" si="52"/>
        <v>-3</v>
      </c>
      <c r="BA127" s="273">
        <f>AZ127*5</f>
        <v>-15</v>
      </c>
      <c r="BB127" s="278">
        <v>100</v>
      </c>
      <c r="BC127" s="272">
        <v>32</v>
      </c>
      <c r="BD127" s="272">
        <v>5</v>
      </c>
      <c r="BE127" s="275">
        <v>-63</v>
      </c>
      <c r="BF127" s="281">
        <v>4</v>
      </c>
      <c r="BG127" s="272">
        <v>0</v>
      </c>
      <c r="BH127" s="272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9">
        <v>2</v>
      </c>
      <c r="H128" s="189">
        <v>2</v>
      </c>
      <c r="I128" s="212">
        <v>9500</v>
      </c>
      <c r="J128" s="108">
        <f t="shared" si="27"/>
        <v>28500</v>
      </c>
      <c r="K128" s="212">
        <f t="shared" si="28"/>
        <v>1900</v>
      </c>
      <c r="L128" s="108">
        <f t="shared" si="29"/>
        <v>5700</v>
      </c>
      <c r="M128" s="213">
        <v>0.2</v>
      </c>
      <c r="N128" s="214">
        <v>12000</v>
      </c>
      <c r="O128" s="211">
        <f t="shared" si="30"/>
        <v>36000</v>
      </c>
      <c r="P128" s="212">
        <f t="shared" si="31"/>
        <v>2220</v>
      </c>
      <c r="Q128" s="108">
        <f t="shared" si="32"/>
        <v>6660</v>
      </c>
      <c r="R128" s="213">
        <v>0.185</v>
      </c>
      <c r="S128" s="232">
        <v>14599.27</v>
      </c>
      <c r="T128" s="232">
        <v>2817.95</v>
      </c>
      <c r="U128" s="233">
        <f t="shared" si="33"/>
        <v>0.512255087719298</v>
      </c>
      <c r="V128" s="233">
        <f t="shared" si="34"/>
        <v>0.494377192982456</v>
      </c>
      <c r="W128" s="233">
        <f t="shared" si="35"/>
        <v>0.405535277777778</v>
      </c>
      <c r="X128" s="233">
        <f t="shared" si="36"/>
        <v>0.423115615615616</v>
      </c>
      <c r="Y128" s="192"/>
      <c r="Z128" s="243"/>
      <c r="AA128" s="247">
        <v>6175</v>
      </c>
      <c r="AB128" s="211">
        <f t="shared" si="37"/>
        <v>12350</v>
      </c>
      <c r="AC128" s="212">
        <v>1511.7183633722</v>
      </c>
      <c r="AD128" s="108">
        <f t="shared" si="38"/>
        <v>3023.4367267444</v>
      </c>
      <c r="AE128" s="213">
        <v>0.244812690424649</v>
      </c>
      <c r="AF128" s="212">
        <v>7101.25</v>
      </c>
      <c r="AG128" s="108">
        <f t="shared" si="39"/>
        <v>14202.5</v>
      </c>
      <c r="AH128" s="212">
        <v>1616.78278962657</v>
      </c>
      <c r="AI128" s="108">
        <f t="shared" si="40"/>
        <v>3233.56557925314</v>
      </c>
      <c r="AJ128" s="258">
        <v>0.227675802094923</v>
      </c>
      <c r="AK128" s="259">
        <v>11275.53</v>
      </c>
      <c r="AL128" s="259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71"/>
      <c r="AR128" s="271"/>
      <c r="AS128" s="272">
        <v>24</v>
      </c>
      <c r="AT128" s="272">
        <v>0</v>
      </c>
      <c r="AU128" s="272">
        <f t="shared" si="51"/>
        <v>-24</v>
      </c>
      <c r="AV128" s="273">
        <f t="shared" si="54"/>
        <v>-48</v>
      </c>
      <c r="AW128" s="272">
        <v>8</v>
      </c>
      <c r="AX128" s="272">
        <v>4</v>
      </c>
      <c r="AY128" s="272">
        <v>0</v>
      </c>
      <c r="AZ128" s="272">
        <f t="shared" si="52"/>
        <v>-4</v>
      </c>
      <c r="BA128" s="273">
        <f>AZ128*5</f>
        <v>-20</v>
      </c>
      <c r="BB128" s="278">
        <v>100</v>
      </c>
      <c r="BC128" s="272">
        <v>0</v>
      </c>
      <c r="BD128" s="272">
        <v>20</v>
      </c>
      <c r="BE128" s="275">
        <v>-80</v>
      </c>
      <c r="BF128" s="281">
        <v>4</v>
      </c>
      <c r="BG128" s="272">
        <v>4</v>
      </c>
      <c r="BH128" s="272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9">
        <v>2</v>
      </c>
      <c r="H129" s="189">
        <v>1</v>
      </c>
      <c r="I129" s="212">
        <v>6000</v>
      </c>
      <c r="J129" s="108">
        <f t="shared" si="27"/>
        <v>18000</v>
      </c>
      <c r="K129" s="212">
        <f t="shared" si="28"/>
        <v>1353.51345592259</v>
      </c>
      <c r="L129" s="108">
        <f t="shared" si="29"/>
        <v>4060.54036776778</v>
      </c>
      <c r="M129" s="213">
        <v>0.225585575987099</v>
      </c>
      <c r="N129" s="214">
        <v>8500</v>
      </c>
      <c r="O129" s="211">
        <f t="shared" si="30"/>
        <v>25500</v>
      </c>
      <c r="P129" s="212">
        <f t="shared" si="31"/>
        <v>1773.66659119857</v>
      </c>
      <c r="Q129" s="108">
        <f t="shared" si="32"/>
        <v>5320.99977359571</v>
      </c>
      <c r="R129" s="213">
        <v>0.208666657788067</v>
      </c>
      <c r="S129" s="232">
        <v>8926.12</v>
      </c>
      <c r="T129" s="232">
        <v>2074.87</v>
      </c>
      <c r="U129" s="233">
        <f t="shared" si="33"/>
        <v>0.495895555555556</v>
      </c>
      <c r="V129" s="233">
        <f t="shared" si="34"/>
        <v>0.510983714500203</v>
      </c>
      <c r="W129" s="233">
        <f t="shared" si="35"/>
        <v>0.350043921568627</v>
      </c>
      <c r="X129" s="233">
        <f t="shared" si="36"/>
        <v>0.389939877520027</v>
      </c>
      <c r="Y129" s="192"/>
      <c r="Z129" s="243"/>
      <c r="AA129" s="247">
        <v>3900</v>
      </c>
      <c r="AB129" s="211">
        <f t="shared" si="37"/>
        <v>7800</v>
      </c>
      <c r="AC129" s="212">
        <v>1136.38733903501</v>
      </c>
      <c r="AD129" s="108">
        <f t="shared" si="38"/>
        <v>2272.77467807002</v>
      </c>
      <c r="AE129" s="213">
        <v>0.291381368983336</v>
      </c>
      <c r="AF129" s="212">
        <v>4485</v>
      </c>
      <c r="AG129" s="108">
        <f t="shared" si="39"/>
        <v>8970</v>
      </c>
      <c r="AH129" s="212">
        <v>1215.36625909795</v>
      </c>
      <c r="AI129" s="108">
        <f t="shared" si="40"/>
        <v>2430.7325181959</v>
      </c>
      <c r="AJ129" s="258">
        <v>0.270984673154503</v>
      </c>
      <c r="AK129" s="259">
        <v>4418.6</v>
      </c>
      <c r="AL129" s="259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71"/>
      <c r="AR129" s="271"/>
      <c r="AS129" s="272">
        <v>24</v>
      </c>
      <c r="AT129" s="272">
        <v>22</v>
      </c>
      <c r="AU129" s="272">
        <f t="shared" si="51"/>
        <v>-2</v>
      </c>
      <c r="AV129" s="273">
        <f t="shared" si="54"/>
        <v>-4</v>
      </c>
      <c r="AW129" s="272">
        <v>8</v>
      </c>
      <c r="AX129" s="272">
        <v>2</v>
      </c>
      <c r="AY129" s="272">
        <v>2</v>
      </c>
      <c r="AZ129" s="272">
        <f t="shared" si="52"/>
        <v>-4</v>
      </c>
      <c r="BA129" s="273">
        <f>AZ129*5</f>
        <v>-20</v>
      </c>
      <c r="BB129" s="278">
        <v>100</v>
      </c>
      <c r="BC129" s="272">
        <v>16</v>
      </c>
      <c r="BD129" s="272">
        <v>10</v>
      </c>
      <c r="BE129" s="275">
        <v>-74</v>
      </c>
      <c r="BF129" s="281">
        <v>3</v>
      </c>
      <c r="BG129" s="272">
        <v>2</v>
      </c>
      <c r="BH129" s="272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12">
        <v>8000</v>
      </c>
      <c r="J130" s="108">
        <f t="shared" si="27"/>
        <v>24000</v>
      </c>
      <c r="K130" s="212">
        <f t="shared" si="28"/>
        <v>2116.10760979978</v>
      </c>
      <c r="L130" s="108">
        <f t="shared" si="29"/>
        <v>6348.32282939935</v>
      </c>
      <c r="M130" s="213">
        <v>0.264513451224973</v>
      </c>
      <c r="N130" s="214">
        <v>11500</v>
      </c>
      <c r="O130" s="211">
        <f t="shared" si="30"/>
        <v>34500</v>
      </c>
      <c r="P130" s="212">
        <f t="shared" si="31"/>
        <v>2813.76183740566</v>
      </c>
      <c r="Q130" s="108">
        <f t="shared" si="32"/>
        <v>8441.28551221698</v>
      </c>
      <c r="R130" s="213">
        <v>0.244674942383101</v>
      </c>
      <c r="S130" s="228">
        <v>11675.84</v>
      </c>
      <c r="T130" s="228">
        <v>3278.8</v>
      </c>
      <c r="U130" s="233">
        <f t="shared" si="33"/>
        <v>0.486493333333333</v>
      </c>
      <c r="V130" s="233">
        <f t="shared" si="34"/>
        <v>0.516482870848303</v>
      </c>
      <c r="W130" s="233">
        <f t="shared" si="35"/>
        <v>0.338430144927536</v>
      </c>
      <c r="X130" s="233">
        <f t="shared" si="36"/>
        <v>0.388424250696725</v>
      </c>
      <c r="Y130" s="192"/>
      <c r="Z130" s="243"/>
      <c r="AA130" s="247">
        <v>4875</v>
      </c>
      <c r="AB130" s="211">
        <f t="shared" si="37"/>
        <v>9750</v>
      </c>
      <c r="AC130" s="212">
        <v>1665.60813818226</v>
      </c>
      <c r="AD130" s="108">
        <f t="shared" si="38"/>
        <v>3331.21627636452</v>
      </c>
      <c r="AE130" s="213">
        <v>0.341663207832257</v>
      </c>
      <c r="AF130" s="212">
        <v>5606.25</v>
      </c>
      <c r="AG130" s="108">
        <f t="shared" si="39"/>
        <v>11212.5</v>
      </c>
      <c r="AH130" s="212">
        <v>1781.36790378592</v>
      </c>
      <c r="AI130" s="108">
        <f t="shared" si="40"/>
        <v>3562.73580757184</v>
      </c>
      <c r="AJ130" s="258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71"/>
      <c r="AR130" s="271"/>
      <c r="AS130" s="272">
        <v>24</v>
      </c>
      <c r="AT130" s="272">
        <v>10</v>
      </c>
      <c r="AU130" s="272">
        <f t="shared" si="51"/>
        <v>-14</v>
      </c>
      <c r="AV130" s="273">
        <f t="shared" si="54"/>
        <v>-28</v>
      </c>
      <c r="AW130" s="272">
        <v>8</v>
      </c>
      <c r="AX130" s="272">
        <v>2</v>
      </c>
      <c r="AY130" s="272">
        <v>0</v>
      </c>
      <c r="AZ130" s="272">
        <f t="shared" si="52"/>
        <v>-6</v>
      </c>
      <c r="BA130" s="273">
        <f>AZ130*5</f>
        <v>-30</v>
      </c>
      <c r="BB130" s="278">
        <v>100</v>
      </c>
      <c r="BC130" s="272">
        <v>0</v>
      </c>
      <c r="BD130" s="272">
        <v>10</v>
      </c>
      <c r="BE130" s="275">
        <v>-90</v>
      </c>
      <c r="BF130" s="281">
        <v>4</v>
      </c>
      <c r="BG130" s="272">
        <v>0</v>
      </c>
      <c r="BH130" s="272">
        <f t="shared" si="53"/>
        <v>-4</v>
      </c>
    </row>
    <row r="131" s="168" customFormat="1" spans="1:60">
      <c r="A131" s="282">
        <v>109</v>
      </c>
      <c r="B131" s="26">
        <v>52</v>
      </c>
      <c r="C131" s="27" t="s">
        <v>177</v>
      </c>
      <c r="D131" s="283" t="s">
        <v>55</v>
      </c>
      <c r="E131" s="284">
        <v>37</v>
      </c>
      <c r="F131" s="67">
        <v>100</v>
      </c>
      <c r="G131" s="189">
        <v>2</v>
      </c>
      <c r="H131" s="189">
        <v>0</v>
      </c>
      <c r="I131" s="212">
        <v>10000</v>
      </c>
      <c r="J131" s="108">
        <f t="shared" si="27"/>
        <v>30000</v>
      </c>
      <c r="K131" s="212">
        <f t="shared" si="28"/>
        <v>2275.69677607236</v>
      </c>
      <c r="L131" s="108">
        <f t="shared" si="29"/>
        <v>6827.09032821708</v>
      </c>
      <c r="M131" s="213">
        <v>0.227569677607236</v>
      </c>
      <c r="N131" s="214">
        <v>12800</v>
      </c>
      <c r="O131" s="211">
        <f t="shared" si="30"/>
        <v>38400</v>
      </c>
      <c r="P131" s="212">
        <f t="shared" si="31"/>
        <v>2694.42498286967</v>
      </c>
      <c r="Q131" s="108">
        <f t="shared" si="32"/>
        <v>8083.27494860901</v>
      </c>
      <c r="R131" s="213">
        <v>0.210501951786693</v>
      </c>
      <c r="S131" s="232">
        <v>11691.79</v>
      </c>
      <c r="T131" s="232">
        <v>3057.15</v>
      </c>
      <c r="U131" s="233">
        <f t="shared" si="33"/>
        <v>0.389726333333333</v>
      </c>
      <c r="V131" s="233">
        <f t="shared" si="34"/>
        <v>0.447796916845304</v>
      </c>
      <c r="W131" s="233">
        <f t="shared" si="35"/>
        <v>0.304473697916667</v>
      </c>
      <c r="X131" s="233">
        <f t="shared" si="36"/>
        <v>0.378206855443669</v>
      </c>
      <c r="Y131" s="192"/>
      <c r="Z131" s="243"/>
      <c r="AA131" s="247">
        <v>6500</v>
      </c>
      <c r="AB131" s="211">
        <f t="shared" si="37"/>
        <v>13000</v>
      </c>
      <c r="AC131" s="212">
        <v>1910.63708491075</v>
      </c>
      <c r="AD131" s="108">
        <f t="shared" si="38"/>
        <v>3821.2741698215</v>
      </c>
      <c r="AE131" s="213">
        <v>0.293944166909347</v>
      </c>
      <c r="AF131" s="212">
        <v>7475</v>
      </c>
      <c r="AG131" s="108">
        <f t="shared" si="39"/>
        <v>14950</v>
      </c>
      <c r="AH131" s="212">
        <v>2043.42636231205</v>
      </c>
      <c r="AI131" s="108">
        <f t="shared" si="40"/>
        <v>4086.8527246241</v>
      </c>
      <c r="AJ131" s="258">
        <v>0.273368075225692</v>
      </c>
      <c r="AK131" s="259">
        <v>10375.11</v>
      </c>
      <c r="AL131" s="259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71"/>
      <c r="AR131" s="271"/>
      <c r="AS131" s="272">
        <v>27</v>
      </c>
      <c r="AT131" s="272">
        <v>0</v>
      </c>
      <c r="AU131" s="272">
        <f t="shared" si="51"/>
        <v>-27</v>
      </c>
      <c r="AV131" s="273">
        <f t="shared" si="54"/>
        <v>-54</v>
      </c>
      <c r="AW131" s="272">
        <v>16</v>
      </c>
      <c r="AX131" s="272">
        <v>8</v>
      </c>
      <c r="AY131" s="272">
        <v>2</v>
      </c>
      <c r="AZ131" s="272">
        <f t="shared" si="52"/>
        <v>-6</v>
      </c>
      <c r="BA131" s="273">
        <f>AZ131*5</f>
        <v>-30</v>
      </c>
      <c r="BB131" s="278">
        <v>100</v>
      </c>
      <c r="BC131" s="272">
        <v>16</v>
      </c>
      <c r="BD131" s="272">
        <v>40</v>
      </c>
      <c r="BE131" s="275">
        <v>-44</v>
      </c>
      <c r="BF131" s="281">
        <v>6</v>
      </c>
      <c r="BG131" s="272">
        <v>1</v>
      </c>
      <c r="BH131" s="272">
        <f t="shared" si="53"/>
        <v>-5</v>
      </c>
    </row>
    <row r="132" s="168" customFormat="1" spans="1:60">
      <c r="A132" s="285" t="s">
        <v>178</v>
      </c>
      <c r="B132" s="285"/>
      <c r="C132" s="285"/>
      <c r="D132" s="285"/>
      <c r="E132" s="285"/>
      <c r="F132" s="107">
        <f t="shared" ref="F132:L132" si="55">SUM(F4:F131)</f>
        <v>19550</v>
      </c>
      <c r="G132" s="189">
        <f t="shared" si="55"/>
        <v>349</v>
      </c>
      <c r="H132" s="189">
        <f t="shared" si="55"/>
        <v>184</v>
      </c>
      <c r="I132" s="212">
        <f t="shared" si="55"/>
        <v>2018500</v>
      </c>
      <c r="J132" s="108">
        <f t="shared" si="55"/>
        <v>6055500</v>
      </c>
      <c r="K132" s="212">
        <f t="shared" si="55"/>
        <v>441042.636416023</v>
      </c>
      <c r="L132" s="108">
        <f t="shared" si="55"/>
        <v>1323127.90924807</v>
      </c>
      <c r="M132" s="213">
        <v>0.217702717854812</v>
      </c>
      <c r="N132" s="214">
        <f>SUM(N4:N131)</f>
        <v>2514625</v>
      </c>
      <c r="O132" s="211">
        <f>SUM(O4:O131)</f>
        <v>7543875</v>
      </c>
      <c r="P132" s="212">
        <f>SUM(P4:P131)</f>
        <v>508599.111329459</v>
      </c>
      <c r="Q132" s="108">
        <f>SUM(Q4:Q131)</f>
        <v>1525797.33398838</v>
      </c>
      <c r="R132" s="213">
        <v>0.193812956746964</v>
      </c>
      <c r="S132" s="232">
        <f>SUM(S4:S131)</f>
        <v>6061874.11</v>
      </c>
      <c r="T132" s="232">
        <f>SUM(T4:T131)</f>
        <v>1231290.68</v>
      </c>
      <c r="U132" s="233">
        <f>S132/J132</f>
        <v>1.00105261497812</v>
      </c>
      <c r="V132" s="233">
        <f>T132/L132</f>
        <v>0.930590815441072</v>
      </c>
      <c r="W132" s="233">
        <f>S132/O132</f>
        <v>0.803549118987258</v>
      </c>
      <c r="X132" s="233">
        <f>T132/Q132</f>
        <v>0.806981800644159</v>
      </c>
      <c r="Y132" s="192"/>
      <c r="Z132" s="243"/>
      <c r="AA132" s="247">
        <f>SUM(AA1:AA57)</f>
        <v>717595</v>
      </c>
      <c r="AB132" s="211">
        <f>SUM(AB4:AB131)</f>
        <v>2629430</v>
      </c>
      <c r="AC132" s="212">
        <f>SUM(AC1:AC57)</f>
        <v>188807.040535248</v>
      </c>
      <c r="AD132" s="108">
        <f>SUM(AD4:AD131)</f>
        <v>718581.00441938</v>
      </c>
      <c r="AE132" s="213">
        <f>AC132/AA132</f>
        <v>0.263110864115898</v>
      </c>
      <c r="AF132" s="212">
        <f>SUM(AF1:AF57)</f>
        <v>825234.25</v>
      </c>
      <c r="AG132" s="108">
        <f>SUM(AG4:AG131)</f>
        <v>3023844.5</v>
      </c>
      <c r="AH132" s="212">
        <f>SUM(AH1:AH57)</f>
        <v>201929.129852447</v>
      </c>
      <c r="AI132" s="108">
        <f>SUM(AI4:AI131)</f>
        <v>768522.384226527</v>
      </c>
      <c r="AJ132" s="258">
        <f>AH132/AF132</f>
        <v>0.244693103627785</v>
      </c>
      <c r="AK132" s="259">
        <f>SUM(AK4:AK131)</f>
        <v>2840144.55</v>
      </c>
      <c r="AL132" s="259">
        <f>SUM(AL4:AL131)</f>
        <v>602187.54</v>
      </c>
      <c r="AM132" s="260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71"/>
      <c r="AR132" s="271"/>
      <c r="AS132" s="272">
        <f>SUM(AS4:AS131)</f>
        <v>5216</v>
      </c>
      <c r="AT132" s="272">
        <v>0</v>
      </c>
      <c r="AU132" s="272">
        <f t="shared" si="51"/>
        <v>-5216</v>
      </c>
      <c r="AV132" s="273"/>
      <c r="AW132" s="272">
        <f>SUM(AW4:AW131)</f>
        <v>2055</v>
      </c>
      <c r="AX132" s="272">
        <f>SUM(AX4:AX131)</f>
        <v>1211</v>
      </c>
      <c r="AY132" s="272">
        <f>SUM(AY4:AY131)</f>
        <v>326</v>
      </c>
      <c r="AZ132" s="272"/>
      <c r="BA132" s="272"/>
      <c r="BB132" s="278">
        <f>SUM(BB4:BB131)</f>
        <v>17800</v>
      </c>
      <c r="BC132" s="272">
        <f>SUM(BC4:BC131)</f>
        <v>2608</v>
      </c>
      <c r="BD132" s="272">
        <f>SUM(BD4:BD131)</f>
        <v>7864</v>
      </c>
      <c r="BE132" s="275">
        <f>SUM(BE4:BE131)</f>
        <v>-7328</v>
      </c>
      <c r="BF132" s="281">
        <f>SUM(BF4:BF131)</f>
        <v>987</v>
      </c>
      <c r="BG132" s="272">
        <v>0</v>
      </c>
      <c r="BH132" s="272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M8" sqref="M8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/>
      <c r="C3" s="13"/>
      <c r="D3" s="13"/>
      <c r="E3" s="13"/>
      <c r="F3" s="13"/>
      <c r="G3" s="13"/>
      <c r="H3" s="13"/>
      <c r="I3" s="13"/>
      <c r="J3" s="12"/>
    </row>
    <row r="4" customHeight="1" spans="1:10">
      <c r="A4" s="12">
        <v>2</v>
      </c>
      <c r="B4" s="13"/>
      <c r="C4" s="13"/>
      <c r="D4" s="13"/>
      <c r="E4" s="13"/>
      <c r="F4" s="13"/>
      <c r="G4" s="13"/>
      <c r="H4" s="13"/>
      <c r="I4" s="13"/>
      <c r="J4" s="12"/>
    </row>
    <row r="5" customHeight="1" spans="1:10">
      <c r="A5" s="12">
        <v>3</v>
      </c>
      <c r="B5" s="13"/>
      <c r="C5" s="13"/>
      <c r="D5" s="13"/>
      <c r="E5" s="13"/>
      <c r="F5" s="13"/>
      <c r="G5" s="13"/>
      <c r="H5" s="13"/>
      <c r="I5" s="13"/>
      <c r="J5" s="12"/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H9" sqref="H9"/>
    </sheetView>
  </sheetViews>
  <sheetFormatPr defaultColWidth="9" defaultRowHeight="13.5" outlineLevelRow="3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6" t="s">
        <v>14</v>
      </c>
      <c r="B2" s="7" t="s">
        <v>2119</v>
      </c>
      <c r="C2" s="7" t="s">
        <v>15</v>
      </c>
      <c r="D2" s="7" t="s">
        <v>2120</v>
      </c>
      <c r="E2" s="6" t="s">
        <v>2121</v>
      </c>
      <c r="F2" s="7" t="s">
        <v>2122</v>
      </c>
      <c r="G2" s="6" t="s">
        <v>2127</v>
      </c>
    </row>
    <row r="3" spans="1:7">
      <c r="A3" s="8">
        <v>1</v>
      </c>
      <c r="B3" s="8" t="s">
        <v>2128</v>
      </c>
      <c r="C3" s="8">
        <v>587</v>
      </c>
      <c r="D3" s="8" t="s">
        <v>2088</v>
      </c>
      <c r="E3" s="8">
        <v>8073</v>
      </c>
      <c r="F3" s="8" t="s">
        <v>381</v>
      </c>
      <c r="G3" s="8">
        <v>150</v>
      </c>
    </row>
    <row r="4" spans="1:7">
      <c r="A4" s="8">
        <v>2</v>
      </c>
      <c r="B4" s="8" t="s">
        <v>2128</v>
      </c>
      <c r="C4" s="8">
        <v>587</v>
      </c>
      <c r="D4" s="8" t="s">
        <v>2088</v>
      </c>
      <c r="E4" s="8">
        <v>6497</v>
      </c>
      <c r="F4" s="8" t="s">
        <v>347</v>
      </c>
      <c r="G4" s="8">
        <v>150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2020-11-25T03:43:03Z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