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 firstSheet="1" activeTab="1"/>
  </bookViews>
  <sheets>
    <sheet name="本月任务品种（数据原表）" sheetId="9" state="hidden" r:id="rId1"/>
    <sheet name="门店任务明细 (原表)" sheetId="10" r:id="rId2"/>
    <sheet name="5月任务品种" sheetId="11" r:id="rId3"/>
    <sheet name="藏药品种明细" sheetId="2" r:id="rId4"/>
    <sheet name="品种卖点" sheetId="13" state="hidden" r:id="rId5"/>
    <sheet name="Sheet1" sheetId="14" state="hidden" r:id="rId6"/>
  </sheets>
  <externalReferences>
    <externalReference r:id="rId7"/>
    <externalReference r:id="rId8"/>
    <externalReference r:id="rId9"/>
  </externalReferences>
  <definedNames>
    <definedName name="_xlnm._FilterDatabase" localSheetId="1" hidden="1">'门店任务明细 (原表)'!$A$3:$BS$112</definedName>
    <definedName name="_xlnm._FilterDatabase" localSheetId="0" hidden="1">'本月任务品种（数据原表）'!$A$2:$H$20</definedName>
    <definedName name="_xlnm._FilterDatabase" localSheetId="2" hidden="1">'5月任务品种'!$A$2:$H$20</definedName>
    <definedName name="_xlnm._FilterDatabase" localSheetId="4" hidden="1">品种卖点!$A$2:$XDQ$22</definedName>
  </definedNames>
  <calcPr calcId="144525"/>
</workbook>
</file>

<file path=xl/sharedStrings.xml><?xml version="1.0" encoding="utf-8"?>
<sst xmlns="http://schemas.openxmlformats.org/spreadsheetml/2006/main" count="1769" uniqueCount="340">
  <si>
    <t>5月重点品种任务明细</t>
  </si>
  <si>
    <t>任务（考核时间4.26-5.25）</t>
  </si>
  <si>
    <t>序号</t>
  </si>
  <si>
    <t>商品系列</t>
  </si>
  <si>
    <t>货品ID</t>
  </si>
  <si>
    <t>品名</t>
  </si>
  <si>
    <t>规格</t>
  </si>
  <si>
    <t>产地</t>
  </si>
  <si>
    <t>毛利率</t>
  </si>
  <si>
    <t>考核价</t>
  </si>
  <si>
    <t>零售价</t>
  </si>
  <si>
    <t>基础档</t>
  </si>
  <si>
    <t>挑战档</t>
  </si>
  <si>
    <t>保底提成</t>
  </si>
  <si>
    <t>处罚</t>
  </si>
  <si>
    <t>晒单细则</t>
  </si>
  <si>
    <t>藏药系列/4</t>
  </si>
  <si>
    <t>藏药系列</t>
  </si>
  <si>
    <t>西藏藏医学院</t>
  </si>
  <si>
    <t>184704元</t>
  </si>
  <si>
    <t>206827元</t>
  </si>
  <si>
    <t>差额部分的5%</t>
  </si>
  <si>
    <t>藿香</t>
  </si>
  <si>
    <t>,</t>
  </si>
  <si>
    <t>藿香正气口服液</t>
  </si>
  <si>
    <t>5支</t>
  </si>
  <si>
    <t>涪陵</t>
  </si>
  <si>
    <t>13858盒</t>
  </si>
  <si>
    <t>16441盒</t>
  </si>
  <si>
    <t>享受毛利段提成，在全品种中体现</t>
  </si>
  <si>
    <t>差额盒数处罚1元/盒</t>
  </si>
  <si>
    <t>10支</t>
  </si>
  <si>
    <t>胃肠道系列</t>
  </si>
  <si>
    <t>复方嗜酸乳杆菌片</t>
  </si>
  <si>
    <t>0.5gx12片</t>
  </si>
  <si>
    <t>通化金马药业</t>
  </si>
  <si>
    <t>2968盒</t>
  </si>
  <si>
    <t>3347盒</t>
  </si>
  <si>
    <t>享受采购发晒单奖励2元/盒（赠品不享受奖励）</t>
  </si>
  <si>
    <t>肠炎宁片</t>
  </si>
  <si>
    <t>0.42gx60片（薄膜衣）</t>
  </si>
  <si>
    <t>江西天施康弋阳制药有限公司</t>
  </si>
  <si>
    <t>康复新液</t>
  </si>
  <si>
    <t>50mlx2瓶</t>
  </si>
  <si>
    <t>四川好医生攀西</t>
  </si>
  <si>
    <t>晒单奖励2元/盒（赠品不享受奖励），买6盒立省32元。不再享受其余奖励</t>
  </si>
  <si>
    <t>奥美拉唑镁肠溶片（洛赛克）</t>
  </si>
  <si>
    <t>10mgx7片（OTC）</t>
  </si>
  <si>
    <t>阿斯利康制药有限公司</t>
  </si>
  <si>
    <t>瘦身系列</t>
  </si>
  <si>
    <t>奥利司他胶囊</t>
  </si>
  <si>
    <t>60mgx24粒</t>
  </si>
  <si>
    <t>山东新时代药业有限公司</t>
  </si>
  <si>
    <t>660盒</t>
  </si>
  <si>
    <t>804盒</t>
  </si>
  <si>
    <t>享受晒单奖励（采购发本月晒单细则）</t>
  </si>
  <si>
    <t>追加5元/盒</t>
  </si>
  <si>
    <t>无</t>
  </si>
  <si>
    <t>晒单奖励20元/盒，买二得三【赠品为卖品】，奖励不含赠品。不再享受其余奖励。</t>
  </si>
  <si>
    <t>关爱女性系列</t>
  </si>
  <si>
    <t>定坤丹</t>
  </si>
  <si>
    <t>7gx4瓶（水蜜丸）</t>
  </si>
  <si>
    <t>山西广誉远国药</t>
  </si>
  <si>
    <t>1219盒</t>
  </si>
  <si>
    <t>1586盒</t>
  </si>
  <si>
    <t>追加1%提成</t>
  </si>
  <si>
    <t>1.单盒晒单奖励16元/盒2.疗程4盒以上（含4盒）销售奖励20元/盒3.疗程12盒以上（含12盒）销售奖励25元/盒，同时不再享受其余奖励</t>
  </si>
  <si>
    <t>龟龄集</t>
  </si>
  <si>
    <t>0.3g*30粒</t>
  </si>
  <si>
    <t>每盒晒单50元/瓶，疗程销售4盒以上（含4盒）销售奖励60元/瓶，不再享受其余奖励</t>
  </si>
  <si>
    <t>屈螺酮炔雌醇片(优思明）</t>
  </si>
  <si>
    <t>21片(薄膜衣)</t>
  </si>
  <si>
    <t>拜耳医药保健有限公司广州分公司</t>
  </si>
  <si>
    <t>补钙系列</t>
  </si>
  <si>
    <t>葡萄糖酸钙锌口服溶液</t>
  </si>
  <si>
    <t>10mlx24支</t>
  </si>
  <si>
    <t>澳诺(中国)制药有限公司</t>
  </si>
  <si>
    <t>8070盒</t>
  </si>
  <si>
    <t>8957盒</t>
  </si>
  <si>
    <t>48支</t>
  </si>
  <si>
    <t>补肾类别</t>
  </si>
  <si>
    <t>还少丹</t>
  </si>
  <si>
    <t>9gx20袋（20丸重1克）</t>
  </si>
  <si>
    <t>桐君阁药厂</t>
  </si>
  <si>
    <t>392106元</t>
  </si>
  <si>
    <t>441490元</t>
  </si>
  <si>
    <t>晒单奖励30元/盒。不再享受其余奖励</t>
  </si>
  <si>
    <t>9gx10袋(水蜜丸)</t>
  </si>
  <si>
    <t>六味地黄丸</t>
  </si>
  <si>
    <t>126丸/瓶(浓缩丸)</t>
  </si>
  <si>
    <t>重庆中药二厂</t>
  </si>
  <si>
    <t>五子衍宗丸</t>
  </si>
  <si>
    <t>300丸</t>
  </si>
  <si>
    <t>四川绵阳制药</t>
  </si>
  <si>
    <t>补肾益寿胶囊</t>
  </si>
  <si>
    <t>0.3gx60粒</t>
  </si>
  <si>
    <t>太极涪陵药厂</t>
  </si>
  <si>
    <t>感冒系列</t>
  </si>
  <si>
    <t>苦金片</t>
  </si>
  <si>
    <t>0.41gx12片</t>
  </si>
  <si>
    <t>上药青岛国风</t>
  </si>
  <si>
    <t>3852盒</t>
  </si>
  <si>
    <t>4614盒</t>
  </si>
  <si>
    <t>复方氨酚溴敏胶囊</t>
  </si>
  <si>
    <t>20粒</t>
  </si>
  <si>
    <t>香港澳美制药厂</t>
  </si>
  <si>
    <t>备注：5只装藿香两盒计1盒，10支装低于14.5元销售则无提成</t>
  </si>
  <si>
    <t>5月重点品种任务</t>
  </si>
  <si>
    <t>胃肠道系列（团购不计入任务，按毛利段提成）</t>
  </si>
  <si>
    <t>补肾系列</t>
  </si>
  <si>
    <t>合计</t>
  </si>
  <si>
    <t>门店ID</t>
  </si>
  <si>
    <t>门店</t>
  </si>
  <si>
    <t>门店类型</t>
  </si>
  <si>
    <t>片区</t>
  </si>
  <si>
    <t>实际销售</t>
  </si>
  <si>
    <t>完成情况</t>
  </si>
  <si>
    <t>完成档次</t>
  </si>
  <si>
    <t>奖励</t>
  </si>
  <si>
    <t>差额处罚</t>
  </si>
  <si>
    <t>5支装数量</t>
  </si>
  <si>
    <t>10支装数量</t>
  </si>
  <si>
    <t>10只装销售金额</t>
  </si>
  <si>
    <t>总共销售数量</t>
  </si>
  <si>
    <t>总共销售金额</t>
  </si>
  <si>
    <t>复方嗜酸乳杆菌片数量（算任务不算奖励）</t>
  </si>
  <si>
    <t>复方嗜酸乳杆菌片金额（算任务不算奖励）</t>
  </si>
  <si>
    <t>合计销售数量</t>
  </si>
  <si>
    <t>合计销售金额</t>
  </si>
  <si>
    <t>优思明销售金额</t>
  </si>
  <si>
    <t>广誉远销售金额</t>
  </si>
  <si>
    <t>24支销售数量</t>
  </si>
  <si>
    <t>48支销售数量（按2盒计）</t>
  </si>
  <si>
    <t>还少丹销售金额（164949）</t>
  </si>
  <si>
    <t>合计奖励</t>
  </si>
  <si>
    <t>合计处罚</t>
  </si>
  <si>
    <t>旗舰店</t>
  </si>
  <si>
    <t>T</t>
  </si>
  <si>
    <t>旗舰片区</t>
  </si>
  <si>
    <t>未完成</t>
  </si>
  <si>
    <t>梨花街店</t>
  </si>
  <si>
    <t>C2</t>
  </si>
  <si>
    <t>金牛区蓉北商贸大道药店</t>
  </si>
  <si>
    <t>B1</t>
  </si>
  <si>
    <t>西北片区</t>
  </si>
  <si>
    <t>青羊区光华药店</t>
  </si>
  <si>
    <t>A1</t>
  </si>
  <si>
    <t>金牛区沙河源药店</t>
  </si>
  <si>
    <t>B2</t>
  </si>
  <si>
    <t>青羊区清江东路药店</t>
  </si>
  <si>
    <t>A3</t>
  </si>
  <si>
    <t>金牛区枣子巷药店</t>
  </si>
  <si>
    <t>青羊区光华村街药店</t>
  </si>
  <si>
    <t>A2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</si>
  <si>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</si>
  <si>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</si>
  <si>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</si>
  <si>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</si>
  <si>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</si>
  <si>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</si>
  <si>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</si>
  <si>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</si>
  <si>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</si>
  <si>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</si>
  <si>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</si>
  <si>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</si>
  <si>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</si>
  <si>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</si>
  <si>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</si>
  <si>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</si>
  <si>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</si>
  <si>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大华街店</t>
  </si>
  <si>
    <t>蜀汉路</t>
  </si>
  <si>
    <t>大悦路药店</t>
  </si>
  <si>
    <t>蜀辉路药店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</si>
  <si>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</si>
  <si>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</si>
  <si>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</si>
  <si>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</si>
  <si>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</si>
  <si>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C1</t>
  </si>
  <si>
    <t>锦江区榕声路药店</t>
  </si>
  <si>
    <t>高新区民丰大道药店</t>
  </si>
  <si>
    <t>双流县西航港街道锦华路一段药店</t>
  </si>
  <si>
    <t>高新区中和街道柳荫街药店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</si>
  <si>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</si>
  <si>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</si>
  <si>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</si>
  <si>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</si>
  <si>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</si>
  <si>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</si>
  <si>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</si>
  <si>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</si>
  <si>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</si>
  <si>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</si>
  <si>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金马河店</t>
  </si>
  <si>
    <t>中和大道</t>
  </si>
  <si>
    <t>航中街</t>
  </si>
  <si>
    <t>新下街药店</t>
  </si>
  <si>
    <t xml:space="preserve">紫薇东路药店  </t>
  </si>
  <si>
    <t>元华二巷药店</t>
  </si>
  <si>
    <t>中和公济桥路药店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</si>
  <si>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</si>
  <si>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</si>
  <si>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</si>
  <si>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</si>
  <si>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</si>
  <si>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</si>
  <si>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</si>
  <si>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</si>
  <si>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</si>
  <si>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</si>
  <si>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</si>
  <si>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</si>
  <si>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</si>
  <si>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成华区新怡路药店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</si>
  <si>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</si>
  <si>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</si>
  <si>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</si>
  <si>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</si>
  <si>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</si>
  <si>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</si>
  <si>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</si>
  <si>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邛崃市中心药店</t>
  </si>
  <si>
    <t>城郊一片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</si>
  <si>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</si>
  <si>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</si>
  <si>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</si>
  <si>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</si>
  <si>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</si>
  <si>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</si>
  <si>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</si>
  <si>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</si>
  <si>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装修、按营业十天计算</t>
  </si>
  <si>
    <t>邛崃市临邛镇洪川小区药店</t>
  </si>
  <si>
    <t>大邑县晋原 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</si>
  <si>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</si>
  <si>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</si>
  <si>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</si>
  <si>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</si>
  <si>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</si>
  <si>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</si>
  <si>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</si>
  <si>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</si>
  <si>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</si>
  <si>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</si>
  <si>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</si>
  <si>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</si>
  <si>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</si>
  <si>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</si>
  <si>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</si>
  <si>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</si>
  <si>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</si>
  <si>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</si>
  <si>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</si>
  <si>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</si>
  <si>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</si>
  <si>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</si>
  <si>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潘家街四段店</t>
  </si>
  <si>
    <t>崇州永康东路店</t>
  </si>
  <si>
    <t>今年</t>
  </si>
  <si>
    <t>去年</t>
  </si>
  <si>
    <t>销售数量</t>
  </si>
  <si>
    <t>销售金额</t>
  </si>
  <si>
    <t>同比</t>
  </si>
  <si>
    <t>货品名</t>
  </si>
  <si>
    <t>单位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</si>
  <si>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</si>
  <si>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</si>
  <si>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</si>
  <si>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</si>
  <si>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</si>
  <si>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</si>
  <si>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瓶</t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</si>
  <si>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</si>
  <si>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</si>
  <si>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盒</t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</si>
  <si>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</si>
  <si>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</si>
  <si>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</si>
  <si>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</si>
  <si>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</si>
  <si>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</si>
  <si>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</si>
  <si>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</si>
  <si>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</si>
  <si>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</si>
  <si>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</si>
  <si>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</si>
  <si>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</si>
  <si>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</si>
  <si>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</si>
  <si>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</si>
  <si>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</si>
  <si>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</si>
  <si>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</si>
  <si>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</si>
  <si>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</si>
  <si>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</si>
  <si>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</si>
  <si>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</si>
  <si>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</si>
  <si>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</si>
  <si>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</si>
  <si>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</si>
  <si>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</si>
  <si>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</si>
  <si>
    <t>5月重点品卖点</t>
  </si>
  <si>
    <t>卖点</t>
  </si>
  <si>
    <t>活动</t>
  </si>
  <si>
    <t>太极藿香液 防暑解毒 保护肠胃 不含酒精 开车也能喝</t>
  </si>
  <si>
    <t>买3盒 得 风油精一支</t>
  </si>
  <si>
    <t>无需冷藏的四联益生菌，用于胃肠功能紊乱引起的各种不适，调节提高免疫力。</t>
  </si>
  <si>
    <t>康恩贝肠炎宁片：止腹泻治肠炎宁，大品牌值得信赖</t>
  </si>
  <si>
    <t>主动修复胃黏膜，治疗胃病反复发作</t>
  </si>
  <si>
    <t>奥美拉唑镁肠溶片:全球首个质子泵抑制剂，一天一片，强效抑酸，瑞典进口，疗效更好！</t>
  </si>
  <si>
    <t>舒尔佳奥利司他胶囊：OTC国药准字，不减水，不腹泻，轻松排油减脂，超重/肥胖 /保持身材人群的最佳选择</t>
  </si>
  <si>
    <t>一盒立省80元，买2得3（原装）</t>
  </si>
  <si>
    <t>广誉远定坤丹：滋补气血，调经舒郁，为女性卵巢护航</t>
  </si>
  <si>
    <t>买六得七（原装）</t>
  </si>
  <si>
    <t>广誉远龟龄集：培元固本 ，补元气、养五脏、 调阴阳 、治疗中老年衰弱综合征</t>
  </si>
  <si>
    <t>优思明屈螺酮炔雌醇片：高效，亲密，安全性好，停药即可备孕，体内无蓄积，避孕同时规律月经，减少痤疮及皮脂溢</t>
  </si>
  <si>
    <t>葡萄糖酸钙锌口服溶液：健康的钙，聪明的锌，孩子服用长得好，胃口好，更聪明。成人服用，骨骼强健，记忆好，天天服用腰腿好</t>
  </si>
  <si>
    <t xml:space="preserve">会员享受 五盒省69元 </t>
  </si>
  <si>
    <t>会员享受 四盒省138元</t>
  </si>
  <si>
    <t>还少丹：五脏同补，温肾补脾，全面改善身体机能，是延年益寿的良药，被誉为千年养生第一方</t>
  </si>
  <si>
    <t>买2得3（赠品为卖品）</t>
  </si>
  <si>
    <t>四盒省86元</t>
  </si>
  <si>
    <t>太极集团六味地黄丸：超浓缩，滋阴补肾、每次三粒、不含糖糖尿病患者可放心服用、坚持服用效果更加哟！</t>
  </si>
  <si>
    <t>买6盒省35元（6盒一疗程）</t>
  </si>
  <si>
    <t>补肾精，抗衰老，助生育，用太极五子衍宗丸！</t>
  </si>
  <si>
    <t>补肾益寿胶囊：补肾益寿，院士经方，阴阳同补，双向调节人体免疫，全植物药，安全滋养，兼补他脏，长期服用延缓衰老。</t>
  </si>
  <si>
    <t>买3瓶加0.01元换购一瓶60粒装及1瓶24粒装</t>
  </si>
  <si>
    <t>苦金片，清热利咽，消肿止痛</t>
  </si>
  <si>
    <t>复方氨酚溴敏胶囊：原装进口感冒药，不含伪麻不管控，15分钟快速通鼻止涕。</t>
  </si>
  <si>
    <t>葡萄糖酸钙锌口服溶液销售情况</t>
  </si>
  <si>
    <t>环比增长率</t>
  </si>
  <si>
    <t>同比增长率</t>
  </si>
  <si>
    <t>24支</t>
  </si>
  <si>
    <t>合计（48支换算为2盒）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</si>
</sst>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  <numFmt numFmtId="177" formatCode="0_);[Red]\(0\)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134"/>
    </font>
    <font>
      <sz val="9"/>
      <name val="宋体"/>
      <charset val="0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rgb="FF00B05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1" fillId="24" borderId="15" applyNumberFormat="0" applyAlignment="0" applyProtection="0">
      <alignment vertical="center"/>
    </xf>
    <xf numFmtId="0" fontId="33" fillId="24" borderId="12" applyNumberFormat="0" applyAlignment="0" applyProtection="0">
      <alignment vertical="center"/>
    </xf>
    <xf numFmtId="0" fontId="34" fillId="28" borderId="16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7" fontId="0" fillId="0" borderId="4" xfId="0" applyNumberFormat="1" applyBorder="1" applyAlignment="1">
      <alignment horizontal="center" vertical="center"/>
    </xf>
    <xf numFmtId="9" fontId="0" fillId="0" borderId="4" xfId="1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9" fontId="0" fillId="0" borderId="0" xfId="1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177" fontId="0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9" fontId="0" fillId="0" borderId="0" xfId="11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2" fillId="0" borderId="0" xfId="0" applyFont="1" applyFill="1">
      <alignment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vertical="center"/>
    </xf>
    <xf numFmtId="9" fontId="0" fillId="0" borderId="3" xfId="0" applyNumberFormat="1" applyFont="1" applyFill="1" applyBorder="1" applyAlignment="1">
      <alignment vertical="center"/>
    </xf>
    <xf numFmtId="176" fontId="0" fillId="0" borderId="4" xfId="11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9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9" fontId="0" fillId="0" borderId="10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9" fontId="0" fillId="0" borderId="6" xfId="0" applyNumberFormat="1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2019&#24180;\3&#26376;&#20219;&#21153;&#34917;&#32958;&#31995;&#21015;&#23558;&#25552;&#25104;&#19979;&#35843;\3&#26376;&#37325;&#28857;&#21697;&#31181;&#20219;&#21153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72;&#28009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0&#259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重点品种（数据原表）"/>
      <sheetName val="重点品种任务"/>
      <sheetName val="门店任务明细"/>
      <sheetName val="藏药品种明细"/>
      <sheetName val="品种卖点"/>
      <sheetName val="总任务本月销量对比"/>
      <sheetName val="Sheet1"/>
      <sheetName val="任务明细原表"/>
    </sheetNames>
    <sheetDataSet>
      <sheetData sheetId="0">
        <row r="2">
          <cell r="D2" t="str">
            <v>货品ID</v>
          </cell>
        </row>
        <row r="2">
          <cell r="G2" t="str">
            <v>品名</v>
          </cell>
          <cell r="H2" t="str">
            <v>规格</v>
          </cell>
          <cell r="I2" t="str">
            <v>产地</v>
          </cell>
          <cell r="J2" t="str">
            <v>毛利率</v>
          </cell>
        </row>
        <row r="3">
          <cell r="G3" t="str">
            <v>藏药系列</v>
          </cell>
        </row>
        <row r="3">
          <cell r="I3" t="str">
            <v>西藏藏医学院</v>
          </cell>
        </row>
        <row r="4">
          <cell r="D4">
            <v>47683</v>
          </cell>
          <cell r="E4" t="str">
            <v>,</v>
          </cell>
          <cell r="F4" t="str">
            <v>47683,</v>
          </cell>
          <cell r="G4" t="str">
            <v>藿香正气口服液</v>
          </cell>
          <cell r="H4" t="str">
            <v>5支</v>
          </cell>
          <cell r="I4" t="str">
            <v>涪陵</v>
          </cell>
          <cell r="J4">
            <v>0.368</v>
          </cell>
        </row>
        <row r="5">
          <cell r="D5">
            <v>1846</v>
          </cell>
          <cell r="E5" t="str">
            <v>,</v>
          </cell>
          <cell r="F5" t="str">
            <v>1846,</v>
          </cell>
          <cell r="G5" t="str">
            <v>藿香正气口服液</v>
          </cell>
          <cell r="H5" t="str">
            <v>10支</v>
          </cell>
          <cell r="I5" t="str">
            <v>涪陵</v>
          </cell>
          <cell r="J5">
            <v>0.353535353535354</v>
          </cell>
        </row>
        <row r="6">
          <cell r="D6">
            <v>171499</v>
          </cell>
          <cell r="E6" t="str">
            <v>,</v>
          </cell>
          <cell r="F6" t="str">
            <v>171499,</v>
          </cell>
          <cell r="G6" t="str">
            <v>肠炎宁片</v>
          </cell>
          <cell r="H6" t="str">
            <v>0.42gx60片（薄膜衣）</v>
          </cell>
          <cell r="I6" t="str">
            <v>江西天施康弋阳制药有限公司</v>
          </cell>
          <cell r="J6">
            <v>0.595226130653266</v>
          </cell>
        </row>
        <row r="7">
          <cell r="D7">
            <v>110737</v>
          </cell>
          <cell r="E7" t="str">
            <v>,</v>
          </cell>
          <cell r="F7" t="str">
            <v>110737,</v>
          </cell>
          <cell r="G7" t="str">
            <v>肠炎宁片</v>
          </cell>
          <cell r="H7" t="str">
            <v>0.42gx12片x3板(薄膜衣)</v>
          </cell>
          <cell r="I7" t="str">
            <v>江西天施康弋阳制药有限公司</v>
          </cell>
          <cell r="J7">
            <v>0.5336</v>
          </cell>
        </row>
        <row r="8">
          <cell r="D8">
            <v>58522</v>
          </cell>
          <cell r="E8" t="str">
            <v>,</v>
          </cell>
          <cell r="F8" t="str">
            <v>58522,</v>
          </cell>
          <cell r="G8" t="str">
            <v>沉香化气片</v>
          </cell>
          <cell r="H8" t="str">
            <v>0.5gx12片x2板</v>
          </cell>
          <cell r="I8" t="str">
            <v>太极集团重庆桐君阁药厂有限公司</v>
          </cell>
          <cell r="J8">
            <v>0.486111111111111</v>
          </cell>
        </row>
        <row r="9">
          <cell r="D9">
            <v>175429</v>
          </cell>
          <cell r="E9" t="str">
            <v>,</v>
          </cell>
          <cell r="F9" t="str">
            <v>175429,</v>
          </cell>
          <cell r="G9" t="str">
            <v>奥美拉唑镁肠溶片（洛赛克）</v>
          </cell>
          <cell r="H9" t="str">
            <v>10mgx7片（OTC）</v>
          </cell>
          <cell r="I9" t="str">
            <v>阿斯利康制药有限公司</v>
          </cell>
          <cell r="J9">
            <v>0.638461538461538</v>
          </cell>
        </row>
        <row r="10">
          <cell r="D10">
            <v>165176</v>
          </cell>
          <cell r="E10" t="str">
            <v>,</v>
          </cell>
          <cell r="F10" t="str">
            <v>165176,</v>
          </cell>
          <cell r="G10" t="str">
            <v>奥利司他胶囊</v>
          </cell>
          <cell r="H10" t="str">
            <v>60mgx24粒</v>
          </cell>
          <cell r="I10" t="str">
            <v>山东新时代药业有限公司</v>
          </cell>
          <cell r="J10">
            <v>0.673611111111111</v>
          </cell>
        </row>
        <row r="11">
          <cell r="D11">
            <v>148955</v>
          </cell>
          <cell r="E11" t="str">
            <v>,</v>
          </cell>
          <cell r="F11" t="str">
            <v>148955,</v>
          </cell>
          <cell r="G11" t="str">
            <v>定坤丹</v>
          </cell>
          <cell r="H11" t="str">
            <v>7gx4瓶（水蜜丸）</v>
          </cell>
          <cell r="I11" t="str">
            <v>山西广誉远国药</v>
          </cell>
          <cell r="J11">
            <v>0.393939393939394</v>
          </cell>
        </row>
        <row r="12">
          <cell r="D12">
            <v>1454</v>
          </cell>
          <cell r="E12" t="str">
            <v>,</v>
          </cell>
          <cell r="F12" t="str">
            <v>1454,</v>
          </cell>
          <cell r="G12" t="str">
            <v>龟龄集</v>
          </cell>
          <cell r="H12" t="str">
            <v>0.3g*30粒</v>
          </cell>
          <cell r="I12" t="str">
            <v>山西广誉远国药</v>
          </cell>
          <cell r="J12">
            <v>0.259615384615385</v>
          </cell>
        </row>
        <row r="13">
          <cell r="D13">
            <v>63764</v>
          </cell>
          <cell r="E13" t="str">
            <v>,</v>
          </cell>
          <cell r="F13" t="str">
            <v>63764,</v>
          </cell>
          <cell r="G13" t="str">
            <v>屈螺酮炔雌醇片(优思明）</v>
          </cell>
          <cell r="H13" t="str">
            <v>21片(薄膜衣)</v>
          </cell>
          <cell r="I13" t="str">
            <v>拜耳医药保健有限公司广州分公司</v>
          </cell>
          <cell r="J13">
            <v>0.232814814814815</v>
          </cell>
        </row>
        <row r="14">
          <cell r="D14">
            <v>45375</v>
          </cell>
          <cell r="E14" t="str">
            <v>,</v>
          </cell>
          <cell r="F14" t="str">
            <v>45375,</v>
          </cell>
          <cell r="G14" t="str">
            <v>赖氨酸磷酸氢钙片</v>
          </cell>
          <cell r="H14" t="str">
            <v>12片x5板</v>
          </cell>
          <cell r="I14" t="str">
            <v>广西嘉进药业有限公司</v>
          </cell>
          <cell r="J14">
            <v>0.245454545454546</v>
          </cell>
        </row>
        <row r="15">
          <cell r="D15">
            <v>39103</v>
          </cell>
          <cell r="E15" t="str">
            <v>,</v>
          </cell>
          <cell r="F15" t="str">
            <v>39103,</v>
          </cell>
          <cell r="G15" t="str">
            <v>葡萄糖酸钙锌口服溶液</v>
          </cell>
          <cell r="H15" t="str">
            <v>10mlx24支</v>
          </cell>
          <cell r="I15" t="str">
            <v>澳诺(中国)制药有限公司</v>
          </cell>
          <cell r="J15">
            <v>0.373134328358209</v>
          </cell>
        </row>
        <row r="16">
          <cell r="D16">
            <v>174232</v>
          </cell>
          <cell r="E16" t="str">
            <v>,</v>
          </cell>
          <cell r="F16" t="str">
            <v>174232,</v>
          </cell>
          <cell r="G16" t="str">
            <v>葡萄糖酸钙锌口服溶液</v>
          </cell>
          <cell r="H16" t="str">
            <v>48支</v>
          </cell>
          <cell r="I16" t="str">
            <v>澳诺(中国)制药有限公司</v>
          </cell>
          <cell r="J16">
            <v>0.391304347826087</v>
          </cell>
        </row>
        <row r="17">
          <cell r="D17">
            <v>144502</v>
          </cell>
          <cell r="E17" t="str">
            <v>,</v>
          </cell>
          <cell r="F17" t="str">
            <v>144502,</v>
          </cell>
          <cell r="G17" t="str">
            <v>盐酸氨基葡萄糖胶囊(奥泰灵)备注：奥泰灵奖励方案以此为准，其余政策均作废。</v>
          </cell>
          <cell r="H17" t="str">
            <v>0.75gx60粒</v>
          </cell>
          <cell r="I17" t="str">
            <v>香港澳美制药厂</v>
          </cell>
          <cell r="J17">
            <v>0.592684563758389</v>
          </cell>
        </row>
        <row r="18">
          <cell r="D18">
            <v>49939</v>
          </cell>
          <cell r="E18" t="str">
            <v>,</v>
          </cell>
          <cell r="F18" t="str">
            <v>49939,</v>
          </cell>
          <cell r="G18" t="str">
            <v>强力天麻杜仲丸</v>
          </cell>
          <cell r="H18" t="str">
            <v>36丸x6板</v>
          </cell>
          <cell r="I18" t="str">
            <v>太极集团重庆桐君阁药厂有限公司</v>
          </cell>
          <cell r="J18">
            <v>0.333333333333333</v>
          </cell>
        </row>
        <row r="19">
          <cell r="D19">
            <v>133360</v>
          </cell>
          <cell r="E19" t="str">
            <v>,</v>
          </cell>
          <cell r="F19" t="str">
            <v>133360,</v>
          </cell>
          <cell r="G19" t="str">
            <v>丹参口服液</v>
          </cell>
          <cell r="H19" t="str">
            <v>10mlx10支</v>
          </cell>
          <cell r="I19" t="str">
            <v>太极涪陵药厂</v>
          </cell>
          <cell r="J19">
            <v>0.588972431077694</v>
          </cell>
        </row>
        <row r="20">
          <cell r="D20">
            <v>31440</v>
          </cell>
          <cell r="E20" t="str">
            <v>,</v>
          </cell>
          <cell r="F20" t="str">
            <v>31440,</v>
          </cell>
          <cell r="G20" t="str">
            <v>通脉颗粒</v>
          </cell>
          <cell r="H20" t="str">
            <v>10gx10袋</v>
          </cell>
          <cell r="I20" t="str">
            <v>重庆中药二厂</v>
          </cell>
          <cell r="J20">
            <v>0.6</v>
          </cell>
        </row>
        <row r="21">
          <cell r="D21">
            <v>164949</v>
          </cell>
          <cell r="E21" t="str">
            <v>,</v>
          </cell>
          <cell r="F21" t="str">
            <v>164949,</v>
          </cell>
          <cell r="G21" t="str">
            <v>还少丹</v>
          </cell>
          <cell r="H21" t="str">
            <v>9gx20袋（20丸重1克）</v>
          </cell>
          <cell r="I21" t="str">
            <v>桐君阁药厂</v>
          </cell>
          <cell r="J21">
            <v>0.52</v>
          </cell>
        </row>
        <row r="22">
          <cell r="D22">
            <v>75138</v>
          </cell>
          <cell r="E22" t="str">
            <v>,</v>
          </cell>
          <cell r="F22" t="str">
            <v>75138,</v>
          </cell>
          <cell r="G22" t="str">
            <v>还少丹</v>
          </cell>
          <cell r="H22" t="str">
            <v>9gx10袋(水蜜丸)</v>
          </cell>
          <cell r="I22" t="str">
            <v>桐君阁药厂</v>
          </cell>
          <cell r="J22">
            <v>0.289940828402367</v>
          </cell>
        </row>
        <row r="23">
          <cell r="D23">
            <v>84174</v>
          </cell>
          <cell r="E23" t="str">
            <v>,</v>
          </cell>
          <cell r="F23" t="str">
            <v>84174,</v>
          </cell>
          <cell r="G23" t="str">
            <v>六味地黄丸</v>
          </cell>
          <cell r="H23" t="str">
            <v>126丸/瓶(浓缩丸)</v>
          </cell>
          <cell r="I23" t="str">
            <v>重庆中药二厂</v>
          </cell>
          <cell r="J23">
            <v>0.634328358208955</v>
          </cell>
        </row>
        <row r="24">
          <cell r="D24">
            <v>166880</v>
          </cell>
          <cell r="E24" t="str">
            <v>,</v>
          </cell>
          <cell r="F24" t="str">
            <v>166880,</v>
          </cell>
          <cell r="G24" t="str">
            <v>五子衍宗丸</v>
          </cell>
          <cell r="H24" t="str">
            <v>300丸</v>
          </cell>
          <cell r="I24" t="str">
            <v>四川绵阳制药</v>
          </cell>
          <cell r="J24">
            <v>0.55</v>
          </cell>
        </row>
        <row r="25">
          <cell r="D25">
            <v>21580</v>
          </cell>
          <cell r="E25" t="str">
            <v>,</v>
          </cell>
          <cell r="F25" t="str">
            <v>21580,</v>
          </cell>
          <cell r="G25" t="str">
            <v>补肾益寿胶囊</v>
          </cell>
          <cell r="H25" t="str">
            <v>0.3gx60粒</v>
          </cell>
          <cell r="I25" t="str">
            <v>太极涪陵药厂</v>
          </cell>
          <cell r="J25">
            <v>0.414736842105263</v>
          </cell>
        </row>
        <row r="26">
          <cell r="D26">
            <v>118954</v>
          </cell>
          <cell r="E26" t="str">
            <v>,</v>
          </cell>
          <cell r="F26" t="str">
            <v>118954,</v>
          </cell>
          <cell r="G26" t="str">
            <v>连花清瘟胶囊</v>
          </cell>
          <cell r="H26" t="str">
            <v>36粒</v>
          </cell>
          <cell r="I26" t="str">
            <v>石家庄以岭药业股份有限公司</v>
          </cell>
          <cell r="J26">
            <v>0.5</v>
          </cell>
        </row>
        <row r="27">
          <cell r="D27">
            <v>136714</v>
          </cell>
          <cell r="E27" t="str">
            <v>,</v>
          </cell>
          <cell r="F27" t="str">
            <v>136714,</v>
          </cell>
          <cell r="G27" t="str">
            <v>复方氨酚溴敏胶囊</v>
          </cell>
          <cell r="H27" t="str">
            <v>20粒</v>
          </cell>
          <cell r="I27" t="str">
            <v>香港澳美制药厂</v>
          </cell>
          <cell r="J27">
            <v>0.503355704697987</v>
          </cell>
        </row>
        <row r="28">
          <cell r="D28">
            <v>175826</v>
          </cell>
          <cell r="E28" t="str">
            <v>,</v>
          </cell>
          <cell r="F28" t="str">
            <v>175826,</v>
          </cell>
          <cell r="G28" t="str">
            <v>小儿消积止咳口服液</v>
          </cell>
          <cell r="H28" t="str">
            <v>10mlx10支</v>
          </cell>
          <cell r="I28" t="str">
            <v>鲁南厚普制药有限公司</v>
          </cell>
          <cell r="J28">
            <v>0.234343434343434</v>
          </cell>
        </row>
        <row r="29">
          <cell r="D29">
            <v>122181</v>
          </cell>
          <cell r="E29" t="str">
            <v>,</v>
          </cell>
          <cell r="F29" t="str">
            <v>122181,</v>
          </cell>
          <cell r="G29" t="str">
            <v>小儿氨酚黄那敏颗粒</v>
          </cell>
          <cell r="H29" t="str">
            <v>6gx20袋</v>
          </cell>
          <cell r="I29" t="str">
            <v>黄石三九药业有限公司(原:三九黄石制药厂)</v>
          </cell>
          <cell r="J29">
            <v>0.596491228070175</v>
          </cell>
        </row>
        <row r="30">
          <cell r="D30">
            <v>22509</v>
          </cell>
          <cell r="E30" t="str">
            <v>,</v>
          </cell>
          <cell r="F30" t="str">
            <v>22509,</v>
          </cell>
          <cell r="G30" t="str">
            <v>小儿感冒颗粒</v>
          </cell>
          <cell r="H30" t="str">
            <v>12gx10袋</v>
          </cell>
          <cell r="I30" t="str">
            <v>太极集团重庆桐君阁药厂有限公司</v>
          </cell>
          <cell r="J30">
            <v>0.377777777777778</v>
          </cell>
        </row>
        <row r="31">
          <cell r="D31">
            <v>153486</v>
          </cell>
          <cell r="E31" t="str">
            <v>,</v>
          </cell>
          <cell r="F31" t="str">
            <v>153486,</v>
          </cell>
          <cell r="G31" t="str">
            <v>赶黄草</v>
          </cell>
          <cell r="H31" t="str">
            <v>2gx30袋</v>
          </cell>
          <cell r="I31" t="str">
            <v>四川新荷花中药饮片股份有限公司</v>
          </cell>
          <cell r="J31">
            <v>0.620645161290323</v>
          </cell>
        </row>
        <row r="32">
          <cell r="D32">
            <v>119652</v>
          </cell>
        </row>
        <row r="32">
          <cell r="F32" t="str">
            <v>119652</v>
          </cell>
          <cell r="G32" t="str">
            <v>多烯磷脂酰胆碱胶囊(易善复)</v>
          </cell>
          <cell r="H32" t="str">
            <v>228mgx36粒</v>
          </cell>
          <cell r="I32" t="str">
            <v>赛诺菲安万特(北京)制药有限公司</v>
          </cell>
          <cell r="J32">
            <v>0.358620689655172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MAX(DECODE(BB.DOCID,4,BB.DOCNA</v>
          </cell>
          <cell r="D1" t="str">
            <v>MAX(AA.DOCID1_RW)</v>
          </cell>
          <cell r="E1" t="str">
            <v>MAX(AA.TZ_DOCID1)</v>
          </cell>
          <cell r="F1" t="str">
            <v>MAX(DECODE(BB.DOCID,4,BB.XS_JE</v>
          </cell>
          <cell r="G1" t="str">
            <v>MAX(DECODE(BB.DOCID,4,BB.XS_SL</v>
          </cell>
          <cell r="H1" t="str">
            <v>MAX(DECODE(BB.DOCID,6,BB.DOCNA</v>
          </cell>
          <cell r="I1" t="str">
            <v>MAX(AA.DOCID2_RW)</v>
          </cell>
          <cell r="J1" t="str">
            <v>MAX(AA.TZ_DOCID2)</v>
          </cell>
          <cell r="K1" t="str">
            <v>MAX(DECODE(BB.DOCID,6,BB.XS_JE</v>
          </cell>
          <cell r="L1" t="str">
            <v>MAX(DECODE(BB.DOCID,6,BB.XS_SL</v>
          </cell>
          <cell r="M1" t="str">
            <v>MAX(DECODE(BB.DOCID,10,BB.DOCN</v>
          </cell>
          <cell r="N1" t="str">
            <v>MAX(AA.DOCID3_RW)</v>
          </cell>
          <cell r="O1" t="str">
            <v>MAX(AA.TZ_DOCID3)</v>
          </cell>
          <cell r="P1" t="str">
            <v>MAX(DECODE(BB.DOCID,10,BB.XS_J</v>
          </cell>
          <cell r="Q1" t="str">
            <v>MAX(DECODE(BB.DOCID,10,BB.XS_S</v>
          </cell>
          <cell r="R1" t="str">
            <v>MAX(DECODE(BB.DOCID,51,BB.DOCN</v>
          </cell>
          <cell r="S1" t="str">
            <v>MAX(AA.DOCID4_RW)</v>
          </cell>
          <cell r="T1" t="str">
            <v>MAX(AA.TZ_DOCID4)</v>
          </cell>
          <cell r="U1" t="str">
            <v>MAX(DECODE(BB.DOCID,51,BB.XS_J</v>
          </cell>
          <cell r="V1" t="str">
            <v>MAX(DECODE(BB.DOCID,51,BB.XS_S</v>
          </cell>
          <cell r="W1" t="str">
            <v>MAX(DECODE(BB.DOCID,52,BB.DOCN</v>
          </cell>
          <cell r="X1" t="str">
            <v>MAX(AA.DOCID5_RW)</v>
          </cell>
          <cell r="Y1" t="str">
            <v>MAX(AA.TZ_DOCID5)</v>
          </cell>
          <cell r="Z1" t="str">
            <v>MAX(DECODE(BB.DOCID,52,BB.XS_J</v>
          </cell>
          <cell r="AA1" t="str">
            <v>MAX(DECODE(BB.DOCID,52,BB.XS_S</v>
          </cell>
          <cell r="AB1" t="str">
            <v>MAX(DECODE(BB.DOCID,53,BB.DOCN</v>
          </cell>
          <cell r="AC1" t="str">
            <v>MAX(AA.DOCID6_RW)</v>
          </cell>
          <cell r="AD1" t="str">
            <v>MAX(AA.TZ_DOCID6)</v>
          </cell>
          <cell r="AE1" t="str">
            <v>MAX(DECODE(BB.DOCID,53,BB.XS_J</v>
          </cell>
          <cell r="AF1" t="str">
            <v>MAX(DECODE(BB.DOCID,53,BB.XS_S</v>
          </cell>
          <cell r="AG1" t="str">
            <v>MAX(DECODE(BB.DOCID,54,BB.DOCN</v>
          </cell>
          <cell r="AH1" t="str">
            <v>MAX(AA.DOCID7_RW)</v>
          </cell>
          <cell r="AI1" t="str">
            <v>MAX(AA.TZ_DOCID7)</v>
          </cell>
          <cell r="AJ1" t="str">
            <v>MAX(DECODE(BB.DOCID,54,BB.XS_J</v>
          </cell>
          <cell r="AK1" t="str">
            <v>MAX(DECODE(BB.DOCID,54,BB.XS_S</v>
          </cell>
          <cell r="AL1" t="str">
            <v>MAX(DECODE(BB.DOCID,55,BB.DOCN</v>
          </cell>
          <cell r="AM1" t="str">
            <v>MAX(AA.DOCID8_RW)</v>
          </cell>
          <cell r="AN1" t="str">
            <v>MAX(AA.TZ_DOCID8)</v>
          </cell>
          <cell r="AO1" t="str">
            <v>MAX(DECODE(BB.DOCID,55,BB.XS_J</v>
          </cell>
          <cell r="AP1" t="str">
            <v>MAX(DECODE(BB.DOCID,55,BB.XS_S</v>
          </cell>
        </row>
        <row r="2">
          <cell r="B2">
            <v>52</v>
          </cell>
          <cell r="C2" t="str">
            <v>藏药</v>
          </cell>
          <cell r="D2">
            <v>17</v>
          </cell>
          <cell r="E2">
            <v>23</v>
          </cell>
          <cell r="F2">
            <v>1457.93</v>
          </cell>
          <cell r="G2">
            <v>38</v>
          </cell>
          <cell r="H2" t="str">
            <v>藿香系列</v>
          </cell>
          <cell r="I2">
            <v>35</v>
          </cell>
          <cell r="J2">
            <v>40</v>
          </cell>
          <cell r="K2">
            <v>4394.33</v>
          </cell>
          <cell r="L2">
            <v>223</v>
          </cell>
          <cell r="M2" t="str">
            <v>补肾系列</v>
          </cell>
          <cell r="N2">
            <v>36</v>
          </cell>
          <cell r="O2">
            <v>41</v>
          </cell>
          <cell r="P2">
            <v>2548.5</v>
          </cell>
          <cell r="Q2">
            <v>49</v>
          </cell>
          <cell r="R2" t="str">
            <v>胃肠道系列</v>
          </cell>
          <cell r="S2">
            <v>2</v>
          </cell>
          <cell r="T2">
            <v>3</v>
          </cell>
          <cell r="U2">
            <v>416.4</v>
          </cell>
          <cell r="V2">
            <v>11</v>
          </cell>
          <cell r="W2" t="str">
            <v>瘦身系列</v>
          </cell>
          <cell r="X2">
            <v>1</v>
          </cell>
          <cell r="Y2">
            <v>2</v>
          </cell>
          <cell r="Z2">
            <v>1152</v>
          </cell>
          <cell r="AA2">
            <v>6</v>
          </cell>
          <cell r="AB2" t="str">
            <v>关爱女性系列</v>
          </cell>
          <cell r="AC2">
            <v>14</v>
          </cell>
          <cell r="AD2">
            <v>18</v>
          </cell>
          <cell r="AE2">
            <v>2117</v>
          </cell>
          <cell r="AF2">
            <v>15</v>
          </cell>
          <cell r="AG2" t="str">
            <v>补钙系列</v>
          </cell>
          <cell r="AH2">
            <v>136</v>
          </cell>
          <cell r="AI2">
            <v>204</v>
          </cell>
          <cell r="AJ2">
            <v>3028.8</v>
          </cell>
          <cell r="AK2">
            <v>51</v>
          </cell>
          <cell r="AL2" t="str">
            <v>感冒系列</v>
          </cell>
          <cell r="AM2">
            <v>84.5</v>
          </cell>
          <cell r="AN2">
            <v>169</v>
          </cell>
          <cell r="AO2">
            <v>288.9</v>
          </cell>
          <cell r="AP2">
            <v>10</v>
          </cell>
        </row>
        <row r="3">
          <cell r="B3">
            <v>54</v>
          </cell>
          <cell r="C3" t="str">
            <v>藏药</v>
          </cell>
          <cell r="D3">
            <v>17</v>
          </cell>
          <cell r="E3">
            <v>23</v>
          </cell>
          <cell r="F3">
            <v>2297</v>
          </cell>
          <cell r="G3">
            <v>58</v>
          </cell>
          <cell r="H3" t="str">
            <v>藿香系列</v>
          </cell>
          <cell r="I3">
            <v>33</v>
          </cell>
          <cell r="J3">
            <v>38</v>
          </cell>
          <cell r="K3">
            <v>5798.34</v>
          </cell>
          <cell r="L3">
            <v>329</v>
          </cell>
          <cell r="M3" t="str">
            <v>补肾系列</v>
          </cell>
          <cell r="N3">
            <v>63</v>
          </cell>
          <cell r="O3">
            <v>73</v>
          </cell>
          <cell r="P3">
            <v>5438.81</v>
          </cell>
          <cell r="Q3">
            <v>74</v>
          </cell>
          <cell r="R3" t="str">
            <v>胃肠道系列</v>
          </cell>
          <cell r="S3">
            <v>2</v>
          </cell>
          <cell r="T3">
            <v>3</v>
          </cell>
          <cell r="U3">
            <v>1273.67</v>
          </cell>
          <cell r="V3">
            <v>36</v>
          </cell>
          <cell r="W3" t="str">
            <v>瘦身系列</v>
          </cell>
          <cell r="X3">
            <v>1</v>
          </cell>
          <cell r="Y3">
            <v>2</v>
          </cell>
          <cell r="Z3">
            <v>1728</v>
          </cell>
          <cell r="AA3">
            <v>10</v>
          </cell>
          <cell r="AB3" t="str">
            <v>关爱女性系列</v>
          </cell>
          <cell r="AC3">
            <v>23</v>
          </cell>
          <cell r="AD3">
            <v>30</v>
          </cell>
          <cell r="AE3">
            <v>1656</v>
          </cell>
          <cell r="AF3">
            <v>11</v>
          </cell>
          <cell r="AG3" t="str">
            <v>补钙系列</v>
          </cell>
          <cell r="AH3">
            <v>780</v>
          </cell>
          <cell r="AI3">
            <v>1092</v>
          </cell>
          <cell r="AJ3">
            <v>8684.48</v>
          </cell>
          <cell r="AK3">
            <v>108</v>
          </cell>
          <cell r="AL3" t="str">
            <v>感冒系列</v>
          </cell>
          <cell r="AM3">
            <v>84.5</v>
          </cell>
          <cell r="AN3">
            <v>169</v>
          </cell>
          <cell r="AO3">
            <v>595.54</v>
          </cell>
          <cell r="AP3">
            <v>24</v>
          </cell>
        </row>
        <row r="4">
          <cell r="B4">
            <v>56</v>
          </cell>
          <cell r="C4" t="str">
            <v>藏药</v>
          </cell>
          <cell r="D4">
            <v>6</v>
          </cell>
          <cell r="E4">
            <v>9</v>
          </cell>
          <cell r="F4">
            <v>3378.59</v>
          </cell>
          <cell r="G4">
            <v>76</v>
          </cell>
          <cell r="H4" t="str">
            <v>藿香系列</v>
          </cell>
          <cell r="I4">
            <v>36</v>
          </cell>
          <cell r="J4">
            <v>41</v>
          </cell>
          <cell r="K4">
            <v>2599.01</v>
          </cell>
          <cell r="L4">
            <v>139</v>
          </cell>
          <cell r="M4" t="str">
            <v>补肾系列</v>
          </cell>
          <cell r="N4">
            <v>29</v>
          </cell>
          <cell r="O4">
            <v>32</v>
          </cell>
          <cell r="P4">
            <v>6444.63</v>
          </cell>
          <cell r="Q4">
            <v>96</v>
          </cell>
          <cell r="R4" t="str">
            <v>胃肠道系列</v>
          </cell>
          <cell r="S4">
            <v>1</v>
          </cell>
          <cell r="T4">
            <v>1</v>
          </cell>
          <cell r="U4">
            <v>233.16</v>
          </cell>
          <cell r="V4">
            <v>7</v>
          </cell>
        </row>
        <row r="4">
          <cell r="X4">
            <v>1</v>
          </cell>
          <cell r="Y4">
            <v>2</v>
          </cell>
        </row>
        <row r="4">
          <cell r="AB4" t="str">
            <v>关爱女性系列</v>
          </cell>
          <cell r="AC4">
            <v>10</v>
          </cell>
          <cell r="AD4">
            <v>15</v>
          </cell>
          <cell r="AE4">
            <v>2709</v>
          </cell>
          <cell r="AF4">
            <v>18</v>
          </cell>
          <cell r="AG4" t="str">
            <v>补钙系列</v>
          </cell>
          <cell r="AH4">
            <v>66</v>
          </cell>
          <cell r="AI4">
            <v>99</v>
          </cell>
          <cell r="AJ4">
            <v>2250.85</v>
          </cell>
          <cell r="AK4">
            <v>28</v>
          </cell>
          <cell r="AL4" t="str">
            <v>感冒系列</v>
          </cell>
          <cell r="AM4">
            <v>148.75</v>
          </cell>
          <cell r="AN4">
            <v>223.1</v>
          </cell>
          <cell r="AO4">
            <v>623.36</v>
          </cell>
          <cell r="AP4">
            <v>24</v>
          </cell>
        </row>
        <row r="5">
          <cell r="B5">
            <v>307</v>
          </cell>
          <cell r="C5" t="str">
            <v>藏药</v>
          </cell>
          <cell r="D5">
            <v>151</v>
          </cell>
          <cell r="E5">
            <v>166</v>
          </cell>
          <cell r="F5">
            <v>13983.95</v>
          </cell>
          <cell r="G5">
            <v>285</v>
          </cell>
          <cell r="H5" t="str">
            <v>藿香系列</v>
          </cell>
          <cell r="I5">
            <v>210</v>
          </cell>
          <cell r="J5">
            <v>216</v>
          </cell>
          <cell r="K5">
            <v>64096.25</v>
          </cell>
          <cell r="L5">
            <v>4908</v>
          </cell>
          <cell r="M5" t="str">
            <v>补肾系列</v>
          </cell>
          <cell r="N5">
            <v>227</v>
          </cell>
          <cell r="O5">
            <v>241</v>
          </cell>
          <cell r="P5">
            <v>40360.64</v>
          </cell>
          <cell r="Q5">
            <v>576</v>
          </cell>
          <cell r="R5" t="str">
            <v>胃肠道系列</v>
          </cell>
          <cell r="S5">
            <v>21</v>
          </cell>
          <cell r="T5">
            <v>27</v>
          </cell>
          <cell r="U5">
            <v>4625.95</v>
          </cell>
          <cell r="V5">
            <v>111</v>
          </cell>
          <cell r="W5" t="str">
            <v>瘦身系列</v>
          </cell>
          <cell r="X5">
            <v>6</v>
          </cell>
          <cell r="Y5">
            <v>9</v>
          </cell>
          <cell r="Z5">
            <v>4896</v>
          </cell>
          <cell r="AA5">
            <v>28</v>
          </cell>
          <cell r="AB5" t="str">
            <v>关爱女性系列</v>
          </cell>
          <cell r="AC5">
            <v>105</v>
          </cell>
          <cell r="AD5">
            <v>116</v>
          </cell>
          <cell r="AE5">
            <v>12305.1</v>
          </cell>
          <cell r="AF5">
            <v>58</v>
          </cell>
          <cell r="AG5" t="str">
            <v>补钙系列</v>
          </cell>
          <cell r="AH5">
            <v>1920.6</v>
          </cell>
          <cell r="AI5">
            <v>2304.72</v>
          </cell>
          <cell r="AJ5">
            <v>18617.27</v>
          </cell>
          <cell r="AK5">
            <v>212</v>
          </cell>
          <cell r="AL5" t="str">
            <v>感冒系列</v>
          </cell>
          <cell r="AM5">
            <v>2520.02</v>
          </cell>
          <cell r="AN5">
            <v>2646</v>
          </cell>
          <cell r="AO5">
            <v>6785.97</v>
          </cell>
          <cell r="AP5">
            <v>251</v>
          </cell>
        </row>
        <row r="6">
          <cell r="B6">
            <v>308</v>
          </cell>
          <cell r="C6" t="str">
            <v>藏药</v>
          </cell>
          <cell r="D6">
            <v>27</v>
          </cell>
          <cell r="E6">
            <v>34</v>
          </cell>
          <cell r="F6">
            <v>606</v>
          </cell>
          <cell r="G6">
            <v>17</v>
          </cell>
          <cell r="H6" t="str">
            <v>藿香系列</v>
          </cell>
          <cell r="I6">
            <v>28</v>
          </cell>
          <cell r="J6">
            <v>33</v>
          </cell>
          <cell r="K6">
            <v>6659.84</v>
          </cell>
          <cell r="L6">
            <v>539</v>
          </cell>
          <cell r="M6" t="str">
            <v>补肾系列</v>
          </cell>
          <cell r="N6">
            <v>31</v>
          </cell>
          <cell r="O6">
            <v>35</v>
          </cell>
          <cell r="P6">
            <v>1855.81</v>
          </cell>
          <cell r="Q6">
            <v>32</v>
          </cell>
          <cell r="R6" t="str">
            <v>胃肠道系列</v>
          </cell>
          <cell r="S6">
            <v>1</v>
          </cell>
          <cell r="T6">
            <v>1</v>
          </cell>
          <cell r="U6">
            <v>564.65</v>
          </cell>
          <cell r="V6">
            <v>14</v>
          </cell>
          <cell r="W6" t="str">
            <v>瘦身系列</v>
          </cell>
          <cell r="X6">
            <v>1</v>
          </cell>
          <cell r="Y6">
            <v>2</v>
          </cell>
          <cell r="Z6">
            <v>288</v>
          </cell>
          <cell r="AA6">
            <v>1</v>
          </cell>
          <cell r="AB6" t="str">
            <v>关爱女性系列</v>
          </cell>
          <cell r="AC6">
            <v>6</v>
          </cell>
          <cell r="AD6">
            <v>9</v>
          </cell>
          <cell r="AE6">
            <v>916</v>
          </cell>
          <cell r="AF6">
            <v>6</v>
          </cell>
          <cell r="AG6" t="str">
            <v>补钙系列</v>
          </cell>
          <cell r="AH6">
            <v>408</v>
          </cell>
          <cell r="AI6">
            <v>612</v>
          </cell>
          <cell r="AJ6">
            <v>3202.27</v>
          </cell>
          <cell r="AK6">
            <v>35</v>
          </cell>
          <cell r="AL6" t="str">
            <v>感冒系列</v>
          </cell>
          <cell r="AM6">
            <v>168</v>
          </cell>
          <cell r="AN6">
            <v>252</v>
          </cell>
          <cell r="AO6">
            <v>904.35</v>
          </cell>
          <cell r="AP6">
            <v>33</v>
          </cell>
        </row>
        <row r="7">
          <cell r="B7">
            <v>311</v>
          </cell>
          <cell r="C7" t="str">
            <v>藏药</v>
          </cell>
          <cell r="D7">
            <v>24</v>
          </cell>
          <cell r="E7">
            <v>29</v>
          </cell>
          <cell r="F7">
            <v>542</v>
          </cell>
          <cell r="G7">
            <v>12</v>
          </cell>
          <cell r="H7" t="str">
            <v>藿香系列</v>
          </cell>
          <cell r="I7">
            <v>15</v>
          </cell>
          <cell r="J7">
            <v>17</v>
          </cell>
          <cell r="K7">
            <v>34945.91</v>
          </cell>
          <cell r="L7">
            <v>2686</v>
          </cell>
          <cell r="M7" t="str">
            <v>补肾系列</v>
          </cell>
          <cell r="N7">
            <v>6</v>
          </cell>
          <cell r="O7">
            <v>3</v>
          </cell>
          <cell r="P7">
            <v>5099.85</v>
          </cell>
          <cell r="Q7">
            <v>86</v>
          </cell>
          <cell r="R7" t="str">
            <v>胃肠道系列</v>
          </cell>
          <cell r="S7">
            <v>2</v>
          </cell>
          <cell r="T7">
            <v>3</v>
          </cell>
          <cell r="U7">
            <v>140.74</v>
          </cell>
          <cell r="V7">
            <v>4</v>
          </cell>
          <cell r="W7" t="str">
            <v>瘦身系列</v>
          </cell>
          <cell r="X7">
            <v>1</v>
          </cell>
          <cell r="Y7">
            <v>2</v>
          </cell>
          <cell r="Z7">
            <v>432</v>
          </cell>
          <cell r="AA7">
            <v>3</v>
          </cell>
          <cell r="AB7" t="str">
            <v>关爱女性系列</v>
          </cell>
          <cell r="AC7">
            <v>3</v>
          </cell>
          <cell r="AD7">
            <v>5</v>
          </cell>
          <cell r="AE7">
            <v>91.98</v>
          </cell>
          <cell r="AF7">
            <v>1</v>
          </cell>
          <cell r="AG7" t="str">
            <v>补钙系列</v>
          </cell>
          <cell r="AH7">
            <v>150</v>
          </cell>
          <cell r="AI7">
            <v>225</v>
          </cell>
          <cell r="AJ7">
            <v>3931.01</v>
          </cell>
          <cell r="AK7">
            <v>46</v>
          </cell>
          <cell r="AL7" t="str">
            <v>感冒系列</v>
          </cell>
          <cell r="AM7">
            <v>84.5</v>
          </cell>
          <cell r="AN7">
            <v>169</v>
          </cell>
          <cell r="AO7">
            <v>112.32</v>
          </cell>
          <cell r="AP7">
            <v>4</v>
          </cell>
        </row>
        <row r="8">
          <cell r="B8">
            <v>329</v>
          </cell>
          <cell r="C8" t="str">
            <v>藏药</v>
          </cell>
          <cell r="D8">
            <v>20</v>
          </cell>
          <cell r="E8">
            <v>27</v>
          </cell>
          <cell r="F8">
            <v>840</v>
          </cell>
          <cell r="G8">
            <v>16</v>
          </cell>
          <cell r="H8" t="str">
            <v>藿香系列</v>
          </cell>
          <cell r="I8">
            <v>18</v>
          </cell>
          <cell r="J8">
            <v>20</v>
          </cell>
          <cell r="K8">
            <v>24405.72</v>
          </cell>
          <cell r="L8">
            <v>2889</v>
          </cell>
          <cell r="M8" t="str">
            <v>补肾系列</v>
          </cell>
          <cell r="N8">
            <v>37</v>
          </cell>
          <cell r="O8">
            <v>42</v>
          </cell>
          <cell r="P8">
            <v>930.5</v>
          </cell>
          <cell r="Q8">
            <v>29</v>
          </cell>
          <cell r="R8" t="str">
            <v>胃肠道系列</v>
          </cell>
          <cell r="S8">
            <v>4</v>
          </cell>
          <cell r="T8">
            <v>5</v>
          </cell>
          <cell r="U8">
            <v>403.08</v>
          </cell>
          <cell r="V8">
            <v>12</v>
          </cell>
          <cell r="W8" t="str">
            <v>瘦身系列</v>
          </cell>
          <cell r="X8">
            <v>1</v>
          </cell>
          <cell r="Y8">
            <v>2</v>
          </cell>
          <cell r="Z8">
            <v>576</v>
          </cell>
          <cell r="AA8">
            <v>3</v>
          </cell>
          <cell r="AB8" t="str">
            <v>关爱女性系列</v>
          </cell>
          <cell r="AC8">
            <v>26</v>
          </cell>
          <cell r="AD8">
            <v>34</v>
          </cell>
          <cell r="AE8">
            <v>1046</v>
          </cell>
          <cell r="AF8">
            <v>7</v>
          </cell>
          <cell r="AG8" t="str">
            <v>补钙系列</v>
          </cell>
          <cell r="AH8">
            <v>600.6</v>
          </cell>
          <cell r="AI8">
            <v>840.84</v>
          </cell>
          <cell r="AJ8">
            <v>3636.78</v>
          </cell>
          <cell r="AK8">
            <v>51</v>
          </cell>
          <cell r="AL8" t="str">
            <v>感冒系列</v>
          </cell>
          <cell r="AM8">
            <v>616.8</v>
          </cell>
          <cell r="AN8">
            <v>740.2</v>
          </cell>
          <cell r="AO8">
            <v>130.69</v>
          </cell>
          <cell r="AP8">
            <v>5</v>
          </cell>
        </row>
        <row r="9">
          <cell r="B9">
            <v>337</v>
          </cell>
          <cell r="C9" t="str">
            <v>藏药</v>
          </cell>
        </row>
        <row r="9">
          <cell r="F9">
            <v>9989.11</v>
          </cell>
          <cell r="G9">
            <v>241</v>
          </cell>
          <cell r="H9" t="str">
            <v>藿香系列</v>
          </cell>
        </row>
        <row r="9">
          <cell r="K9">
            <v>12094.88</v>
          </cell>
          <cell r="L9">
            <v>922</v>
          </cell>
          <cell r="M9" t="str">
            <v>补肾系列</v>
          </cell>
        </row>
        <row r="9">
          <cell r="P9">
            <v>9219.1</v>
          </cell>
          <cell r="Q9">
            <v>112</v>
          </cell>
          <cell r="R9" t="str">
            <v>胃肠道系列</v>
          </cell>
        </row>
        <row r="9">
          <cell r="U9">
            <v>2732.62</v>
          </cell>
          <cell r="V9">
            <v>68</v>
          </cell>
          <cell r="W9" t="str">
            <v>瘦身系列</v>
          </cell>
        </row>
        <row r="9">
          <cell r="Z9">
            <v>1956</v>
          </cell>
          <cell r="AA9">
            <v>10</v>
          </cell>
          <cell r="AB9" t="str">
            <v>关爱女性系列</v>
          </cell>
        </row>
        <row r="9">
          <cell r="AE9">
            <v>1299.89</v>
          </cell>
          <cell r="AF9">
            <v>10</v>
          </cell>
          <cell r="AG9" t="str">
            <v>补钙系列</v>
          </cell>
        </row>
        <row r="9">
          <cell r="AJ9">
            <v>8975.02</v>
          </cell>
          <cell r="AK9">
            <v>96</v>
          </cell>
          <cell r="AL9" t="str">
            <v>感冒系列</v>
          </cell>
        </row>
        <row r="9">
          <cell r="AO9">
            <v>3118.1</v>
          </cell>
          <cell r="AP9">
            <v>110</v>
          </cell>
        </row>
        <row r="10">
          <cell r="B10">
            <v>339</v>
          </cell>
          <cell r="C10" t="str">
            <v>藏药</v>
          </cell>
          <cell r="D10">
            <v>17</v>
          </cell>
          <cell r="E10">
            <v>22</v>
          </cell>
          <cell r="F10">
            <v>662</v>
          </cell>
          <cell r="G10">
            <v>20</v>
          </cell>
          <cell r="H10" t="str">
            <v>藿香系列</v>
          </cell>
          <cell r="I10">
            <v>12</v>
          </cell>
          <cell r="J10">
            <v>13</v>
          </cell>
          <cell r="K10">
            <v>3967.54</v>
          </cell>
          <cell r="L10">
            <v>257</v>
          </cell>
          <cell r="M10" t="str">
            <v>补肾系列</v>
          </cell>
          <cell r="N10">
            <v>29</v>
          </cell>
          <cell r="O10">
            <v>32</v>
          </cell>
          <cell r="P10">
            <v>3518.5</v>
          </cell>
          <cell r="Q10">
            <v>42</v>
          </cell>
          <cell r="R10" t="str">
            <v>胃肠道系列</v>
          </cell>
          <cell r="S10">
            <v>3</v>
          </cell>
          <cell r="T10">
            <v>4</v>
          </cell>
          <cell r="U10">
            <v>661.43</v>
          </cell>
          <cell r="V10">
            <v>19</v>
          </cell>
          <cell r="W10" t="str">
            <v>瘦身系列</v>
          </cell>
          <cell r="X10">
            <v>1</v>
          </cell>
          <cell r="Y10">
            <v>2</v>
          </cell>
          <cell r="Z10">
            <v>1728.06</v>
          </cell>
          <cell r="AA10">
            <v>12</v>
          </cell>
          <cell r="AB10" t="str">
            <v>关爱女性系列</v>
          </cell>
          <cell r="AC10">
            <v>7</v>
          </cell>
          <cell r="AD10">
            <v>11</v>
          </cell>
          <cell r="AE10">
            <v>1114</v>
          </cell>
          <cell r="AF10">
            <v>7</v>
          </cell>
          <cell r="AG10" t="str">
            <v>补钙系列</v>
          </cell>
          <cell r="AH10">
            <v>150</v>
          </cell>
          <cell r="AI10">
            <v>225</v>
          </cell>
          <cell r="AJ10">
            <v>1737.43</v>
          </cell>
          <cell r="AK10">
            <v>19</v>
          </cell>
          <cell r="AL10" t="str">
            <v>感冒系列</v>
          </cell>
          <cell r="AM10">
            <v>446.01</v>
          </cell>
          <cell r="AN10">
            <v>669</v>
          </cell>
          <cell r="AO10">
            <v>200.5</v>
          </cell>
          <cell r="AP10">
            <v>7</v>
          </cell>
        </row>
        <row r="11">
          <cell r="B11">
            <v>341</v>
          </cell>
          <cell r="C11" t="str">
            <v>藏药</v>
          </cell>
          <cell r="D11">
            <v>27</v>
          </cell>
          <cell r="E11">
            <v>35</v>
          </cell>
          <cell r="F11">
            <v>535</v>
          </cell>
          <cell r="G11">
            <v>10</v>
          </cell>
          <cell r="H11" t="str">
            <v>藿香系列</v>
          </cell>
          <cell r="I11">
            <v>45</v>
          </cell>
          <cell r="J11">
            <v>52</v>
          </cell>
          <cell r="K11">
            <v>5192.93</v>
          </cell>
          <cell r="L11">
            <v>348</v>
          </cell>
          <cell r="M11" t="str">
            <v>补肾系列</v>
          </cell>
          <cell r="N11">
            <v>48</v>
          </cell>
          <cell r="O11">
            <v>55</v>
          </cell>
          <cell r="P11">
            <v>8474.29</v>
          </cell>
          <cell r="Q11">
            <v>109</v>
          </cell>
          <cell r="R11" t="str">
            <v>胃肠道系列</v>
          </cell>
          <cell r="S11">
            <v>8</v>
          </cell>
          <cell r="T11">
            <v>10</v>
          </cell>
          <cell r="U11">
            <v>717</v>
          </cell>
          <cell r="V11">
            <v>18</v>
          </cell>
          <cell r="W11" t="str">
            <v>瘦身系列</v>
          </cell>
          <cell r="X11">
            <v>2</v>
          </cell>
          <cell r="Y11">
            <v>3</v>
          </cell>
          <cell r="Z11">
            <v>2928</v>
          </cell>
          <cell r="AA11">
            <v>15</v>
          </cell>
          <cell r="AB11" t="str">
            <v>关爱女性系列</v>
          </cell>
          <cell r="AC11">
            <v>14</v>
          </cell>
          <cell r="AD11">
            <v>18</v>
          </cell>
          <cell r="AE11">
            <v>3441.59</v>
          </cell>
          <cell r="AF11">
            <v>20</v>
          </cell>
          <cell r="AG11" t="str">
            <v>补钙系列</v>
          </cell>
          <cell r="AH11">
            <v>2406.3</v>
          </cell>
          <cell r="AI11">
            <v>2887.56</v>
          </cell>
          <cell r="AJ11">
            <v>8131.33</v>
          </cell>
          <cell r="AK11">
            <v>116</v>
          </cell>
          <cell r="AL11" t="str">
            <v>感冒系列</v>
          </cell>
          <cell r="AM11">
            <v>4542.1</v>
          </cell>
          <cell r="AN11">
            <v>4769.2</v>
          </cell>
          <cell r="AO11">
            <v>143.5</v>
          </cell>
          <cell r="AP11">
            <v>5</v>
          </cell>
        </row>
        <row r="12">
          <cell r="B12">
            <v>343</v>
          </cell>
          <cell r="C12" t="str">
            <v>藏药</v>
          </cell>
          <cell r="D12">
            <v>27</v>
          </cell>
          <cell r="E12">
            <v>35</v>
          </cell>
          <cell r="F12">
            <v>1634</v>
          </cell>
          <cell r="G12">
            <v>32</v>
          </cell>
          <cell r="H12" t="str">
            <v>藿香系列</v>
          </cell>
          <cell r="I12">
            <v>45</v>
          </cell>
          <cell r="J12">
            <v>52</v>
          </cell>
          <cell r="K12">
            <v>4455.57</v>
          </cell>
          <cell r="L12">
            <v>235</v>
          </cell>
          <cell r="M12" t="str">
            <v>补肾系列</v>
          </cell>
          <cell r="N12">
            <v>178</v>
          </cell>
          <cell r="O12">
            <v>195</v>
          </cell>
          <cell r="P12">
            <v>2806.5</v>
          </cell>
          <cell r="Q12">
            <v>50</v>
          </cell>
          <cell r="R12" t="str">
            <v>胃肠道系列</v>
          </cell>
          <cell r="S12">
            <v>7</v>
          </cell>
          <cell r="T12">
            <v>9</v>
          </cell>
          <cell r="U12">
            <v>2188.95</v>
          </cell>
          <cell r="V12">
            <v>64</v>
          </cell>
          <cell r="W12" t="str">
            <v>瘦身系列</v>
          </cell>
          <cell r="X12">
            <v>2</v>
          </cell>
          <cell r="Y12">
            <v>3</v>
          </cell>
          <cell r="Z12">
            <v>1856</v>
          </cell>
          <cell r="AA12">
            <v>10</v>
          </cell>
          <cell r="AB12" t="str">
            <v>关爱女性系列</v>
          </cell>
          <cell r="AC12">
            <v>11</v>
          </cell>
          <cell r="AD12">
            <v>17</v>
          </cell>
          <cell r="AE12">
            <v>2185</v>
          </cell>
          <cell r="AF12">
            <v>15</v>
          </cell>
          <cell r="AG12" t="str">
            <v>补钙系列</v>
          </cell>
          <cell r="AH12">
            <v>594</v>
          </cell>
          <cell r="AI12">
            <v>831.6</v>
          </cell>
          <cell r="AJ12">
            <v>8134</v>
          </cell>
          <cell r="AK12">
            <v>77</v>
          </cell>
          <cell r="AL12" t="str">
            <v>感冒系列</v>
          </cell>
          <cell r="AM12">
            <v>2049.54</v>
          </cell>
          <cell r="AN12">
            <v>2152</v>
          </cell>
          <cell r="AO12">
            <v>1158.5</v>
          </cell>
          <cell r="AP12">
            <v>42</v>
          </cell>
        </row>
        <row r="13">
          <cell r="B13">
            <v>347</v>
          </cell>
          <cell r="C13" t="str">
            <v>藏药</v>
          </cell>
          <cell r="D13">
            <v>17</v>
          </cell>
          <cell r="E13">
            <v>22</v>
          </cell>
          <cell r="F13">
            <v>440</v>
          </cell>
          <cell r="G13">
            <v>10</v>
          </cell>
          <cell r="H13" t="str">
            <v>藿香系列</v>
          </cell>
          <cell r="I13">
            <v>15</v>
          </cell>
          <cell r="J13">
            <v>17</v>
          </cell>
          <cell r="K13">
            <v>1529.4</v>
          </cell>
          <cell r="L13">
            <v>83</v>
          </cell>
          <cell r="M13" t="str">
            <v>补肾系列</v>
          </cell>
          <cell r="N13">
            <v>55</v>
          </cell>
          <cell r="O13">
            <v>63</v>
          </cell>
          <cell r="P13">
            <v>948.58</v>
          </cell>
          <cell r="Q13">
            <v>19</v>
          </cell>
          <cell r="R13" t="str">
            <v>胃肠道系列</v>
          </cell>
          <cell r="S13">
            <v>6</v>
          </cell>
          <cell r="T13">
            <v>8</v>
          </cell>
          <cell r="U13">
            <v>834.38</v>
          </cell>
          <cell r="V13">
            <v>21</v>
          </cell>
        </row>
        <row r="13">
          <cell r="X13">
            <v>1</v>
          </cell>
          <cell r="Y13">
            <v>2</v>
          </cell>
        </row>
        <row r="13">
          <cell r="AB13" t="str">
            <v>关爱女性系列</v>
          </cell>
          <cell r="AC13">
            <v>6</v>
          </cell>
          <cell r="AD13">
            <v>9</v>
          </cell>
          <cell r="AE13">
            <v>603</v>
          </cell>
          <cell r="AF13">
            <v>4</v>
          </cell>
          <cell r="AG13" t="str">
            <v>补钙系列</v>
          </cell>
          <cell r="AH13">
            <v>150</v>
          </cell>
          <cell r="AI13">
            <v>225</v>
          </cell>
          <cell r="AJ13">
            <v>1654</v>
          </cell>
          <cell r="AK13">
            <v>16</v>
          </cell>
          <cell r="AL13" t="str">
            <v>感冒系列</v>
          </cell>
          <cell r="AM13">
            <v>84.5</v>
          </cell>
          <cell r="AN13">
            <v>169</v>
          </cell>
          <cell r="AO13">
            <v>962.75</v>
          </cell>
          <cell r="AP13">
            <v>35</v>
          </cell>
        </row>
        <row r="14">
          <cell r="B14">
            <v>349</v>
          </cell>
          <cell r="C14" t="str">
            <v>藏药</v>
          </cell>
          <cell r="D14">
            <v>17</v>
          </cell>
          <cell r="E14">
            <v>23</v>
          </cell>
          <cell r="F14">
            <v>2850</v>
          </cell>
          <cell r="G14">
            <v>64</v>
          </cell>
          <cell r="H14" t="str">
            <v>藿香系列</v>
          </cell>
          <cell r="I14">
            <v>64</v>
          </cell>
          <cell r="J14">
            <v>73</v>
          </cell>
          <cell r="K14">
            <v>1532.55</v>
          </cell>
          <cell r="L14">
            <v>87</v>
          </cell>
          <cell r="M14" t="str">
            <v>补肾系列</v>
          </cell>
          <cell r="N14">
            <v>47</v>
          </cell>
          <cell r="O14">
            <v>53</v>
          </cell>
          <cell r="P14">
            <v>3144.91</v>
          </cell>
          <cell r="Q14">
            <v>20</v>
          </cell>
          <cell r="R14" t="str">
            <v>胃肠道系列</v>
          </cell>
          <cell r="S14">
            <v>2</v>
          </cell>
          <cell r="T14">
            <v>3</v>
          </cell>
          <cell r="U14">
            <v>1379.13</v>
          </cell>
          <cell r="V14">
            <v>35</v>
          </cell>
          <cell r="W14" t="str">
            <v>瘦身系列</v>
          </cell>
          <cell r="X14">
            <v>1</v>
          </cell>
          <cell r="Y14">
            <v>2</v>
          </cell>
          <cell r="Z14">
            <v>992</v>
          </cell>
          <cell r="AA14">
            <v>5</v>
          </cell>
          <cell r="AB14" t="str">
            <v>关爱女性系列</v>
          </cell>
          <cell r="AC14">
            <v>11</v>
          </cell>
          <cell r="AD14">
            <v>17</v>
          </cell>
          <cell r="AE14">
            <v>2383</v>
          </cell>
          <cell r="AF14">
            <v>12</v>
          </cell>
          <cell r="AG14" t="str">
            <v>补钙系列</v>
          </cell>
          <cell r="AH14">
            <v>396</v>
          </cell>
          <cell r="AI14">
            <v>594</v>
          </cell>
          <cell r="AJ14">
            <v>5073.01</v>
          </cell>
          <cell r="AK14">
            <v>50</v>
          </cell>
          <cell r="AL14" t="str">
            <v>感冒系列</v>
          </cell>
          <cell r="AM14">
            <v>540.01</v>
          </cell>
          <cell r="AN14">
            <v>648</v>
          </cell>
          <cell r="AO14">
            <v>2197.92</v>
          </cell>
          <cell r="AP14">
            <v>78</v>
          </cell>
        </row>
        <row r="15">
          <cell r="B15">
            <v>351</v>
          </cell>
          <cell r="C15" t="str">
            <v>藏药</v>
          </cell>
          <cell r="D15">
            <v>17</v>
          </cell>
          <cell r="E15">
            <v>23</v>
          </cell>
          <cell r="F15">
            <v>353</v>
          </cell>
          <cell r="G15">
            <v>7</v>
          </cell>
          <cell r="H15" t="str">
            <v>藿香系列</v>
          </cell>
          <cell r="I15">
            <v>21</v>
          </cell>
          <cell r="J15">
            <v>24</v>
          </cell>
          <cell r="K15">
            <v>3504.43</v>
          </cell>
          <cell r="L15">
            <v>391</v>
          </cell>
          <cell r="M15" t="str">
            <v>补肾系列</v>
          </cell>
          <cell r="N15">
            <v>23</v>
          </cell>
          <cell r="O15">
            <v>24</v>
          </cell>
          <cell r="P15">
            <v>3466.5</v>
          </cell>
          <cell r="Q15">
            <v>38</v>
          </cell>
          <cell r="R15" t="str">
            <v>胃肠道系列</v>
          </cell>
          <cell r="S15">
            <v>7</v>
          </cell>
          <cell r="T15">
            <v>9</v>
          </cell>
          <cell r="U15">
            <v>1314.8</v>
          </cell>
          <cell r="V15">
            <v>36</v>
          </cell>
          <cell r="W15" t="str">
            <v>瘦身系列</v>
          </cell>
          <cell r="X15">
            <v>1</v>
          </cell>
          <cell r="Y15">
            <v>2</v>
          </cell>
          <cell r="Z15">
            <v>208</v>
          </cell>
          <cell r="AA15">
            <v>1</v>
          </cell>
          <cell r="AB15" t="str">
            <v>关爱女性系列</v>
          </cell>
          <cell r="AC15">
            <v>4</v>
          </cell>
          <cell r="AD15">
            <v>6</v>
          </cell>
          <cell r="AE15">
            <v>1854</v>
          </cell>
          <cell r="AF15">
            <v>12</v>
          </cell>
          <cell r="AG15" t="str">
            <v>补钙系列</v>
          </cell>
          <cell r="AH15">
            <v>150</v>
          </cell>
          <cell r="AI15">
            <v>225</v>
          </cell>
          <cell r="AJ15">
            <v>3828.64</v>
          </cell>
          <cell r="AK15">
            <v>47</v>
          </cell>
          <cell r="AL15" t="str">
            <v>感冒系列</v>
          </cell>
          <cell r="AM15">
            <v>1800.05</v>
          </cell>
          <cell r="AN15">
            <v>1980.1</v>
          </cell>
          <cell r="AO15">
            <v>795.7</v>
          </cell>
          <cell r="AP15">
            <v>30</v>
          </cell>
        </row>
        <row r="16">
          <cell r="B16">
            <v>355</v>
          </cell>
          <cell r="C16" t="str">
            <v>藏药</v>
          </cell>
          <cell r="D16">
            <v>20</v>
          </cell>
          <cell r="E16">
            <v>27</v>
          </cell>
          <cell r="F16">
            <v>795</v>
          </cell>
          <cell r="G16">
            <v>22</v>
          </cell>
          <cell r="H16" t="str">
            <v>藿香系列</v>
          </cell>
          <cell r="I16">
            <v>42</v>
          </cell>
          <cell r="J16">
            <v>49</v>
          </cell>
          <cell r="K16">
            <v>2013.13</v>
          </cell>
          <cell r="L16">
            <v>117</v>
          </cell>
          <cell r="M16" t="str">
            <v>补肾系列</v>
          </cell>
          <cell r="N16">
            <v>61</v>
          </cell>
          <cell r="O16">
            <v>71</v>
          </cell>
          <cell r="P16">
            <v>3584.03</v>
          </cell>
          <cell r="Q16">
            <v>54</v>
          </cell>
          <cell r="R16" t="str">
            <v>胃肠道系列</v>
          </cell>
          <cell r="S16">
            <v>1</v>
          </cell>
          <cell r="T16">
            <v>1</v>
          </cell>
          <cell r="U16">
            <v>556.7</v>
          </cell>
          <cell r="V16">
            <v>16</v>
          </cell>
        </row>
        <row r="16">
          <cell r="X16">
            <v>4</v>
          </cell>
          <cell r="Y16">
            <v>6</v>
          </cell>
        </row>
        <row r="16">
          <cell r="AB16" t="str">
            <v>关爱女性系列</v>
          </cell>
          <cell r="AC16">
            <v>4</v>
          </cell>
          <cell r="AD16">
            <v>6</v>
          </cell>
          <cell r="AE16">
            <v>760.5</v>
          </cell>
          <cell r="AF16">
            <v>5</v>
          </cell>
          <cell r="AG16" t="str">
            <v>补钙系列</v>
          </cell>
          <cell r="AH16">
            <v>300</v>
          </cell>
          <cell r="AI16">
            <v>450</v>
          </cell>
          <cell r="AJ16">
            <v>2816</v>
          </cell>
          <cell r="AK16">
            <v>39</v>
          </cell>
          <cell r="AL16" t="str">
            <v>感冒系列</v>
          </cell>
          <cell r="AM16">
            <v>535.01</v>
          </cell>
          <cell r="AN16">
            <v>642</v>
          </cell>
          <cell r="AO16">
            <v>473.61</v>
          </cell>
          <cell r="AP16">
            <v>17</v>
          </cell>
        </row>
        <row r="17">
          <cell r="B17">
            <v>357</v>
          </cell>
          <cell r="C17" t="str">
            <v>藏药</v>
          </cell>
          <cell r="D17">
            <v>17</v>
          </cell>
          <cell r="E17">
            <v>23</v>
          </cell>
          <cell r="F17">
            <v>7024.91</v>
          </cell>
          <cell r="G17">
            <v>136</v>
          </cell>
          <cell r="H17" t="str">
            <v>藿香系列</v>
          </cell>
          <cell r="I17">
            <v>25</v>
          </cell>
          <cell r="J17">
            <v>29</v>
          </cell>
          <cell r="K17">
            <v>30435.48</v>
          </cell>
          <cell r="L17">
            <v>3549</v>
          </cell>
          <cell r="M17" t="str">
            <v>补肾系列</v>
          </cell>
          <cell r="N17">
            <v>55</v>
          </cell>
          <cell r="O17">
            <v>63</v>
          </cell>
          <cell r="P17">
            <v>4595.41</v>
          </cell>
          <cell r="Q17">
            <v>68</v>
          </cell>
          <cell r="R17" t="str">
            <v>胃肠道系列</v>
          </cell>
          <cell r="S17">
            <v>1</v>
          </cell>
          <cell r="T17">
            <v>1</v>
          </cell>
          <cell r="U17">
            <v>1146.59</v>
          </cell>
          <cell r="V17">
            <v>29</v>
          </cell>
        </row>
        <row r="17">
          <cell r="X17">
            <v>1</v>
          </cell>
          <cell r="Y17">
            <v>2</v>
          </cell>
        </row>
        <row r="17">
          <cell r="AB17" t="str">
            <v>关爱女性系列</v>
          </cell>
          <cell r="AC17">
            <v>17</v>
          </cell>
          <cell r="AD17">
            <v>22</v>
          </cell>
          <cell r="AE17">
            <v>603</v>
          </cell>
          <cell r="AF17">
            <v>4</v>
          </cell>
          <cell r="AG17" t="str">
            <v>补钙系列</v>
          </cell>
          <cell r="AH17">
            <v>432.3</v>
          </cell>
          <cell r="AI17">
            <v>648.45</v>
          </cell>
          <cell r="AJ17">
            <v>3188.84</v>
          </cell>
          <cell r="AK17">
            <v>34</v>
          </cell>
          <cell r="AL17" t="str">
            <v>感冒系列</v>
          </cell>
          <cell r="AM17">
            <v>84.5</v>
          </cell>
          <cell r="AN17">
            <v>169</v>
          </cell>
          <cell r="AO17">
            <v>894.05</v>
          </cell>
          <cell r="AP17">
            <v>33</v>
          </cell>
        </row>
        <row r="18">
          <cell r="B18">
            <v>359</v>
          </cell>
          <cell r="C18" t="str">
            <v>藏药</v>
          </cell>
          <cell r="D18">
            <v>20</v>
          </cell>
          <cell r="E18">
            <v>27</v>
          </cell>
          <cell r="F18">
            <v>256</v>
          </cell>
          <cell r="G18">
            <v>8</v>
          </cell>
          <cell r="H18" t="str">
            <v>藿香系列</v>
          </cell>
          <cell r="I18">
            <v>40</v>
          </cell>
          <cell r="J18">
            <v>46</v>
          </cell>
          <cell r="K18">
            <v>1870.54</v>
          </cell>
          <cell r="L18">
            <v>124</v>
          </cell>
          <cell r="M18" t="str">
            <v>补肾系列</v>
          </cell>
          <cell r="N18">
            <v>44</v>
          </cell>
          <cell r="O18">
            <v>50</v>
          </cell>
          <cell r="P18">
            <v>1436.5</v>
          </cell>
          <cell r="Q18">
            <v>32</v>
          </cell>
          <cell r="R18" t="str">
            <v>胃肠道系列</v>
          </cell>
          <cell r="S18">
            <v>2</v>
          </cell>
          <cell r="T18">
            <v>3</v>
          </cell>
          <cell r="U18">
            <v>882.21</v>
          </cell>
          <cell r="V18">
            <v>24</v>
          </cell>
          <cell r="W18" t="str">
            <v>瘦身系列</v>
          </cell>
          <cell r="X18">
            <v>4</v>
          </cell>
          <cell r="Y18">
            <v>6</v>
          </cell>
          <cell r="Z18">
            <v>208</v>
          </cell>
          <cell r="AA18">
            <v>1</v>
          </cell>
          <cell r="AB18" t="str">
            <v>关爱女性系列</v>
          </cell>
          <cell r="AC18">
            <v>7</v>
          </cell>
          <cell r="AD18">
            <v>11</v>
          </cell>
          <cell r="AE18">
            <v>1013</v>
          </cell>
          <cell r="AF18">
            <v>5</v>
          </cell>
          <cell r="AG18" t="str">
            <v>补钙系列</v>
          </cell>
          <cell r="AH18">
            <v>300</v>
          </cell>
          <cell r="AI18">
            <v>450</v>
          </cell>
          <cell r="AJ18">
            <v>1167</v>
          </cell>
          <cell r="AK18">
            <v>17</v>
          </cell>
          <cell r="AL18" t="str">
            <v>感冒系列</v>
          </cell>
          <cell r="AM18">
            <v>315.04</v>
          </cell>
          <cell r="AN18">
            <v>472.6</v>
          </cell>
          <cell r="AO18">
            <v>585.5</v>
          </cell>
          <cell r="AP18">
            <v>24</v>
          </cell>
        </row>
        <row r="19">
          <cell r="B19">
            <v>365</v>
          </cell>
          <cell r="C19" t="str">
            <v>藏药</v>
          </cell>
          <cell r="D19">
            <v>27</v>
          </cell>
          <cell r="E19">
            <v>34</v>
          </cell>
          <cell r="F19">
            <v>6205.77</v>
          </cell>
          <cell r="G19">
            <v>146</v>
          </cell>
          <cell r="H19" t="str">
            <v>藿香系列</v>
          </cell>
          <cell r="I19">
            <v>48</v>
          </cell>
          <cell r="J19">
            <v>56</v>
          </cell>
          <cell r="K19">
            <v>5089.06</v>
          </cell>
          <cell r="L19">
            <v>302</v>
          </cell>
          <cell r="M19" t="str">
            <v>补肾系列</v>
          </cell>
          <cell r="N19">
            <v>65</v>
          </cell>
          <cell r="O19">
            <v>76</v>
          </cell>
          <cell r="P19">
            <v>3955.92</v>
          </cell>
          <cell r="Q19">
            <v>63</v>
          </cell>
          <cell r="R19" t="str">
            <v>胃肠道系列</v>
          </cell>
          <cell r="S19">
            <v>21</v>
          </cell>
          <cell r="T19">
            <v>30</v>
          </cell>
          <cell r="U19">
            <v>1641.03</v>
          </cell>
          <cell r="V19">
            <v>45</v>
          </cell>
          <cell r="W19" t="str">
            <v>瘦身系列</v>
          </cell>
          <cell r="X19">
            <v>2</v>
          </cell>
          <cell r="Y19">
            <v>3</v>
          </cell>
          <cell r="Z19">
            <v>576</v>
          </cell>
          <cell r="AA19">
            <v>3</v>
          </cell>
          <cell r="AB19" t="str">
            <v>关爱女性系列</v>
          </cell>
          <cell r="AC19">
            <v>21</v>
          </cell>
          <cell r="AD19">
            <v>27</v>
          </cell>
          <cell r="AE19">
            <v>4080.32</v>
          </cell>
          <cell r="AF19">
            <v>18</v>
          </cell>
          <cell r="AG19" t="str">
            <v>补钙系列</v>
          </cell>
          <cell r="AH19">
            <v>662</v>
          </cell>
          <cell r="AI19">
            <v>926.8</v>
          </cell>
          <cell r="AJ19">
            <v>5324.94</v>
          </cell>
          <cell r="AK19">
            <v>59</v>
          </cell>
          <cell r="AL19" t="str">
            <v>感冒系列</v>
          </cell>
          <cell r="AM19">
            <v>890.52</v>
          </cell>
          <cell r="AN19">
            <v>1068.6</v>
          </cell>
          <cell r="AO19">
            <v>1697.21</v>
          </cell>
          <cell r="AP19">
            <v>60</v>
          </cell>
        </row>
        <row r="20">
          <cell r="B20">
            <v>367</v>
          </cell>
          <cell r="C20" t="str">
            <v>藏药</v>
          </cell>
          <cell r="D20">
            <v>17</v>
          </cell>
          <cell r="E20">
            <v>22</v>
          </cell>
          <cell r="F20">
            <v>805</v>
          </cell>
          <cell r="G20">
            <v>17</v>
          </cell>
          <cell r="H20" t="str">
            <v>藿香系列</v>
          </cell>
          <cell r="I20">
            <v>24</v>
          </cell>
          <cell r="J20">
            <v>28</v>
          </cell>
          <cell r="K20">
            <v>2794.18</v>
          </cell>
          <cell r="L20">
            <v>154</v>
          </cell>
          <cell r="M20" t="str">
            <v>补肾系列</v>
          </cell>
          <cell r="N20">
            <v>61</v>
          </cell>
          <cell r="O20">
            <v>71</v>
          </cell>
          <cell r="P20">
            <v>1941.7</v>
          </cell>
          <cell r="Q20">
            <v>32</v>
          </cell>
          <cell r="R20" t="str">
            <v>胃肠道系列</v>
          </cell>
          <cell r="S20">
            <v>1</v>
          </cell>
          <cell r="T20">
            <v>1</v>
          </cell>
          <cell r="U20">
            <v>391.64</v>
          </cell>
          <cell r="V20">
            <v>12</v>
          </cell>
          <cell r="W20" t="str">
            <v>瘦身系列</v>
          </cell>
          <cell r="X20">
            <v>1</v>
          </cell>
          <cell r="Y20">
            <v>2</v>
          </cell>
          <cell r="Z20">
            <v>2304.3</v>
          </cell>
          <cell r="AA20">
            <v>14</v>
          </cell>
          <cell r="AB20" t="str">
            <v>关爱女性系列</v>
          </cell>
          <cell r="AC20">
            <v>9</v>
          </cell>
          <cell r="AD20">
            <v>14</v>
          </cell>
          <cell r="AE20">
            <v>1114.9</v>
          </cell>
          <cell r="AF20">
            <v>8</v>
          </cell>
          <cell r="AG20" t="str">
            <v>补钙系列</v>
          </cell>
          <cell r="AH20">
            <v>132</v>
          </cell>
          <cell r="AI20">
            <v>198</v>
          </cell>
          <cell r="AJ20">
            <v>7590.97</v>
          </cell>
          <cell r="AK20">
            <v>85</v>
          </cell>
          <cell r="AL20" t="str">
            <v>感冒系列</v>
          </cell>
          <cell r="AM20">
            <v>84.5</v>
          </cell>
          <cell r="AN20">
            <v>169</v>
          </cell>
          <cell r="AO20">
            <v>390.21</v>
          </cell>
          <cell r="AP20">
            <v>14</v>
          </cell>
        </row>
        <row r="21">
          <cell r="B21">
            <v>371</v>
          </cell>
          <cell r="C21" t="str">
            <v>藏药</v>
          </cell>
          <cell r="D21">
            <v>6</v>
          </cell>
          <cell r="E21">
            <v>9</v>
          </cell>
          <cell r="F21">
            <v>320.01</v>
          </cell>
          <cell r="G21">
            <v>11</v>
          </cell>
          <cell r="H21" t="str">
            <v>藿香系列</v>
          </cell>
          <cell r="I21">
            <v>11</v>
          </cell>
          <cell r="J21">
            <v>12</v>
          </cell>
          <cell r="K21">
            <v>4664.97</v>
          </cell>
          <cell r="L21">
            <v>284</v>
          </cell>
          <cell r="M21" t="str">
            <v>补肾系列</v>
          </cell>
          <cell r="N21">
            <v>24</v>
          </cell>
          <cell r="O21">
            <v>26</v>
          </cell>
          <cell r="P21">
            <v>1433.5</v>
          </cell>
          <cell r="Q21">
            <v>28</v>
          </cell>
          <cell r="R21" t="str">
            <v>胃肠道系列</v>
          </cell>
          <cell r="S21">
            <v>1</v>
          </cell>
          <cell r="T21">
            <v>1</v>
          </cell>
          <cell r="U21">
            <v>394.8</v>
          </cell>
          <cell r="V21">
            <v>9</v>
          </cell>
        </row>
        <row r="21">
          <cell r="X21">
            <v>1</v>
          </cell>
          <cell r="Y21">
            <v>2</v>
          </cell>
        </row>
        <row r="21">
          <cell r="AC21">
            <v>4</v>
          </cell>
          <cell r="AD21">
            <v>6</v>
          </cell>
        </row>
        <row r="21">
          <cell r="AG21" t="str">
            <v>补钙系列</v>
          </cell>
          <cell r="AH21">
            <v>100</v>
          </cell>
          <cell r="AI21">
            <v>150</v>
          </cell>
          <cell r="AJ21">
            <v>2569.83</v>
          </cell>
          <cell r="AK21">
            <v>42</v>
          </cell>
          <cell r="AL21" t="str">
            <v>感冒系列</v>
          </cell>
          <cell r="AM21">
            <v>84.5</v>
          </cell>
          <cell r="AN21">
            <v>169</v>
          </cell>
          <cell r="AO21">
            <v>274.9</v>
          </cell>
          <cell r="AP21">
            <v>10</v>
          </cell>
        </row>
        <row r="22">
          <cell r="B22">
            <v>373</v>
          </cell>
          <cell r="C22" t="str">
            <v>藏药</v>
          </cell>
          <cell r="D22">
            <v>17</v>
          </cell>
          <cell r="E22">
            <v>23</v>
          </cell>
          <cell r="F22">
            <v>656</v>
          </cell>
          <cell r="G22">
            <v>11</v>
          </cell>
          <cell r="H22" t="str">
            <v>藿香系列</v>
          </cell>
          <cell r="I22">
            <v>42</v>
          </cell>
          <cell r="J22">
            <v>49</v>
          </cell>
          <cell r="K22">
            <v>15013.08</v>
          </cell>
          <cell r="L22">
            <v>1017</v>
          </cell>
          <cell r="M22" t="str">
            <v>补肾系列</v>
          </cell>
          <cell r="N22">
            <v>40</v>
          </cell>
          <cell r="O22">
            <v>46</v>
          </cell>
          <cell r="P22">
            <v>4065.8</v>
          </cell>
          <cell r="Q22">
            <v>59</v>
          </cell>
          <cell r="R22" t="str">
            <v>胃肠道系列</v>
          </cell>
          <cell r="S22">
            <v>8</v>
          </cell>
          <cell r="T22">
            <v>10</v>
          </cell>
          <cell r="U22">
            <v>1721.5</v>
          </cell>
          <cell r="V22">
            <v>52</v>
          </cell>
          <cell r="W22" t="str">
            <v>瘦身系列</v>
          </cell>
          <cell r="X22">
            <v>1</v>
          </cell>
          <cell r="Y22">
            <v>2</v>
          </cell>
          <cell r="Z22">
            <v>576</v>
          </cell>
          <cell r="AA22">
            <v>3</v>
          </cell>
          <cell r="AB22" t="str">
            <v>关爱女性系列</v>
          </cell>
          <cell r="AC22">
            <v>13</v>
          </cell>
          <cell r="AD22">
            <v>20</v>
          </cell>
          <cell r="AE22">
            <v>1462</v>
          </cell>
          <cell r="AF22">
            <v>11</v>
          </cell>
          <cell r="AG22" t="str">
            <v>补钙系列</v>
          </cell>
          <cell r="AH22">
            <v>178.2</v>
          </cell>
          <cell r="AI22">
            <v>267.3</v>
          </cell>
          <cell r="AJ22">
            <v>8353.34</v>
          </cell>
          <cell r="AK22">
            <v>101</v>
          </cell>
          <cell r="AL22" t="str">
            <v>感冒系列</v>
          </cell>
          <cell r="AM22">
            <v>702.5</v>
          </cell>
          <cell r="AN22">
            <v>843</v>
          </cell>
          <cell r="AO22">
            <v>325.12</v>
          </cell>
          <cell r="AP22">
            <v>13</v>
          </cell>
        </row>
        <row r="23">
          <cell r="B23">
            <v>377</v>
          </cell>
          <cell r="C23" t="str">
            <v>藏药</v>
          </cell>
          <cell r="D23">
            <v>17</v>
          </cell>
          <cell r="E23">
            <v>23</v>
          </cell>
          <cell r="F23">
            <v>463</v>
          </cell>
          <cell r="G23">
            <v>7</v>
          </cell>
          <cell r="H23" t="str">
            <v>藿香系列</v>
          </cell>
          <cell r="I23">
            <v>77</v>
          </cell>
          <cell r="J23">
            <v>84</v>
          </cell>
          <cell r="K23">
            <v>2536.72</v>
          </cell>
          <cell r="L23">
            <v>141</v>
          </cell>
          <cell r="M23" t="str">
            <v>补肾系列</v>
          </cell>
          <cell r="N23">
            <v>80</v>
          </cell>
          <cell r="O23">
            <v>91</v>
          </cell>
          <cell r="P23">
            <v>1184.3</v>
          </cell>
          <cell r="Q23">
            <v>28</v>
          </cell>
          <cell r="R23" t="str">
            <v>胃肠道系列</v>
          </cell>
          <cell r="S23">
            <v>2</v>
          </cell>
          <cell r="T23">
            <v>3</v>
          </cell>
          <cell r="U23">
            <v>700</v>
          </cell>
          <cell r="V23">
            <v>18</v>
          </cell>
          <cell r="W23" t="str">
            <v>瘦身系列</v>
          </cell>
          <cell r="X23">
            <v>4</v>
          </cell>
          <cell r="Y23">
            <v>6</v>
          </cell>
          <cell r="Z23">
            <v>864</v>
          </cell>
          <cell r="AA23">
            <v>5</v>
          </cell>
          <cell r="AB23" t="str">
            <v>关爱女性系列</v>
          </cell>
          <cell r="AC23">
            <v>5</v>
          </cell>
          <cell r="AD23">
            <v>8</v>
          </cell>
          <cell r="AE23">
            <v>891.6</v>
          </cell>
          <cell r="AF23">
            <v>6</v>
          </cell>
          <cell r="AG23" t="str">
            <v>补钙系列</v>
          </cell>
          <cell r="AH23">
            <v>390</v>
          </cell>
          <cell r="AI23">
            <v>585</v>
          </cell>
          <cell r="AJ23">
            <v>7169.72</v>
          </cell>
          <cell r="AK23">
            <v>99</v>
          </cell>
          <cell r="AL23" t="str">
            <v>感冒系列</v>
          </cell>
          <cell r="AM23">
            <v>84.5</v>
          </cell>
          <cell r="AN23">
            <v>169</v>
          </cell>
          <cell r="AO23">
            <v>445.97</v>
          </cell>
          <cell r="AP23">
            <v>17</v>
          </cell>
        </row>
        <row r="24">
          <cell r="B24">
            <v>379</v>
          </cell>
          <cell r="C24" t="str">
            <v>藏药</v>
          </cell>
          <cell r="D24">
            <v>17</v>
          </cell>
          <cell r="E24">
            <v>23</v>
          </cell>
          <cell r="F24">
            <v>594.02</v>
          </cell>
          <cell r="G24">
            <v>11</v>
          </cell>
          <cell r="H24" t="str">
            <v>藿香系列</v>
          </cell>
          <cell r="I24">
            <v>30</v>
          </cell>
          <cell r="J24">
            <v>35</v>
          </cell>
          <cell r="K24">
            <v>5186.13</v>
          </cell>
          <cell r="L24">
            <v>327</v>
          </cell>
          <cell r="M24" t="str">
            <v>补肾系列</v>
          </cell>
          <cell r="N24">
            <v>47</v>
          </cell>
          <cell r="O24">
            <v>53</v>
          </cell>
          <cell r="P24">
            <v>1492</v>
          </cell>
          <cell r="Q24">
            <v>28</v>
          </cell>
          <cell r="R24" t="str">
            <v>胃肠道系列</v>
          </cell>
          <cell r="S24">
            <v>2</v>
          </cell>
          <cell r="T24">
            <v>3</v>
          </cell>
          <cell r="U24">
            <v>364.21</v>
          </cell>
          <cell r="V24">
            <v>10</v>
          </cell>
          <cell r="W24" t="str">
            <v>瘦身系列</v>
          </cell>
          <cell r="X24">
            <v>1</v>
          </cell>
          <cell r="Y24">
            <v>2</v>
          </cell>
          <cell r="Z24">
            <v>288.1</v>
          </cell>
          <cell r="AA24">
            <v>2</v>
          </cell>
          <cell r="AB24" t="str">
            <v>关爱女性系列</v>
          </cell>
          <cell r="AC24">
            <v>5</v>
          </cell>
          <cell r="AD24">
            <v>8</v>
          </cell>
          <cell r="AE24">
            <v>256.69</v>
          </cell>
          <cell r="AF24">
            <v>2</v>
          </cell>
          <cell r="AG24" t="str">
            <v>补钙系列</v>
          </cell>
          <cell r="AH24">
            <v>858</v>
          </cell>
          <cell r="AI24">
            <v>1201.2</v>
          </cell>
          <cell r="AJ24">
            <v>7330.71</v>
          </cell>
          <cell r="AK24">
            <v>87</v>
          </cell>
          <cell r="AL24" t="str">
            <v>感冒系列</v>
          </cell>
          <cell r="AM24">
            <v>84.5</v>
          </cell>
          <cell r="AN24">
            <v>169</v>
          </cell>
          <cell r="AO24">
            <v>975.18</v>
          </cell>
          <cell r="AP24">
            <v>37</v>
          </cell>
        </row>
        <row r="25">
          <cell r="B25">
            <v>385</v>
          </cell>
          <cell r="C25" t="str">
            <v>藏药</v>
          </cell>
          <cell r="D25">
            <v>27</v>
          </cell>
          <cell r="E25">
            <v>35</v>
          </cell>
          <cell r="F25">
            <v>32.64</v>
          </cell>
          <cell r="G25">
            <v>1</v>
          </cell>
          <cell r="H25" t="str">
            <v>藿香系列</v>
          </cell>
          <cell r="I25">
            <v>14</v>
          </cell>
          <cell r="J25">
            <v>15</v>
          </cell>
          <cell r="K25">
            <v>17734.04</v>
          </cell>
          <cell r="L25">
            <v>1144</v>
          </cell>
          <cell r="M25" t="str">
            <v>补肾系列</v>
          </cell>
          <cell r="N25">
            <v>36</v>
          </cell>
          <cell r="O25">
            <v>41</v>
          </cell>
          <cell r="P25">
            <v>469.75</v>
          </cell>
          <cell r="Q25">
            <v>16</v>
          </cell>
          <cell r="R25" t="str">
            <v>胃肠道系列</v>
          </cell>
          <cell r="S25">
            <v>1</v>
          </cell>
          <cell r="T25">
            <v>1</v>
          </cell>
          <cell r="U25">
            <v>790.16</v>
          </cell>
          <cell r="V25">
            <v>23</v>
          </cell>
          <cell r="W25" t="str">
            <v>瘦身系列</v>
          </cell>
          <cell r="X25">
            <v>1</v>
          </cell>
          <cell r="Y25">
            <v>2</v>
          </cell>
          <cell r="Z25">
            <v>1360</v>
          </cell>
          <cell r="AA25">
            <v>9</v>
          </cell>
          <cell r="AB25" t="str">
            <v>关爱女性系列</v>
          </cell>
          <cell r="AC25">
            <v>11</v>
          </cell>
          <cell r="AD25">
            <v>17</v>
          </cell>
          <cell r="AE25">
            <v>2217.8</v>
          </cell>
          <cell r="AF25">
            <v>13</v>
          </cell>
          <cell r="AG25" t="str">
            <v>补钙系列</v>
          </cell>
          <cell r="AH25">
            <v>168.3</v>
          </cell>
          <cell r="AI25">
            <v>252.45</v>
          </cell>
          <cell r="AJ25">
            <v>4486.69</v>
          </cell>
          <cell r="AK25">
            <v>53</v>
          </cell>
          <cell r="AL25" t="str">
            <v>感冒系列</v>
          </cell>
          <cell r="AM25">
            <v>84.5</v>
          </cell>
          <cell r="AN25">
            <v>169</v>
          </cell>
          <cell r="AO25">
            <v>46</v>
          </cell>
          <cell r="AP25">
            <v>2</v>
          </cell>
        </row>
        <row r="26">
          <cell r="B26">
            <v>387</v>
          </cell>
          <cell r="C26" t="str">
            <v>藏药</v>
          </cell>
          <cell r="D26">
            <v>27</v>
          </cell>
          <cell r="E26">
            <v>35</v>
          </cell>
          <cell r="F26">
            <v>439</v>
          </cell>
          <cell r="G26">
            <v>8</v>
          </cell>
          <cell r="H26" t="str">
            <v>藿香系列</v>
          </cell>
          <cell r="I26">
            <v>77</v>
          </cell>
          <cell r="J26">
            <v>84</v>
          </cell>
          <cell r="K26">
            <v>39341.01</v>
          </cell>
          <cell r="L26">
            <v>4991</v>
          </cell>
          <cell r="M26" t="str">
            <v>补肾系列</v>
          </cell>
          <cell r="N26">
            <v>95</v>
          </cell>
          <cell r="O26">
            <v>109</v>
          </cell>
          <cell r="P26">
            <v>2401</v>
          </cell>
          <cell r="Q26">
            <v>23</v>
          </cell>
          <cell r="R26" t="str">
            <v>胃肠道系列</v>
          </cell>
          <cell r="S26">
            <v>8</v>
          </cell>
          <cell r="T26">
            <v>10</v>
          </cell>
          <cell r="U26">
            <v>730.63</v>
          </cell>
          <cell r="V26">
            <v>20</v>
          </cell>
          <cell r="W26" t="str">
            <v>瘦身系列</v>
          </cell>
          <cell r="X26">
            <v>2</v>
          </cell>
          <cell r="Y26">
            <v>3</v>
          </cell>
          <cell r="Z26">
            <v>1648</v>
          </cell>
          <cell r="AA26">
            <v>10</v>
          </cell>
          <cell r="AB26" t="str">
            <v>关爱女性系列</v>
          </cell>
          <cell r="AC26">
            <v>7</v>
          </cell>
          <cell r="AD26">
            <v>11</v>
          </cell>
          <cell r="AE26">
            <v>2743</v>
          </cell>
          <cell r="AF26">
            <v>22</v>
          </cell>
          <cell r="AG26" t="str">
            <v>补钙系列</v>
          </cell>
          <cell r="AH26">
            <v>1299.2</v>
          </cell>
          <cell r="AI26">
            <v>1688.96</v>
          </cell>
          <cell r="AJ26">
            <v>10302.73</v>
          </cell>
          <cell r="AK26">
            <v>103</v>
          </cell>
          <cell r="AL26" t="str">
            <v>感冒系列</v>
          </cell>
          <cell r="AM26">
            <v>2500.36</v>
          </cell>
          <cell r="AN26">
            <v>2625.4</v>
          </cell>
          <cell r="AO26">
            <v>970.77</v>
          </cell>
          <cell r="AP26">
            <v>35</v>
          </cell>
        </row>
        <row r="27">
          <cell r="B27">
            <v>391</v>
          </cell>
          <cell r="C27" t="str">
            <v>藏药</v>
          </cell>
          <cell r="D27">
            <v>17</v>
          </cell>
          <cell r="E27">
            <v>23</v>
          </cell>
          <cell r="F27">
            <v>632</v>
          </cell>
          <cell r="G27">
            <v>13</v>
          </cell>
          <cell r="H27" t="str">
            <v>藿香系列</v>
          </cell>
          <cell r="I27">
            <v>65</v>
          </cell>
          <cell r="J27">
            <v>75</v>
          </cell>
          <cell r="K27">
            <v>9123.01</v>
          </cell>
          <cell r="L27">
            <v>569</v>
          </cell>
          <cell r="M27" t="str">
            <v>补肾系列</v>
          </cell>
          <cell r="N27">
            <v>74</v>
          </cell>
          <cell r="O27">
            <v>84</v>
          </cell>
          <cell r="P27">
            <v>2759.5</v>
          </cell>
          <cell r="Q27">
            <v>47</v>
          </cell>
          <cell r="R27" t="str">
            <v>胃肠道系列</v>
          </cell>
          <cell r="S27">
            <v>1</v>
          </cell>
          <cell r="T27">
            <v>1</v>
          </cell>
          <cell r="U27">
            <v>1422.6</v>
          </cell>
          <cell r="V27">
            <v>37</v>
          </cell>
          <cell r="W27" t="str">
            <v>瘦身系列</v>
          </cell>
          <cell r="X27">
            <v>1</v>
          </cell>
          <cell r="Y27">
            <v>2</v>
          </cell>
          <cell r="Z27">
            <v>1728</v>
          </cell>
          <cell r="AA27">
            <v>9</v>
          </cell>
          <cell r="AB27" t="str">
            <v>关爱女性系列</v>
          </cell>
          <cell r="AC27">
            <v>1</v>
          </cell>
          <cell r="AD27">
            <v>3</v>
          </cell>
          <cell r="AE27">
            <v>2383</v>
          </cell>
          <cell r="AF27">
            <v>14</v>
          </cell>
          <cell r="AG27" t="str">
            <v>补钙系列</v>
          </cell>
          <cell r="AH27">
            <v>150</v>
          </cell>
          <cell r="AI27">
            <v>225</v>
          </cell>
          <cell r="AJ27">
            <v>7242.32</v>
          </cell>
          <cell r="AK27">
            <v>75</v>
          </cell>
          <cell r="AL27" t="str">
            <v>感冒系列</v>
          </cell>
          <cell r="AM27">
            <v>84.5</v>
          </cell>
          <cell r="AN27">
            <v>169</v>
          </cell>
          <cell r="AO27">
            <v>1761</v>
          </cell>
          <cell r="AP27">
            <v>64</v>
          </cell>
        </row>
        <row r="28">
          <cell r="B28">
            <v>399</v>
          </cell>
          <cell r="C28" t="str">
            <v>藏药</v>
          </cell>
          <cell r="D28">
            <v>17</v>
          </cell>
          <cell r="E28">
            <v>23</v>
          </cell>
          <cell r="F28">
            <v>64</v>
          </cell>
          <cell r="G28">
            <v>2</v>
          </cell>
          <cell r="H28" t="str">
            <v>藿香系列</v>
          </cell>
          <cell r="I28">
            <v>62</v>
          </cell>
          <cell r="J28">
            <v>71</v>
          </cell>
          <cell r="K28">
            <v>2379.63</v>
          </cell>
          <cell r="L28">
            <v>141</v>
          </cell>
          <cell r="M28" t="str">
            <v>补肾系列</v>
          </cell>
          <cell r="N28">
            <v>53</v>
          </cell>
          <cell r="O28">
            <v>61</v>
          </cell>
          <cell r="P28">
            <v>1902.37</v>
          </cell>
          <cell r="Q28">
            <v>27</v>
          </cell>
          <cell r="R28" t="str">
            <v>胃肠道系列</v>
          </cell>
          <cell r="S28">
            <v>5</v>
          </cell>
          <cell r="T28">
            <v>7</v>
          </cell>
          <cell r="U28">
            <v>1584.77</v>
          </cell>
          <cell r="V28">
            <v>44</v>
          </cell>
          <cell r="W28" t="str">
            <v>瘦身系列</v>
          </cell>
          <cell r="X28">
            <v>1</v>
          </cell>
          <cell r="Y28">
            <v>2</v>
          </cell>
          <cell r="Z28">
            <v>1152</v>
          </cell>
          <cell r="AA28">
            <v>6</v>
          </cell>
          <cell r="AB28" t="str">
            <v>关爱女性系列</v>
          </cell>
          <cell r="AC28">
            <v>10</v>
          </cell>
          <cell r="AD28">
            <v>15</v>
          </cell>
          <cell r="AE28">
            <v>2034.61</v>
          </cell>
          <cell r="AF28">
            <v>13</v>
          </cell>
          <cell r="AG28" t="str">
            <v>补钙系列</v>
          </cell>
          <cell r="AH28">
            <v>396</v>
          </cell>
          <cell r="AI28">
            <v>594</v>
          </cell>
          <cell r="AJ28">
            <v>7975.87</v>
          </cell>
          <cell r="AK28">
            <v>98</v>
          </cell>
          <cell r="AL28" t="str">
            <v>感冒系列</v>
          </cell>
          <cell r="AM28">
            <v>84.5</v>
          </cell>
          <cell r="AN28">
            <v>169</v>
          </cell>
          <cell r="AO28">
            <v>1744.8</v>
          </cell>
          <cell r="AP28">
            <v>67</v>
          </cell>
        </row>
        <row r="29">
          <cell r="B29">
            <v>511</v>
          </cell>
          <cell r="C29" t="str">
            <v>藏药</v>
          </cell>
          <cell r="D29">
            <v>17</v>
          </cell>
          <cell r="E29">
            <v>22</v>
          </cell>
          <cell r="F29">
            <v>399</v>
          </cell>
          <cell r="G29">
            <v>10</v>
          </cell>
          <cell r="H29" t="str">
            <v>藿香系列</v>
          </cell>
          <cell r="I29">
            <v>35</v>
          </cell>
          <cell r="J29">
            <v>40</v>
          </cell>
          <cell r="K29">
            <v>9790.19</v>
          </cell>
          <cell r="L29">
            <v>961</v>
          </cell>
          <cell r="M29" t="str">
            <v>补肾系列</v>
          </cell>
          <cell r="N29">
            <v>34</v>
          </cell>
          <cell r="O29">
            <v>38</v>
          </cell>
          <cell r="P29">
            <v>2399.26</v>
          </cell>
          <cell r="Q29">
            <v>44</v>
          </cell>
          <cell r="R29" t="str">
            <v>胃肠道系列</v>
          </cell>
          <cell r="S29">
            <v>2</v>
          </cell>
          <cell r="T29">
            <v>3</v>
          </cell>
          <cell r="U29">
            <v>1350.46</v>
          </cell>
          <cell r="V29">
            <v>38</v>
          </cell>
          <cell r="W29" t="str">
            <v>瘦身系列</v>
          </cell>
          <cell r="X29">
            <v>1</v>
          </cell>
          <cell r="Y29">
            <v>2</v>
          </cell>
          <cell r="Z29">
            <v>208</v>
          </cell>
          <cell r="AA29">
            <v>1</v>
          </cell>
          <cell r="AB29" t="str">
            <v>关爱女性系列</v>
          </cell>
          <cell r="AC29">
            <v>7</v>
          </cell>
          <cell r="AD29">
            <v>11</v>
          </cell>
          <cell r="AE29">
            <v>1982.25</v>
          </cell>
          <cell r="AF29">
            <v>12</v>
          </cell>
          <cell r="AG29" t="str">
            <v>补钙系列</v>
          </cell>
          <cell r="AH29">
            <v>257</v>
          </cell>
          <cell r="AI29">
            <v>385.5</v>
          </cell>
          <cell r="AJ29">
            <v>4659.32</v>
          </cell>
          <cell r="AK29">
            <v>45</v>
          </cell>
          <cell r="AL29" t="str">
            <v>感冒系列</v>
          </cell>
          <cell r="AM29">
            <v>84.5</v>
          </cell>
          <cell r="AN29">
            <v>169</v>
          </cell>
          <cell r="AO29">
            <v>930.19</v>
          </cell>
          <cell r="AP29">
            <v>36</v>
          </cell>
        </row>
        <row r="30">
          <cell r="B30">
            <v>513</v>
          </cell>
          <cell r="C30" t="str">
            <v>藏药</v>
          </cell>
          <cell r="D30">
            <v>20</v>
          </cell>
          <cell r="E30">
            <v>27</v>
          </cell>
          <cell r="F30">
            <v>323.94</v>
          </cell>
          <cell r="G30">
            <v>8</v>
          </cell>
          <cell r="H30" t="str">
            <v>藿香系列</v>
          </cell>
          <cell r="I30">
            <v>13</v>
          </cell>
          <cell r="J30">
            <v>14</v>
          </cell>
          <cell r="K30">
            <v>2288.79</v>
          </cell>
          <cell r="L30">
            <v>124</v>
          </cell>
          <cell r="M30" t="str">
            <v>补肾系列</v>
          </cell>
          <cell r="N30">
            <v>78</v>
          </cell>
          <cell r="O30">
            <v>89</v>
          </cell>
          <cell r="P30">
            <v>4167.63</v>
          </cell>
          <cell r="Q30">
            <v>67</v>
          </cell>
          <cell r="R30" t="str">
            <v>胃肠道系列</v>
          </cell>
          <cell r="S30">
            <v>3</v>
          </cell>
          <cell r="T30">
            <v>4</v>
          </cell>
          <cell r="U30">
            <v>1479.38</v>
          </cell>
          <cell r="V30">
            <v>42</v>
          </cell>
          <cell r="W30" t="str">
            <v>瘦身系列</v>
          </cell>
          <cell r="X30">
            <v>1</v>
          </cell>
          <cell r="Y30">
            <v>2</v>
          </cell>
          <cell r="Z30">
            <v>2144</v>
          </cell>
          <cell r="AA30">
            <v>11</v>
          </cell>
          <cell r="AB30" t="str">
            <v>关爱女性系列</v>
          </cell>
          <cell r="AC30">
            <v>1</v>
          </cell>
          <cell r="AD30">
            <v>3</v>
          </cell>
          <cell r="AE30">
            <v>3235</v>
          </cell>
          <cell r="AF30">
            <v>17</v>
          </cell>
          <cell r="AG30" t="str">
            <v>补钙系列</v>
          </cell>
          <cell r="AH30">
            <v>198</v>
          </cell>
          <cell r="AI30">
            <v>297</v>
          </cell>
          <cell r="AJ30">
            <v>7183.04</v>
          </cell>
          <cell r="AK30">
            <v>85</v>
          </cell>
          <cell r="AL30" t="str">
            <v>感冒系列</v>
          </cell>
          <cell r="AM30">
            <v>168</v>
          </cell>
          <cell r="AN30">
            <v>252</v>
          </cell>
          <cell r="AO30">
            <v>759.69</v>
          </cell>
          <cell r="AP30">
            <v>27</v>
          </cell>
        </row>
        <row r="31">
          <cell r="B31">
            <v>514</v>
          </cell>
          <cell r="C31" t="str">
            <v>藏药</v>
          </cell>
          <cell r="D31">
            <v>27</v>
          </cell>
          <cell r="E31">
            <v>34</v>
          </cell>
          <cell r="F31">
            <v>2223.85</v>
          </cell>
          <cell r="G31">
            <v>47</v>
          </cell>
          <cell r="H31" t="str">
            <v>藿香系列</v>
          </cell>
          <cell r="I31">
            <v>59</v>
          </cell>
          <cell r="J31">
            <v>67</v>
          </cell>
          <cell r="K31">
            <v>8957.82</v>
          </cell>
          <cell r="L31">
            <v>488</v>
          </cell>
          <cell r="M31" t="str">
            <v>补肾系列</v>
          </cell>
          <cell r="N31">
            <v>132</v>
          </cell>
          <cell r="O31">
            <v>136</v>
          </cell>
          <cell r="P31">
            <v>2077.11</v>
          </cell>
          <cell r="Q31">
            <v>28</v>
          </cell>
          <cell r="R31" t="str">
            <v>胃肠道系列</v>
          </cell>
          <cell r="S31">
            <v>1</v>
          </cell>
          <cell r="T31">
            <v>1</v>
          </cell>
          <cell r="U31">
            <v>1464.28</v>
          </cell>
          <cell r="V31">
            <v>37</v>
          </cell>
          <cell r="W31" t="str">
            <v>瘦身系列</v>
          </cell>
          <cell r="X31">
            <v>1</v>
          </cell>
          <cell r="Y31">
            <v>2</v>
          </cell>
          <cell r="Z31">
            <v>576</v>
          </cell>
          <cell r="AA31">
            <v>3</v>
          </cell>
          <cell r="AB31" t="str">
            <v>关爱女性系列</v>
          </cell>
          <cell r="AC31">
            <v>7</v>
          </cell>
          <cell r="AD31">
            <v>11</v>
          </cell>
          <cell r="AE31">
            <v>531</v>
          </cell>
          <cell r="AF31">
            <v>3</v>
          </cell>
          <cell r="AG31" t="str">
            <v>补钙系列</v>
          </cell>
          <cell r="AH31">
            <v>300</v>
          </cell>
          <cell r="AI31">
            <v>450</v>
          </cell>
          <cell r="AJ31">
            <v>12284.45</v>
          </cell>
          <cell r="AK31">
            <v>155</v>
          </cell>
          <cell r="AL31" t="str">
            <v>感冒系列</v>
          </cell>
          <cell r="AM31">
            <v>259.5</v>
          </cell>
          <cell r="AN31">
            <v>389.3</v>
          </cell>
          <cell r="AO31">
            <v>1119.9</v>
          </cell>
          <cell r="AP31">
            <v>42</v>
          </cell>
        </row>
        <row r="32">
          <cell r="B32">
            <v>515</v>
          </cell>
          <cell r="C32" t="str">
            <v>藏药</v>
          </cell>
          <cell r="D32">
            <v>17</v>
          </cell>
          <cell r="E32">
            <v>23</v>
          </cell>
          <cell r="F32">
            <v>329</v>
          </cell>
          <cell r="G32">
            <v>8</v>
          </cell>
          <cell r="H32" t="str">
            <v>藿香系列</v>
          </cell>
          <cell r="I32">
            <v>75</v>
          </cell>
          <cell r="J32">
            <v>82</v>
          </cell>
          <cell r="K32">
            <v>3159.32</v>
          </cell>
          <cell r="L32">
            <v>168</v>
          </cell>
          <cell r="M32" t="str">
            <v>补肾系列</v>
          </cell>
          <cell r="N32">
            <v>63</v>
          </cell>
          <cell r="O32">
            <v>73</v>
          </cell>
          <cell r="P32">
            <v>2565</v>
          </cell>
          <cell r="Q32">
            <v>39</v>
          </cell>
          <cell r="R32" t="str">
            <v>胃肠道系列</v>
          </cell>
          <cell r="S32">
            <v>2</v>
          </cell>
          <cell r="T32">
            <v>3</v>
          </cell>
          <cell r="U32">
            <v>1356.2</v>
          </cell>
          <cell r="V32">
            <v>36</v>
          </cell>
          <cell r="W32" t="str">
            <v>瘦身系列</v>
          </cell>
          <cell r="X32">
            <v>1</v>
          </cell>
          <cell r="Y32">
            <v>2</v>
          </cell>
          <cell r="Z32">
            <v>1200</v>
          </cell>
          <cell r="AA32">
            <v>6</v>
          </cell>
          <cell r="AB32" t="str">
            <v>关爱女性系列</v>
          </cell>
          <cell r="AC32">
            <v>5</v>
          </cell>
          <cell r="AD32">
            <v>8</v>
          </cell>
          <cell r="AE32">
            <v>3313.31</v>
          </cell>
          <cell r="AF32">
            <v>21</v>
          </cell>
          <cell r="AG32" t="str">
            <v>补钙系列</v>
          </cell>
          <cell r="AH32">
            <v>734</v>
          </cell>
          <cell r="AI32">
            <v>1027.6</v>
          </cell>
          <cell r="AJ32">
            <v>3973.42</v>
          </cell>
          <cell r="AK32">
            <v>39</v>
          </cell>
          <cell r="AL32" t="str">
            <v>感冒系列</v>
          </cell>
          <cell r="AM32">
            <v>84.5</v>
          </cell>
          <cell r="AN32">
            <v>169</v>
          </cell>
          <cell r="AO32">
            <v>646.88</v>
          </cell>
          <cell r="AP32">
            <v>24</v>
          </cell>
        </row>
        <row r="33">
          <cell r="B33">
            <v>517</v>
          </cell>
          <cell r="C33" t="str">
            <v>藏药</v>
          </cell>
          <cell r="D33">
            <v>27</v>
          </cell>
          <cell r="E33">
            <v>35</v>
          </cell>
          <cell r="F33">
            <v>691</v>
          </cell>
          <cell r="G33">
            <v>20</v>
          </cell>
          <cell r="H33" t="str">
            <v>藿香系列</v>
          </cell>
          <cell r="I33">
            <v>53</v>
          </cell>
          <cell r="J33">
            <v>60</v>
          </cell>
          <cell r="K33">
            <v>3001.3</v>
          </cell>
          <cell r="L33">
            <v>168</v>
          </cell>
          <cell r="M33" t="str">
            <v>补肾系列</v>
          </cell>
          <cell r="N33">
            <v>41</v>
          </cell>
          <cell r="O33">
            <v>47</v>
          </cell>
          <cell r="P33">
            <v>1428.5</v>
          </cell>
          <cell r="Q33">
            <v>16</v>
          </cell>
          <cell r="R33" t="str">
            <v>胃肠道系列</v>
          </cell>
          <cell r="S33">
            <v>1</v>
          </cell>
          <cell r="T33">
            <v>1</v>
          </cell>
          <cell r="U33">
            <v>1817.55</v>
          </cell>
          <cell r="V33">
            <v>47</v>
          </cell>
        </row>
        <row r="33">
          <cell r="X33">
            <v>1</v>
          </cell>
          <cell r="Y33">
            <v>2</v>
          </cell>
        </row>
        <row r="33">
          <cell r="AB33" t="str">
            <v>关爱女性系列</v>
          </cell>
          <cell r="AC33">
            <v>1</v>
          </cell>
          <cell r="AD33">
            <v>3</v>
          </cell>
          <cell r="AE33">
            <v>3151.57</v>
          </cell>
          <cell r="AF33">
            <v>18</v>
          </cell>
          <cell r="AG33" t="str">
            <v>补钙系列</v>
          </cell>
          <cell r="AH33">
            <v>380.1</v>
          </cell>
          <cell r="AI33">
            <v>570.15</v>
          </cell>
          <cell r="AJ33">
            <v>4925.45</v>
          </cell>
          <cell r="AK33">
            <v>51</v>
          </cell>
          <cell r="AL33" t="str">
            <v>感冒系列</v>
          </cell>
          <cell r="AM33">
            <v>86</v>
          </cell>
          <cell r="AN33">
            <v>172</v>
          </cell>
          <cell r="AO33">
            <v>1535.75</v>
          </cell>
          <cell r="AP33">
            <v>58</v>
          </cell>
        </row>
        <row r="34">
          <cell r="B34">
            <v>539</v>
          </cell>
          <cell r="C34" t="str">
            <v>藏药</v>
          </cell>
          <cell r="D34">
            <v>6</v>
          </cell>
          <cell r="E34">
            <v>9</v>
          </cell>
          <cell r="F34">
            <v>64</v>
          </cell>
          <cell r="G34">
            <v>2</v>
          </cell>
          <cell r="H34" t="str">
            <v>藿香系列</v>
          </cell>
          <cell r="I34">
            <v>10</v>
          </cell>
          <cell r="J34">
            <v>10</v>
          </cell>
          <cell r="K34">
            <v>597.96</v>
          </cell>
          <cell r="L34">
            <v>36</v>
          </cell>
          <cell r="M34" t="str">
            <v>补肾系列</v>
          </cell>
          <cell r="N34">
            <v>18</v>
          </cell>
          <cell r="O34">
            <v>18</v>
          </cell>
          <cell r="P34">
            <v>2751.04</v>
          </cell>
          <cell r="Q34">
            <v>52</v>
          </cell>
          <cell r="R34" t="str">
            <v>胃肠道系列</v>
          </cell>
          <cell r="S34">
            <v>1</v>
          </cell>
          <cell r="T34">
            <v>1</v>
          </cell>
          <cell r="U34">
            <v>530.02</v>
          </cell>
          <cell r="V34">
            <v>17</v>
          </cell>
          <cell r="W34" t="str">
            <v>瘦身系列</v>
          </cell>
          <cell r="X34">
            <v>1</v>
          </cell>
          <cell r="Y34">
            <v>2</v>
          </cell>
          <cell r="Z34">
            <v>576</v>
          </cell>
          <cell r="AA34">
            <v>3</v>
          </cell>
        </row>
        <row r="34">
          <cell r="AC34">
            <v>4</v>
          </cell>
          <cell r="AD34">
            <v>6</v>
          </cell>
        </row>
        <row r="34">
          <cell r="AG34" t="str">
            <v>补钙系列</v>
          </cell>
          <cell r="AH34">
            <v>264</v>
          </cell>
          <cell r="AI34">
            <v>396</v>
          </cell>
          <cell r="AJ34">
            <v>6401.57</v>
          </cell>
          <cell r="AK34">
            <v>67</v>
          </cell>
          <cell r="AL34" t="str">
            <v>感冒系列</v>
          </cell>
          <cell r="AM34">
            <v>84.5</v>
          </cell>
          <cell r="AN34">
            <v>169</v>
          </cell>
          <cell r="AO34">
            <v>80.62</v>
          </cell>
          <cell r="AP34">
            <v>3</v>
          </cell>
        </row>
        <row r="35">
          <cell r="B35">
            <v>545</v>
          </cell>
          <cell r="C35" t="str">
            <v>藏药</v>
          </cell>
          <cell r="D35">
            <v>6</v>
          </cell>
          <cell r="E35">
            <v>9</v>
          </cell>
          <cell r="F35">
            <v>761.44</v>
          </cell>
          <cell r="G35">
            <v>23</v>
          </cell>
          <cell r="H35" t="str">
            <v>藿香系列</v>
          </cell>
          <cell r="I35">
            <v>41</v>
          </cell>
          <cell r="J35">
            <v>47</v>
          </cell>
          <cell r="K35">
            <v>1112.82</v>
          </cell>
          <cell r="L35">
            <v>65</v>
          </cell>
          <cell r="M35" t="str">
            <v>补肾系列</v>
          </cell>
          <cell r="N35">
            <v>25</v>
          </cell>
          <cell r="O35">
            <v>27</v>
          </cell>
          <cell r="P35">
            <v>528.5</v>
          </cell>
          <cell r="Q35">
            <v>11</v>
          </cell>
          <cell r="R35" t="str">
            <v>胃肠道系列</v>
          </cell>
          <cell r="S35">
            <v>1</v>
          </cell>
          <cell r="T35">
            <v>1</v>
          </cell>
          <cell r="U35">
            <v>344.81</v>
          </cell>
          <cell r="V35">
            <v>10</v>
          </cell>
        </row>
        <row r="35">
          <cell r="X35">
            <v>2</v>
          </cell>
          <cell r="Y35">
            <v>3</v>
          </cell>
        </row>
        <row r="35">
          <cell r="AB35" t="str">
            <v>关爱女性系列</v>
          </cell>
          <cell r="AC35">
            <v>3</v>
          </cell>
          <cell r="AD35">
            <v>5</v>
          </cell>
          <cell r="AE35">
            <v>790</v>
          </cell>
          <cell r="AF35">
            <v>3</v>
          </cell>
          <cell r="AG35" t="str">
            <v>补钙系列</v>
          </cell>
          <cell r="AH35">
            <v>100</v>
          </cell>
          <cell r="AI35">
            <v>150</v>
          </cell>
          <cell r="AJ35">
            <v>3920.28</v>
          </cell>
          <cell r="AK35">
            <v>42</v>
          </cell>
          <cell r="AL35" t="str">
            <v>感冒系列</v>
          </cell>
          <cell r="AM35">
            <v>84.5</v>
          </cell>
          <cell r="AN35">
            <v>169</v>
          </cell>
          <cell r="AO35">
            <v>709.23</v>
          </cell>
          <cell r="AP35">
            <v>26</v>
          </cell>
        </row>
        <row r="36">
          <cell r="B36">
            <v>546</v>
          </cell>
          <cell r="C36" t="str">
            <v>藏药</v>
          </cell>
          <cell r="D36">
            <v>27</v>
          </cell>
          <cell r="E36">
            <v>34</v>
          </cell>
          <cell r="F36">
            <v>1081</v>
          </cell>
          <cell r="G36">
            <v>32</v>
          </cell>
          <cell r="H36" t="str">
            <v>藿香系列</v>
          </cell>
          <cell r="I36">
            <v>80</v>
          </cell>
          <cell r="J36">
            <v>87</v>
          </cell>
          <cell r="K36">
            <v>3356.63</v>
          </cell>
          <cell r="L36">
            <v>181</v>
          </cell>
          <cell r="M36" t="str">
            <v>补肾系列</v>
          </cell>
          <cell r="N36">
            <v>144</v>
          </cell>
          <cell r="O36">
            <v>148</v>
          </cell>
          <cell r="P36">
            <v>1652.5</v>
          </cell>
          <cell r="Q36">
            <v>35</v>
          </cell>
          <cell r="R36" t="str">
            <v>胃肠道系列</v>
          </cell>
          <cell r="S36">
            <v>2</v>
          </cell>
          <cell r="T36">
            <v>3</v>
          </cell>
          <cell r="U36">
            <v>1687.41</v>
          </cell>
          <cell r="V36">
            <v>41</v>
          </cell>
        </row>
        <row r="36">
          <cell r="X36">
            <v>3</v>
          </cell>
          <cell r="Y36">
            <v>4</v>
          </cell>
        </row>
        <row r="36">
          <cell r="AB36" t="str">
            <v>关爱女性系列</v>
          </cell>
          <cell r="AC36">
            <v>8</v>
          </cell>
          <cell r="AD36">
            <v>12</v>
          </cell>
          <cell r="AE36">
            <v>1580.36</v>
          </cell>
          <cell r="AF36">
            <v>10</v>
          </cell>
          <cell r="AG36" t="str">
            <v>补钙系列</v>
          </cell>
          <cell r="AH36">
            <v>1188</v>
          </cell>
          <cell r="AI36">
            <v>1544.4</v>
          </cell>
          <cell r="AJ36">
            <v>8639.8</v>
          </cell>
          <cell r="AK36">
            <v>110</v>
          </cell>
          <cell r="AL36" t="str">
            <v>感冒系列</v>
          </cell>
          <cell r="AM36">
            <v>168</v>
          </cell>
          <cell r="AN36">
            <v>252</v>
          </cell>
          <cell r="AO36">
            <v>1496.81</v>
          </cell>
          <cell r="AP36">
            <v>56</v>
          </cell>
        </row>
        <row r="37">
          <cell r="B37">
            <v>549</v>
          </cell>
          <cell r="C37" t="str">
            <v>藏药</v>
          </cell>
          <cell r="D37">
            <v>6</v>
          </cell>
          <cell r="E37">
            <v>9</v>
          </cell>
          <cell r="F37">
            <v>362</v>
          </cell>
          <cell r="G37">
            <v>10</v>
          </cell>
          <cell r="H37" t="str">
            <v>藿香系列</v>
          </cell>
          <cell r="I37">
            <v>23</v>
          </cell>
          <cell r="J37">
            <v>27</v>
          </cell>
          <cell r="K37">
            <v>1817.24</v>
          </cell>
          <cell r="L37">
            <v>105</v>
          </cell>
          <cell r="M37" t="str">
            <v>补肾系列</v>
          </cell>
          <cell r="N37">
            <v>19</v>
          </cell>
          <cell r="O37">
            <v>19</v>
          </cell>
          <cell r="P37">
            <v>999.58</v>
          </cell>
          <cell r="Q37">
            <v>20</v>
          </cell>
          <cell r="R37" t="str">
            <v>胃肠道系列</v>
          </cell>
          <cell r="S37">
            <v>1</v>
          </cell>
          <cell r="T37">
            <v>1</v>
          </cell>
          <cell r="U37">
            <v>503.96</v>
          </cell>
          <cell r="V37">
            <v>15</v>
          </cell>
        </row>
        <row r="37">
          <cell r="X37">
            <v>1</v>
          </cell>
          <cell r="Y37">
            <v>2</v>
          </cell>
        </row>
        <row r="37">
          <cell r="AB37" t="str">
            <v>关爱女性系列</v>
          </cell>
          <cell r="AC37">
            <v>5</v>
          </cell>
          <cell r="AD37">
            <v>8</v>
          </cell>
          <cell r="AE37">
            <v>135</v>
          </cell>
          <cell r="AF37">
            <v>1</v>
          </cell>
          <cell r="AG37" t="str">
            <v>补钙系列</v>
          </cell>
          <cell r="AH37">
            <v>100</v>
          </cell>
          <cell r="AI37">
            <v>150</v>
          </cell>
          <cell r="AJ37">
            <v>4935.97</v>
          </cell>
          <cell r="AK37">
            <v>56</v>
          </cell>
          <cell r="AL37" t="str">
            <v>感冒系列</v>
          </cell>
          <cell r="AM37">
            <v>84.5</v>
          </cell>
          <cell r="AN37">
            <v>169</v>
          </cell>
          <cell r="AO37">
            <v>728.8</v>
          </cell>
          <cell r="AP37">
            <v>30</v>
          </cell>
        </row>
        <row r="38">
          <cell r="B38">
            <v>570</v>
          </cell>
          <cell r="C38" t="str">
            <v>藏药</v>
          </cell>
          <cell r="D38">
            <v>6</v>
          </cell>
          <cell r="E38">
            <v>11</v>
          </cell>
          <cell r="F38">
            <v>402.01</v>
          </cell>
          <cell r="G38">
            <v>13</v>
          </cell>
          <cell r="H38" t="str">
            <v>藿香系列</v>
          </cell>
          <cell r="I38">
            <v>15</v>
          </cell>
          <cell r="J38">
            <v>17</v>
          </cell>
          <cell r="K38">
            <v>2358.27</v>
          </cell>
          <cell r="L38">
            <v>127</v>
          </cell>
          <cell r="M38" t="str">
            <v>补肾系列</v>
          </cell>
          <cell r="N38">
            <v>45</v>
          </cell>
          <cell r="O38">
            <v>51</v>
          </cell>
          <cell r="P38">
            <v>1229.5</v>
          </cell>
          <cell r="Q38">
            <v>26</v>
          </cell>
          <cell r="R38" t="str">
            <v>胃肠道系列</v>
          </cell>
          <cell r="S38">
            <v>2</v>
          </cell>
          <cell r="T38">
            <v>3</v>
          </cell>
          <cell r="U38">
            <v>687.09</v>
          </cell>
          <cell r="V38">
            <v>16</v>
          </cell>
          <cell r="W38" t="str">
            <v>瘦身系列</v>
          </cell>
          <cell r="X38">
            <v>1</v>
          </cell>
          <cell r="Y38">
            <v>2</v>
          </cell>
          <cell r="Z38">
            <v>1152</v>
          </cell>
          <cell r="AA38">
            <v>6</v>
          </cell>
          <cell r="AB38" t="str">
            <v>关爱女性系列</v>
          </cell>
          <cell r="AC38">
            <v>4</v>
          </cell>
          <cell r="AD38">
            <v>6</v>
          </cell>
          <cell r="AE38">
            <v>990</v>
          </cell>
          <cell r="AF38">
            <v>6</v>
          </cell>
          <cell r="AG38" t="str">
            <v>补钙系列</v>
          </cell>
          <cell r="AH38">
            <v>150</v>
          </cell>
          <cell r="AI38">
            <v>225</v>
          </cell>
          <cell r="AJ38">
            <v>476.6</v>
          </cell>
          <cell r="AK38">
            <v>8</v>
          </cell>
          <cell r="AL38" t="str">
            <v>感冒系列</v>
          </cell>
          <cell r="AM38">
            <v>84.5</v>
          </cell>
          <cell r="AN38">
            <v>169</v>
          </cell>
          <cell r="AO38">
            <v>514.3</v>
          </cell>
          <cell r="AP38">
            <v>20</v>
          </cell>
        </row>
        <row r="39">
          <cell r="B39">
            <v>571</v>
          </cell>
          <cell r="C39" t="str">
            <v>藏药</v>
          </cell>
          <cell r="D39">
            <v>27</v>
          </cell>
          <cell r="E39">
            <v>35</v>
          </cell>
          <cell r="F39">
            <v>1676.03</v>
          </cell>
          <cell r="G39">
            <v>40</v>
          </cell>
          <cell r="H39" t="str">
            <v>藿香系列</v>
          </cell>
          <cell r="I39">
            <v>109</v>
          </cell>
          <cell r="J39">
            <v>116</v>
          </cell>
          <cell r="K39">
            <v>5839.67</v>
          </cell>
          <cell r="L39">
            <v>339</v>
          </cell>
          <cell r="M39" t="str">
            <v>补肾系列</v>
          </cell>
          <cell r="N39">
            <v>181</v>
          </cell>
          <cell r="O39">
            <v>198</v>
          </cell>
          <cell r="P39">
            <v>2443</v>
          </cell>
          <cell r="Q39">
            <v>42</v>
          </cell>
          <cell r="R39" t="str">
            <v>胃肠道系列</v>
          </cell>
          <cell r="S39">
            <v>15</v>
          </cell>
          <cell r="T39">
            <v>19</v>
          </cell>
          <cell r="U39">
            <v>1885.83</v>
          </cell>
          <cell r="V39">
            <v>51</v>
          </cell>
          <cell r="W39" t="str">
            <v>瘦身系列</v>
          </cell>
          <cell r="X39">
            <v>2</v>
          </cell>
          <cell r="Y39">
            <v>3</v>
          </cell>
          <cell r="Z39">
            <v>576</v>
          </cell>
          <cell r="AA39">
            <v>3</v>
          </cell>
          <cell r="AB39" t="str">
            <v>关爱女性系列</v>
          </cell>
          <cell r="AC39">
            <v>9</v>
          </cell>
          <cell r="AD39">
            <v>14</v>
          </cell>
          <cell r="AE39">
            <v>2780.36</v>
          </cell>
          <cell r="AF39">
            <v>20</v>
          </cell>
          <cell r="AG39" t="str">
            <v>补钙系列</v>
          </cell>
          <cell r="AH39">
            <v>982</v>
          </cell>
          <cell r="AI39">
            <v>1374.8</v>
          </cell>
          <cell r="AJ39">
            <v>6941.01</v>
          </cell>
          <cell r="AK39">
            <v>86</v>
          </cell>
          <cell r="AL39" t="str">
            <v>感冒系列</v>
          </cell>
          <cell r="AM39">
            <v>258.01</v>
          </cell>
          <cell r="AN39">
            <v>387</v>
          </cell>
          <cell r="AO39">
            <v>2423.56</v>
          </cell>
          <cell r="AP39">
            <v>91</v>
          </cell>
        </row>
        <row r="40">
          <cell r="B40">
            <v>572</v>
          </cell>
          <cell r="C40" t="str">
            <v>藏药</v>
          </cell>
          <cell r="D40">
            <v>17</v>
          </cell>
          <cell r="E40">
            <v>23</v>
          </cell>
          <cell r="F40">
            <v>1740.01</v>
          </cell>
          <cell r="G40">
            <v>37</v>
          </cell>
          <cell r="H40" t="str">
            <v>藿香系列</v>
          </cell>
          <cell r="I40">
            <v>24</v>
          </cell>
          <cell r="J40">
            <v>28</v>
          </cell>
          <cell r="K40">
            <v>2147.78</v>
          </cell>
          <cell r="L40">
            <v>131</v>
          </cell>
          <cell r="M40" t="str">
            <v>补肾系列</v>
          </cell>
          <cell r="N40">
            <v>48</v>
          </cell>
          <cell r="O40">
            <v>55</v>
          </cell>
          <cell r="P40">
            <v>1070.6</v>
          </cell>
          <cell r="Q40">
            <v>24</v>
          </cell>
          <cell r="R40" t="str">
            <v>胃肠道系列</v>
          </cell>
          <cell r="S40">
            <v>2</v>
          </cell>
          <cell r="T40">
            <v>3</v>
          </cell>
          <cell r="U40">
            <v>626.11</v>
          </cell>
          <cell r="V40">
            <v>17</v>
          </cell>
          <cell r="W40" t="str">
            <v>瘦身系列</v>
          </cell>
          <cell r="X40">
            <v>1</v>
          </cell>
          <cell r="Y40">
            <v>2</v>
          </cell>
          <cell r="Z40">
            <v>784</v>
          </cell>
          <cell r="AA40">
            <v>4</v>
          </cell>
          <cell r="AB40" t="str">
            <v>关爱女性系列</v>
          </cell>
          <cell r="AC40">
            <v>11</v>
          </cell>
          <cell r="AD40">
            <v>17</v>
          </cell>
          <cell r="AE40">
            <v>1110.69</v>
          </cell>
          <cell r="AF40">
            <v>8</v>
          </cell>
          <cell r="AG40" t="str">
            <v>补钙系列</v>
          </cell>
          <cell r="AH40">
            <v>2100.96</v>
          </cell>
          <cell r="AI40">
            <v>2521.15</v>
          </cell>
          <cell r="AJ40">
            <v>1962.37</v>
          </cell>
          <cell r="AK40">
            <v>22</v>
          </cell>
          <cell r="AL40" t="str">
            <v>感冒系列</v>
          </cell>
          <cell r="AM40">
            <v>540.03</v>
          </cell>
          <cell r="AN40">
            <v>648</v>
          </cell>
          <cell r="AO40">
            <v>245.4</v>
          </cell>
          <cell r="AP40">
            <v>9</v>
          </cell>
        </row>
        <row r="41">
          <cell r="B41">
            <v>573</v>
          </cell>
          <cell r="C41" t="str">
            <v>藏药</v>
          </cell>
          <cell r="D41">
            <v>6</v>
          </cell>
          <cell r="E41">
            <v>11</v>
          </cell>
          <cell r="F41">
            <v>382</v>
          </cell>
          <cell r="G41">
            <v>13</v>
          </cell>
          <cell r="H41" t="str">
            <v>藿香系列</v>
          </cell>
          <cell r="I41">
            <v>41</v>
          </cell>
          <cell r="J41">
            <v>47</v>
          </cell>
          <cell r="K41">
            <v>1643.28</v>
          </cell>
          <cell r="L41">
            <v>104</v>
          </cell>
          <cell r="M41" t="str">
            <v>补肾系列</v>
          </cell>
          <cell r="N41">
            <v>60</v>
          </cell>
          <cell r="O41">
            <v>69</v>
          </cell>
          <cell r="P41">
            <v>1112.1</v>
          </cell>
          <cell r="Q41">
            <v>17</v>
          </cell>
          <cell r="R41" t="str">
            <v>胃肠道系列</v>
          </cell>
          <cell r="S41">
            <v>2</v>
          </cell>
          <cell r="T41">
            <v>3</v>
          </cell>
          <cell r="U41">
            <v>559.83</v>
          </cell>
          <cell r="V41">
            <v>15</v>
          </cell>
          <cell r="W41" t="str">
            <v>瘦身系列</v>
          </cell>
          <cell r="X41">
            <v>1</v>
          </cell>
          <cell r="Y41">
            <v>2</v>
          </cell>
          <cell r="Z41">
            <v>576</v>
          </cell>
          <cell r="AA41">
            <v>3</v>
          </cell>
          <cell r="AB41" t="str">
            <v>关爱女性系列</v>
          </cell>
          <cell r="AC41">
            <v>2</v>
          </cell>
          <cell r="AD41">
            <v>4</v>
          </cell>
          <cell r="AE41">
            <v>626.19</v>
          </cell>
          <cell r="AF41">
            <v>5</v>
          </cell>
          <cell r="AG41" t="str">
            <v>补钙系列</v>
          </cell>
          <cell r="AH41">
            <v>150</v>
          </cell>
          <cell r="AI41">
            <v>225</v>
          </cell>
          <cell r="AJ41">
            <v>4282.35</v>
          </cell>
          <cell r="AK41">
            <v>68</v>
          </cell>
          <cell r="AL41" t="str">
            <v>感冒系列</v>
          </cell>
          <cell r="AM41">
            <v>84.5</v>
          </cell>
          <cell r="AN41">
            <v>169</v>
          </cell>
          <cell r="AO41">
            <v>738.83</v>
          </cell>
          <cell r="AP41">
            <v>28</v>
          </cell>
        </row>
        <row r="42">
          <cell r="B42">
            <v>578</v>
          </cell>
          <cell r="C42" t="str">
            <v>藏药</v>
          </cell>
          <cell r="D42">
            <v>17</v>
          </cell>
          <cell r="E42">
            <v>24</v>
          </cell>
          <cell r="F42">
            <v>597</v>
          </cell>
          <cell r="G42">
            <v>13</v>
          </cell>
          <cell r="H42" t="str">
            <v>藿香系列</v>
          </cell>
          <cell r="I42">
            <v>48</v>
          </cell>
          <cell r="J42">
            <v>56</v>
          </cell>
          <cell r="K42">
            <v>3708.99</v>
          </cell>
          <cell r="L42">
            <v>209</v>
          </cell>
          <cell r="M42" t="str">
            <v>补肾系列</v>
          </cell>
          <cell r="N42">
            <v>69</v>
          </cell>
          <cell r="O42">
            <v>81</v>
          </cell>
          <cell r="P42">
            <v>2060</v>
          </cell>
          <cell r="Q42">
            <v>27</v>
          </cell>
          <cell r="R42" t="str">
            <v>胃肠道系列</v>
          </cell>
          <cell r="S42">
            <v>8</v>
          </cell>
          <cell r="T42">
            <v>10</v>
          </cell>
          <cell r="U42">
            <v>945.68</v>
          </cell>
          <cell r="V42">
            <v>26</v>
          </cell>
          <cell r="W42" t="str">
            <v>瘦身系列</v>
          </cell>
          <cell r="X42">
            <v>1</v>
          </cell>
          <cell r="Y42">
            <v>2</v>
          </cell>
          <cell r="Z42">
            <v>726.5</v>
          </cell>
          <cell r="AA42">
            <v>4</v>
          </cell>
          <cell r="AB42" t="str">
            <v>关爱女性系列</v>
          </cell>
          <cell r="AC42">
            <v>5</v>
          </cell>
          <cell r="AD42">
            <v>8</v>
          </cell>
          <cell r="AE42">
            <v>924</v>
          </cell>
          <cell r="AF42">
            <v>6</v>
          </cell>
          <cell r="AG42" t="str">
            <v>补钙系列</v>
          </cell>
          <cell r="AH42">
            <v>462</v>
          </cell>
          <cell r="AI42">
            <v>693</v>
          </cell>
          <cell r="AJ42">
            <v>5830.9</v>
          </cell>
          <cell r="AK42">
            <v>69</v>
          </cell>
          <cell r="AL42" t="str">
            <v>感冒系列</v>
          </cell>
          <cell r="AM42">
            <v>168</v>
          </cell>
          <cell r="AN42">
            <v>252</v>
          </cell>
          <cell r="AO42">
            <v>1041.09</v>
          </cell>
          <cell r="AP42">
            <v>39</v>
          </cell>
        </row>
        <row r="43">
          <cell r="B43">
            <v>581</v>
          </cell>
          <cell r="C43" t="str">
            <v>藏药</v>
          </cell>
          <cell r="D43">
            <v>27</v>
          </cell>
          <cell r="E43">
            <v>34</v>
          </cell>
          <cell r="F43">
            <v>1176.01</v>
          </cell>
          <cell r="G43">
            <v>22</v>
          </cell>
          <cell r="H43" t="str">
            <v>藿香系列</v>
          </cell>
          <cell r="I43">
            <v>109</v>
          </cell>
          <cell r="J43">
            <v>116</v>
          </cell>
          <cell r="K43">
            <v>4386.98</v>
          </cell>
          <cell r="L43">
            <v>264</v>
          </cell>
          <cell r="M43" t="str">
            <v>补肾系列</v>
          </cell>
          <cell r="N43">
            <v>65</v>
          </cell>
          <cell r="O43">
            <v>76</v>
          </cell>
          <cell r="P43">
            <v>3047.1</v>
          </cell>
          <cell r="Q43">
            <v>39</v>
          </cell>
          <cell r="R43" t="str">
            <v>胃肠道系列</v>
          </cell>
          <cell r="S43">
            <v>1</v>
          </cell>
          <cell r="T43">
            <v>1</v>
          </cell>
          <cell r="U43">
            <v>1768</v>
          </cell>
          <cell r="V43">
            <v>52</v>
          </cell>
          <cell r="W43" t="str">
            <v>瘦身系列</v>
          </cell>
          <cell r="X43">
            <v>1</v>
          </cell>
          <cell r="Y43">
            <v>2</v>
          </cell>
          <cell r="Z43">
            <v>992</v>
          </cell>
          <cell r="AA43">
            <v>5</v>
          </cell>
          <cell r="AB43" t="str">
            <v>关爱女性系列</v>
          </cell>
          <cell r="AC43">
            <v>2</v>
          </cell>
          <cell r="AD43">
            <v>4</v>
          </cell>
          <cell r="AE43">
            <v>2637</v>
          </cell>
          <cell r="AF43">
            <v>17</v>
          </cell>
          <cell r="AG43" t="str">
            <v>补钙系列</v>
          </cell>
          <cell r="AH43">
            <v>1634.1</v>
          </cell>
          <cell r="AI43">
            <v>1960.92</v>
          </cell>
          <cell r="AJ43">
            <v>6481</v>
          </cell>
          <cell r="AK43">
            <v>78</v>
          </cell>
          <cell r="AL43" t="str">
            <v>感冒系列</v>
          </cell>
          <cell r="AM43">
            <v>148.75</v>
          </cell>
          <cell r="AN43">
            <v>223.1</v>
          </cell>
          <cell r="AO43">
            <v>1741.23</v>
          </cell>
          <cell r="AP43">
            <v>64</v>
          </cell>
        </row>
        <row r="44">
          <cell r="B44">
            <v>582</v>
          </cell>
          <cell r="C44" t="str">
            <v>藏药</v>
          </cell>
          <cell r="D44">
            <v>27</v>
          </cell>
          <cell r="E44">
            <v>35</v>
          </cell>
          <cell r="F44">
            <v>5334.03</v>
          </cell>
          <cell r="G44">
            <v>94</v>
          </cell>
          <cell r="H44" t="str">
            <v>藿香系列</v>
          </cell>
          <cell r="I44">
            <v>27</v>
          </cell>
          <cell r="J44">
            <v>32</v>
          </cell>
          <cell r="K44">
            <v>2486.49</v>
          </cell>
          <cell r="L44">
            <v>151</v>
          </cell>
          <cell r="M44" t="str">
            <v>补肾系列</v>
          </cell>
          <cell r="N44">
            <v>41</v>
          </cell>
          <cell r="O44">
            <v>47</v>
          </cell>
          <cell r="P44">
            <v>4488.02</v>
          </cell>
          <cell r="Q44">
            <v>63</v>
          </cell>
          <cell r="R44" t="str">
            <v>胃肠道系列</v>
          </cell>
          <cell r="S44">
            <v>15</v>
          </cell>
          <cell r="T44">
            <v>19</v>
          </cell>
          <cell r="U44">
            <v>2042.57</v>
          </cell>
          <cell r="V44">
            <v>54</v>
          </cell>
          <cell r="W44" t="str">
            <v>瘦身系列</v>
          </cell>
          <cell r="X44">
            <v>1</v>
          </cell>
          <cell r="Y44">
            <v>2</v>
          </cell>
          <cell r="Z44">
            <v>208</v>
          </cell>
          <cell r="AA44">
            <v>1</v>
          </cell>
          <cell r="AB44" t="str">
            <v>关爱女性系列</v>
          </cell>
          <cell r="AC44">
            <v>20</v>
          </cell>
          <cell r="AD44">
            <v>26</v>
          </cell>
          <cell r="AE44">
            <v>2098</v>
          </cell>
          <cell r="AF44">
            <v>14</v>
          </cell>
          <cell r="AG44" t="str">
            <v>补钙系列</v>
          </cell>
          <cell r="AH44">
            <v>532</v>
          </cell>
          <cell r="AI44">
            <v>744.8</v>
          </cell>
          <cell r="AJ44">
            <v>3912.21</v>
          </cell>
          <cell r="AK44">
            <v>52</v>
          </cell>
          <cell r="AL44" t="str">
            <v>感冒系列</v>
          </cell>
          <cell r="AM44">
            <v>892.02</v>
          </cell>
          <cell r="AN44">
            <v>1070.4</v>
          </cell>
          <cell r="AO44">
            <v>1086.62</v>
          </cell>
          <cell r="AP44">
            <v>39</v>
          </cell>
        </row>
        <row r="45">
          <cell r="B45">
            <v>584</v>
          </cell>
          <cell r="C45" t="str">
            <v>藏药</v>
          </cell>
          <cell r="D45">
            <v>6</v>
          </cell>
          <cell r="E45">
            <v>9</v>
          </cell>
          <cell r="F45">
            <v>328</v>
          </cell>
          <cell r="G45">
            <v>9</v>
          </cell>
          <cell r="H45" t="str">
            <v>藿香系列</v>
          </cell>
          <cell r="I45">
            <v>11</v>
          </cell>
          <cell r="J45">
            <v>12</v>
          </cell>
          <cell r="K45">
            <v>2239.96</v>
          </cell>
          <cell r="L45">
            <v>120</v>
          </cell>
          <cell r="M45" t="str">
            <v>补肾系列</v>
          </cell>
          <cell r="N45">
            <v>39</v>
          </cell>
          <cell r="O45">
            <v>45</v>
          </cell>
          <cell r="P45">
            <v>653</v>
          </cell>
          <cell r="Q45">
            <v>21</v>
          </cell>
          <cell r="R45" t="str">
            <v>胃肠道系列</v>
          </cell>
          <cell r="S45">
            <v>3</v>
          </cell>
          <cell r="T45">
            <v>4</v>
          </cell>
          <cell r="U45">
            <v>501.75</v>
          </cell>
          <cell r="V45">
            <v>16</v>
          </cell>
          <cell r="W45" t="str">
            <v>瘦身系列</v>
          </cell>
          <cell r="X45">
            <v>1</v>
          </cell>
          <cell r="Y45">
            <v>2</v>
          </cell>
          <cell r="Z45">
            <v>2081.03</v>
          </cell>
          <cell r="AA45">
            <v>12</v>
          </cell>
          <cell r="AB45" t="str">
            <v>关爱女性系列</v>
          </cell>
          <cell r="AC45">
            <v>10</v>
          </cell>
          <cell r="AD45">
            <v>15</v>
          </cell>
          <cell r="AE45">
            <v>385</v>
          </cell>
          <cell r="AF45">
            <v>3</v>
          </cell>
          <cell r="AG45" t="str">
            <v>补钙系列</v>
          </cell>
          <cell r="AH45">
            <v>270</v>
          </cell>
          <cell r="AI45">
            <v>405</v>
          </cell>
          <cell r="AJ45">
            <v>6094.95</v>
          </cell>
          <cell r="AK45">
            <v>85</v>
          </cell>
          <cell r="AL45" t="str">
            <v>感冒系列</v>
          </cell>
          <cell r="AM45">
            <v>360.01</v>
          </cell>
          <cell r="AN45">
            <v>540</v>
          </cell>
          <cell r="AO45">
            <v>229.9</v>
          </cell>
          <cell r="AP45">
            <v>9</v>
          </cell>
        </row>
        <row r="46">
          <cell r="B46">
            <v>585</v>
          </cell>
          <cell r="C46" t="str">
            <v>藏药</v>
          </cell>
          <cell r="D46">
            <v>27</v>
          </cell>
          <cell r="E46">
            <v>34</v>
          </cell>
          <cell r="F46">
            <v>2693.1</v>
          </cell>
          <cell r="G46">
            <v>70</v>
          </cell>
          <cell r="H46" t="str">
            <v>藿香系列</v>
          </cell>
          <cell r="I46">
            <v>55</v>
          </cell>
          <cell r="J46">
            <v>63</v>
          </cell>
          <cell r="K46">
            <v>6346.74</v>
          </cell>
          <cell r="L46">
            <v>393</v>
          </cell>
          <cell r="M46" t="str">
            <v>补肾系列</v>
          </cell>
          <cell r="N46">
            <v>55</v>
          </cell>
          <cell r="O46">
            <v>63</v>
          </cell>
          <cell r="P46">
            <v>4071.81</v>
          </cell>
          <cell r="Q46">
            <v>68</v>
          </cell>
          <cell r="R46" t="str">
            <v>胃肠道系列</v>
          </cell>
          <cell r="S46">
            <v>2</v>
          </cell>
          <cell r="T46">
            <v>3</v>
          </cell>
          <cell r="U46">
            <v>1508.31</v>
          </cell>
          <cell r="V46">
            <v>44</v>
          </cell>
          <cell r="W46" t="str">
            <v>瘦身系列</v>
          </cell>
          <cell r="X46">
            <v>1</v>
          </cell>
          <cell r="Y46">
            <v>2</v>
          </cell>
          <cell r="Z46">
            <v>4080</v>
          </cell>
          <cell r="AA46">
            <v>21</v>
          </cell>
          <cell r="AB46" t="str">
            <v>关爱女性系列</v>
          </cell>
          <cell r="AC46">
            <v>11</v>
          </cell>
          <cell r="AD46">
            <v>17</v>
          </cell>
          <cell r="AE46">
            <v>4463.18</v>
          </cell>
          <cell r="AF46">
            <v>30</v>
          </cell>
          <cell r="AG46" t="str">
            <v>补钙系列</v>
          </cell>
          <cell r="AH46">
            <v>1222.9</v>
          </cell>
          <cell r="AI46">
            <v>1589.77</v>
          </cell>
          <cell r="AJ46">
            <v>8207.54</v>
          </cell>
          <cell r="AK46">
            <v>98</v>
          </cell>
          <cell r="AL46" t="str">
            <v>感冒系列</v>
          </cell>
          <cell r="AM46">
            <v>168</v>
          </cell>
          <cell r="AN46">
            <v>252</v>
          </cell>
          <cell r="AO46">
            <v>2072.16</v>
          </cell>
          <cell r="AP46">
            <v>79</v>
          </cell>
        </row>
        <row r="47">
          <cell r="B47">
            <v>587</v>
          </cell>
          <cell r="C47" t="str">
            <v>藏药</v>
          </cell>
          <cell r="D47">
            <v>17</v>
          </cell>
          <cell r="E47">
            <v>23</v>
          </cell>
          <cell r="F47">
            <v>611</v>
          </cell>
          <cell r="G47">
            <v>12</v>
          </cell>
          <cell r="H47" t="str">
            <v>藿香系列</v>
          </cell>
          <cell r="I47">
            <v>35</v>
          </cell>
          <cell r="J47">
            <v>40</v>
          </cell>
          <cell r="K47">
            <v>1991.64</v>
          </cell>
          <cell r="L47">
            <v>124</v>
          </cell>
          <cell r="M47" t="str">
            <v>补肾系列</v>
          </cell>
          <cell r="N47">
            <v>47</v>
          </cell>
          <cell r="O47">
            <v>53</v>
          </cell>
          <cell r="P47">
            <v>2711.35</v>
          </cell>
          <cell r="Q47">
            <v>41</v>
          </cell>
          <cell r="R47" t="str">
            <v>胃肠道系列</v>
          </cell>
          <cell r="S47">
            <v>2</v>
          </cell>
          <cell r="T47">
            <v>3</v>
          </cell>
          <cell r="U47">
            <v>1416.14</v>
          </cell>
          <cell r="V47">
            <v>37</v>
          </cell>
          <cell r="W47" t="str">
            <v>瘦身系列</v>
          </cell>
          <cell r="X47">
            <v>1</v>
          </cell>
          <cell r="Y47">
            <v>2</v>
          </cell>
          <cell r="Z47">
            <v>576</v>
          </cell>
          <cell r="AA47">
            <v>3</v>
          </cell>
          <cell r="AB47" t="str">
            <v>关爱女性系列</v>
          </cell>
          <cell r="AC47">
            <v>15</v>
          </cell>
          <cell r="AD47">
            <v>20</v>
          </cell>
          <cell r="AE47">
            <v>605.78</v>
          </cell>
          <cell r="AF47">
            <v>5</v>
          </cell>
          <cell r="AG47" t="str">
            <v>补钙系列</v>
          </cell>
          <cell r="AH47">
            <v>2410</v>
          </cell>
          <cell r="AI47">
            <v>2892</v>
          </cell>
          <cell r="AJ47">
            <v>2741.38</v>
          </cell>
          <cell r="AK47">
            <v>38</v>
          </cell>
          <cell r="AL47" t="str">
            <v>感冒系列</v>
          </cell>
          <cell r="AM47">
            <v>256.51</v>
          </cell>
          <cell r="AN47">
            <v>384.8</v>
          </cell>
          <cell r="AO47">
            <v>812.35</v>
          </cell>
          <cell r="AP47">
            <v>29</v>
          </cell>
        </row>
        <row r="48">
          <cell r="B48">
            <v>591</v>
          </cell>
          <cell r="C48" t="str">
            <v>藏药</v>
          </cell>
          <cell r="D48">
            <v>17</v>
          </cell>
          <cell r="E48">
            <v>22</v>
          </cell>
          <cell r="F48">
            <v>335.01</v>
          </cell>
          <cell r="G48">
            <v>12</v>
          </cell>
          <cell r="H48" t="str">
            <v>藿香系列</v>
          </cell>
          <cell r="I48">
            <v>65</v>
          </cell>
          <cell r="J48">
            <v>75</v>
          </cell>
          <cell r="K48">
            <v>1667.96</v>
          </cell>
          <cell r="L48">
            <v>92</v>
          </cell>
          <cell r="M48" t="str">
            <v>补肾系列</v>
          </cell>
          <cell r="N48">
            <v>53</v>
          </cell>
          <cell r="O48">
            <v>61</v>
          </cell>
          <cell r="P48">
            <v>1173</v>
          </cell>
          <cell r="Q48">
            <v>15</v>
          </cell>
          <cell r="R48" t="str">
            <v>胃肠道系列</v>
          </cell>
          <cell r="S48">
            <v>2</v>
          </cell>
          <cell r="T48">
            <v>3</v>
          </cell>
          <cell r="U48">
            <v>696.74</v>
          </cell>
          <cell r="V48">
            <v>17</v>
          </cell>
          <cell r="W48" t="str">
            <v>瘦身系列</v>
          </cell>
          <cell r="X48">
            <v>1</v>
          </cell>
          <cell r="Y48">
            <v>2</v>
          </cell>
          <cell r="Z48">
            <v>576</v>
          </cell>
          <cell r="AA48">
            <v>3</v>
          </cell>
          <cell r="AB48" t="str">
            <v>关爱女性系列</v>
          </cell>
          <cell r="AC48">
            <v>3</v>
          </cell>
          <cell r="AD48">
            <v>5</v>
          </cell>
          <cell r="AE48">
            <v>1125</v>
          </cell>
          <cell r="AF48">
            <v>7</v>
          </cell>
          <cell r="AG48" t="str">
            <v>补钙系列</v>
          </cell>
          <cell r="AH48">
            <v>168.3</v>
          </cell>
          <cell r="AI48">
            <v>252.45</v>
          </cell>
          <cell r="AJ48">
            <v>2876</v>
          </cell>
          <cell r="AK48">
            <v>37</v>
          </cell>
          <cell r="AL48" t="str">
            <v>感冒系列</v>
          </cell>
          <cell r="AM48">
            <v>84.5</v>
          </cell>
          <cell r="AN48">
            <v>169</v>
          </cell>
          <cell r="AO48">
            <v>961.97</v>
          </cell>
          <cell r="AP48">
            <v>35</v>
          </cell>
        </row>
        <row r="49">
          <cell r="B49">
            <v>594</v>
          </cell>
          <cell r="C49" t="str">
            <v>藏药</v>
          </cell>
          <cell r="D49">
            <v>6</v>
          </cell>
          <cell r="E49">
            <v>9</v>
          </cell>
          <cell r="F49">
            <v>1389</v>
          </cell>
          <cell r="G49">
            <v>47</v>
          </cell>
          <cell r="H49" t="str">
            <v>藿香系列</v>
          </cell>
          <cell r="I49">
            <v>18</v>
          </cell>
          <cell r="J49">
            <v>20</v>
          </cell>
          <cell r="K49">
            <v>1032.12</v>
          </cell>
          <cell r="L49">
            <v>60</v>
          </cell>
          <cell r="M49" t="str">
            <v>补肾系列</v>
          </cell>
          <cell r="N49">
            <v>18</v>
          </cell>
          <cell r="O49">
            <v>18</v>
          </cell>
          <cell r="P49">
            <v>3143.87</v>
          </cell>
          <cell r="Q49">
            <v>54</v>
          </cell>
          <cell r="R49" t="str">
            <v>胃肠道系列</v>
          </cell>
          <cell r="S49">
            <v>1</v>
          </cell>
          <cell r="T49">
            <v>1</v>
          </cell>
          <cell r="U49">
            <v>986.7</v>
          </cell>
          <cell r="V49">
            <v>32</v>
          </cell>
          <cell r="W49" t="str">
            <v>瘦身系列</v>
          </cell>
          <cell r="X49">
            <v>1</v>
          </cell>
          <cell r="Y49">
            <v>2</v>
          </cell>
          <cell r="Z49">
            <v>2016</v>
          </cell>
          <cell r="AA49">
            <v>11</v>
          </cell>
          <cell r="AB49" t="str">
            <v>关爱女性系列</v>
          </cell>
          <cell r="AC49">
            <v>3</v>
          </cell>
          <cell r="AD49">
            <v>5</v>
          </cell>
          <cell r="AE49">
            <v>646</v>
          </cell>
          <cell r="AF49">
            <v>5</v>
          </cell>
          <cell r="AG49" t="str">
            <v>补钙系列</v>
          </cell>
          <cell r="AH49">
            <v>264</v>
          </cell>
          <cell r="AI49">
            <v>396</v>
          </cell>
          <cell r="AJ49">
            <v>5348.19</v>
          </cell>
          <cell r="AK49">
            <v>56</v>
          </cell>
          <cell r="AL49" t="str">
            <v>感冒系列</v>
          </cell>
          <cell r="AM49">
            <v>258.01</v>
          </cell>
          <cell r="AN49">
            <v>387</v>
          </cell>
          <cell r="AO49">
            <v>383.31</v>
          </cell>
          <cell r="AP49">
            <v>14</v>
          </cell>
        </row>
        <row r="50">
          <cell r="B50">
            <v>598</v>
          </cell>
          <cell r="C50" t="str">
            <v>藏药</v>
          </cell>
          <cell r="D50">
            <v>17</v>
          </cell>
          <cell r="E50">
            <v>23</v>
          </cell>
          <cell r="F50">
            <v>668</v>
          </cell>
          <cell r="G50">
            <v>17</v>
          </cell>
          <cell r="H50" t="str">
            <v>藿香系列</v>
          </cell>
          <cell r="I50">
            <v>78</v>
          </cell>
          <cell r="J50">
            <v>85</v>
          </cell>
          <cell r="K50">
            <v>2534.69</v>
          </cell>
          <cell r="L50">
            <v>139</v>
          </cell>
          <cell r="M50" t="str">
            <v>补肾系列</v>
          </cell>
          <cell r="N50">
            <v>74</v>
          </cell>
          <cell r="O50">
            <v>84</v>
          </cell>
          <cell r="P50">
            <v>2240.91</v>
          </cell>
          <cell r="Q50">
            <v>29</v>
          </cell>
          <cell r="R50" t="str">
            <v>胃肠道系列</v>
          </cell>
          <cell r="S50">
            <v>3</v>
          </cell>
          <cell r="T50">
            <v>4</v>
          </cell>
          <cell r="U50">
            <v>1002.6</v>
          </cell>
          <cell r="V50">
            <v>25</v>
          </cell>
          <cell r="W50" t="str">
            <v>瘦身系列</v>
          </cell>
          <cell r="X50">
            <v>2</v>
          </cell>
          <cell r="Y50">
            <v>3</v>
          </cell>
          <cell r="Z50">
            <v>1152</v>
          </cell>
          <cell r="AA50">
            <v>6</v>
          </cell>
          <cell r="AB50" t="str">
            <v>关爱女性系列</v>
          </cell>
          <cell r="AC50">
            <v>8</v>
          </cell>
          <cell r="AD50">
            <v>12</v>
          </cell>
          <cell r="AE50">
            <v>1828</v>
          </cell>
          <cell r="AF50">
            <v>12</v>
          </cell>
          <cell r="AG50" t="str">
            <v>补钙系列</v>
          </cell>
          <cell r="AH50">
            <v>150</v>
          </cell>
          <cell r="AI50">
            <v>225</v>
          </cell>
          <cell r="AJ50">
            <v>5713.98</v>
          </cell>
          <cell r="AK50">
            <v>59</v>
          </cell>
          <cell r="AL50" t="str">
            <v>感冒系列</v>
          </cell>
          <cell r="AM50">
            <v>84.5</v>
          </cell>
          <cell r="AN50">
            <v>169</v>
          </cell>
          <cell r="AO50">
            <v>1274.95</v>
          </cell>
          <cell r="AP50">
            <v>49</v>
          </cell>
        </row>
        <row r="51">
          <cell r="B51">
            <v>704</v>
          </cell>
          <cell r="C51" t="str">
            <v>藏药</v>
          </cell>
          <cell r="D51">
            <v>17</v>
          </cell>
          <cell r="E51">
            <v>22</v>
          </cell>
          <cell r="F51">
            <v>1144.17</v>
          </cell>
          <cell r="G51">
            <v>26</v>
          </cell>
          <cell r="H51" t="str">
            <v>藿香系列</v>
          </cell>
          <cell r="I51">
            <v>20</v>
          </cell>
          <cell r="J51">
            <v>23</v>
          </cell>
          <cell r="K51">
            <v>772.95</v>
          </cell>
          <cell r="L51">
            <v>43</v>
          </cell>
          <cell r="M51" t="str">
            <v>补肾系列</v>
          </cell>
          <cell r="N51">
            <v>31</v>
          </cell>
          <cell r="O51">
            <v>35</v>
          </cell>
          <cell r="P51">
            <v>1314.77</v>
          </cell>
          <cell r="Q51">
            <v>25</v>
          </cell>
          <cell r="R51" t="str">
            <v>胃肠道系列</v>
          </cell>
          <cell r="S51">
            <v>2</v>
          </cell>
          <cell r="T51">
            <v>3</v>
          </cell>
          <cell r="U51">
            <v>558.49</v>
          </cell>
          <cell r="V51">
            <v>16</v>
          </cell>
          <cell r="W51" t="str">
            <v>瘦身系列</v>
          </cell>
          <cell r="X51">
            <v>3</v>
          </cell>
          <cell r="Y51">
            <v>4</v>
          </cell>
          <cell r="Z51">
            <v>864</v>
          </cell>
          <cell r="AA51">
            <v>5</v>
          </cell>
          <cell r="AB51" t="str">
            <v>关爱女性系列</v>
          </cell>
          <cell r="AC51">
            <v>1</v>
          </cell>
          <cell r="AD51">
            <v>3</v>
          </cell>
          <cell r="AE51">
            <v>230</v>
          </cell>
          <cell r="AF51">
            <v>2</v>
          </cell>
          <cell r="AG51" t="str">
            <v>补钙系列</v>
          </cell>
          <cell r="AH51">
            <v>1386</v>
          </cell>
          <cell r="AI51">
            <v>1801.8</v>
          </cell>
          <cell r="AJ51">
            <v>1905.73</v>
          </cell>
          <cell r="AK51">
            <v>27</v>
          </cell>
          <cell r="AL51" t="str">
            <v>感冒系列</v>
          </cell>
          <cell r="AM51">
            <v>360.01</v>
          </cell>
          <cell r="AN51">
            <v>540</v>
          </cell>
          <cell r="AO51">
            <v>306.6</v>
          </cell>
          <cell r="AP51">
            <v>11</v>
          </cell>
        </row>
        <row r="52">
          <cell r="B52">
            <v>706</v>
          </cell>
          <cell r="C52" t="str">
            <v>藏药</v>
          </cell>
          <cell r="D52">
            <v>6</v>
          </cell>
          <cell r="E52">
            <v>9</v>
          </cell>
          <cell r="F52">
            <v>32</v>
          </cell>
          <cell r="G52">
            <v>1</v>
          </cell>
          <cell r="H52" t="str">
            <v>藿香系列</v>
          </cell>
          <cell r="I52">
            <v>9</v>
          </cell>
          <cell r="J52">
            <v>9</v>
          </cell>
          <cell r="K52">
            <v>1525.93</v>
          </cell>
          <cell r="L52">
            <v>87</v>
          </cell>
          <cell r="M52" t="str">
            <v>补肾系列</v>
          </cell>
          <cell r="N52">
            <v>29</v>
          </cell>
          <cell r="O52">
            <v>32</v>
          </cell>
          <cell r="P52">
            <v>1540.07</v>
          </cell>
          <cell r="Q52">
            <v>36</v>
          </cell>
          <cell r="R52" t="str">
            <v>胃肠道系列</v>
          </cell>
          <cell r="S52">
            <v>1</v>
          </cell>
          <cell r="T52">
            <v>1</v>
          </cell>
          <cell r="U52">
            <v>288.35</v>
          </cell>
          <cell r="V52">
            <v>8</v>
          </cell>
          <cell r="W52" t="str">
            <v>瘦身系列</v>
          </cell>
          <cell r="X52">
            <v>2</v>
          </cell>
          <cell r="Y52">
            <v>3</v>
          </cell>
          <cell r="Z52">
            <v>576</v>
          </cell>
          <cell r="AA52">
            <v>3</v>
          </cell>
          <cell r="AB52" t="str">
            <v>关爱女性系列</v>
          </cell>
          <cell r="AC52">
            <v>9</v>
          </cell>
          <cell r="AD52">
            <v>14</v>
          </cell>
          <cell r="AE52">
            <v>738</v>
          </cell>
          <cell r="AF52">
            <v>5</v>
          </cell>
          <cell r="AG52" t="str">
            <v>补钙系列</v>
          </cell>
          <cell r="AH52">
            <v>198</v>
          </cell>
          <cell r="AI52">
            <v>297</v>
          </cell>
          <cell r="AJ52">
            <v>1362.62</v>
          </cell>
          <cell r="AK52">
            <v>24</v>
          </cell>
          <cell r="AL52" t="str">
            <v>感冒系列</v>
          </cell>
          <cell r="AM52">
            <v>84.5</v>
          </cell>
          <cell r="AN52">
            <v>169</v>
          </cell>
          <cell r="AO52">
            <v>517.14</v>
          </cell>
          <cell r="AP52">
            <v>19</v>
          </cell>
        </row>
        <row r="53">
          <cell r="B53">
            <v>707</v>
          </cell>
          <cell r="C53" t="str">
            <v>藏药</v>
          </cell>
          <cell r="D53">
            <v>27</v>
          </cell>
          <cell r="E53">
            <v>34</v>
          </cell>
          <cell r="F53">
            <v>823.4</v>
          </cell>
          <cell r="G53">
            <v>21</v>
          </cell>
          <cell r="H53" t="str">
            <v>藿香系列</v>
          </cell>
          <cell r="I53">
            <v>55</v>
          </cell>
          <cell r="J53">
            <v>63</v>
          </cell>
          <cell r="K53">
            <v>3669.11</v>
          </cell>
          <cell r="L53">
            <v>210</v>
          </cell>
          <cell r="M53" t="str">
            <v>补肾系列</v>
          </cell>
          <cell r="N53">
            <v>90</v>
          </cell>
          <cell r="O53">
            <v>103</v>
          </cell>
          <cell r="P53">
            <v>1773.3</v>
          </cell>
          <cell r="Q53">
            <v>35</v>
          </cell>
          <cell r="R53" t="str">
            <v>胃肠道系列</v>
          </cell>
          <cell r="S53">
            <v>4</v>
          </cell>
          <cell r="T53">
            <v>5</v>
          </cell>
          <cell r="U53">
            <v>1217.71</v>
          </cell>
          <cell r="V53">
            <v>32</v>
          </cell>
          <cell r="W53" t="str">
            <v>瘦身系列</v>
          </cell>
          <cell r="X53">
            <v>1</v>
          </cell>
          <cell r="Y53">
            <v>2</v>
          </cell>
          <cell r="Z53">
            <v>1280</v>
          </cell>
          <cell r="AA53">
            <v>7</v>
          </cell>
          <cell r="AB53" t="str">
            <v>关爱女性系列</v>
          </cell>
          <cell r="AC53">
            <v>8</v>
          </cell>
          <cell r="AD53">
            <v>12</v>
          </cell>
          <cell r="AE53">
            <v>4986.55</v>
          </cell>
          <cell r="AF53">
            <v>23</v>
          </cell>
          <cell r="AG53" t="str">
            <v>补钙系列</v>
          </cell>
          <cell r="AH53">
            <v>168.3</v>
          </cell>
          <cell r="AI53">
            <v>252.45</v>
          </cell>
          <cell r="AJ53">
            <v>10301.02</v>
          </cell>
          <cell r="AK53">
            <v>111</v>
          </cell>
          <cell r="AL53" t="str">
            <v>感冒系列</v>
          </cell>
          <cell r="AM53">
            <v>84.5</v>
          </cell>
          <cell r="AN53">
            <v>169</v>
          </cell>
          <cell r="AO53">
            <v>1963.07</v>
          </cell>
          <cell r="AP53">
            <v>74</v>
          </cell>
        </row>
        <row r="54">
          <cell r="B54">
            <v>709</v>
          </cell>
          <cell r="C54" t="str">
            <v>藏药</v>
          </cell>
          <cell r="D54">
            <v>17</v>
          </cell>
          <cell r="E54">
            <v>23</v>
          </cell>
          <cell r="F54">
            <v>1274</v>
          </cell>
          <cell r="G54">
            <v>21</v>
          </cell>
          <cell r="H54" t="str">
            <v>藿香系列</v>
          </cell>
          <cell r="I54">
            <v>19</v>
          </cell>
          <cell r="J54">
            <v>22</v>
          </cell>
          <cell r="K54">
            <v>4694.31</v>
          </cell>
          <cell r="L54">
            <v>299</v>
          </cell>
          <cell r="M54" t="str">
            <v>补肾系列</v>
          </cell>
          <cell r="N54">
            <v>53</v>
          </cell>
          <cell r="O54">
            <v>61</v>
          </cell>
          <cell r="P54">
            <v>3276.93</v>
          </cell>
          <cell r="Q54">
            <v>59</v>
          </cell>
          <cell r="R54" t="str">
            <v>胃肠道系列</v>
          </cell>
          <cell r="S54">
            <v>2</v>
          </cell>
          <cell r="T54">
            <v>3</v>
          </cell>
          <cell r="U54">
            <v>1848.33</v>
          </cell>
          <cell r="V54">
            <v>50</v>
          </cell>
          <cell r="W54" t="str">
            <v>瘦身系列</v>
          </cell>
          <cell r="X54">
            <v>1</v>
          </cell>
          <cell r="Y54">
            <v>2</v>
          </cell>
          <cell r="Z54">
            <v>1728</v>
          </cell>
          <cell r="AA54">
            <v>9</v>
          </cell>
          <cell r="AB54" t="str">
            <v>关爱女性系列</v>
          </cell>
          <cell r="AC54">
            <v>17</v>
          </cell>
          <cell r="AD54">
            <v>22</v>
          </cell>
          <cell r="AE54">
            <v>4901.04</v>
          </cell>
          <cell r="AF54">
            <v>31.5</v>
          </cell>
          <cell r="AG54" t="str">
            <v>补钙系列</v>
          </cell>
          <cell r="AH54">
            <v>168.3</v>
          </cell>
          <cell r="AI54">
            <v>252.45</v>
          </cell>
          <cell r="AJ54">
            <v>8857.03</v>
          </cell>
          <cell r="AK54">
            <v>111</v>
          </cell>
          <cell r="AL54" t="str">
            <v>感冒系列</v>
          </cell>
          <cell r="AM54">
            <v>84.5</v>
          </cell>
          <cell r="AN54">
            <v>169</v>
          </cell>
          <cell r="AO54">
            <v>1711.1</v>
          </cell>
          <cell r="AP54">
            <v>69</v>
          </cell>
        </row>
        <row r="55">
          <cell r="B55">
            <v>710</v>
          </cell>
        </row>
        <row r="55">
          <cell r="D55">
            <v>6</v>
          </cell>
          <cell r="E55">
            <v>9</v>
          </cell>
        </row>
        <row r="55">
          <cell r="H55" t="str">
            <v>藿香系列</v>
          </cell>
          <cell r="I55">
            <v>14</v>
          </cell>
          <cell r="J55">
            <v>15</v>
          </cell>
          <cell r="K55">
            <v>1419.25</v>
          </cell>
          <cell r="L55">
            <v>77.1</v>
          </cell>
          <cell r="M55" t="str">
            <v>补肾系列</v>
          </cell>
          <cell r="N55">
            <v>44</v>
          </cell>
          <cell r="O55">
            <v>50</v>
          </cell>
          <cell r="P55">
            <v>1146</v>
          </cell>
          <cell r="Q55">
            <v>26</v>
          </cell>
          <cell r="R55" t="str">
            <v>胃肠道系列</v>
          </cell>
          <cell r="S55">
            <v>1</v>
          </cell>
          <cell r="T55">
            <v>1</v>
          </cell>
          <cell r="U55">
            <v>392.4</v>
          </cell>
          <cell r="V55">
            <v>11</v>
          </cell>
          <cell r="W55" t="str">
            <v>瘦身系列</v>
          </cell>
          <cell r="X55">
            <v>1</v>
          </cell>
          <cell r="Y55">
            <v>2</v>
          </cell>
          <cell r="Z55">
            <v>576</v>
          </cell>
          <cell r="AA55">
            <v>4</v>
          </cell>
        </row>
        <row r="55">
          <cell r="AC55">
            <v>1</v>
          </cell>
          <cell r="AD55">
            <v>3</v>
          </cell>
        </row>
        <row r="55">
          <cell r="AG55" t="str">
            <v>补钙系列</v>
          </cell>
          <cell r="AH55">
            <v>66</v>
          </cell>
          <cell r="AI55">
            <v>99</v>
          </cell>
          <cell r="AJ55">
            <v>3931.59</v>
          </cell>
          <cell r="AK55">
            <v>62</v>
          </cell>
          <cell r="AL55" t="str">
            <v>感冒系列</v>
          </cell>
          <cell r="AM55">
            <v>84.5</v>
          </cell>
          <cell r="AN55">
            <v>169</v>
          </cell>
          <cell r="AO55">
            <v>939.42</v>
          </cell>
          <cell r="AP55">
            <v>35</v>
          </cell>
        </row>
        <row r="56">
          <cell r="B56">
            <v>712</v>
          </cell>
          <cell r="C56" t="str">
            <v>藏药</v>
          </cell>
          <cell r="D56">
            <v>27</v>
          </cell>
          <cell r="E56">
            <v>35</v>
          </cell>
          <cell r="F56">
            <v>5275.58</v>
          </cell>
          <cell r="G56">
            <v>122</v>
          </cell>
          <cell r="H56" t="str">
            <v>藿香系列</v>
          </cell>
          <cell r="I56">
            <v>109</v>
          </cell>
          <cell r="J56">
            <v>116</v>
          </cell>
          <cell r="K56">
            <v>9444.99</v>
          </cell>
          <cell r="L56">
            <v>555</v>
          </cell>
          <cell r="M56" t="str">
            <v>补肾系列</v>
          </cell>
          <cell r="N56">
            <v>79</v>
          </cell>
          <cell r="O56">
            <v>90</v>
          </cell>
          <cell r="P56">
            <v>5462.38</v>
          </cell>
          <cell r="Q56">
            <v>76</v>
          </cell>
          <cell r="R56" t="str">
            <v>胃肠道系列</v>
          </cell>
          <cell r="S56">
            <v>19</v>
          </cell>
          <cell r="T56">
            <v>23</v>
          </cell>
          <cell r="U56">
            <v>1341.86</v>
          </cell>
          <cell r="V56">
            <v>35</v>
          </cell>
          <cell r="W56" t="str">
            <v>瘦身系列</v>
          </cell>
          <cell r="X56">
            <v>1</v>
          </cell>
          <cell r="Y56">
            <v>2</v>
          </cell>
          <cell r="Z56">
            <v>1152</v>
          </cell>
          <cell r="AA56">
            <v>7</v>
          </cell>
          <cell r="AB56" t="str">
            <v>关爱女性系列</v>
          </cell>
          <cell r="AC56">
            <v>5</v>
          </cell>
          <cell r="AD56">
            <v>8</v>
          </cell>
          <cell r="AE56">
            <v>7994.08</v>
          </cell>
          <cell r="AF56">
            <v>51</v>
          </cell>
          <cell r="AG56" t="str">
            <v>补钙系列</v>
          </cell>
          <cell r="AH56">
            <v>1386</v>
          </cell>
          <cell r="AI56">
            <v>1801.8</v>
          </cell>
          <cell r="AJ56">
            <v>12774.09</v>
          </cell>
          <cell r="AK56">
            <v>131</v>
          </cell>
          <cell r="AL56" t="str">
            <v>感冒系列</v>
          </cell>
          <cell r="AM56">
            <v>1027.5</v>
          </cell>
          <cell r="AN56">
            <v>1181.6</v>
          </cell>
          <cell r="AO56">
            <v>1786.65</v>
          </cell>
          <cell r="AP56">
            <v>63</v>
          </cell>
        </row>
        <row r="57">
          <cell r="B57">
            <v>713</v>
          </cell>
          <cell r="C57" t="str">
            <v>藏药</v>
          </cell>
          <cell r="D57">
            <v>6</v>
          </cell>
          <cell r="E57">
            <v>9</v>
          </cell>
          <cell r="F57">
            <v>443.82</v>
          </cell>
          <cell r="G57">
            <v>12</v>
          </cell>
          <cell r="H57" t="str">
            <v>藿香系列</v>
          </cell>
          <cell r="I57">
            <v>14</v>
          </cell>
          <cell r="J57">
            <v>15</v>
          </cell>
          <cell r="K57">
            <v>1408.98</v>
          </cell>
          <cell r="L57">
            <v>81</v>
          </cell>
          <cell r="M57" t="str">
            <v>补肾系列</v>
          </cell>
          <cell r="N57">
            <v>20</v>
          </cell>
          <cell r="O57">
            <v>20</v>
          </cell>
          <cell r="P57">
            <v>1981.56</v>
          </cell>
          <cell r="Q57">
            <v>25</v>
          </cell>
          <cell r="R57" t="str">
            <v>胃肠道系列</v>
          </cell>
          <cell r="S57">
            <v>1</v>
          </cell>
          <cell r="T57">
            <v>1</v>
          </cell>
          <cell r="U57">
            <v>787.72</v>
          </cell>
          <cell r="V57">
            <v>22</v>
          </cell>
        </row>
        <row r="57">
          <cell r="X57">
            <v>1</v>
          </cell>
          <cell r="Y57">
            <v>2</v>
          </cell>
        </row>
        <row r="57">
          <cell r="AB57" t="str">
            <v>关爱女性系列</v>
          </cell>
          <cell r="AC57">
            <v>1</v>
          </cell>
          <cell r="AD57">
            <v>3</v>
          </cell>
          <cell r="AE57">
            <v>270</v>
          </cell>
          <cell r="AF57">
            <v>2</v>
          </cell>
          <cell r="AG57" t="str">
            <v>补钙系列</v>
          </cell>
          <cell r="AH57">
            <v>78</v>
          </cell>
          <cell r="AI57">
            <v>117</v>
          </cell>
          <cell r="AJ57">
            <v>1549.1</v>
          </cell>
          <cell r="AK57">
            <v>22</v>
          </cell>
          <cell r="AL57" t="str">
            <v>感冒系列</v>
          </cell>
          <cell r="AM57">
            <v>84.5</v>
          </cell>
          <cell r="AN57">
            <v>169</v>
          </cell>
          <cell r="AO57">
            <v>466.13</v>
          </cell>
          <cell r="AP57">
            <v>16.5</v>
          </cell>
        </row>
        <row r="58">
          <cell r="B58">
            <v>716</v>
          </cell>
          <cell r="C58" t="str">
            <v>藏药</v>
          </cell>
          <cell r="D58">
            <v>6</v>
          </cell>
          <cell r="E58">
            <v>9</v>
          </cell>
          <cell r="F58">
            <v>32</v>
          </cell>
          <cell r="G58">
            <v>1</v>
          </cell>
          <cell r="H58" t="str">
            <v>藿香系列</v>
          </cell>
          <cell r="I58">
            <v>11</v>
          </cell>
          <cell r="J58">
            <v>12</v>
          </cell>
          <cell r="K58">
            <v>856.82</v>
          </cell>
          <cell r="L58">
            <v>44</v>
          </cell>
          <cell r="M58" t="str">
            <v>补肾系列</v>
          </cell>
          <cell r="N58">
            <v>23</v>
          </cell>
          <cell r="O58">
            <v>24</v>
          </cell>
          <cell r="P58">
            <v>702</v>
          </cell>
          <cell r="Q58">
            <v>9</v>
          </cell>
          <cell r="R58" t="str">
            <v>胃肠道系列</v>
          </cell>
          <cell r="S58">
            <v>1</v>
          </cell>
          <cell r="T58">
            <v>1</v>
          </cell>
          <cell r="U58">
            <v>234.01</v>
          </cell>
          <cell r="V58">
            <v>8</v>
          </cell>
          <cell r="W58" t="str">
            <v>瘦身系列</v>
          </cell>
          <cell r="X58">
            <v>2</v>
          </cell>
          <cell r="Y58">
            <v>3</v>
          </cell>
          <cell r="Z58">
            <v>208</v>
          </cell>
          <cell r="AA58">
            <v>1</v>
          </cell>
        </row>
        <row r="58">
          <cell r="AC58">
            <v>3</v>
          </cell>
          <cell r="AD58">
            <v>5</v>
          </cell>
        </row>
        <row r="58">
          <cell r="AG58" t="str">
            <v>补钙系列</v>
          </cell>
          <cell r="AH58">
            <v>528.01</v>
          </cell>
          <cell r="AI58">
            <v>739.21</v>
          </cell>
          <cell r="AJ58">
            <v>1896.99</v>
          </cell>
          <cell r="AK58">
            <v>27</v>
          </cell>
          <cell r="AL58" t="str">
            <v>感冒系列</v>
          </cell>
          <cell r="AM58">
            <v>84.5</v>
          </cell>
          <cell r="AN58">
            <v>169</v>
          </cell>
          <cell r="AO58">
            <v>100</v>
          </cell>
          <cell r="AP58">
            <v>4</v>
          </cell>
        </row>
        <row r="59">
          <cell r="B59">
            <v>717</v>
          </cell>
          <cell r="C59" t="str">
            <v>藏药</v>
          </cell>
          <cell r="D59">
            <v>6</v>
          </cell>
          <cell r="E59">
            <v>11</v>
          </cell>
          <cell r="F59">
            <v>352</v>
          </cell>
          <cell r="G59">
            <v>12</v>
          </cell>
          <cell r="H59" t="str">
            <v>藿香系列</v>
          </cell>
          <cell r="I59">
            <v>23</v>
          </cell>
          <cell r="J59">
            <v>27</v>
          </cell>
          <cell r="K59">
            <v>1072</v>
          </cell>
          <cell r="L59">
            <v>61</v>
          </cell>
          <cell r="M59" t="str">
            <v>补肾系列</v>
          </cell>
          <cell r="N59">
            <v>29</v>
          </cell>
          <cell r="O59">
            <v>32</v>
          </cell>
          <cell r="P59">
            <v>1577.5</v>
          </cell>
          <cell r="Q59">
            <v>27</v>
          </cell>
          <cell r="R59" t="str">
            <v>胃肠道系列</v>
          </cell>
          <cell r="S59">
            <v>1</v>
          </cell>
          <cell r="T59">
            <v>1</v>
          </cell>
          <cell r="U59">
            <v>1312.65</v>
          </cell>
          <cell r="V59">
            <v>40</v>
          </cell>
        </row>
        <row r="59">
          <cell r="X59">
            <v>1</v>
          </cell>
          <cell r="Y59">
            <v>2</v>
          </cell>
        </row>
        <row r="59">
          <cell r="AB59" t="str">
            <v>关爱女性系列</v>
          </cell>
          <cell r="AC59">
            <v>2</v>
          </cell>
          <cell r="AD59">
            <v>4</v>
          </cell>
          <cell r="AE59">
            <v>864</v>
          </cell>
          <cell r="AF59">
            <v>6</v>
          </cell>
          <cell r="AG59" t="str">
            <v>补钙系列</v>
          </cell>
          <cell r="AH59">
            <v>150</v>
          </cell>
          <cell r="AI59">
            <v>225</v>
          </cell>
          <cell r="AJ59">
            <v>4817.12</v>
          </cell>
          <cell r="AK59">
            <v>51</v>
          </cell>
          <cell r="AL59" t="str">
            <v>感冒系列</v>
          </cell>
          <cell r="AM59">
            <v>84.5</v>
          </cell>
          <cell r="AN59">
            <v>169</v>
          </cell>
          <cell r="AO59">
            <v>465.26</v>
          </cell>
          <cell r="AP59">
            <v>17</v>
          </cell>
        </row>
        <row r="60">
          <cell r="B60">
            <v>718</v>
          </cell>
          <cell r="C60" t="str">
            <v>藏药</v>
          </cell>
          <cell r="D60">
            <v>6</v>
          </cell>
          <cell r="E60">
            <v>9</v>
          </cell>
          <cell r="F60">
            <v>75</v>
          </cell>
          <cell r="G60">
            <v>1</v>
          </cell>
          <cell r="H60" t="str">
            <v>藿香系列</v>
          </cell>
          <cell r="I60">
            <v>12</v>
          </cell>
          <cell r="J60">
            <v>13</v>
          </cell>
          <cell r="K60">
            <v>975.08</v>
          </cell>
          <cell r="L60">
            <v>59</v>
          </cell>
          <cell r="M60" t="str">
            <v>补肾系列</v>
          </cell>
          <cell r="N60">
            <v>23</v>
          </cell>
          <cell r="O60">
            <v>24</v>
          </cell>
          <cell r="P60">
            <v>1370.84</v>
          </cell>
          <cell r="Q60">
            <v>20</v>
          </cell>
          <cell r="R60" t="str">
            <v>胃肠道系列</v>
          </cell>
          <cell r="S60">
            <v>1</v>
          </cell>
          <cell r="T60">
            <v>1</v>
          </cell>
          <cell r="U60">
            <v>63.87</v>
          </cell>
          <cell r="V60">
            <v>2</v>
          </cell>
        </row>
        <row r="60">
          <cell r="X60">
            <v>1</v>
          </cell>
          <cell r="Y60">
            <v>2</v>
          </cell>
        </row>
        <row r="60">
          <cell r="AB60" t="str">
            <v>关爱女性系列</v>
          </cell>
          <cell r="AC60">
            <v>1</v>
          </cell>
          <cell r="AD60">
            <v>3</v>
          </cell>
          <cell r="AE60">
            <v>439.72</v>
          </cell>
          <cell r="AF60">
            <v>4</v>
          </cell>
          <cell r="AG60" t="str">
            <v>补钙系列</v>
          </cell>
          <cell r="AH60">
            <v>57.73</v>
          </cell>
          <cell r="AI60">
            <v>86.6</v>
          </cell>
          <cell r="AJ60">
            <v>506.5</v>
          </cell>
          <cell r="AK60">
            <v>9</v>
          </cell>
          <cell r="AL60" t="str">
            <v>感冒系列</v>
          </cell>
          <cell r="AM60">
            <v>84.5</v>
          </cell>
          <cell r="AN60">
            <v>169</v>
          </cell>
          <cell r="AO60">
            <v>311.06</v>
          </cell>
          <cell r="AP60">
            <v>12</v>
          </cell>
        </row>
        <row r="61">
          <cell r="B61">
            <v>720</v>
          </cell>
        </row>
        <row r="61">
          <cell r="D61">
            <v>6</v>
          </cell>
          <cell r="E61">
            <v>9</v>
          </cell>
        </row>
        <row r="61">
          <cell r="H61" t="str">
            <v>藿香系列</v>
          </cell>
          <cell r="I61">
            <v>20</v>
          </cell>
          <cell r="J61">
            <v>23</v>
          </cell>
          <cell r="K61">
            <v>1870.2</v>
          </cell>
          <cell r="L61">
            <v>110</v>
          </cell>
          <cell r="M61" t="str">
            <v>补肾系列</v>
          </cell>
          <cell r="N61">
            <v>8</v>
          </cell>
          <cell r="O61">
            <v>5</v>
          </cell>
          <cell r="P61">
            <v>635.87</v>
          </cell>
          <cell r="Q61">
            <v>12</v>
          </cell>
        </row>
        <row r="61">
          <cell r="S61">
            <v>1</v>
          </cell>
          <cell r="T61">
            <v>1</v>
          </cell>
        </row>
        <row r="61">
          <cell r="W61" t="str">
            <v>瘦身系列</v>
          </cell>
          <cell r="X61">
            <v>1</v>
          </cell>
          <cell r="Y61">
            <v>2</v>
          </cell>
          <cell r="Z61">
            <v>576</v>
          </cell>
          <cell r="AA61">
            <v>3</v>
          </cell>
        </row>
        <row r="61">
          <cell r="AC61">
            <v>1</v>
          </cell>
          <cell r="AD61">
            <v>3</v>
          </cell>
        </row>
        <row r="61">
          <cell r="AG61" t="str">
            <v>补钙系列</v>
          </cell>
          <cell r="AH61">
            <v>284</v>
          </cell>
          <cell r="AI61">
            <v>426</v>
          </cell>
          <cell r="AJ61">
            <v>261.51</v>
          </cell>
          <cell r="AK61">
            <v>5</v>
          </cell>
          <cell r="AL61" t="str">
            <v>感冒系列</v>
          </cell>
          <cell r="AM61">
            <v>84.5</v>
          </cell>
          <cell r="AN61">
            <v>169</v>
          </cell>
          <cell r="AO61">
            <v>29.8</v>
          </cell>
          <cell r="AP61">
            <v>1</v>
          </cell>
        </row>
        <row r="62">
          <cell r="B62">
            <v>721</v>
          </cell>
          <cell r="C62" t="str">
            <v>藏药</v>
          </cell>
          <cell r="D62">
            <v>17</v>
          </cell>
          <cell r="E62">
            <v>22</v>
          </cell>
          <cell r="F62">
            <v>1051.25</v>
          </cell>
          <cell r="G62">
            <v>32</v>
          </cell>
          <cell r="H62" t="str">
            <v>藿香系列</v>
          </cell>
          <cell r="I62">
            <v>36</v>
          </cell>
          <cell r="J62">
            <v>41</v>
          </cell>
          <cell r="K62">
            <v>4301.62</v>
          </cell>
          <cell r="L62">
            <v>228</v>
          </cell>
          <cell r="M62" t="str">
            <v>补肾系列</v>
          </cell>
          <cell r="N62">
            <v>44</v>
          </cell>
          <cell r="O62">
            <v>50</v>
          </cell>
          <cell r="P62">
            <v>1498.1</v>
          </cell>
          <cell r="Q62">
            <v>37</v>
          </cell>
          <cell r="R62" t="str">
            <v>胃肠道系列</v>
          </cell>
          <cell r="S62">
            <v>2</v>
          </cell>
          <cell r="T62">
            <v>3</v>
          </cell>
          <cell r="U62">
            <v>623.91</v>
          </cell>
          <cell r="V62">
            <v>16</v>
          </cell>
        </row>
        <row r="62">
          <cell r="X62">
            <v>1</v>
          </cell>
          <cell r="Y62">
            <v>2</v>
          </cell>
        </row>
        <row r="62">
          <cell r="AC62">
            <v>7</v>
          </cell>
          <cell r="AD62">
            <v>11</v>
          </cell>
        </row>
        <row r="62">
          <cell r="AG62" t="str">
            <v>补钙系列</v>
          </cell>
          <cell r="AH62">
            <v>150</v>
          </cell>
          <cell r="AI62">
            <v>225</v>
          </cell>
          <cell r="AJ62">
            <v>4223.1</v>
          </cell>
          <cell r="AK62">
            <v>59</v>
          </cell>
          <cell r="AL62" t="str">
            <v>感冒系列</v>
          </cell>
          <cell r="AM62">
            <v>84.5</v>
          </cell>
          <cell r="AN62">
            <v>169</v>
          </cell>
          <cell r="AO62">
            <v>608.52</v>
          </cell>
          <cell r="AP62">
            <v>23</v>
          </cell>
        </row>
        <row r="63">
          <cell r="B63">
            <v>723</v>
          </cell>
          <cell r="C63" t="str">
            <v>藏药</v>
          </cell>
          <cell r="D63">
            <v>6</v>
          </cell>
          <cell r="E63">
            <v>9</v>
          </cell>
          <cell r="F63">
            <v>295.2</v>
          </cell>
          <cell r="G63">
            <v>8</v>
          </cell>
          <cell r="H63" t="str">
            <v>藿香系列</v>
          </cell>
          <cell r="I63">
            <v>25</v>
          </cell>
          <cell r="J63">
            <v>29</v>
          </cell>
          <cell r="K63">
            <v>2189.11</v>
          </cell>
          <cell r="L63">
            <v>129</v>
          </cell>
          <cell r="M63" t="str">
            <v>补肾系列</v>
          </cell>
          <cell r="N63">
            <v>29</v>
          </cell>
          <cell r="O63">
            <v>32</v>
          </cell>
          <cell r="P63">
            <v>1215.5</v>
          </cell>
          <cell r="Q63">
            <v>31</v>
          </cell>
          <cell r="R63" t="str">
            <v>胃肠道系列</v>
          </cell>
          <cell r="S63">
            <v>1</v>
          </cell>
          <cell r="T63">
            <v>1</v>
          </cell>
          <cell r="U63">
            <v>720.56</v>
          </cell>
          <cell r="V63">
            <v>18</v>
          </cell>
        </row>
        <row r="63">
          <cell r="X63">
            <v>1</v>
          </cell>
          <cell r="Y63">
            <v>2</v>
          </cell>
        </row>
        <row r="63">
          <cell r="AB63" t="str">
            <v>关爱女性系列</v>
          </cell>
          <cell r="AC63">
            <v>2</v>
          </cell>
          <cell r="AD63">
            <v>4</v>
          </cell>
          <cell r="AE63">
            <v>654.5</v>
          </cell>
          <cell r="AF63">
            <v>5</v>
          </cell>
          <cell r="AG63" t="str">
            <v>补钙系列</v>
          </cell>
          <cell r="AH63">
            <v>132</v>
          </cell>
          <cell r="AI63">
            <v>198</v>
          </cell>
          <cell r="AJ63">
            <v>2992.7</v>
          </cell>
          <cell r="AK63">
            <v>46</v>
          </cell>
          <cell r="AL63" t="str">
            <v>感冒系列</v>
          </cell>
          <cell r="AM63">
            <v>84.5</v>
          </cell>
          <cell r="AN63">
            <v>169</v>
          </cell>
          <cell r="AO63">
            <v>638.24</v>
          </cell>
          <cell r="AP63">
            <v>23</v>
          </cell>
        </row>
        <row r="64">
          <cell r="B64">
            <v>724</v>
          </cell>
          <cell r="C64" t="str">
            <v>藏药</v>
          </cell>
          <cell r="D64">
            <v>20</v>
          </cell>
          <cell r="E64">
            <v>27</v>
          </cell>
          <cell r="F64">
            <v>298</v>
          </cell>
          <cell r="G64">
            <v>8</v>
          </cell>
          <cell r="H64" t="str">
            <v>藿香系列</v>
          </cell>
          <cell r="I64">
            <v>78</v>
          </cell>
          <cell r="J64">
            <v>85</v>
          </cell>
          <cell r="K64">
            <v>1946.25</v>
          </cell>
          <cell r="L64">
            <v>111</v>
          </cell>
          <cell r="M64" t="str">
            <v>补肾系列</v>
          </cell>
          <cell r="N64">
            <v>50</v>
          </cell>
          <cell r="O64">
            <v>57</v>
          </cell>
          <cell r="P64">
            <v>2153.96</v>
          </cell>
          <cell r="Q64">
            <v>37</v>
          </cell>
          <cell r="R64" t="str">
            <v>胃肠道系列</v>
          </cell>
          <cell r="S64">
            <v>2</v>
          </cell>
          <cell r="T64">
            <v>3</v>
          </cell>
          <cell r="U64">
            <v>1063.92</v>
          </cell>
          <cell r="V64">
            <v>30</v>
          </cell>
          <cell r="W64" t="str">
            <v>瘦身系列</v>
          </cell>
          <cell r="X64">
            <v>1</v>
          </cell>
          <cell r="Y64">
            <v>2</v>
          </cell>
          <cell r="Z64">
            <v>2304</v>
          </cell>
          <cell r="AA64">
            <v>14</v>
          </cell>
          <cell r="AB64" t="str">
            <v>关爱女性系列</v>
          </cell>
          <cell r="AC64">
            <v>8</v>
          </cell>
          <cell r="AD64">
            <v>12</v>
          </cell>
          <cell r="AE64">
            <v>490</v>
          </cell>
          <cell r="AF64">
            <v>4</v>
          </cell>
          <cell r="AG64" t="str">
            <v>补钙系列</v>
          </cell>
          <cell r="AH64">
            <v>366.3</v>
          </cell>
          <cell r="AI64">
            <v>549.45</v>
          </cell>
          <cell r="AJ64">
            <v>7471.99</v>
          </cell>
          <cell r="AK64">
            <v>89</v>
          </cell>
          <cell r="AL64" t="str">
            <v>感冒系列</v>
          </cell>
          <cell r="AM64">
            <v>84.5</v>
          </cell>
          <cell r="AN64">
            <v>169</v>
          </cell>
          <cell r="AO64">
            <v>1218.12</v>
          </cell>
          <cell r="AP64">
            <v>43</v>
          </cell>
        </row>
        <row r="65">
          <cell r="B65">
            <v>726</v>
          </cell>
          <cell r="C65" t="str">
            <v>藏药</v>
          </cell>
          <cell r="D65">
            <v>27</v>
          </cell>
          <cell r="E65">
            <v>34</v>
          </cell>
          <cell r="F65">
            <v>3622.95</v>
          </cell>
          <cell r="G65">
            <v>77</v>
          </cell>
          <cell r="H65" t="str">
            <v>藿香系列</v>
          </cell>
          <cell r="I65">
            <v>42</v>
          </cell>
          <cell r="J65">
            <v>49</v>
          </cell>
          <cell r="K65">
            <v>8608.55</v>
          </cell>
          <cell r="L65">
            <v>590</v>
          </cell>
          <cell r="M65" t="str">
            <v>补肾系列</v>
          </cell>
          <cell r="N65">
            <v>95</v>
          </cell>
          <cell r="O65">
            <v>109</v>
          </cell>
          <cell r="P65">
            <v>2070.34</v>
          </cell>
          <cell r="Q65">
            <v>40</v>
          </cell>
          <cell r="R65" t="str">
            <v>胃肠道系列</v>
          </cell>
          <cell r="S65">
            <v>1</v>
          </cell>
          <cell r="T65">
            <v>1</v>
          </cell>
          <cell r="U65">
            <v>1467.62</v>
          </cell>
          <cell r="V65">
            <v>39</v>
          </cell>
          <cell r="W65" t="str">
            <v>瘦身系列</v>
          </cell>
          <cell r="X65">
            <v>1</v>
          </cell>
          <cell r="Y65">
            <v>2</v>
          </cell>
          <cell r="Z65">
            <v>208</v>
          </cell>
          <cell r="AA65">
            <v>1</v>
          </cell>
          <cell r="AB65" t="str">
            <v>关爱女性系列</v>
          </cell>
          <cell r="AC65">
            <v>7</v>
          </cell>
          <cell r="AD65">
            <v>11</v>
          </cell>
          <cell r="AE65">
            <v>1917</v>
          </cell>
          <cell r="AF65">
            <v>12</v>
          </cell>
          <cell r="AG65" t="str">
            <v>补钙系列</v>
          </cell>
          <cell r="AH65">
            <v>588</v>
          </cell>
          <cell r="AI65">
            <v>823.2</v>
          </cell>
          <cell r="AJ65">
            <v>4707.55</v>
          </cell>
          <cell r="AK65">
            <v>53</v>
          </cell>
          <cell r="AL65" t="str">
            <v>感冒系列</v>
          </cell>
          <cell r="AM65">
            <v>597.6</v>
          </cell>
          <cell r="AN65">
            <v>717.1</v>
          </cell>
          <cell r="AO65">
            <v>305.94</v>
          </cell>
          <cell r="AP65">
            <v>11</v>
          </cell>
        </row>
        <row r="66">
          <cell r="B66">
            <v>727</v>
          </cell>
        </row>
        <row r="66">
          <cell r="D66">
            <v>6</v>
          </cell>
          <cell r="E66">
            <v>11</v>
          </cell>
        </row>
        <row r="66">
          <cell r="H66" t="str">
            <v>藿香系列</v>
          </cell>
          <cell r="I66">
            <v>12</v>
          </cell>
          <cell r="J66">
            <v>13</v>
          </cell>
          <cell r="K66">
            <v>1120.57</v>
          </cell>
          <cell r="L66">
            <v>64</v>
          </cell>
          <cell r="M66" t="str">
            <v>补肾系列</v>
          </cell>
          <cell r="N66">
            <v>32</v>
          </cell>
          <cell r="O66">
            <v>36</v>
          </cell>
          <cell r="P66">
            <v>2140.79</v>
          </cell>
          <cell r="Q66">
            <v>42</v>
          </cell>
          <cell r="R66" t="str">
            <v>胃肠道系列</v>
          </cell>
          <cell r="S66">
            <v>1</v>
          </cell>
          <cell r="T66">
            <v>1</v>
          </cell>
          <cell r="U66">
            <v>731.79</v>
          </cell>
          <cell r="V66">
            <v>20</v>
          </cell>
        </row>
        <row r="66">
          <cell r="X66">
            <v>3</v>
          </cell>
          <cell r="Y66">
            <v>4</v>
          </cell>
        </row>
        <row r="66">
          <cell r="AB66" t="str">
            <v>关爱女性系列</v>
          </cell>
          <cell r="AC66">
            <v>1</v>
          </cell>
          <cell r="AD66">
            <v>3</v>
          </cell>
          <cell r="AE66">
            <v>1521.01</v>
          </cell>
          <cell r="AF66">
            <v>10</v>
          </cell>
          <cell r="AG66" t="str">
            <v>补钙系列</v>
          </cell>
          <cell r="AH66">
            <v>150</v>
          </cell>
          <cell r="AI66">
            <v>225</v>
          </cell>
          <cell r="AJ66">
            <v>5578.18</v>
          </cell>
          <cell r="AK66">
            <v>52.3</v>
          </cell>
          <cell r="AL66" t="str">
            <v>感冒系列</v>
          </cell>
          <cell r="AM66">
            <v>1339.52</v>
          </cell>
          <cell r="AN66">
            <v>1540.4</v>
          </cell>
          <cell r="AO66">
            <v>450.46</v>
          </cell>
          <cell r="AP66">
            <v>18</v>
          </cell>
        </row>
        <row r="67">
          <cell r="B67">
            <v>730</v>
          </cell>
          <cell r="C67" t="str">
            <v>藏药</v>
          </cell>
          <cell r="D67">
            <v>27</v>
          </cell>
          <cell r="E67">
            <v>34</v>
          </cell>
          <cell r="F67">
            <v>994.2</v>
          </cell>
          <cell r="G67">
            <v>25</v>
          </cell>
          <cell r="H67" t="str">
            <v>藿香系列</v>
          </cell>
          <cell r="I67">
            <v>28</v>
          </cell>
          <cell r="J67">
            <v>33</v>
          </cell>
          <cell r="K67">
            <v>3553.53</v>
          </cell>
          <cell r="L67">
            <v>197</v>
          </cell>
          <cell r="M67" t="str">
            <v>补肾系列</v>
          </cell>
          <cell r="N67">
            <v>43</v>
          </cell>
          <cell r="O67">
            <v>50</v>
          </cell>
          <cell r="P67">
            <v>6168.63</v>
          </cell>
          <cell r="Q67">
            <v>90</v>
          </cell>
          <cell r="R67" t="str">
            <v>胃肠道系列</v>
          </cell>
          <cell r="S67">
            <v>1</v>
          </cell>
          <cell r="T67">
            <v>1</v>
          </cell>
          <cell r="U67">
            <v>1113.45</v>
          </cell>
          <cell r="V67">
            <v>30</v>
          </cell>
          <cell r="W67" t="str">
            <v>瘦身系列</v>
          </cell>
          <cell r="X67">
            <v>2</v>
          </cell>
          <cell r="Y67">
            <v>3</v>
          </cell>
          <cell r="Z67">
            <v>5968</v>
          </cell>
          <cell r="AA67">
            <v>31</v>
          </cell>
          <cell r="AB67" t="str">
            <v>关爱女性系列</v>
          </cell>
          <cell r="AC67">
            <v>3</v>
          </cell>
          <cell r="AD67">
            <v>5</v>
          </cell>
          <cell r="AE67">
            <v>822</v>
          </cell>
          <cell r="AF67">
            <v>6</v>
          </cell>
          <cell r="AG67" t="str">
            <v>补钙系列</v>
          </cell>
          <cell r="AH67">
            <v>300</v>
          </cell>
          <cell r="AI67">
            <v>450</v>
          </cell>
          <cell r="AJ67">
            <v>9116.38</v>
          </cell>
          <cell r="AK67">
            <v>104</v>
          </cell>
          <cell r="AL67" t="str">
            <v>感冒系列</v>
          </cell>
          <cell r="AM67">
            <v>444.51</v>
          </cell>
          <cell r="AN67">
            <v>666.8</v>
          </cell>
          <cell r="AO67">
            <v>703.66</v>
          </cell>
          <cell r="AP67">
            <v>25</v>
          </cell>
        </row>
        <row r="68">
          <cell r="B68">
            <v>732</v>
          </cell>
          <cell r="C68" t="str">
            <v>藏药</v>
          </cell>
          <cell r="D68">
            <v>6</v>
          </cell>
          <cell r="E68">
            <v>9</v>
          </cell>
          <cell r="F68">
            <v>32</v>
          </cell>
          <cell r="G68">
            <v>1</v>
          </cell>
          <cell r="H68" t="str">
            <v>藿香系列</v>
          </cell>
          <cell r="I68">
            <v>16</v>
          </cell>
          <cell r="J68">
            <v>18</v>
          </cell>
          <cell r="K68">
            <v>6543.05</v>
          </cell>
          <cell r="L68">
            <v>399</v>
          </cell>
          <cell r="M68" t="str">
            <v>补肾系列</v>
          </cell>
          <cell r="N68">
            <v>44</v>
          </cell>
          <cell r="O68">
            <v>50</v>
          </cell>
          <cell r="P68">
            <v>68.5</v>
          </cell>
          <cell r="Q68">
            <v>2</v>
          </cell>
          <cell r="R68" t="str">
            <v>胃肠道系列</v>
          </cell>
          <cell r="S68">
            <v>1</v>
          </cell>
          <cell r="T68">
            <v>1</v>
          </cell>
          <cell r="U68">
            <v>39.8</v>
          </cell>
          <cell r="V68">
            <v>1</v>
          </cell>
        </row>
        <row r="68">
          <cell r="X68">
            <v>1</v>
          </cell>
          <cell r="Y68">
            <v>2</v>
          </cell>
        </row>
        <row r="68">
          <cell r="AB68" t="str">
            <v>关爱女性系列</v>
          </cell>
          <cell r="AC68">
            <v>1</v>
          </cell>
          <cell r="AD68">
            <v>3</v>
          </cell>
          <cell r="AE68">
            <v>135</v>
          </cell>
          <cell r="AF68">
            <v>1</v>
          </cell>
          <cell r="AG68" t="str">
            <v>补钙系列</v>
          </cell>
          <cell r="AH68">
            <v>558</v>
          </cell>
          <cell r="AI68">
            <v>781.2</v>
          </cell>
          <cell r="AJ68">
            <v>577</v>
          </cell>
          <cell r="AK68">
            <v>10</v>
          </cell>
          <cell r="AL68" t="str">
            <v>感冒系列</v>
          </cell>
          <cell r="AM68">
            <v>952.02</v>
          </cell>
          <cell r="AN68">
            <v>1142.4</v>
          </cell>
          <cell r="AO68">
            <v>194.65</v>
          </cell>
          <cell r="AP68">
            <v>7</v>
          </cell>
        </row>
        <row r="69">
          <cell r="B69">
            <v>733</v>
          </cell>
          <cell r="C69" t="str">
            <v>藏药</v>
          </cell>
          <cell r="D69">
            <v>6</v>
          </cell>
          <cell r="E69">
            <v>9</v>
          </cell>
          <cell r="F69">
            <v>323</v>
          </cell>
          <cell r="G69">
            <v>11</v>
          </cell>
          <cell r="H69" t="str">
            <v>藿香系列</v>
          </cell>
          <cell r="I69">
            <v>7</v>
          </cell>
          <cell r="J69">
            <v>7</v>
          </cell>
          <cell r="K69">
            <v>1888.29</v>
          </cell>
          <cell r="L69">
            <v>112</v>
          </cell>
          <cell r="M69" t="str">
            <v>补肾系列</v>
          </cell>
          <cell r="N69">
            <v>21</v>
          </cell>
          <cell r="O69">
            <v>22</v>
          </cell>
          <cell r="P69">
            <v>2444.5</v>
          </cell>
          <cell r="Q69">
            <v>42</v>
          </cell>
          <cell r="R69" t="str">
            <v>胃肠道系列</v>
          </cell>
          <cell r="S69">
            <v>1</v>
          </cell>
          <cell r="T69">
            <v>1</v>
          </cell>
          <cell r="U69">
            <v>1027.48</v>
          </cell>
          <cell r="V69">
            <v>30</v>
          </cell>
          <cell r="W69" t="str">
            <v>瘦身系列</v>
          </cell>
          <cell r="X69">
            <v>1</v>
          </cell>
          <cell r="Y69">
            <v>2</v>
          </cell>
          <cell r="Z69">
            <v>496.01</v>
          </cell>
          <cell r="AA69">
            <v>3</v>
          </cell>
          <cell r="AB69" t="str">
            <v>关爱女性系列</v>
          </cell>
          <cell r="AC69">
            <v>2</v>
          </cell>
          <cell r="AD69">
            <v>4</v>
          </cell>
          <cell r="AE69">
            <v>729.01</v>
          </cell>
          <cell r="AF69">
            <v>5</v>
          </cell>
          <cell r="AG69" t="str">
            <v>补钙系列</v>
          </cell>
          <cell r="AH69">
            <v>100</v>
          </cell>
          <cell r="AI69">
            <v>150</v>
          </cell>
          <cell r="AJ69">
            <v>2383.01</v>
          </cell>
          <cell r="AK69">
            <v>34</v>
          </cell>
          <cell r="AL69" t="str">
            <v>感冒系列</v>
          </cell>
          <cell r="AM69">
            <v>84.5</v>
          </cell>
          <cell r="AN69">
            <v>169</v>
          </cell>
          <cell r="AO69">
            <v>407.23</v>
          </cell>
          <cell r="AP69">
            <v>15</v>
          </cell>
        </row>
        <row r="70">
          <cell r="B70">
            <v>737</v>
          </cell>
          <cell r="C70" t="str">
            <v>藏药</v>
          </cell>
          <cell r="D70">
            <v>17</v>
          </cell>
          <cell r="E70">
            <v>22</v>
          </cell>
          <cell r="F70">
            <v>444</v>
          </cell>
          <cell r="G70">
            <v>10</v>
          </cell>
          <cell r="H70" t="str">
            <v>藿香系列</v>
          </cell>
          <cell r="I70">
            <v>35</v>
          </cell>
          <cell r="J70">
            <v>40</v>
          </cell>
          <cell r="K70">
            <v>2369.33</v>
          </cell>
          <cell r="L70">
            <v>144</v>
          </cell>
          <cell r="M70" t="str">
            <v>补肾系列</v>
          </cell>
          <cell r="N70">
            <v>76</v>
          </cell>
          <cell r="O70">
            <v>86</v>
          </cell>
          <cell r="P70">
            <v>138</v>
          </cell>
          <cell r="Q70">
            <v>13</v>
          </cell>
          <cell r="R70" t="str">
            <v>胃肠道系列</v>
          </cell>
          <cell r="S70">
            <v>4</v>
          </cell>
          <cell r="T70">
            <v>5</v>
          </cell>
          <cell r="U70">
            <v>1314.41</v>
          </cell>
          <cell r="V70">
            <v>33</v>
          </cell>
        </row>
        <row r="70">
          <cell r="X70">
            <v>6</v>
          </cell>
          <cell r="Y70">
            <v>9</v>
          </cell>
        </row>
        <row r="70">
          <cell r="AB70" t="str">
            <v>关爱女性系列</v>
          </cell>
          <cell r="AC70">
            <v>6</v>
          </cell>
          <cell r="AD70">
            <v>9</v>
          </cell>
          <cell r="AE70">
            <v>2861.69</v>
          </cell>
          <cell r="AF70">
            <v>17</v>
          </cell>
          <cell r="AG70" t="str">
            <v>补钙系列</v>
          </cell>
          <cell r="AH70">
            <v>198</v>
          </cell>
          <cell r="AI70">
            <v>297</v>
          </cell>
          <cell r="AJ70">
            <v>4603.43</v>
          </cell>
          <cell r="AK70">
            <v>53</v>
          </cell>
          <cell r="AL70" t="str">
            <v>感冒系列</v>
          </cell>
          <cell r="AM70">
            <v>86</v>
          </cell>
          <cell r="AN70">
            <v>172</v>
          </cell>
          <cell r="AO70">
            <v>1860.78</v>
          </cell>
          <cell r="AP70">
            <v>71</v>
          </cell>
        </row>
        <row r="71">
          <cell r="B71">
            <v>738</v>
          </cell>
          <cell r="C71" t="str">
            <v>藏药</v>
          </cell>
          <cell r="D71">
            <v>6</v>
          </cell>
          <cell r="E71">
            <v>9</v>
          </cell>
          <cell r="F71">
            <v>857.81</v>
          </cell>
          <cell r="G71">
            <v>21</v>
          </cell>
          <cell r="H71" t="str">
            <v>藿香系列</v>
          </cell>
          <cell r="I71">
            <v>28</v>
          </cell>
          <cell r="J71">
            <v>33</v>
          </cell>
          <cell r="K71">
            <v>2731.01</v>
          </cell>
          <cell r="L71">
            <v>151</v>
          </cell>
          <cell r="M71" t="str">
            <v>补肾系列</v>
          </cell>
          <cell r="N71">
            <v>48</v>
          </cell>
          <cell r="O71">
            <v>55</v>
          </cell>
          <cell r="P71">
            <v>1404.57</v>
          </cell>
          <cell r="Q71">
            <v>23</v>
          </cell>
          <cell r="R71" t="str">
            <v>胃肠道系列</v>
          </cell>
          <cell r="S71">
            <v>1</v>
          </cell>
          <cell r="T71">
            <v>1</v>
          </cell>
          <cell r="U71">
            <v>356</v>
          </cell>
          <cell r="V71">
            <v>9</v>
          </cell>
        </row>
        <row r="71">
          <cell r="X71">
            <v>1</v>
          </cell>
          <cell r="Y71">
            <v>2</v>
          </cell>
        </row>
        <row r="71">
          <cell r="AB71" t="str">
            <v>关爱女性系列</v>
          </cell>
          <cell r="AC71">
            <v>6</v>
          </cell>
          <cell r="AD71">
            <v>9</v>
          </cell>
          <cell r="AE71">
            <v>792</v>
          </cell>
          <cell r="AF71">
            <v>5</v>
          </cell>
          <cell r="AG71" t="str">
            <v>补钙系列</v>
          </cell>
          <cell r="AH71">
            <v>100</v>
          </cell>
          <cell r="AI71">
            <v>150</v>
          </cell>
          <cell r="AJ71">
            <v>1530.79</v>
          </cell>
          <cell r="AK71">
            <v>26</v>
          </cell>
          <cell r="AL71" t="str">
            <v>感冒系列</v>
          </cell>
          <cell r="AM71">
            <v>84.5</v>
          </cell>
          <cell r="AN71">
            <v>169</v>
          </cell>
          <cell r="AO71">
            <v>352.56</v>
          </cell>
          <cell r="AP71">
            <v>14</v>
          </cell>
        </row>
        <row r="72">
          <cell r="B72">
            <v>740</v>
          </cell>
          <cell r="C72" t="str">
            <v>藏药</v>
          </cell>
          <cell r="D72">
            <v>6</v>
          </cell>
          <cell r="E72">
            <v>9</v>
          </cell>
          <cell r="F72">
            <v>1117.04</v>
          </cell>
          <cell r="G72">
            <v>31</v>
          </cell>
          <cell r="H72" t="str">
            <v>藿香系列</v>
          </cell>
          <cell r="I72">
            <v>31</v>
          </cell>
          <cell r="J72">
            <v>35</v>
          </cell>
          <cell r="K72">
            <v>1850.24</v>
          </cell>
          <cell r="L72">
            <v>104</v>
          </cell>
          <cell r="M72" t="str">
            <v>补肾系列</v>
          </cell>
          <cell r="N72">
            <v>31</v>
          </cell>
          <cell r="O72">
            <v>35</v>
          </cell>
          <cell r="P72">
            <v>2941.47</v>
          </cell>
          <cell r="Q72">
            <v>32</v>
          </cell>
          <cell r="R72" t="str">
            <v>胃肠道系列</v>
          </cell>
          <cell r="S72">
            <v>4</v>
          </cell>
          <cell r="T72">
            <v>5</v>
          </cell>
          <cell r="U72">
            <v>486.23</v>
          </cell>
          <cell r="V72">
            <v>13</v>
          </cell>
          <cell r="W72" t="str">
            <v>瘦身系列</v>
          </cell>
          <cell r="X72">
            <v>1</v>
          </cell>
          <cell r="Y72">
            <v>2</v>
          </cell>
          <cell r="Z72">
            <v>1152</v>
          </cell>
          <cell r="AA72">
            <v>7</v>
          </cell>
          <cell r="AB72" t="str">
            <v>关爱女性系列</v>
          </cell>
          <cell r="AC72">
            <v>2</v>
          </cell>
          <cell r="AD72">
            <v>4</v>
          </cell>
          <cell r="AE72">
            <v>1307.6</v>
          </cell>
          <cell r="AF72">
            <v>9</v>
          </cell>
          <cell r="AG72" t="str">
            <v>补钙系列</v>
          </cell>
          <cell r="AH72">
            <v>198</v>
          </cell>
          <cell r="AI72">
            <v>297</v>
          </cell>
          <cell r="AJ72">
            <v>4997.09</v>
          </cell>
          <cell r="AK72">
            <v>67</v>
          </cell>
          <cell r="AL72" t="str">
            <v>感冒系列</v>
          </cell>
          <cell r="AM72">
            <v>1338.04</v>
          </cell>
          <cell r="AN72">
            <v>1538.7</v>
          </cell>
          <cell r="AO72">
            <v>767.14</v>
          </cell>
          <cell r="AP72">
            <v>29</v>
          </cell>
        </row>
        <row r="73">
          <cell r="B73">
            <v>741</v>
          </cell>
          <cell r="C73" t="str">
            <v>藏药</v>
          </cell>
          <cell r="D73">
            <v>6</v>
          </cell>
          <cell r="E73">
            <v>9</v>
          </cell>
          <cell r="F73">
            <v>161</v>
          </cell>
          <cell r="G73">
            <v>4</v>
          </cell>
          <cell r="H73" t="str">
            <v>藿香系列</v>
          </cell>
          <cell r="I73">
            <v>21</v>
          </cell>
          <cell r="J73">
            <v>23</v>
          </cell>
          <cell r="K73">
            <v>688.24</v>
          </cell>
          <cell r="L73">
            <v>38</v>
          </cell>
          <cell r="M73" t="str">
            <v>补肾系列</v>
          </cell>
          <cell r="N73">
            <v>27</v>
          </cell>
          <cell r="O73">
            <v>29</v>
          </cell>
          <cell r="P73">
            <v>416.9</v>
          </cell>
          <cell r="Q73">
            <v>8</v>
          </cell>
          <cell r="R73" t="str">
            <v>胃肠道系列</v>
          </cell>
          <cell r="S73">
            <v>1</v>
          </cell>
          <cell r="T73">
            <v>1</v>
          </cell>
          <cell r="U73">
            <v>366.61</v>
          </cell>
          <cell r="V73">
            <v>13</v>
          </cell>
        </row>
        <row r="73">
          <cell r="X73">
            <v>2</v>
          </cell>
          <cell r="Y73">
            <v>3</v>
          </cell>
        </row>
        <row r="73">
          <cell r="AB73" t="str">
            <v>关爱女性系列</v>
          </cell>
          <cell r="AC73">
            <v>2</v>
          </cell>
          <cell r="AD73">
            <v>4</v>
          </cell>
          <cell r="AE73">
            <v>1326</v>
          </cell>
          <cell r="AF73">
            <v>3</v>
          </cell>
          <cell r="AG73" t="str">
            <v>补钙系列</v>
          </cell>
          <cell r="AH73">
            <v>100</v>
          </cell>
          <cell r="AI73">
            <v>150</v>
          </cell>
          <cell r="AJ73">
            <v>1336.02</v>
          </cell>
          <cell r="AK73">
            <v>23</v>
          </cell>
          <cell r="AL73" t="str">
            <v>感冒系列</v>
          </cell>
          <cell r="AM73">
            <v>84.5</v>
          </cell>
          <cell r="AN73">
            <v>169</v>
          </cell>
          <cell r="AO73">
            <v>482.72</v>
          </cell>
          <cell r="AP73">
            <v>19</v>
          </cell>
        </row>
        <row r="74">
          <cell r="B74">
            <v>742</v>
          </cell>
          <cell r="C74" t="str">
            <v>藏药</v>
          </cell>
          <cell r="D74">
            <v>27</v>
          </cell>
          <cell r="E74">
            <v>34</v>
          </cell>
          <cell r="F74">
            <v>915</v>
          </cell>
          <cell r="G74">
            <v>23</v>
          </cell>
          <cell r="H74" t="str">
            <v>藿香系列</v>
          </cell>
          <cell r="I74">
            <v>55</v>
          </cell>
          <cell r="J74">
            <v>63</v>
          </cell>
          <cell r="K74">
            <v>1152.15</v>
          </cell>
          <cell r="L74">
            <v>65</v>
          </cell>
          <cell r="M74" t="str">
            <v>补肾系列</v>
          </cell>
          <cell r="N74">
            <v>30</v>
          </cell>
          <cell r="O74">
            <v>33</v>
          </cell>
          <cell r="P74">
            <v>2804.14</v>
          </cell>
          <cell r="Q74">
            <v>48</v>
          </cell>
          <cell r="R74" t="str">
            <v>胃肠道系列</v>
          </cell>
          <cell r="S74">
            <v>1</v>
          </cell>
          <cell r="T74">
            <v>1</v>
          </cell>
          <cell r="U74">
            <v>928.39</v>
          </cell>
          <cell r="V74">
            <v>26</v>
          </cell>
        </row>
        <row r="74">
          <cell r="X74">
            <v>1</v>
          </cell>
          <cell r="Y74">
            <v>2</v>
          </cell>
        </row>
        <row r="74">
          <cell r="AB74" t="str">
            <v>关爱女性系列</v>
          </cell>
          <cell r="AC74">
            <v>7</v>
          </cell>
          <cell r="AD74">
            <v>11</v>
          </cell>
          <cell r="AE74">
            <v>2680.5</v>
          </cell>
          <cell r="AF74">
            <v>19</v>
          </cell>
          <cell r="AG74" t="str">
            <v>补钙系列</v>
          </cell>
          <cell r="AH74">
            <v>300</v>
          </cell>
          <cell r="AI74">
            <v>450</v>
          </cell>
          <cell r="AJ74">
            <v>2137</v>
          </cell>
          <cell r="AK74">
            <v>25</v>
          </cell>
          <cell r="AL74" t="str">
            <v>感冒系列</v>
          </cell>
          <cell r="AM74">
            <v>168</v>
          </cell>
          <cell r="AN74">
            <v>252</v>
          </cell>
          <cell r="AO74">
            <v>982.55</v>
          </cell>
          <cell r="AP74">
            <v>36</v>
          </cell>
        </row>
        <row r="75">
          <cell r="B75">
            <v>743</v>
          </cell>
          <cell r="C75" t="str">
            <v>藏药</v>
          </cell>
          <cell r="D75">
            <v>6</v>
          </cell>
          <cell r="E75">
            <v>9</v>
          </cell>
          <cell r="F75">
            <v>55.97</v>
          </cell>
          <cell r="G75">
            <v>2</v>
          </cell>
          <cell r="H75" t="str">
            <v>藿香系列</v>
          </cell>
          <cell r="I75">
            <v>36</v>
          </cell>
          <cell r="J75">
            <v>41</v>
          </cell>
          <cell r="K75">
            <v>1820.58</v>
          </cell>
          <cell r="L75">
            <v>100</v>
          </cell>
          <cell r="M75" t="str">
            <v>补肾系列</v>
          </cell>
          <cell r="N75">
            <v>27</v>
          </cell>
          <cell r="O75">
            <v>29</v>
          </cell>
          <cell r="P75">
            <v>722.72</v>
          </cell>
          <cell r="Q75">
            <v>12</v>
          </cell>
          <cell r="R75" t="str">
            <v>胃肠道系列</v>
          </cell>
          <cell r="S75">
            <v>3</v>
          </cell>
          <cell r="T75">
            <v>4</v>
          </cell>
          <cell r="U75">
            <v>812.39</v>
          </cell>
          <cell r="V75">
            <v>20</v>
          </cell>
          <cell r="W75" t="str">
            <v>瘦身系列</v>
          </cell>
          <cell r="X75">
            <v>1</v>
          </cell>
          <cell r="Y75">
            <v>2</v>
          </cell>
          <cell r="Z75">
            <v>1046.92</v>
          </cell>
          <cell r="AA75">
            <v>6</v>
          </cell>
          <cell r="AB75" t="str">
            <v>关爱女性系列</v>
          </cell>
          <cell r="AC75">
            <v>1</v>
          </cell>
          <cell r="AD75">
            <v>3</v>
          </cell>
          <cell r="AE75">
            <v>540</v>
          </cell>
          <cell r="AF75">
            <v>4</v>
          </cell>
          <cell r="AG75" t="str">
            <v>补钙系列</v>
          </cell>
          <cell r="AH75">
            <v>100</v>
          </cell>
          <cell r="AI75">
            <v>150</v>
          </cell>
          <cell r="AJ75">
            <v>2984.95</v>
          </cell>
          <cell r="AK75">
            <v>32</v>
          </cell>
          <cell r="AL75" t="str">
            <v>感冒系列</v>
          </cell>
          <cell r="AM75">
            <v>84.5</v>
          </cell>
          <cell r="AN75">
            <v>169</v>
          </cell>
          <cell r="AO75">
            <v>815.35</v>
          </cell>
          <cell r="AP75">
            <v>31</v>
          </cell>
        </row>
        <row r="76">
          <cell r="B76">
            <v>744</v>
          </cell>
          <cell r="C76" t="str">
            <v>藏药</v>
          </cell>
          <cell r="D76">
            <v>20</v>
          </cell>
          <cell r="E76">
            <v>27</v>
          </cell>
          <cell r="F76">
            <v>222.75</v>
          </cell>
          <cell r="G76">
            <v>5</v>
          </cell>
          <cell r="H76" t="str">
            <v>藿香系列</v>
          </cell>
          <cell r="I76">
            <v>31</v>
          </cell>
          <cell r="J76">
            <v>35</v>
          </cell>
          <cell r="K76">
            <v>28420.08</v>
          </cell>
          <cell r="L76">
            <v>3579</v>
          </cell>
          <cell r="M76" t="str">
            <v>补肾系列</v>
          </cell>
          <cell r="N76">
            <v>50</v>
          </cell>
          <cell r="O76">
            <v>57</v>
          </cell>
          <cell r="P76">
            <v>2280.01</v>
          </cell>
          <cell r="Q76">
            <v>30</v>
          </cell>
          <cell r="R76" t="str">
            <v>胃肠道系列</v>
          </cell>
          <cell r="S76">
            <v>4</v>
          </cell>
          <cell r="T76">
            <v>5</v>
          </cell>
          <cell r="U76">
            <v>557.6</v>
          </cell>
          <cell r="V76">
            <v>17</v>
          </cell>
          <cell r="W76" t="str">
            <v>瘦身系列</v>
          </cell>
          <cell r="X76">
            <v>1</v>
          </cell>
          <cell r="Y76">
            <v>2</v>
          </cell>
          <cell r="Z76">
            <v>442.5</v>
          </cell>
          <cell r="AA76">
            <v>2</v>
          </cell>
          <cell r="AB76" t="str">
            <v>关爱女性系列</v>
          </cell>
          <cell r="AC76">
            <v>6</v>
          </cell>
          <cell r="AD76">
            <v>9</v>
          </cell>
          <cell r="AE76">
            <v>1608</v>
          </cell>
          <cell r="AF76">
            <v>8</v>
          </cell>
          <cell r="AG76" t="str">
            <v>补钙系列</v>
          </cell>
          <cell r="AH76">
            <v>300</v>
          </cell>
          <cell r="AI76">
            <v>450</v>
          </cell>
          <cell r="AJ76">
            <v>2868.5</v>
          </cell>
          <cell r="AK76">
            <v>42</v>
          </cell>
          <cell r="AL76" t="str">
            <v>感冒系列</v>
          </cell>
          <cell r="AM76">
            <v>168</v>
          </cell>
          <cell r="AN76">
            <v>252</v>
          </cell>
          <cell r="AO76">
            <v>948.24</v>
          </cell>
          <cell r="AP76">
            <v>33</v>
          </cell>
        </row>
        <row r="77">
          <cell r="B77">
            <v>745</v>
          </cell>
          <cell r="C77" t="str">
            <v>藏药</v>
          </cell>
          <cell r="D77">
            <v>17</v>
          </cell>
          <cell r="E77">
            <v>22</v>
          </cell>
          <cell r="F77">
            <v>363.01</v>
          </cell>
          <cell r="G77">
            <v>7</v>
          </cell>
          <cell r="H77" t="str">
            <v>藿香系列</v>
          </cell>
          <cell r="I77">
            <v>45</v>
          </cell>
          <cell r="J77">
            <v>52</v>
          </cell>
          <cell r="K77">
            <v>1196.86</v>
          </cell>
          <cell r="L77">
            <v>71</v>
          </cell>
          <cell r="M77" t="str">
            <v>补肾系列</v>
          </cell>
          <cell r="N77">
            <v>67</v>
          </cell>
          <cell r="O77">
            <v>78</v>
          </cell>
          <cell r="P77">
            <v>2533.5</v>
          </cell>
          <cell r="Q77">
            <v>46</v>
          </cell>
          <cell r="R77" t="str">
            <v>胃肠道系列</v>
          </cell>
          <cell r="S77">
            <v>2</v>
          </cell>
          <cell r="T77">
            <v>3</v>
          </cell>
          <cell r="U77">
            <v>919.59</v>
          </cell>
          <cell r="V77">
            <v>26</v>
          </cell>
          <cell r="W77" t="str">
            <v>瘦身系列</v>
          </cell>
          <cell r="X77">
            <v>1</v>
          </cell>
          <cell r="Y77">
            <v>2</v>
          </cell>
          <cell r="Z77">
            <v>208</v>
          </cell>
          <cell r="AA77">
            <v>1</v>
          </cell>
          <cell r="AB77" t="str">
            <v>关爱女性系列</v>
          </cell>
          <cell r="AC77">
            <v>1</v>
          </cell>
          <cell r="AD77">
            <v>3</v>
          </cell>
          <cell r="AE77">
            <v>724.6</v>
          </cell>
          <cell r="AF77">
            <v>6</v>
          </cell>
          <cell r="AG77" t="str">
            <v>补钙系列</v>
          </cell>
          <cell r="AH77">
            <v>150</v>
          </cell>
          <cell r="AI77">
            <v>225</v>
          </cell>
          <cell r="AJ77">
            <v>4358.71</v>
          </cell>
          <cell r="AK77">
            <v>56</v>
          </cell>
          <cell r="AL77" t="str">
            <v>感冒系列</v>
          </cell>
          <cell r="AM77">
            <v>84.5</v>
          </cell>
          <cell r="AN77">
            <v>169</v>
          </cell>
          <cell r="AO77">
            <v>857.96</v>
          </cell>
          <cell r="AP77">
            <v>32</v>
          </cell>
        </row>
        <row r="78">
          <cell r="B78">
            <v>746</v>
          </cell>
          <cell r="C78" t="str">
            <v>藏药</v>
          </cell>
          <cell r="D78">
            <v>17</v>
          </cell>
          <cell r="E78">
            <v>22</v>
          </cell>
          <cell r="F78">
            <v>680.6</v>
          </cell>
          <cell r="G78">
            <v>23</v>
          </cell>
          <cell r="H78" t="str">
            <v>藿香系列</v>
          </cell>
          <cell r="I78">
            <v>15</v>
          </cell>
          <cell r="J78">
            <v>17</v>
          </cell>
          <cell r="K78">
            <v>4554.51</v>
          </cell>
          <cell r="L78">
            <v>270</v>
          </cell>
          <cell r="M78" t="str">
            <v>补肾系列</v>
          </cell>
          <cell r="N78">
            <v>47</v>
          </cell>
          <cell r="O78">
            <v>53</v>
          </cell>
          <cell r="P78">
            <v>882</v>
          </cell>
          <cell r="Q78">
            <v>11</v>
          </cell>
          <cell r="R78" t="str">
            <v>胃肠道系列</v>
          </cell>
          <cell r="S78">
            <v>2</v>
          </cell>
          <cell r="T78">
            <v>3</v>
          </cell>
          <cell r="U78">
            <v>1708.75</v>
          </cell>
          <cell r="V78">
            <v>46</v>
          </cell>
          <cell r="W78" t="str">
            <v>瘦身系列</v>
          </cell>
          <cell r="X78">
            <v>1</v>
          </cell>
          <cell r="Y78">
            <v>2</v>
          </cell>
          <cell r="Z78">
            <v>624</v>
          </cell>
          <cell r="AA78">
            <v>3</v>
          </cell>
          <cell r="AB78" t="str">
            <v>关爱女性系列</v>
          </cell>
          <cell r="AC78">
            <v>1</v>
          </cell>
          <cell r="AD78">
            <v>3</v>
          </cell>
          <cell r="AE78">
            <v>1269</v>
          </cell>
          <cell r="AF78">
            <v>9</v>
          </cell>
          <cell r="AG78" t="str">
            <v>补钙系列</v>
          </cell>
          <cell r="AH78">
            <v>150</v>
          </cell>
          <cell r="AI78">
            <v>225</v>
          </cell>
          <cell r="AJ78">
            <v>10055.78</v>
          </cell>
          <cell r="AK78">
            <v>115</v>
          </cell>
          <cell r="AL78" t="str">
            <v>感冒系列</v>
          </cell>
          <cell r="AM78">
            <v>84.5</v>
          </cell>
          <cell r="AN78">
            <v>169</v>
          </cell>
          <cell r="AO78">
            <v>990.54</v>
          </cell>
          <cell r="AP78">
            <v>37</v>
          </cell>
        </row>
        <row r="79">
          <cell r="B79">
            <v>747</v>
          </cell>
          <cell r="C79" t="str">
            <v>藏药</v>
          </cell>
          <cell r="D79">
            <v>6</v>
          </cell>
          <cell r="E79">
            <v>9</v>
          </cell>
          <cell r="F79">
            <v>2646.21</v>
          </cell>
          <cell r="G79">
            <v>49</v>
          </cell>
          <cell r="H79" t="str">
            <v>藿香系列</v>
          </cell>
          <cell r="I79">
            <v>10</v>
          </cell>
          <cell r="J79">
            <v>10</v>
          </cell>
          <cell r="K79">
            <v>1423.64</v>
          </cell>
          <cell r="L79">
            <v>86</v>
          </cell>
          <cell r="M79" t="str">
            <v>补肾系列</v>
          </cell>
          <cell r="N79">
            <v>27</v>
          </cell>
          <cell r="O79">
            <v>29</v>
          </cell>
          <cell r="P79">
            <v>2828.55</v>
          </cell>
          <cell r="Q79">
            <v>49</v>
          </cell>
          <cell r="R79" t="str">
            <v>胃肠道系列</v>
          </cell>
          <cell r="S79">
            <v>1</v>
          </cell>
          <cell r="T79">
            <v>1</v>
          </cell>
          <cell r="U79">
            <v>108.6</v>
          </cell>
          <cell r="V79">
            <v>3</v>
          </cell>
          <cell r="W79" t="str">
            <v>瘦身系列</v>
          </cell>
          <cell r="X79">
            <v>2</v>
          </cell>
          <cell r="Y79">
            <v>3</v>
          </cell>
          <cell r="Z79">
            <v>1360</v>
          </cell>
          <cell r="AA79">
            <v>8</v>
          </cell>
          <cell r="AB79" t="str">
            <v>关爱女性系列</v>
          </cell>
          <cell r="AC79">
            <v>10</v>
          </cell>
          <cell r="AD79">
            <v>15</v>
          </cell>
          <cell r="AE79">
            <v>226</v>
          </cell>
          <cell r="AF79">
            <v>2</v>
          </cell>
          <cell r="AG79" t="str">
            <v>补钙系列</v>
          </cell>
          <cell r="AH79">
            <v>910.5</v>
          </cell>
          <cell r="AI79">
            <v>1274.7</v>
          </cell>
          <cell r="AJ79">
            <v>1806.26</v>
          </cell>
          <cell r="AK79">
            <v>33</v>
          </cell>
          <cell r="AL79" t="str">
            <v>感冒系列</v>
          </cell>
          <cell r="AM79">
            <v>84.5</v>
          </cell>
          <cell r="AN79">
            <v>169</v>
          </cell>
          <cell r="AO79">
            <v>102.18</v>
          </cell>
          <cell r="AP79">
            <v>4</v>
          </cell>
        </row>
        <row r="80">
          <cell r="B80">
            <v>748</v>
          </cell>
          <cell r="C80" t="str">
            <v>藏药</v>
          </cell>
          <cell r="D80">
            <v>6</v>
          </cell>
          <cell r="E80">
            <v>9</v>
          </cell>
          <cell r="F80">
            <v>680</v>
          </cell>
          <cell r="G80">
            <v>18</v>
          </cell>
          <cell r="H80" t="str">
            <v>藿香系列</v>
          </cell>
          <cell r="I80">
            <v>21</v>
          </cell>
          <cell r="J80">
            <v>24</v>
          </cell>
          <cell r="K80">
            <v>6896.9</v>
          </cell>
          <cell r="L80">
            <v>431</v>
          </cell>
          <cell r="M80" t="str">
            <v>补肾系列</v>
          </cell>
          <cell r="N80">
            <v>14</v>
          </cell>
          <cell r="O80">
            <v>13</v>
          </cell>
          <cell r="P80">
            <v>1226</v>
          </cell>
          <cell r="Q80">
            <v>31</v>
          </cell>
          <cell r="R80" t="str">
            <v>胃肠道系列</v>
          </cell>
          <cell r="S80">
            <v>2</v>
          </cell>
          <cell r="T80">
            <v>3</v>
          </cell>
          <cell r="U80">
            <v>1074.02</v>
          </cell>
          <cell r="V80">
            <v>34</v>
          </cell>
        </row>
        <row r="80">
          <cell r="X80">
            <v>1</v>
          </cell>
          <cell r="Y80">
            <v>2</v>
          </cell>
        </row>
        <row r="80">
          <cell r="AB80" t="str">
            <v>关爱女性系列</v>
          </cell>
          <cell r="AC80">
            <v>7</v>
          </cell>
          <cell r="AD80">
            <v>11</v>
          </cell>
          <cell r="AE80">
            <v>270</v>
          </cell>
          <cell r="AF80">
            <v>2</v>
          </cell>
          <cell r="AG80" t="str">
            <v>补钙系列</v>
          </cell>
          <cell r="AH80">
            <v>264</v>
          </cell>
          <cell r="AI80">
            <v>396</v>
          </cell>
          <cell r="AJ80">
            <v>6878</v>
          </cell>
          <cell r="AK80">
            <v>77</v>
          </cell>
          <cell r="AL80" t="str">
            <v>感冒系列</v>
          </cell>
          <cell r="AM80">
            <v>169</v>
          </cell>
          <cell r="AN80">
            <v>253.5</v>
          </cell>
          <cell r="AO80">
            <v>454.71</v>
          </cell>
          <cell r="AP80">
            <v>18</v>
          </cell>
        </row>
        <row r="81">
          <cell r="B81">
            <v>750</v>
          </cell>
          <cell r="C81" t="str">
            <v>藏药</v>
          </cell>
          <cell r="D81">
            <v>27</v>
          </cell>
          <cell r="E81">
            <v>35</v>
          </cell>
          <cell r="F81">
            <v>5121.89</v>
          </cell>
          <cell r="G81">
            <v>126</v>
          </cell>
          <cell r="H81" t="str">
            <v>藿香系列</v>
          </cell>
          <cell r="I81">
            <v>78</v>
          </cell>
          <cell r="J81">
            <v>85</v>
          </cell>
          <cell r="K81">
            <v>8695.36</v>
          </cell>
          <cell r="L81">
            <v>468</v>
          </cell>
          <cell r="M81" t="str">
            <v>补肾系列</v>
          </cell>
          <cell r="N81">
            <v>84</v>
          </cell>
          <cell r="O81">
            <v>96</v>
          </cell>
          <cell r="P81">
            <v>3653.3</v>
          </cell>
          <cell r="Q81">
            <v>71</v>
          </cell>
          <cell r="R81" t="str">
            <v>胃肠道系列</v>
          </cell>
          <cell r="S81">
            <v>16</v>
          </cell>
          <cell r="T81">
            <v>20</v>
          </cell>
          <cell r="U81">
            <v>5076.1</v>
          </cell>
          <cell r="V81">
            <v>130</v>
          </cell>
          <cell r="W81" t="str">
            <v>瘦身系列</v>
          </cell>
          <cell r="X81">
            <v>5</v>
          </cell>
          <cell r="Y81">
            <v>7</v>
          </cell>
          <cell r="Z81">
            <v>2304</v>
          </cell>
          <cell r="AA81">
            <v>12</v>
          </cell>
          <cell r="AB81" t="str">
            <v>关爱女性系列</v>
          </cell>
          <cell r="AC81">
            <v>24</v>
          </cell>
          <cell r="AD81">
            <v>31</v>
          </cell>
          <cell r="AE81">
            <v>8426.85</v>
          </cell>
          <cell r="AF81">
            <v>51</v>
          </cell>
          <cell r="AG81" t="str">
            <v>补钙系列</v>
          </cell>
          <cell r="AH81">
            <v>630.3</v>
          </cell>
          <cell r="AI81">
            <v>882.42</v>
          </cell>
          <cell r="AJ81">
            <v>14514.11</v>
          </cell>
          <cell r="AK81">
            <v>164</v>
          </cell>
          <cell r="AL81" t="str">
            <v>感冒系列</v>
          </cell>
          <cell r="AM81">
            <v>709.01</v>
          </cell>
          <cell r="AN81">
            <v>850.8</v>
          </cell>
          <cell r="AO81">
            <v>8934.98</v>
          </cell>
          <cell r="AP81">
            <v>339</v>
          </cell>
        </row>
        <row r="82">
          <cell r="B82">
            <v>752</v>
          </cell>
          <cell r="C82" t="str">
            <v>藏药</v>
          </cell>
          <cell r="D82">
            <v>6</v>
          </cell>
          <cell r="E82">
            <v>9</v>
          </cell>
          <cell r="F82">
            <v>415</v>
          </cell>
          <cell r="G82">
            <v>12</v>
          </cell>
          <cell r="H82" t="str">
            <v>藿香系列</v>
          </cell>
          <cell r="I82">
            <v>9</v>
          </cell>
          <cell r="J82">
            <v>9</v>
          </cell>
          <cell r="K82">
            <v>754.95</v>
          </cell>
          <cell r="L82">
            <v>43</v>
          </cell>
          <cell r="M82" t="str">
            <v>补肾系列</v>
          </cell>
          <cell r="N82">
            <v>16</v>
          </cell>
          <cell r="O82">
            <v>15</v>
          </cell>
          <cell r="P82">
            <v>288.5</v>
          </cell>
          <cell r="Q82">
            <v>7</v>
          </cell>
          <cell r="R82" t="str">
            <v>胃肠道系列</v>
          </cell>
          <cell r="S82">
            <v>1</v>
          </cell>
          <cell r="T82">
            <v>1</v>
          </cell>
          <cell r="U82">
            <v>603.78</v>
          </cell>
          <cell r="V82">
            <v>14</v>
          </cell>
          <cell r="W82" t="str">
            <v>瘦身系列</v>
          </cell>
          <cell r="X82">
            <v>1</v>
          </cell>
          <cell r="Y82">
            <v>2</v>
          </cell>
          <cell r="Z82">
            <v>784</v>
          </cell>
          <cell r="AA82">
            <v>4</v>
          </cell>
          <cell r="AB82" t="str">
            <v>关爱女性系列</v>
          </cell>
          <cell r="AC82">
            <v>4</v>
          </cell>
          <cell r="AD82">
            <v>6</v>
          </cell>
          <cell r="AE82">
            <v>405.01</v>
          </cell>
          <cell r="AF82">
            <v>4</v>
          </cell>
          <cell r="AG82" t="str">
            <v>补钙系列</v>
          </cell>
          <cell r="AH82">
            <v>53.35</v>
          </cell>
          <cell r="AI82">
            <v>80.03</v>
          </cell>
          <cell r="AJ82">
            <v>1473</v>
          </cell>
          <cell r="AK82">
            <v>16</v>
          </cell>
          <cell r="AL82" t="str">
            <v>感冒系列</v>
          </cell>
          <cell r="AM82">
            <v>84.5</v>
          </cell>
          <cell r="AN82">
            <v>169</v>
          </cell>
          <cell r="AO82">
            <v>349.38</v>
          </cell>
          <cell r="AP82">
            <v>13</v>
          </cell>
        </row>
        <row r="83">
          <cell r="B83">
            <v>753</v>
          </cell>
          <cell r="C83" t="str">
            <v>藏药</v>
          </cell>
          <cell r="D83">
            <v>6</v>
          </cell>
          <cell r="E83">
            <v>9</v>
          </cell>
          <cell r="F83">
            <v>97</v>
          </cell>
          <cell r="G83">
            <v>1</v>
          </cell>
          <cell r="H83" t="str">
            <v>藿香系列</v>
          </cell>
          <cell r="I83">
            <v>9</v>
          </cell>
          <cell r="J83">
            <v>9</v>
          </cell>
          <cell r="K83">
            <v>1321.91</v>
          </cell>
          <cell r="L83">
            <v>71</v>
          </cell>
          <cell r="M83" t="str">
            <v>补肾系列</v>
          </cell>
          <cell r="N83">
            <v>11</v>
          </cell>
          <cell r="O83">
            <v>9</v>
          </cell>
          <cell r="P83">
            <v>197</v>
          </cell>
          <cell r="Q83">
            <v>4</v>
          </cell>
          <cell r="R83" t="str">
            <v>胃肠道系列</v>
          </cell>
          <cell r="S83">
            <v>1</v>
          </cell>
          <cell r="T83">
            <v>1</v>
          </cell>
          <cell r="U83">
            <v>470.58</v>
          </cell>
          <cell r="V83">
            <v>12</v>
          </cell>
        </row>
        <row r="83">
          <cell r="X83">
            <v>1</v>
          </cell>
          <cell r="Y83">
            <v>2</v>
          </cell>
        </row>
        <row r="83">
          <cell r="AB83" t="str">
            <v>关爱女性系列</v>
          </cell>
          <cell r="AC83">
            <v>1</v>
          </cell>
          <cell r="AD83">
            <v>3</v>
          </cell>
          <cell r="AE83">
            <v>1051</v>
          </cell>
          <cell r="AF83">
            <v>4</v>
          </cell>
          <cell r="AG83" t="str">
            <v>补钙系列</v>
          </cell>
          <cell r="AH83">
            <v>234.3</v>
          </cell>
          <cell r="AI83">
            <v>351.45</v>
          </cell>
          <cell r="AJ83">
            <v>2862.3</v>
          </cell>
          <cell r="AK83">
            <v>34</v>
          </cell>
          <cell r="AL83" t="str">
            <v>感冒系列</v>
          </cell>
          <cell r="AM83">
            <v>84.5</v>
          </cell>
          <cell r="AN83">
            <v>169</v>
          </cell>
          <cell r="AO83">
            <v>424.13</v>
          </cell>
          <cell r="AP83">
            <v>17</v>
          </cell>
        </row>
        <row r="84">
          <cell r="B84">
            <v>754</v>
          </cell>
          <cell r="C84" t="str">
            <v>藏药</v>
          </cell>
          <cell r="D84">
            <v>12</v>
          </cell>
          <cell r="E84">
            <v>15</v>
          </cell>
          <cell r="F84">
            <v>986.01</v>
          </cell>
          <cell r="G84">
            <v>27</v>
          </cell>
          <cell r="H84" t="str">
            <v>藿香系列</v>
          </cell>
          <cell r="I84">
            <v>9</v>
          </cell>
          <cell r="J84">
            <v>9</v>
          </cell>
          <cell r="K84">
            <v>1782.35</v>
          </cell>
          <cell r="L84">
            <v>101</v>
          </cell>
          <cell r="M84" t="str">
            <v>补肾系列</v>
          </cell>
          <cell r="N84">
            <v>20</v>
          </cell>
          <cell r="O84">
            <v>20</v>
          </cell>
          <cell r="P84">
            <v>2053.5</v>
          </cell>
          <cell r="Q84">
            <v>32</v>
          </cell>
          <cell r="R84" t="str">
            <v>胃肠道系列</v>
          </cell>
          <cell r="S84">
            <v>1</v>
          </cell>
          <cell r="T84">
            <v>1</v>
          </cell>
          <cell r="U84">
            <v>1290.2</v>
          </cell>
          <cell r="V84">
            <v>33</v>
          </cell>
          <cell r="W84" t="str">
            <v>瘦身系列</v>
          </cell>
          <cell r="X84">
            <v>1</v>
          </cell>
          <cell r="Y84">
            <v>2</v>
          </cell>
          <cell r="Z84">
            <v>208</v>
          </cell>
          <cell r="AA84">
            <v>1</v>
          </cell>
          <cell r="AB84" t="str">
            <v>关爱女性系列</v>
          </cell>
          <cell r="AC84">
            <v>1</v>
          </cell>
          <cell r="AD84">
            <v>3</v>
          </cell>
          <cell r="AE84">
            <v>1458</v>
          </cell>
          <cell r="AF84">
            <v>10</v>
          </cell>
          <cell r="AG84" t="str">
            <v>补钙系列</v>
          </cell>
          <cell r="AH84">
            <v>660</v>
          </cell>
          <cell r="AI84">
            <v>924</v>
          </cell>
          <cell r="AJ84">
            <v>2796.52</v>
          </cell>
          <cell r="AK84">
            <v>37</v>
          </cell>
          <cell r="AL84" t="str">
            <v>感冒系列</v>
          </cell>
          <cell r="AM84">
            <v>84.5</v>
          </cell>
          <cell r="AN84">
            <v>169</v>
          </cell>
          <cell r="AO84">
            <v>638.96</v>
          </cell>
          <cell r="AP84">
            <v>23</v>
          </cell>
        </row>
        <row r="85">
          <cell r="B85">
            <v>101453</v>
          </cell>
          <cell r="C85" t="str">
            <v>藏药</v>
          </cell>
          <cell r="D85">
            <v>6</v>
          </cell>
          <cell r="E85">
            <v>11</v>
          </cell>
          <cell r="F85">
            <v>2123.18</v>
          </cell>
          <cell r="G85">
            <v>42</v>
          </cell>
          <cell r="H85" t="str">
            <v>藿香系列</v>
          </cell>
          <cell r="I85">
            <v>15</v>
          </cell>
          <cell r="J85">
            <v>17</v>
          </cell>
          <cell r="K85">
            <v>1927.93</v>
          </cell>
          <cell r="L85">
            <v>111</v>
          </cell>
          <cell r="M85" t="str">
            <v>补肾系列</v>
          </cell>
          <cell r="N85">
            <v>29</v>
          </cell>
          <cell r="O85">
            <v>32</v>
          </cell>
          <cell r="P85">
            <v>2828.6</v>
          </cell>
          <cell r="Q85">
            <v>43</v>
          </cell>
          <cell r="R85" t="str">
            <v>胃肠道系列</v>
          </cell>
          <cell r="S85">
            <v>2</v>
          </cell>
          <cell r="T85">
            <v>3</v>
          </cell>
          <cell r="U85">
            <v>1567.59</v>
          </cell>
          <cell r="V85">
            <v>48</v>
          </cell>
          <cell r="W85" t="str">
            <v>瘦身系列</v>
          </cell>
          <cell r="X85">
            <v>1</v>
          </cell>
          <cell r="Y85">
            <v>2</v>
          </cell>
          <cell r="Z85">
            <v>1072</v>
          </cell>
          <cell r="AA85">
            <v>6</v>
          </cell>
          <cell r="AB85" t="str">
            <v>关爱女性系列</v>
          </cell>
          <cell r="AC85">
            <v>8</v>
          </cell>
          <cell r="AD85">
            <v>12</v>
          </cell>
          <cell r="AE85">
            <v>1601.77</v>
          </cell>
          <cell r="AF85">
            <v>11</v>
          </cell>
          <cell r="AG85" t="str">
            <v>补钙系列</v>
          </cell>
          <cell r="AH85">
            <v>66</v>
          </cell>
          <cell r="AI85">
            <v>99</v>
          </cell>
          <cell r="AJ85">
            <v>8939.36</v>
          </cell>
          <cell r="AK85">
            <v>106</v>
          </cell>
          <cell r="AL85" t="str">
            <v>感冒系列</v>
          </cell>
          <cell r="AM85">
            <v>344.01</v>
          </cell>
          <cell r="AN85">
            <v>516</v>
          </cell>
          <cell r="AO85">
            <v>1776.24</v>
          </cell>
          <cell r="AP85">
            <v>68</v>
          </cell>
        </row>
        <row r="86">
          <cell r="B86">
            <v>102478</v>
          </cell>
        </row>
        <row r="86">
          <cell r="D86">
            <v>6</v>
          </cell>
          <cell r="E86">
            <v>9</v>
          </cell>
        </row>
        <row r="86">
          <cell r="H86" t="str">
            <v>藿香系列</v>
          </cell>
          <cell r="I86">
            <v>9</v>
          </cell>
          <cell r="J86">
            <v>9</v>
          </cell>
          <cell r="K86">
            <v>948.02</v>
          </cell>
          <cell r="L86">
            <v>50</v>
          </cell>
          <cell r="M86" t="str">
            <v>补肾系列</v>
          </cell>
          <cell r="N86">
            <v>16</v>
          </cell>
          <cell r="O86">
            <v>15</v>
          </cell>
          <cell r="P86">
            <v>197.5</v>
          </cell>
          <cell r="Q86">
            <v>6</v>
          </cell>
          <cell r="R86" t="str">
            <v>胃肠道系列</v>
          </cell>
          <cell r="S86">
            <v>1</v>
          </cell>
          <cell r="T86">
            <v>1</v>
          </cell>
          <cell r="U86">
            <v>282.86</v>
          </cell>
          <cell r="V86">
            <v>8</v>
          </cell>
          <cell r="W86" t="str">
            <v>瘦身系列</v>
          </cell>
          <cell r="X86">
            <v>1</v>
          </cell>
          <cell r="Y86">
            <v>2</v>
          </cell>
          <cell r="Z86">
            <v>208</v>
          </cell>
          <cell r="AA86">
            <v>1</v>
          </cell>
          <cell r="AB86" t="str">
            <v>关爱女性系列</v>
          </cell>
          <cell r="AC86">
            <v>1</v>
          </cell>
          <cell r="AD86">
            <v>3</v>
          </cell>
          <cell r="AE86">
            <v>402.6</v>
          </cell>
          <cell r="AF86">
            <v>3</v>
          </cell>
          <cell r="AG86" t="str">
            <v>补钙系列</v>
          </cell>
          <cell r="AH86">
            <v>100</v>
          </cell>
          <cell r="AI86">
            <v>150</v>
          </cell>
          <cell r="AJ86">
            <v>2089</v>
          </cell>
          <cell r="AK86">
            <v>36</v>
          </cell>
          <cell r="AL86" t="str">
            <v>感冒系列</v>
          </cell>
          <cell r="AM86">
            <v>84.5</v>
          </cell>
          <cell r="AN86">
            <v>169</v>
          </cell>
          <cell r="AO86">
            <v>510.05</v>
          </cell>
          <cell r="AP86">
            <v>20</v>
          </cell>
        </row>
        <row r="87">
          <cell r="B87">
            <v>102479</v>
          </cell>
          <cell r="C87" t="str">
            <v>藏药</v>
          </cell>
          <cell r="D87">
            <v>6</v>
          </cell>
          <cell r="E87">
            <v>11</v>
          </cell>
          <cell r="F87">
            <v>447</v>
          </cell>
          <cell r="G87">
            <v>12</v>
          </cell>
          <cell r="H87" t="str">
            <v>藿香系列</v>
          </cell>
          <cell r="I87">
            <v>15</v>
          </cell>
          <cell r="J87">
            <v>17</v>
          </cell>
          <cell r="K87">
            <v>1471.1</v>
          </cell>
          <cell r="L87">
            <v>82</v>
          </cell>
          <cell r="M87" t="str">
            <v>补肾系列</v>
          </cell>
          <cell r="N87">
            <v>29</v>
          </cell>
          <cell r="O87">
            <v>32</v>
          </cell>
          <cell r="P87">
            <v>907.11</v>
          </cell>
          <cell r="Q87">
            <v>9</v>
          </cell>
          <cell r="R87" t="str">
            <v>胃肠道系列</v>
          </cell>
          <cell r="S87">
            <v>2</v>
          </cell>
          <cell r="T87">
            <v>3</v>
          </cell>
          <cell r="U87">
            <v>668.53</v>
          </cell>
          <cell r="V87">
            <v>20</v>
          </cell>
          <cell r="W87" t="str">
            <v>瘦身系列</v>
          </cell>
          <cell r="X87">
            <v>1</v>
          </cell>
          <cell r="Y87">
            <v>2</v>
          </cell>
          <cell r="Z87">
            <v>992</v>
          </cell>
          <cell r="AA87">
            <v>5</v>
          </cell>
          <cell r="AB87" t="str">
            <v>关爱女性系列</v>
          </cell>
          <cell r="AC87">
            <v>10</v>
          </cell>
          <cell r="AD87">
            <v>15</v>
          </cell>
          <cell r="AE87">
            <v>778</v>
          </cell>
          <cell r="AF87">
            <v>6</v>
          </cell>
          <cell r="AG87" t="str">
            <v>补钙系列</v>
          </cell>
          <cell r="AH87">
            <v>168.3</v>
          </cell>
          <cell r="AI87">
            <v>252.45</v>
          </cell>
          <cell r="AJ87">
            <v>2843.2</v>
          </cell>
          <cell r="AK87">
            <v>32</v>
          </cell>
          <cell r="AL87" t="str">
            <v>感冒系列</v>
          </cell>
          <cell r="AM87">
            <v>84.5</v>
          </cell>
          <cell r="AN87">
            <v>169</v>
          </cell>
          <cell r="AO87">
            <v>1969.77</v>
          </cell>
          <cell r="AP87">
            <v>77</v>
          </cell>
        </row>
        <row r="88">
          <cell r="B88">
            <v>102564</v>
          </cell>
          <cell r="C88" t="str">
            <v>藏药</v>
          </cell>
          <cell r="D88">
            <v>6</v>
          </cell>
          <cell r="E88">
            <v>9</v>
          </cell>
          <cell r="F88">
            <v>885</v>
          </cell>
          <cell r="G88">
            <v>20</v>
          </cell>
          <cell r="H88" t="str">
            <v>藿香系列</v>
          </cell>
          <cell r="I88">
            <v>9</v>
          </cell>
          <cell r="J88">
            <v>9</v>
          </cell>
          <cell r="K88">
            <v>2146.87</v>
          </cell>
          <cell r="L88">
            <v>116</v>
          </cell>
          <cell r="M88" t="str">
            <v>补肾系列</v>
          </cell>
          <cell r="N88">
            <v>16</v>
          </cell>
          <cell r="O88">
            <v>15</v>
          </cell>
          <cell r="P88">
            <v>919.5</v>
          </cell>
          <cell r="Q88">
            <v>15</v>
          </cell>
          <cell r="R88" t="str">
            <v>胃肠道系列</v>
          </cell>
          <cell r="S88">
            <v>1</v>
          </cell>
          <cell r="T88">
            <v>1</v>
          </cell>
          <cell r="U88">
            <v>763.48</v>
          </cell>
          <cell r="V88">
            <v>24</v>
          </cell>
        </row>
        <row r="88">
          <cell r="X88">
            <v>1</v>
          </cell>
          <cell r="Y88">
            <v>2</v>
          </cell>
        </row>
        <row r="88">
          <cell r="AB88" t="str">
            <v>关爱女性系列</v>
          </cell>
          <cell r="AC88">
            <v>2</v>
          </cell>
          <cell r="AD88">
            <v>4</v>
          </cell>
          <cell r="AE88">
            <v>596</v>
          </cell>
          <cell r="AF88">
            <v>4</v>
          </cell>
          <cell r="AG88" t="str">
            <v>补钙系列</v>
          </cell>
          <cell r="AH88">
            <v>100</v>
          </cell>
          <cell r="AI88">
            <v>150</v>
          </cell>
          <cell r="AJ88">
            <v>3367</v>
          </cell>
          <cell r="AK88">
            <v>39</v>
          </cell>
          <cell r="AL88" t="str">
            <v>感冒系列</v>
          </cell>
          <cell r="AM88">
            <v>355.01</v>
          </cell>
          <cell r="AN88">
            <v>532.5</v>
          </cell>
          <cell r="AO88">
            <v>795.42</v>
          </cell>
          <cell r="AP88">
            <v>32</v>
          </cell>
        </row>
        <row r="89">
          <cell r="B89">
            <v>102565</v>
          </cell>
          <cell r="C89" t="str">
            <v>藏药</v>
          </cell>
          <cell r="D89">
            <v>6</v>
          </cell>
          <cell r="E89">
            <v>11</v>
          </cell>
          <cell r="F89">
            <v>695</v>
          </cell>
          <cell r="G89">
            <v>16</v>
          </cell>
          <cell r="H89" t="str">
            <v>藿香系列</v>
          </cell>
          <cell r="I89">
            <v>15</v>
          </cell>
          <cell r="J89">
            <v>17</v>
          </cell>
          <cell r="K89">
            <v>1973.33</v>
          </cell>
          <cell r="L89">
            <v>126</v>
          </cell>
          <cell r="M89" t="str">
            <v>补肾系列</v>
          </cell>
          <cell r="N89">
            <v>29</v>
          </cell>
          <cell r="O89">
            <v>32</v>
          </cell>
          <cell r="P89">
            <v>1212.31</v>
          </cell>
          <cell r="Q89">
            <v>23</v>
          </cell>
          <cell r="R89" t="str">
            <v>胃肠道系列</v>
          </cell>
          <cell r="S89">
            <v>2</v>
          </cell>
          <cell r="T89">
            <v>3</v>
          </cell>
          <cell r="U89">
            <v>1033.76</v>
          </cell>
          <cell r="V89">
            <v>28</v>
          </cell>
          <cell r="W89" t="str">
            <v>瘦身系列</v>
          </cell>
          <cell r="X89">
            <v>1</v>
          </cell>
          <cell r="Y89">
            <v>2</v>
          </cell>
          <cell r="Z89">
            <v>784</v>
          </cell>
          <cell r="AA89">
            <v>4</v>
          </cell>
          <cell r="AB89" t="str">
            <v>关爱女性系列</v>
          </cell>
          <cell r="AC89">
            <v>3</v>
          </cell>
          <cell r="AD89">
            <v>5</v>
          </cell>
          <cell r="AE89">
            <v>742.62</v>
          </cell>
          <cell r="AF89">
            <v>6</v>
          </cell>
          <cell r="AG89" t="str">
            <v>补钙系列</v>
          </cell>
          <cell r="AH89">
            <v>632.3</v>
          </cell>
          <cell r="AI89">
            <v>885.22</v>
          </cell>
          <cell r="AJ89">
            <v>2277.01</v>
          </cell>
          <cell r="AK89">
            <v>32</v>
          </cell>
          <cell r="AL89" t="str">
            <v>感冒系列</v>
          </cell>
          <cell r="AM89">
            <v>84.5</v>
          </cell>
          <cell r="AN89">
            <v>169</v>
          </cell>
          <cell r="AO89">
            <v>1619.45</v>
          </cell>
          <cell r="AP89">
            <v>60</v>
          </cell>
        </row>
        <row r="90">
          <cell r="B90">
            <v>102567</v>
          </cell>
          <cell r="C90" t="str">
            <v>藏药</v>
          </cell>
          <cell r="D90">
            <v>6</v>
          </cell>
          <cell r="E90">
            <v>11</v>
          </cell>
          <cell r="F90">
            <v>32</v>
          </cell>
          <cell r="G90">
            <v>1</v>
          </cell>
          <cell r="H90" t="str">
            <v>藿香系列</v>
          </cell>
          <cell r="I90">
            <v>15</v>
          </cell>
          <cell r="J90">
            <v>17</v>
          </cell>
          <cell r="K90">
            <v>1782.3</v>
          </cell>
          <cell r="L90">
            <v>95</v>
          </cell>
          <cell r="M90" t="str">
            <v>补肾系列</v>
          </cell>
          <cell r="N90">
            <v>29</v>
          </cell>
          <cell r="O90">
            <v>32</v>
          </cell>
          <cell r="P90">
            <v>2293.56</v>
          </cell>
          <cell r="Q90">
            <v>39</v>
          </cell>
          <cell r="R90" t="str">
            <v>胃肠道系列</v>
          </cell>
          <cell r="S90">
            <v>2</v>
          </cell>
          <cell r="T90">
            <v>3</v>
          </cell>
          <cell r="U90">
            <v>380.54</v>
          </cell>
          <cell r="V90">
            <v>9</v>
          </cell>
        </row>
        <row r="90">
          <cell r="X90">
            <v>1</v>
          </cell>
          <cell r="Y90">
            <v>2</v>
          </cell>
        </row>
        <row r="90">
          <cell r="AB90" t="str">
            <v>关爱女性系列</v>
          </cell>
          <cell r="AC90">
            <v>3</v>
          </cell>
          <cell r="AD90">
            <v>5</v>
          </cell>
          <cell r="AE90">
            <v>643</v>
          </cell>
          <cell r="AF90">
            <v>2</v>
          </cell>
          <cell r="AG90" t="str">
            <v>补钙系列</v>
          </cell>
          <cell r="AH90">
            <v>564.3</v>
          </cell>
          <cell r="AI90">
            <v>790.02</v>
          </cell>
          <cell r="AJ90">
            <v>2062</v>
          </cell>
          <cell r="AK90">
            <v>25</v>
          </cell>
          <cell r="AL90" t="str">
            <v>感冒系列</v>
          </cell>
          <cell r="AM90">
            <v>84.5</v>
          </cell>
          <cell r="AN90">
            <v>169</v>
          </cell>
          <cell r="AO90">
            <v>53.05</v>
          </cell>
          <cell r="AP90">
            <v>2</v>
          </cell>
        </row>
        <row r="91">
          <cell r="B91">
            <v>102934</v>
          </cell>
          <cell r="C91" t="str">
            <v>藏药</v>
          </cell>
          <cell r="D91">
            <v>24</v>
          </cell>
          <cell r="E91">
            <v>32</v>
          </cell>
          <cell r="F91">
            <v>1568</v>
          </cell>
          <cell r="G91">
            <v>38</v>
          </cell>
          <cell r="H91" t="str">
            <v>藿香系列</v>
          </cell>
          <cell r="I91">
            <v>42</v>
          </cell>
          <cell r="J91">
            <v>49</v>
          </cell>
          <cell r="K91">
            <v>2502.12</v>
          </cell>
          <cell r="L91">
            <v>143</v>
          </cell>
          <cell r="M91" t="str">
            <v>补肾系列</v>
          </cell>
          <cell r="N91">
            <v>30</v>
          </cell>
          <cell r="O91">
            <v>33</v>
          </cell>
          <cell r="P91">
            <v>1390.53</v>
          </cell>
          <cell r="Q91">
            <v>14</v>
          </cell>
          <cell r="R91" t="str">
            <v>胃肠道系列</v>
          </cell>
          <cell r="S91">
            <v>2</v>
          </cell>
          <cell r="T91">
            <v>3</v>
          </cell>
          <cell r="U91">
            <v>1217.22</v>
          </cell>
          <cell r="V91">
            <v>35</v>
          </cell>
          <cell r="W91" t="str">
            <v>瘦身系列</v>
          </cell>
          <cell r="X91">
            <v>4</v>
          </cell>
          <cell r="Y91">
            <v>6</v>
          </cell>
          <cell r="Z91">
            <v>416</v>
          </cell>
          <cell r="AA91">
            <v>2</v>
          </cell>
          <cell r="AB91" t="str">
            <v>关爱女性系列</v>
          </cell>
          <cell r="AC91">
            <v>18</v>
          </cell>
          <cell r="AD91">
            <v>23</v>
          </cell>
          <cell r="AE91">
            <v>921.6</v>
          </cell>
          <cell r="AF91">
            <v>7</v>
          </cell>
          <cell r="AG91" t="str">
            <v>补钙系列</v>
          </cell>
          <cell r="AH91">
            <v>300</v>
          </cell>
          <cell r="AI91">
            <v>450</v>
          </cell>
          <cell r="AJ91">
            <v>7118</v>
          </cell>
          <cell r="AK91">
            <v>81</v>
          </cell>
          <cell r="AL91" t="str">
            <v>感冒系列</v>
          </cell>
          <cell r="AM91">
            <v>168</v>
          </cell>
          <cell r="AN91">
            <v>252</v>
          </cell>
          <cell r="AO91">
            <v>1561.69</v>
          </cell>
          <cell r="AP91">
            <v>67</v>
          </cell>
        </row>
        <row r="92">
          <cell r="B92">
            <v>102935</v>
          </cell>
          <cell r="C92" t="str">
            <v>藏药</v>
          </cell>
          <cell r="D92">
            <v>6</v>
          </cell>
          <cell r="E92">
            <v>11</v>
          </cell>
          <cell r="F92">
            <v>387.01</v>
          </cell>
          <cell r="G92">
            <v>13</v>
          </cell>
          <cell r="H92" t="str">
            <v>藿香系列</v>
          </cell>
          <cell r="I92">
            <v>15</v>
          </cell>
          <cell r="J92">
            <v>17</v>
          </cell>
          <cell r="K92">
            <v>1446.76</v>
          </cell>
          <cell r="L92">
            <v>84</v>
          </cell>
          <cell r="M92" t="str">
            <v>补肾系列</v>
          </cell>
          <cell r="N92">
            <v>29</v>
          </cell>
          <cell r="O92">
            <v>32</v>
          </cell>
          <cell r="P92">
            <v>1446.8</v>
          </cell>
          <cell r="Q92">
            <v>24</v>
          </cell>
          <cell r="R92" t="str">
            <v>胃肠道系列</v>
          </cell>
          <cell r="S92">
            <v>2</v>
          </cell>
          <cell r="T92">
            <v>3</v>
          </cell>
          <cell r="U92">
            <v>515.65</v>
          </cell>
          <cell r="V92">
            <v>17</v>
          </cell>
          <cell r="W92" t="str">
            <v>瘦身系列</v>
          </cell>
          <cell r="X92">
            <v>1</v>
          </cell>
          <cell r="Y92">
            <v>2</v>
          </cell>
          <cell r="Z92">
            <v>1152</v>
          </cell>
          <cell r="AA92">
            <v>8</v>
          </cell>
          <cell r="AB92" t="str">
            <v>关爱女性系列</v>
          </cell>
          <cell r="AC92">
            <v>4</v>
          </cell>
          <cell r="AD92">
            <v>6</v>
          </cell>
          <cell r="AE92">
            <v>405</v>
          </cell>
          <cell r="AF92">
            <v>3</v>
          </cell>
          <cell r="AG92" t="str">
            <v>补钙系列</v>
          </cell>
          <cell r="AH92">
            <v>68</v>
          </cell>
          <cell r="AI92">
            <v>102</v>
          </cell>
          <cell r="AJ92">
            <v>3644.01</v>
          </cell>
          <cell r="AK92">
            <v>50</v>
          </cell>
          <cell r="AL92" t="str">
            <v>感冒系列</v>
          </cell>
          <cell r="AM92">
            <v>84.5</v>
          </cell>
          <cell r="AN92">
            <v>169</v>
          </cell>
          <cell r="AO92">
            <v>1667.95</v>
          </cell>
          <cell r="AP92">
            <v>67</v>
          </cell>
        </row>
        <row r="93">
          <cell r="B93">
            <v>103198</v>
          </cell>
          <cell r="C93" t="str">
            <v>藏药</v>
          </cell>
          <cell r="D93">
            <v>6</v>
          </cell>
          <cell r="E93">
            <v>11</v>
          </cell>
          <cell r="F93">
            <v>304</v>
          </cell>
          <cell r="G93">
            <v>8</v>
          </cell>
          <cell r="H93" t="str">
            <v>藿香系列</v>
          </cell>
          <cell r="I93">
            <v>15</v>
          </cell>
          <cell r="J93">
            <v>17</v>
          </cell>
          <cell r="K93">
            <v>2853.5</v>
          </cell>
          <cell r="L93">
            <v>186</v>
          </cell>
          <cell r="M93" t="str">
            <v>补肾系列</v>
          </cell>
          <cell r="N93">
            <v>29</v>
          </cell>
          <cell r="O93">
            <v>32</v>
          </cell>
          <cell r="P93">
            <v>2184.44</v>
          </cell>
          <cell r="Q93">
            <v>44</v>
          </cell>
          <cell r="R93" t="str">
            <v>胃肠道系列</v>
          </cell>
          <cell r="S93">
            <v>2</v>
          </cell>
          <cell r="T93">
            <v>3</v>
          </cell>
          <cell r="U93">
            <v>664.31</v>
          </cell>
          <cell r="V93">
            <v>20</v>
          </cell>
          <cell r="W93" t="str">
            <v>瘦身系列</v>
          </cell>
          <cell r="X93">
            <v>2</v>
          </cell>
          <cell r="Y93">
            <v>3</v>
          </cell>
          <cell r="Z93">
            <v>2304</v>
          </cell>
          <cell r="AA93">
            <v>12</v>
          </cell>
          <cell r="AB93" t="str">
            <v>关爱女性系列</v>
          </cell>
          <cell r="AC93">
            <v>5</v>
          </cell>
          <cell r="AD93">
            <v>8</v>
          </cell>
          <cell r="AE93">
            <v>3114.5</v>
          </cell>
          <cell r="AF93">
            <v>14</v>
          </cell>
          <cell r="AG93" t="str">
            <v>补钙系列</v>
          </cell>
          <cell r="AH93">
            <v>150</v>
          </cell>
          <cell r="AI93">
            <v>225</v>
          </cell>
          <cell r="AJ93">
            <v>1466.55</v>
          </cell>
          <cell r="AK93">
            <v>17</v>
          </cell>
          <cell r="AL93" t="str">
            <v>感冒系列</v>
          </cell>
          <cell r="AM93">
            <v>1164.51</v>
          </cell>
          <cell r="AN93">
            <v>1339.2</v>
          </cell>
          <cell r="AO93">
            <v>775.04</v>
          </cell>
          <cell r="AP93">
            <v>32</v>
          </cell>
        </row>
        <row r="94">
          <cell r="B94">
            <v>103199</v>
          </cell>
          <cell r="C94" t="str">
            <v>藏药</v>
          </cell>
          <cell r="D94">
            <v>6</v>
          </cell>
          <cell r="E94">
            <v>11</v>
          </cell>
          <cell r="F94">
            <v>298</v>
          </cell>
          <cell r="G94">
            <v>9</v>
          </cell>
          <cell r="H94" t="str">
            <v>藿香系列</v>
          </cell>
          <cell r="I94">
            <v>15</v>
          </cell>
          <cell r="J94">
            <v>17</v>
          </cell>
          <cell r="K94">
            <v>1916.6</v>
          </cell>
          <cell r="L94">
            <v>104</v>
          </cell>
          <cell r="M94" t="str">
            <v>补肾系列</v>
          </cell>
          <cell r="N94">
            <v>29</v>
          </cell>
          <cell r="O94">
            <v>32</v>
          </cell>
          <cell r="P94">
            <v>487.5</v>
          </cell>
          <cell r="Q94">
            <v>10</v>
          </cell>
          <cell r="R94" t="str">
            <v>胃肠道系列</v>
          </cell>
          <cell r="S94">
            <v>2</v>
          </cell>
          <cell r="T94">
            <v>3</v>
          </cell>
          <cell r="U94">
            <v>1359.8</v>
          </cell>
          <cell r="V94">
            <v>32</v>
          </cell>
          <cell r="W94" t="str">
            <v>瘦身系列</v>
          </cell>
          <cell r="X94">
            <v>1</v>
          </cell>
          <cell r="Y94">
            <v>2</v>
          </cell>
          <cell r="Z94">
            <v>416</v>
          </cell>
          <cell r="AA94">
            <v>2</v>
          </cell>
          <cell r="AB94" t="str">
            <v>关爱女性系列</v>
          </cell>
          <cell r="AC94">
            <v>1</v>
          </cell>
          <cell r="AD94">
            <v>3</v>
          </cell>
          <cell r="AE94">
            <v>1538.62</v>
          </cell>
          <cell r="AF94">
            <v>11</v>
          </cell>
          <cell r="AG94" t="str">
            <v>补钙系列</v>
          </cell>
          <cell r="AH94">
            <v>68</v>
          </cell>
          <cell r="AI94">
            <v>102</v>
          </cell>
          <cell r="AJ94">
            <v>2952.21</v>
          </cell>
          <cell r="AK94">
            <v>45</v>
          </cell>
          <cell r="AL94" t="str">
            <v>感冒系列</v>
          </cell>
          <cell r="AM94">
            <v>84.5</v>
          </cell>
          <cell r="AN94">
            <v>169</v>
          </cell>
          <cell r="AO94">
            <v>1782.43</v>
          </cell>
          <cell r="AP94">
            <v>65</v>
          </cell>
        </row>
        <row r="95">
          <cell r="B95">
            <v>103639</v>
          </cell>
          <cell r="C95" t="str">
            <v>藏药</v>
          </cell>
          <cell r="D95">
            <v>6</v>
          </cell>
          <cell r="E95">
            <v>11</v>
          </cell>
          <cell r="F95">
            <v>842</v>
          </cell>
          <cell r="G95">
            <v>23</v>
          </cell>
          <cell r="H95" t="str">
            <v>藿香系列</v>
          </cell>
          <cell r="I95">
            <v>15</v>
          </cell>
          <cell r="J95">
            <v>17</v>
          </cell>
          <cell r="K95">
            <v>2108.43</v>
          </cell>
          <cell r="L95">
            <v>123</v>
          </cell>
          <cell r="M95" t="str">
            <v>补肾系列</v>
          </cell>
          <cell r="N95">
            <v>29</v>
          </cell>
          <cell r="O95">
            <v>32</v>
          </cell>
          <cell r="P95">
            <v>1703.01</v>
          </cell>
          <cell r="Q95">
            <v>24</v>
          </cell>
          <cell r="R95" t="str">
            <v>胃肠道系列</v>
          </cell>
          <cell r="S95">
            <v>2</v>
          </cell>
          <cell r="T95">
            <v>3</v>
          </cell>
          <cell r="U95">
            <v>667.68</v>
          </cell>
          <cell r="V95">
            <v>18</v>
          </cell>
          <cell r="W95" t="str">
            <v>瘦身系列</v>
          </cell>
          <cell r="X95">
            <v>1</v>
          </cell>
          <cell r="Y95">
            <v>2</v>
          </cell>
          <cell r="Z95">
            <v>864</v>
          </cell>
          <cell r="AA95">
            <v>5</v>
          </cell>
          <cell r="AB95" t="str">
            <v>关爱女性系列</v>
          </cell>
          <cell r="AC95">
            <v>2</v>
          </cell>
          <cell r="AD95">
            <v>4</v>
          </cell>
          <cell r="AE95">
            <v>2660.43</v>
          </cell>
          <cell r="AF95">
            <v>17</v>
          </cell>
          <cell r="AG95" t="str">
            <v>补钙系列</v>
          </cell>
          <cell r="AH95">
            <v>150</v>
          </cell>
          <cell r="AI95">
            <v>225</v>
          </cell>
          <cell r="AJ95">
            <v>5935.81</v>
          </cell>
          <cell r="AK95">
            <v>73</v>
          </cell>
          <cell r="AL95" t="str">
            <v>感冒系列</v>
          </cell>
          <cell r="AM95">
            <v>84.5</v>
          </cell>
          <cell r="AN95">
            <v>169</v>
          </cell>
          <cell r="AO95">
            <v>1177.77</v>
          </cell>
          <cell r="AP95">
            <v>45</v>
          </cell>
        </row>
        <row r="96">
          <cell r="B96">
            <v>104428</v>
          </cell>
          <cell r="C96" t="str">
            <v>藏药</v>
          </cell>
        </row>
        <row r="96">
          <cell r="F96">
            <v>1139.85</v>
          </cell>
          <cell r="G96">
            <v>26</v>
          </cell>
          <cell r="H96" t="str">
            <v>藿香系列</v>
          </cell>
        </row>
        <row r="96">
          <cell r="K96">
            <v>1529.26</v>
          </cell>
          <cell r="L96">
            <v>85</v>
          </cell>
          <cell r="M96" t="str">
            <v>补肾系列</v>
          </cell>
        </row>
        <row r="96">
          <cell r="P96">
            <v>2247.31</v>
          </cell>
          <cell r="Q96">
            <v>35</v>
          </cell>
          <cell r="R96" t="str">
            <v>胃肠道系列</v>
          </cell>
        </row>
        <row r="96">
          <cell r="U96">
            <v>586.09</v>
          </cell>
          <cell r="V96">
            <v>17</v>
          </cell>
          <cell r="W96" t="str">
            <v>瘦身系列</v>
          </cell>
        </row>
        <row r="96">
          <cell r="Z96">
            <v>208</v>
          </cell>
          <cell r="AA96">
            <v>1</v>
          </cell>
          <cell r="AB96" t="str">
            <v>关爱女性系列</v>
          </cell>
        </row>
        <row r="96">
          <cell r="AE96">
            <v>717</v>
          </cell>
          <cell r="AF96">
            <v>5</v>
          </cell>
          <cell r="AG96" t="str">
            <v>补钙系列</v>
          </cell>
        </row>
        <row r="96">
          <cell r="AJ96">
            <v>2597.91</v>
          </cell>
          <cell r="AK96">
            <v>32</v>
          </cell>
          <cell r="AL96" t="str">
            <v>感冒系列</v>
          </cell>
        </row>
        <row r="96">
          <cell r="AO96">
            <v>244.58</v>
          </cell>
          <cell r="AP96">
            <v>9</v>
          </cell>
        </row>
        <row r="97">
          <cell r="B97">
            <v>104429</v>
          </cell>
          <cell r="C97" t="str">
            <v>藏药</v>
          </cell>
        </row>
        <row r="97">
          <cell r="F97">
            <v>187.65</v>
          </cell>
          <cell r="G97">
            <v>5</v>
          </cell>
          <cell r="H97" t="str">
            <v>藿香系列</v>
          </cell>
        </row>
        <row r="97">
          <cell r="K97">
            <v>600.75</v>
          </cell>
          <cell r="L97">
            <v>40</v>
          </cell>
          <cell r="M97" t="str">
            <v>补肾系列</v>
          </cell>
        </row>
        <row r="97">
          <cell r="P97">
            <v>379</v>
          </cell>
          <cell r="Q97">
            <v>7</v>
          </cell>
          <cell r="R97" t="str">
            <v>胃肠道系列</v>
          </cell>
        </row>
        <row r="97">
          <cell r="U97">
            <v>212.88</v>
          </cell>
          <cell r="V97">
            <v>6</v>
          </cell>
        </row>
        <row r="97">
          <cell r="AB97" t="str">
            <v>关爱女性系列</v>
          </cell>
        </row>
        <row r="97">
          <cell r="AE97">
            <v>1150</v>
          </cell>
          <cell r="AF97">
            <v>8</v>
          </cell>
          <cell r="AG97" t="str">
            <v>补钙系列</v>
          </cell>
        </row>
        <row r="97">
          <cell r="AJ97">
            <v>1524.74</v>
          </cell>
          <cell r="AK97">
            <v>24</v>
          </cell>
          <cell r="AL97" t="str">
            <v>感冒系列</v>
          </cell>
        </row>
        <row r="97">
          <cell r="AO97">
            <v>377.95</v>
          </cell>
          <cell r="AP97">
            <v>15</v>
          </cell>
        </row>
        <row r="98">
          <cell r="B98">
            <v>104430</v>
          </cell>
          <cell r="C98" t="str">
            <v>藏药</v>
          </cell>
        </row>
        <row r="98">
          <cell r="F98">
            <v>32</v>
          </cell>
          <cell r="G98">
            <v>1</v>
          </cell>
          <cell r="H98" t="str">
            <v>藿香系列</v>
          </cell>
        </row>
        <row r="98">
          <cell r="K98">
            <v>1766.28</v>
          </cell>
          <cell r="L98">
            <v>121.5</v>
          </cell>
          <cell r="M98" t="str">
            <v>补肾系列</v>
          </cell>
        </row>
        <row r="98">
          <cell r="P98">
            <v>238.1</v>
          </cell>
          <cell r="Q98">
            <v>2</v>
          </cell>
          <cell r="R98" t="str">
            <v>胃肠道系列</v>
          </cell>
        </row>
        <row r="98">
          <cell r="U98">
            <v>264.27</v>
          </cell>
          <cell r="V98">
            <v>9</v>
          </cell>
        </row>
        <row r="98">
          <cell r="AB98" t="str">
            <v>关爱女性系列</v>
          </cell>
        </row>
        <row r="98">
          <cell r="AE98">
            <v>444</v>
          </cell>
          <cell r="AF98">
            <v>4</v>
          </cell>
          <cell r="AG98" t="str">
            <v>补钙系列</v>
          </cell>
        </row>
        <row r="98">
          <cell r="AJ98">
            <v>2497.59</v>
          </cell>
          <cell r="AK98">
            <v>37</v>
          </cell>
          <cell r="AL98" t="str">
            <v>感冒系列</v>
          </cell>
        </row>
        <row r="98">
          <cell r="AO98">
            <v>540.54</v>
          </cell>
          <cell r="AP98">
            <v>20</v>
          </cell>
        </row>
        <row r="99">
          <cell r="B99">
            <v>104533</v>
          </cell>
          <cell r="C99" t="str">
            <v>藏药</v>
          </cell>
        </row>
        <row r="99">
          <cell r="F99">
            <v>130.36</v>
          </cell>
          <cell r="G99">
            <v>4</v>
          </cell>
          <cell r="H99" t="str">
            <v>藿香系列</v>
          </cell>
        </row>
        <row r="99">
          <cell r="K99">
            <v>1110.1</v>
          </cell>
          <cell r="L99">
            <v>67</v>
          </cell>
          <cell r="M99" t="str">
            <v>补肾系列</v>
          </cell>
        </row>
        <row r="99">
          <cell r="P99">
            <v>1480.5</v>
          </cell>
          <cell r="Q99">
            <v>22</v>
          </cell>
          <cell r="R99" t="str">
            <v>胃肠道系列</v>
          </cell>
        </row>
        <row r="99">
          <cell r="U99">
            <v>274.06</v>
          </cell>
          <cell r="V99">
            <v>9</v>
          </cell>
          <cell r="W99" t="str">
            <v>瘦身系列</v>
          </cell>
        </row>
        <row r="99">
          <cell r="Z99">
            <v>864</v>
          </cell>
          <cell r="AA99">
            <v>5</v>
          </cell>
          <cell r="AB99" t="str">
            <v>关爱女性系列</v>
          </cell>
        </row>
        <row r="99">
          <cell r="AE99">
            <v>405</v>
          </cell>
          <cell r="AF99">
            <v>3</v>
          </cell>
          <cell r="AG99" t="str">
            <v>补钙系列</v>
          </cell>
        </row>
        <row r="99">
          <cell r="AJ99">
            <v>3627.17</v>
          </cell>
          <cell r="AK99">
            <v>42</v>
          </cell>
          <cell r="AL99" t="str">
            <v>感冒系列</v>
          </cell>
        </row>
        <row r="99">
          <cell r="AO99">
            <v>254.38</v>
          </cell>
          <cell r="AP99">
            <v>11</v>
          </cell>
        </row>
        <row r="100">
          <cell r="B100">
            <v>104838</v>
          </cell>
          <cell r="C100" t="str">
            <v>藏药</v>
          </cell>
        </row>
        <row r="100">
          <cell r="F100">
            <v>323.55</v>
          </cell>
          <cell r="G100">
            <v>8</v>
          </cell>
          <cell r="H100" t="str">
            <v>藿香系列</v>
          </cell>
        </row>
        <row r="100">
          <cell r="K100">
            <v>1360</v>
          </cell>
          <cell r="L100">
            <v>75</v>
          </cell>
          <cell r="M100" t="str">
            <v>补肾系列</v>
          </cell>
        </row>
        <row r="100">
          <cell r="P100">
            <v>1278.13</v>
          </cell>
          <cell r="Q100">
            <v>25</v>
          </cell>
          <cell r="R100" t="str">
            <v>胃肠道系列</v>
          </cell>
        </row>
        <row r="100">
          <cell r="U100">
            <v>260.35</v>
          </cell>
          <cell r="V100">
            <v>7</v>
          </cell>
          <cell r="W100" t="str">
            <v>瘦身系列</v>
          </cell>
        </row>
        <row r="100">
          <cell r="Z100">
            <v>1072</v>
          </cell>
          <cell r="AA100">
            <v>7</v>
          </cell>
          <cell r="AB100" t="str">
            <v>关爱女性系列</v>
          </cell>
        </row>
        <row r="100">
          <cell r="AE100">
            <v>1062</v>
          </cell>
          <cell r="AF100">
            <v>7</v>
          </cell>
          <cell r="AG100" t="str">
            <v>补钙系列</v>
          </cell>
        </row>
        <row r="100">
          <cell r="AJ100">
            <v>1226</v>
          </cell>
          <cell r="AK100">
            <v>20</v>
          </cell>
          <cell r="AL100" t="str">
            <v>感冒系列</v>
          </cell>
        </row>
        <row r="100">
          <cell r="AO100">
            <v>286.74</v>
          </cell>
          <cell r="AP100">
            <v>11</v>
          </cell>
        </row>
        <row r="101">
          <cell r="B101">
            <v>105267</v>
          </cell>
          <cell r="C101" t="str">
            <v>藏药</v>
          </cell>
        </row>
        <row r="101">
          <cell r="F101">
            <v>300</v>
          </cell>
          <cell r="G101">
            <v>9</v>
          </cell>
          <cell r="H101" t="str">
            <v>藿香系列</v>
          </cell>
        </row>
        <row r="101">
          <cell r="K101">
            <v>1087</v>
          </cell>
          <cell r="L101">
            <v>68.92</v>
          </cell>
          <cell r="M101" t="str">
            <v>补肾系列</v>
          </cell>
        </row>
        <row r="101">
          <cell r="P101">
            <v>1346.3</v>
          </cell>
          <cell r="Q101">
            <v>15</v>
          </cell>
          <cell r="R101" t="str">
            <v>胃肠道系列</v>
          </cell>
        </row>
        <row r="101">
          <cell r="U101">
            <v>323.29</v>
          </cell>
          <cell r="V101">
            <v>9</v>
          </cell>
          <cell r="W101" t="str">
            <v>瘦身系列</v>
          </cell>
        </row>
        <row r="101">
          <cell r="Z101">
            <v>416</v>
          </cell>
          <cell r="AA101">
            <v>2</v>
          </cell>
          <cell r="AB101" t="str">
            <v>关爱女性系列</v>
          </cell>
        </row>
        <row r="101">
          <cell r="AE101">
            <v>405</v>
          </cell>
          <cell r="AF101">
            <v>3</v>
          </cell>
          <cell r="AG101" t="str">
            <v>补钙系列</v>
          </cell>
        </row>
        <row r="101">
          <cell r="AJ101">
            <v>2671.82</v>
          </cell>
          <cell r="AK101">
            <v>37</v>
          </cell>
          <cell r="AL101" t="str">
            <v>感冒系列</v>
          </cell>
        </row>
        <row r="101">
          <cell r="AO101">
            <v>246.99</v>
          </cell>
          <cell r="AP101">
            <v>9</v>
          </cell>
        </row>
        <row r="102">
          <cell r="B102">
            <v>105396</v>
          </cell>
          <cell r="C102" t="str">
            <v>藏药</v>
          </cell>
        </row>
        <row r="102">
          <cell r="F102">
            <v>336.6</v>
          </cell>
          <cell r="G102">
            <v>9</v>
          </cell>
          <cell r="H102" t="str">
            <v>藿香系列</v>
          </cell>
        </row>
        <row r="102">
          <cell r="K102">
            <v>920.95</v>
          </cell>
          <cell r="L102">
            <v>54</v>
          </cell>
        </row>
        <row r="102">
          <cell r="R102" t="str">
            <v>胃肠道系列</v>
          </cell>
        </row>
        <row r="102">
          <cell r="U102">
            <v>1012.07</v>
          </cell>
          <cell r="V102">
            <v>26</v>
          </cell>
        </row>
        <row r="102">
          <cell r="AB102" t="str">
            <v>关爱女性系列</v>
          </cell>
        </row>
        <row r="102">
          <cell r="AE102">
            <v>405</v>
          </cell>
          <cell r="AF102">
            <v>3</v>
          </cell>
          <cell r="AG102" t="str">
            <v>补钙系列</v>
          </cell>
        </row>
        <row r="102">
          <cell r="AJ102">
            <v>686</v>
          </cell>
          <cell r="AK102">
            <v>7</v>
          </cell>
          <cell r="AL102" t="str">
            <v>感冒系列</v>
          </cell>
        </row>
        <row r="102">
          <cell r="AO102">
            <v>883.7</v>
          </cell>
          <cell r="AP102">
            <v>34</v>
          </cell>
        </row>
        <row r="103">
          <cell r="B103">
            <v>105751</v>
          </cell>
          <cell r="C103" t="str">
            <v>藏药</v>
          </cell>
        </row>
        <row r="103">
          <cell r="F103">
            <v>462</v>
          </cell>
          <cell r="G103">
            <v>12</v>
          </cell>
          <cell r="H103" t="str">
            <v>藿香系列</v>
          </cell>
        </row>
        <row r="103">
          <cell r="K103">
            <v>1871.65</v>
          </cell>
          <cell r="L103">
            <v>110</v>
          </cell>
          <cell r="M103" t="str">
            <v>补肾系列</v>
          </cell>
        </row>
        <row r="103">
          <cell r="P103">
            <v>802.51</v>
          </cell>
          <cell r="Q103">
            <v>11</v>
          </cell>
          <cell r="R103" t="str">
            <v>胃肠道系列</v>
          </cell>
        </row>
        <row r="103">
          <cell r="U103">
            <v>680.7</v>
          </cell>
          <cell r="V103">
            <v>20</v>
          </cell>
        </row>
        <row r="103">
          <cell r="AB103" t="str">
            <v>关爱女性系列</v>
          </cell>
        </row>
        <row r="103">
          <cell r="AE103">
            <v>540</v>
          </cell>
          <cell r="AF103">
            <v>4</v>
          </cell>
          <cell r="AG103" t="str">
            <v>补钙系列</v>
          </cell>
        </row>
        <row r="103">
          <cell r="AJ103">
            <v>567</v>
          </cell>
          <cell r="AK103">
            <v>7</v>
          </cell>
          <cell r="AL103" t="str">
            <v>感冒系列</v>
          </cell>
        </row>
        <row r="103">
          <cell r="AO103">
            <v>378.56</v>
          </cell>
          <cell r="AP103">
            <v>15</v>
          </cell>
        </row>
        <row r="104">
          <cell r="B104">
            <v>105910</v>
          </cell>
          <cell r="C104" t="str">
            <v>藏药</v>
          </cell>
        </row>
        <row r="104">
          <cell r="F104">
            <v>31.5</v>
          </cell>
          <cell r="G104">
            <v>1</v>
          </cell>
          <cell r="H104" t="str">
            <v>藿香系列</v>
          </cell>
        </row>
        <row r="104">
          <cell r="K104">
            <v>999.75</v>
          </cell>
          <cell r="L104">
            <v>54</v>
          </cell>
          <cell r="M104" t="str">
            <v>补肾系列</v>
          </cell>
        </row>
        <row r="104">
          <cell r="P104">
            <v>119.5</v>
          </cell>
          <cell r="Q104">
            <v>2</v>
          </cell>
          <cell r="R104" t="str">
            <v>胃肠道系列</v>
          </cell>
        </row>
        <row r="104">
          <cell r="U104">
            <v>217.55</v>
          </cell>
          <cell r="V104">
            <v>5</v>
          </cell>
        </row>
        <row r="104">
          <cell r="AB104" t="str">
            <v>关爱女性系列</v>
          </cell>
        </row>
        <row r="104">
          <cell r="AE104">
            <v>634</v>
          </cell>
          <cell r="AF104">
            <v>2</v>
          </cell>
        </row>
        <row r="104">
          <cell r="AL104" t="str">
            <v>感冒系列</v>
          </cell>
        </row>
        <row r="104">
          <cell r="AO104">
            <v>216.08</v>
          </cell>
          <cell r="AP104">
            <v>8</v>
          </cell>
        </row>
        <row r="105">
          <cell r="B105">
            <v>106066</v>
          </cell>
          <cell r="C105" t="str">
            <v>藏药</v>
          </cell>
        </row>
        <row r="105">
          <cell r="F105">
            <v>2542.16</v>
          </cell>
          <cell r="G105">
            <v>64</v>
          </cell>
          <cell r="H105" t="str">
            <v>藿香系列</v>
          </cell>
        </row>
        <row r="105">
          <cell r="K105">
            <v>2449.23</v>
          </cell>
          <cell r="L105">
            <v>144</v>
          </cell>
          <cell r="M105" t="str">
            <v>补肾系列</v>
          </cell>
        </row>
        <row r="105">
          <cell r="P105">
            <v>1185.5</v>
          </cell>
          <cell r="Q105">
            <v>15</v>
          </cell>
          <cell r="R105" t="str">
            <v>胃肠道系列</v>
          </cell>
        </row>
        <row r="105">
          <cell r="U105">
            <v>1060.37</v>
          </cell>
          <cell r="V105">
            <v>28</v>
          </cell>
          <cell r="W105" t="str">
            <v>瘦身系列</v>
          </cell>
        </row>
        <row r="105">
          <cell r="Z105">
            <v>416</v>
          </cell>
          <cell r="AA105">
            <v>2</v>
          </cell>
          <cell r="AB105" t="str">
            <v>关爱女性系列</v>
          </cell>
        </row>
        <row r="105">
          <cell r="AE105">
            <v>1186</v>
          </cell>
          <cell r="AF105">
            <v>5</v>
          </cell>
          <cell r="AG105" t="str">
            <v>补钙系列</v>
          </cell>
        </row>
        <row r="105">
          <cell r="AJ105">
            <v>649</v>
          </cell>
          <cell r="AK105">
            <v>10</v>
          </cell>
          <cell r="AL105" t="str">
            <v>感冒系列</v>
          </cell>
        </row>
        <row r="105">
          <cell r="AO105">
            <v>3766.82</v>
          </cell>
          <cell r="AP105">
            <v>143</v>
          </cell>
        </row>
        <row r="106">
          <cell r="B106">
            <v>106399</v>
          </cell>
          <cell r="C106" t="str">
            <v>藏药</v>
          </cell>
        </row>
        <row r="106">
          <cell r="F106">
            <v>193</v>
          </cell>
          <cell r="G106">
            <v>4</v>
          </cell>
          <cell r="H106" t="str">
            <v>藿香系列</v>
          </cell>
        </row>
        <row r="106">
          <cell r="K106">
            <v>544.93</v>
          </cell>
          <cell r="L106">
            <v>34</v>
          </cell>
          <cell r="M106" t="str">
            <v>补肾系列</v>
          </cell>
        </row>
        <row r="106">
          <cell r="P106">
            <v>68.5</v>
          </cell>
          <cell r="Q106">
            <v>2</v>
          </cell>
          <cell r="R106" t="str">
            <v>胃肠道系列</v>
          </cell>
        </row>
        <row r="106">
          <cell r="U106">
            <v>685.38</v>
          </cell>
          <cell r="V106">
            <v>20</v>
          </cell>
          <cell r="W106" t="str">
            <v>瘦身系列</v>
          </cell>
        </row>
        <row r="106">
          <cell r="Z106">
            <v>208</v>
          </cell>
          <cell r="AA106">
            <v>1</v>
          </cell>
          <cell r="AB106" t="str">
            <v>关爱女性系列</v>
          </cell>
        </row>
        <row r="106">
          <cell r="AE106">
            <v>1728.01</v>
          </cell>
          <cell r="AF106">
            <v>11</v>
          </cell>
          <cell r="AG106" t="str">
            <v>补钙系列</v>
          </cell>
        </row>
        <row r="106">
          <cell r="AJ106">
            <v>655.3</v>
          </cell>
          <cell r="AK106">
            <v>8</v>
          </cell>
          <cell r="AL106" t="str">
            <v>感冒系列</v>
          </cell>
        </row>
        <row r="106">
          <cell r="AO106">
            <v>382.27</v>
          </cell>
          <cell r="AP106">
            <v>16</v>
          </cell>
        </row>
        <row r="107">
          <cell r="B107">
            <v>106485</v>
          </cell>
          <cell r="C107" t="str">
            <v>藏药</v>
          </cell>
        </row>
        <row r="107">
          <cell r="F107">
            <v>71</v>
          </cell>
          <cell r="G107">
            <v>2</v>
          </cell>
          <cell r="H107" t="str">
            <v>藿香系列</v>
          </cell>
        </row>
        <row r="107">
          <cell r="K107">
            <v>332.11</v>
          </cell>
          <cell r="L107">
            <v>24</v>
          </cell>
          <cell r="M107" t="str">
            <v>补肾系列</v>
          </cell>
        </row>
        <row r="107">
          <cell r="P107">
            <v>290</v>
          </cell>
          <cell r="Q107">
            <v>5</v>
          </cell>
        </row>
        <row r="107">
          <cell r="AG107" t="str">
            <v>补钙系列</v>
          </cell>
        </row>
        <row r="107">
          <cell r="AJ107">
            <v>552</v>
          </cell>
          <cell r="AK107">
            <v>5</v>
          </cell>
          <cell r="AL107" t="str">
            <v>感冒系列</v>
          </cell>
        </row>
        <row r="107">
          <cell r="AO107">
            <v>21.8</v>
          </cell>
          <cell r="AP107">
            <v>1</v>
          </cell>
        </row>
        <row r="108">
          <cell r="B108">
            <v>106568</v>
          </cell>
        </row>
        <row r="108">
          <cell r="H108" t="str">
            <v>藿香系列</v>
          </cell>
        </row>
        <row r="108">
          <cell r="K108">
            <v>574.2</v>
          </cell>
          <cell r="L108">
            <v>34</v>
          </cell>
        </row>
        <row r="108">
          <cell r="R108" t="str">
            <v>胃肠道系列</v>
          </cell>
        </row>
        <row r="108">
          <cell r="U108">
            <v>407.48</v>
          </cell>
          <cell r="V108">
            <v>11</v>
          </cell>
        </row>
        <row r="108">
          <cell r="AG108" t="str">
            <v>补钙系列</v>
          </cell>
        </row>
        <row r="108">
          <cell r="AJ108">
            <v>537.95</v>
          </cell>
          <cell r="AK108">
            <v>6</v>
          </cell>
          <cell r="AL108" t="str">
            <v>感冒系列</v>
          </cell>
        </row>
        <row r="108">
          <cell r="AO108">
            <v>116.6</v>
          </cell>
          <cell r="AP108">
            <v>4</v>
          </cell>
        </row>
        <row r="109">
          <cell r="B109">
            <v>106569</v>
          </cell>
          <cell r="C109" t="str">
            <v>藏药</v>
          </cell>
        </row>
        <row r="109">
          <cell r="F109">
            <v>512.8</v>
          </cell>
          <cell r="G109">
            <v>12</v>
          </cell>
          <cell r="H109" t="str">
            <v>藿香系列</v>
          </cell>
        </row>
        <row r="109">
          <cell r="K109">
            <v>776.66</v>
          </cell>
          <cell r="L109">
            <v>48</v>
          </cell>
          <cell r="M109" t="str">
            <v>补肾系列</v>
          </cell>
        </row>
        <row r="109">
          <cell r="P109">
            <v>329</v>
          </cell>
          <cell r="Q109">
            <v>7</v>
          </cell>
          <cell r="R109" t="str">
            <v>胃肠道系列</v>
          </cell>
        </row>
        <row r="109">
          <cell r="U109">
            <v>311.14</v>
          </cell>
          <cell r="V109">
            <v>9</v>
          </cell>
          <cell r="W109" t="str">
            <v>瘦身系列</v>
          </cell>
        </row>
        <row r="109">
          <cell r="Z109">
            <v>851.99</v>
          </cell>
          <cell r="AA109">
            <v>4</v>
          </cell>
          <cell r="AB109" t="str">
            <v>关爱女性系列</v>
          </cell>
        </row>
        <row r="109">
          <cell r="AE109">
            <v>1186</v>
          </cell>
          <cell r="AF109">
            <v>5</v>
          </cell>
          <cell r="AG109" t="str">
            <v>补钙系列</v>
          </cell>
        </row>
        <row r="109">
          <cell r="AJ109">
            <v>730.3</v>
          </cell>
          <cell r="AK109">
            <v>7</v>
          </cell>
          <cell r="AL109" t="str">
            <v>感冒系列</v>
          </cell>
        </row>
        <row r="109">
          <cell r="AO109">
            <v>175.74</v>
          </cell>
          <cell r="AP109">
            <v>7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222</v>
          </cell>
          <cell r="C5">
            <v>4384.43</v>
          </cell>
        </row>
        <row r="6">
          <cell r="A6">
            <v>54</v>
          </cell>
          <cell r="B6">
            <v>318</v>
          </cell>
          <cell r="C6">
            <v>5689.44000000001</v>
          </cell>
        </row>
        <row r="7">
          <cell r="A7">
            <v>56</v>
          </cell>
          <cell r="B7">
            <v>133</v>
          </cell>
          <cell r="C7">
            <v>2541.01</v>
          </cell>
        </row>
        <row r="8">
          <cell r="A8">
            <v>307</v>
          </cell>
          <cell r="B8">
            <v>3643</v>
          </cell>
          <cell r="C8">
            <v>54892.7000000003</v>
          </cell>
        </row>
        <row r="9">
          <cell r="A9">
            <v>308</v>
          </cell>
          <cell r="B9">
            <v>229</v>
          </cell>
          <cell r="C9">
            <v>3925.27000000001</v>
          </cell>
        </row>
        <row r="10">
          <cell r="A10">
            <v>311</v>
          </cell>
          <cell r="B10">
            <v>1715</v>
          </cell>
          <cell r="C10">
            <v>27155.19</v>
          </cell>
        </row>
        <row r="11">
          <cell r="A11">
            <v>329</v>
          </cell>
          <cell r="B11">
            <v>255</v>
          </cell>
          <cell r="C11">
            <v>4646.34</v>
          </cell>
        </row>
        <row r="12">
          <cell r="A12">
            <v>337</v>
          </cell>
          <cell r="B12">
            <v>608</v>
          </cell>
          <cell r="C12">
            <v>9673.40999999999</v>
          </cell>
        </row>
        <row r="13">
          <cell r="A13">
            <v>339</v>
          </cell>
          <cell r="B13">
            <v>216</v>
          </cell>
          <cell r="C13">
            <v>3614.4</v>
          </cell>
        </row>
        <row r="14">
          <cell r="A14">
            <v>341</v>
          </cell>
          <cell r="B14">
            <v>208</v>
          </cell>
          <cell r="C14">
            <v>3982.93000000001</v>
          </cell>
        </row>
        <row r="15">
          <cell r="A15">
            <v>343</v>
          </cell>
          <cell r="B15">
            <v>222</v>
          </cell>
          <cell r="C15">
            <v>4329.56000000001</v>
          </cell>
        </row>
        <row r="16">
          <cell r="A16">
            <v>345</v>
          </cell>
          <cell r="B16">
            <v>1072</v>
          </cell>
          <cell r="C16">
            <v>16804.66</v>
          </cell>
        </row>
        <row r="17">
          <cell r="A17">
            <v>347</v>
          </cell>
          <cell r="B17">
            <v>74</v>
          </cell>
          <cell r="C17">
            <v>1445.24</v>
          </cell>
        </row>
        <row r="18">
          <cell r="A18">
            <v>349</v>
          </cell>
          <cell r="B18">
            <v>70</v>
          </cell>
          <cell r="C18">
            <v>1365.58</v>
          </cell>
        </row>
        <row r="19">
          <cell r="A19">
            <v>351</v>
          </cell>
          <cell r="B19">
            <v>51</v>
          </cell>
          <cell r="C19">
            <v>963.43</v>
          </cell>
        </row>
        <row r="20">
          <cell r="A20">
            <v>355</v>
          </cell>
          <cell r="B20">
            <v>98</v>
          </cell>
          <cell r="C20">
            <v>1849.01</v>
          </cell>
        </row>
        <row r="21">
          <cell r="A21">
            <v>357</v>
          </cell>
          <cell r="B21">
            <v>469</v>
          </cell>
          <cell r="C21">
            <v>7273.08000000001</v>
          </cell>
        </row>
        <row r="22">
          <cell r="A22">
            <v>359</v>
          </cell>
          <cell r="B22">
            <v>73</v>
          </cell>
          <cell r="C22">
            <v>1403.84</v>
          </cell>
        </row>
        <row r="23">
          <cell r="A23">
            <v>365</v>
          </cell>
          <cell r="B23">
            <v>277</v>
          </cell>
          <cell r="C23">
            <v>4859.81000000001</v>
          </cell>
        </row>
        <row r="24">
          <cell r="A24">
            <v>367</v>
          </cell>
          <cell r="B24">
            <v>135</v>
          </cell>
          <cell r="C24">
            <v>2610.08</v>
          </cell>
        </row>
        <row r="25">
          <cell r="A25">
            <v>371</v>
          </cell>
          <cell r="B25">
            <v>252</v>
          </cell>
          <cell r="C25">
            <v>4348.17000000001</v>
          </cell>
        </row>
        <row r="26">
          <cell r="A26">
            <v>373</v>
          </cell>
          <cell r="B26">
            <v>986</v>
          </cell>
          <cell r="C26">
            <v>14709.75</v>
          </cell>
        </row>
        <row r="27">
          <cell r="A27">
            <v>377</v>
          </cell>
          <cell r="B27">
            <v>119</v>
          </cell>
          <cell r="C27">
            <v>2318.92</v>
          </cell>
        </row>
        <row r="28">
          <cell r="A28">
            <v>379</v>
          </cell>
          <cell r="B28">
            <v>270</v>
          </cell>
          <cell r="C28">
            <v>4698.10000000001</v>
          </cell>
        </row>
        <row r="29">
          <cell r="A29">
            <v>385</v>
          </cell>
          <cell r="B29">
            <v>1129</v>
          </cell>
          <cell r="C29">
            <v>17590.22</v>
          </cell>
        </row>
        <row r="30">
          <cell r="A30">
            <v>387</v>
          </cell>
          <cell r="B30">
            <v>162</v>
          </cell>
          <cell r="C30">
            <v>3104.02</v>
          </cell>
        </row>
        <row r="31">
          <cell r="A31">
            <v>391</v>
          </cell>
          <cell r="B31">
            <v>542</v>
          </cell>
          <cell r="C31">
            <v>8862.63000000001</v>
          </cell>
        </row>
        <row r="32">
          <cell r="A32">
            <v>399</v>
          </cell>
          <cell r="B32">
            <v>110</v>
          </cell>
          <cell r="C32">
            <v>2097.2</v>
          </cell>
        </row>
        <row r="33">
          <cell r="A33">
            <v>511</v>
          </cell>
          <cell r="B33">
            <v>294</v>
          </cell>
          <cell r="C33">
            <v>4743.91</v>
          </cell>
        </row>
        <row r="34">
          <cell r="A34">
            <v>513</v>
          </cell>
          <cell r="B34">
            <v>113</v>
          </cell>
          <cell r="C34">
            <v>2191.29</v>
          </cell>
        </row>
        <row r="35">
          <cell r="A35">
            <v>514</v>
          </cell>
          <cell r="B35">
            <v>439</v>
          </cell>
          <cell r="C35">
            <v>8479.81</v>
          </cell>
        </row>
        <row r="36">
          <cell r="A36">
            <v>515</v>
          </cell>
          <cell r="B36">
            <v>154</v>
          </cell>
          <cell r="C36">
            <v>3024.5</v>
          </cell>
        </row>
        <row r="37">
          <cell r="A37">
            <v>517</v>
          </cell>
          <cell r="B37">
            <v>138</v>
          </cell>
          <cell r="C37">
            <v>2717.54</v>
          </cell>
        </row>
        <row r="38">
          <cell r="A38">
            <v>539</v>
          </cell>
          <cell r="B38">
            <v>26</v>
          </cell>
          <cell r="C38">
            <v>514.8</v>
          </cell>
        </row>
        <row r="39">
          <cell r="A39">
            <v>545</v>
          </cell>
          <cell r="B39">
            <v>51</v>
          </cell>
          <cell r="C39">
            <v>986.03</v>
          </cell>
        </row>
        <row r="40">
          <cell r="A40">
            <v>546</v>
          </cell>
          <cell r="B40">
            <v>166</v>
          </cell>
          <cell r="C40">
            <v>3214.25</v>
          </cell>
        </row>
        <row r="41">
          <cell r="A41">
            <v>549</v>
          </cell>
          <cell r="B41">
            <v>95</v>
          </cell>
          <cell r="C41">
            <v>1729.97</v>
          </cell>
        </row>
        <row r="42">
          <cell r="A42">
            <v>570</v>
          </cell>
          <cell r="B42">
            <v>115</v>
          </cell>
          <cell r="C42">
            <v>2247.24</v>
          </cell>
        </row>
        <row r="43">
          <cell r="A43">
            <v>571</v>
          </cell>
          <cell r="B43">
            <v>270</v>
          </cell>
          <cell r="C43">
            <v>5219.42000000001</v>
          </cell>
        </row>
        <row r="44">
          <cell r="A44">
            <v>572</v>
          </cell>
          <cell r="B44">
            <v>100</v>
          </cell>
          <cell r="C44">
            <v>1899.39</v>
          </cell>
        </row>
        <row r="45">
          <cell r="A45">
            <v>573</v>
          </cell>
          <cell r="B45">
            <v>72</v>
          </cell>
          <cell r="C45">
            <v>1406.44</v>
          </cell>
        </row>
        <row r="46">
          <cell r="A46">
            <v>578</v>
          </cell>
          <cell r="B46">
            <v>174</v>
          </cell>
          <cell r="C46">
            <v>3400.71</v>
          </cell>
        </row>
        <row r="47">
          <cell r="A47">
            <v>581</v>
          </cell>
          <cell r="B47">
            <v>241</v>
          </cell>
          <cell r="C47">
            <v>4165.37000000001</v>
          </cell>
        </row>
        <row r="48">
          <cell r="A48">
            <v>582</v>
          </cell>
          <cell r="B48">
            <v>103</v>
          </cell>
          <cell r="C48">
            <v>2037.29</v>
          </cell>
        </row>
        <row r="49">
          <cell r="A49">
            <v>584</v>
          </cell>
          <cell r="B49">
            <v>112</v>
          </cell>
          <cell r="C49">
            <v>2167.31</v>
          </cell>
        </row>
        <row r="50">
          <cell r="A50">
            <v>585</v>
          </cell>
          <cell r="B50">
            <v>352</v>
          </cell>
          <cell r="C50">
            <v>5962.29</v>
          </cell>
        </row>
        <row r="51">
          <cell r="A51">
            <v>587</v>
          </cell>
          <cell r="B51">
            <v>81</v>
          </cell>
          <cell r="C51">
            <v>1566.23</v>
          </cell>
        </row>
        <row r="52">
          <cell r="A52">
            <v>591</v>
          </cell>
          <cell r="B52">
            <v>78</v>
          </cell>
          <cell r="C52">
            <v>1529.36</v>
          </cell>
        </row>
        <row r="53">
          <cell r="A53">
            <v>594</v>
          </cell>
          <cell r="B53">
            <v>49</v>
          </cell>
          <cell r="C53">
            <v>930.88</v>
          </cell>
        </row>
        <row r="54">
          <cell r="A54">
            <v>598</v>
          </cell>
          <cell r="B54">
            <v>119</v>
          </cell>
          <cell r="C54">
            <v>2351.14</v>
          </cell>
        </row>
        <row r="55">
          <cell r="A55">
            <v>704</v>
          </cell>
          <cell r="B55">
            <v>36</v>
          </cell>
          <cell r="C55">
            <v>706.33</v>
          </cell>
        </row>
        <row r="56">
          <cell r="A56">
            <v>706</v>
          </cell>
          <cell r="B56">
            <v>72</v>
          </cell>
          <cell r="C56">
            <v>1391.02</v>
          </cell>
        </row>
        <row r="57">
          <cell r="A57">
            <v>707</v>
          </cell>
          <cell r="B57">
            <v>169</v>
          </cell>
          <cell r="C57">
            <v>3295.55000000001</v>
          </cell>
        </row>
        <row r="58">
          <cell r="A58">
            <v>709</v>
          </cell>
          <cell r="B58">
            <v>194</v>
          </cell>
          <cell r="C58">
            <v>3714.05</v>
          </cell>
        </row>
        <row r="59">
          <cell r="A59">
            <v>710</v>
          </cell>
          <cell r="B59">
            <v>70.1</v>
          </cell>
          <cell r="C59">
            <v>1349.95</v>
          </cell>
        </row>
        <row r="60">
          <cell r="A60">
            <v>712</v>
          </cell>
          <cell r="B60">
            <v>438</v>
          </cell>
          <cell r="C60">
            <v>8397.99000000001</v>
          </cell>
        </row>
        <row r="61">
          <cell r="A61">
            <v>713</v>
          </cell>
          <cell r="B61">
            <v>66</v>
          </cell>
          <cell r="C61">
            <v>1266.59</v>
          </cell>
        </row>
        <row r="62">
          <cell r="A62">
            <v>716</v>
          </cell>
          <cell r="B62">
            <v>44</v>
          </cell>
          <cell r="C62">
            <v>856.82</v>
          </cell>
        </row>
        <row r="63">
          <cell r="A63">
            <v>717</v>
          </cell>
          <cell r="B63">
            <v>52</v>
          </cell>
          <cell r="C63">
            <v>990.879999999999</v>
          </cell>
        </row>
        <row r="64">
          <cell r="A64">
            <v>718</v>
          </cell>
          <cell r="B64">
            <v>43</v>
          </cell>
          <cell r="C64">
            <v>830.05</v>
          </cell>
        </row>
        <row r="65">
          <cell r="A65">
            <v>720</v>
          </cell>
          <cell r="B65">
            <v>101</v>
          </cell>
          <cell r="C65">
            <v>1781.1</v>
          </cell>
        </row>
        <row r="66">
          <cell r="A66">
            <v>721</v>
          </cell>
          <cell r="B66">
            <v>218</v>
          </cell>
          <cell r="C66">
            <v>4209.56000000001</v>
          </cell>
        </row>
        <row r="67">
          <cell r="A67">
            <v>723</v>
          </cell>
          <cell r="B67">
            <v>101</v>
          </cell>
          <cell r="C67">
            <v>1940.08</v>
          </cell>
        </row>
        <row r="68">
          <cell r="A68">
            <v>724</v>
          </cell>
          <cell r="B68">
            <v>90</v>
          </cell>
          <cell r="C68">
            <v>1753.45</v>
          </cell>
        </row>
        <row r="69">
          <cell r="A69">
            <v>726</v>
          </cell>
          <cell r="B69">
            <v>431</v>
          </cell>
          <cell r="C69">
            <v>7333.65</v>
          </cell>
        </row>
        <row r="70">
          <cell r="A70">
            <v>727</v>
          </cell>
          <cell r="B70">
            <v>53</v>
          </cell>
          <cell r="C70">
            <v>1020.56</v>
          </cell>
        </row>
        <row r="71">
          <cell r="A71">
            <v>730</v>
          </cell>
          <cell r="B71">
            <v>164</v>
          </cell>
          <cell r="C71">
            <v>3232.21</v>
          </cell>
        </row>
        <row r="72">
          <cell r="A72">
            <v>732</v>
          </cell>
          <cell r="B72">
            <v>385</v>
          </cell>
          <cell r="C72">
            <v>6410.38</v>
          </cell>
        </row>
        <row r="73">
          <cell r="A73">
            <v>733</v>
          </cell>
          <cell r="B73">
            <v>85</v>
          </cell>
          <cell r="C73">
            <v>1664.91</v>
          </cell>
        </row>
        <row r="74">
          <cell r="A74">
            <v>737</v>
          </cell>
          <cell r="B74">
            <v>107</v>
          </cell>
          <cell r="C74">
            <v>2069.15</v>
          </cell>
        </row>
        <row r="75">
          <cell r="A75">
            <v>738</v>
          </cell>
          <cell r="B75">
            <v>146</v>
          </cell>
          <cell r="C75">
            <v>2682.62</v>
          </cell>
        </row>
        <row r="76">
          <cell r="A76">
            <v>740</v>
          </cell>
          <cell r="B76">
            <v>85</v>
          </cell>
          <cell r="C76">
            <v>1668.25</v>
          </cell>
        </row>
        <row r="77">
          <cell r="A77">
            <v>741</v>
          </cell>
          <cell r="B77">
            <v>32</v>
          </cell>
          <cell r="C77">
            <v>628.84</v>
          </cell>
        </row>
        <row r="78">
          <cell r="A78">
            <v>742</v>
          </cell>
          <cell r="B78">
            <v>56</v>
          </cell>
          <cell r="C78">
            <v>1084.17</v>
          </cell>
        </row>
        <row r="79">
          <cell r="A79">
            <v>743</v>
          </cell>
          <cell r="B79">
            <v>87</v>
          </cell>
          <cell r="C79">
            <v>1691.88</v>
          </cell>
        </row>
        <row r="80">
          <cell r="A80">
            <v>744</v>
          </cell>
          <cell r="B80">
            <v>145</v>
          </cell>
          <cell r="C80">
            <v>2693.25</v>
          </cell>
        </row>
        <row r="81">
          <cell r="A81">
            <v>745</v>
          </cell>
          <cell r="B81">
            <v>58</v>
          </cell>
          <cell r="C81">
            <v>1112.89</v>
          </cell>
        </row>
        <row r="82">
          <cell r="A82">
            <v>746</v>
          </cell>
          <cell r="B82">
            <v>257</v>
          </cell>
          <cell r="C82">
            <v>4429.63</v>
          </cell>
        </row>
        <row r="83">
          <cell r="A83">
            <v>747</v>
          </cell>
          <cell r="B83">
            <v>66</v>
          </cell>
          <cell r="C83">
            <v>1260.48</v>
          </cell>
        </row>
        <row r="84">
          <cell r="A84">
            <v>748</v>
          </cell>
          <cell r="B84">
            <v>421</v>
          </cell>
          <cell r="C84">
            <v>6799.49</v>
          </cell>
        </row>
        <row r="85">
          <cell r="A85">
            <v>750</v>
          </cell>
          <cell r="B85">
            <v>439</v>
          </cell>
          <cell r="C85">
            <v>8439.62000000001</v>
          </cell>
        </row>
        <row r="86">
          <cell r="A86">
            <v>752</v>
          </cell>
          <cell r="B86">
            <v>36</v>
          </cell>
          <cell r="C86">
            <v>689.11</v>
          </cell>
        </row>
        <row r="87">
          <cell r="A87">
            <v>753</v>
          </cell>
          <cell r="B87">
            <v>69</v>
          </cell>
          <cell r="C87">
            <v>1306.82</v>
          </cell>
        </row>
        <row r="88">
          <cell r="A88">
            <v>754</v>
          </cell>
          <cell r="B88">
            <v>83</v>
          </cell>
          <cell r="C88">
            <v>1605.3</v>
          </cell>
        </row>
        <row r="89">
          <cell r="A89">
            <v>101453</v>
          </cell>
          <cell r="B89">
            <v>85</v>
          </cell>
          <cell r="C89">
            <v>1677.27</v>
          </cell>
        </row>
        <row r="90">
          <cell r="A90">
            <v>102478</v>
          </cell>
          <cell r="B90">
            <v>46</v>
          </cell>
          <cell r="C90">
            <v>908.42</v>
          </cell>
        </row>
        <row r="91">
          <cell r="A91">
            <v>102479</v>
          </cell>
          <cell r="B91">
            <v>67</v>
          </cell>
          <cell r="C91">
            <v>1323.1</v>
          </cell>
        </row>
        <row r="92">
          <cell r="A92">
            <v>102564</v>
          </cell>
          <cell r="B92">
            <v>102</v>
          </cell>
          <cell r="C92">
            <v>2008.27</v>
          </cell>
        </row>
        <row r="93">
          <cell r="A93">
            <v>102565</v>
          </cell>
          <cell r="B93">
            <v>88</v>
          </cell>
          <cell r="C93">
            <v>1703.5</v>
          </cell>
        </row>
        <row r="94">
          <cell r="A94">
            <v>102567</v>
          </cell>
          <cell r="B94">
            <v>88</v>
          </cell>
          <cell r="C94">
            <v>1723.24</v>
          </cell>
        </row>
        <row r="95">
          <cell r="A95">
            <v>102934</v>
          </cell>
          <cell r="B95">
            <v>124</v>
          </cell>
          <cell r="C95">
            <v>2335.36</v>
          </cell>
        </row>
        <row r="96">
          <cell r="A96">
            <v>102935</v>
          </cell>
          <cell r="B96">
            <v>79</v>
          </cell>
          <cell r="C96">
            <v>1400.1</v>
          </cell>
        </row>
        <row r="97">
          <cell r="A97">
            <v>103198</v>
          </cell>
          <cell r="B97">
            <v>135</v>
          </cell>
          <cell r="C97">
            <v>2483.12</v>
          </cell>
        </row>
        <row r="98">
          <cell r="A98">
            <v>103199</v>
          </cell>
          <cell r="B98">
            <v>90</v>
          </cell>
          <cell r="C98">
            <v>1778</v>
          </cell>
        </row>
        <row r="99">
          <cell r="A99">
            <v>103639</v>
          </cell>
          <cell r="B99">
            <v>93</v>
          </cell>
          <cell r="C99">
            <v>1844.93</v>
          </cell>
        </row>
        <row r="100">
          <cell r="A100">
            <v>104428</v>
          </cell>
          <cell r="B100">
            <v>74</v>
          </cell>
          <cell r="C100">
            <v>1446.47</v>
          </cell>
        </row>
        <row r="101">
          <cell r="A101">
            <v>104429</v>
          </cell>
          <cell r="B101">
            <v>29</v>
          </cell>
          <cell r="C101">
            <v>513.66</v>
          </cell>
        </row>
        <row r="102">
          <cell r="A102">
            <v>104430</v>
          </cell>
          <cell r="B102">
            <v>111.5</v>
          </cell>
          <cell r="C102">
            <v>1678.29</v>
          </cell>
        </row>
        <row r="103">
          <cell r="A103">
            <v>104533</v>
          </cell>
          <cell r="B103">
            <v>50</v>
          </cell>
          <cell r="C103">
            <v>964.51</v>
          </cell>
        </row>
        <row r="104">
          <cell r="A104">
            <v>104838</v>
          </cell>
          <cell r="B104">
            <v>67</v>
          </cell>
          <cell r="C104">
            <v>1290.56</v>
          </cell>
        </row>
        <row r="105">
          <cell r="A105">
            <v>105267</v>
          </cell>
          <cell r="B105">
            <v>43.92</v>
          </cell>
          <cell r="C105">
            <v>851.53</v>
          </cell>
        </row>
        <row r="106">
          <cell r="A106">
            <v>105396</v>
          </cell>
          <cell r="B106">
            <v>41</v>
          </cell>
          <cell r="C106">
            <v>805.34</v>
          </cell>
        </row>
        <row r="107">
          <cell r="A107">
            <v>105751</v>
          </cell>
          <cell r="B107">
            <v>87</v>
          </cell>
          <cell r="C107">
            <v>1659.97</v>
          </cell>
        </row>
        <row r="108">
          <cell r="A108">
            <v>105910</v>
          </cell>
          <cell r="B108">
            <v>47</v>
          </cell>
          <cell r="C108">
            <v>930.449999999999</v>
          </cell>
        </row>
        <row r="109">
          <cell r="A109">
            <v>106066</v>
          </cell>
          <cell r="B109">
            <v>112</v>
          </cell>
          <cell r="C109">
            <v>2143.68</v>
          </cell>
        </row>
        <row r="110">
          <cell r="A110">
            <v>106399</v>
          </cell>
          <cell r="B110">
            <v>22</v>
          </cell>
          <cell r="C110">
            <v>426.13</v>
          </cell>
        </row>
        <row r="111">
          <cell r="A111">
            <v>106485</v>
          </cell>
          <cell r="B111">
            <v>16</v>
          </cell>
          <cell r="C111">
            <v>268.91</v>
          </cell>
        </row>
        <row r="112">
          <cell r="A112">
            <v>106568</v>
          </cell>
          <cell r="B112">
            <v>24</v>
          </cell>
          <cell r="C112">
            <v>475.2</v>
          </cell>
        </row>
        <row r="113">
          <cell r="A113">
            <v>106569</v>
          </cell>
          <cell r="B113">
            <v>37</v>
          </cell>
          <cell r="C113">
            <v>684.78</v>
          </cell>
        </row>
        <row r="114">
          <cell r="B114">
            <v>23657.52</v>
          </cell>
          <cell r="C114">
            <v>407255.01</v>
          </cell>
        </row>
        <row r="115">
          <cell r="A115" t="str">
            <v>总计</v>
          </cell>
          <cell r="B115">
            <v>47315.04</v>
          </cell>
          <cell r="C115">
            <v>814510.02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C23"/>
  <sheetViews>
    <sheetView workbookViewId="0">
      <selection activeCell="M10" sqref="M10"/>
    </sheetView>
  </sheetViews>
  <sheetFormatPr defaultColWidth="9" defaultRowHeight="21" customHeight="1"/>
  <cols>
    <col min="1" max="1" width="4.5" style="12" customWidth="1"/>
    <col min="2" max="2" width="9.125" style="12" customWidth="1"/>
    <col min="3" max="3" width="8.75" style="12" customWidth="1"/>
    <col min="4" max="5" width="8.5" style="12" hidden="1" customWidth="1"/>
    <col min="6" max="6" width="25.25" style="12" customWidth="1"/>
    <col min="7" max="7" width="16.375" style="12" hidden="1" customWidth="1"/>
    <col min="8" max="8" width="19.125" style="13" hidden="1" customWidth="1"/>
    <col min="9" max="9" width="8.5" style="32" customWidth="1"/>
    <col min="10" max="13" width="9" style="10"/>
    <col min="14" max="16" width="11.25" style="10" customWidth="1"/>
    <col min="17" max="17" width="15" style="10" customWidth="1"/>
    <col min="18" max="16357" width="9" style="10"/>
  </cols>
  <sheetData>
    <row r="1" ht="38" customHeight="1" spans="1:13">
      <c r="A1" s="15" t="s">
        <v>0</v>
      </c>
      <c r="B1" s="15"/>
      <c r="C1" s="15"/>
      <c r="D1" s="15"/>
      <c r="E1" s="15"/>
      <c r="F1" s="15"/>
      <c r="G1" s="15"/>
      <c r="H1" s="79"/>
      <c r="L1" s="37" t="s">
        <v>1</v>
      </c>
      <c r="M1" s="37"/>
    </row>
    <row r="2" s="8" customFormat="1" ht="28" customHeight="1" spans="1:18">
      <c r="A2" s="17" t="s">
        <v>2</v>
      </c>
      <c r="B2" s="17" t="s">
        <v>3</v>
      </c>
      <c r="C2" s="17" t="s">
        <v>4</v>
      </c>
      <c r="D2" s="17"/>
      <c r="E2" s="17"/>
      <c r="F2" s="17" t="s">
        <v>5</v>
      </c>
      <c r="G2" s="17" t="s">
        <v>6</v>
      </c>
      <c r="H2" s="80" t="s">
        <v>7</v>
      </c>
      <c r="I2" s="18" t="s">
        <v>8</v>
      </c>
      <c r="J2" s="18" t="s">
        <v>9</v>
      </c>
      <c r="K2" s="18" t="s">
        <v>10</v>
      </c>
      <c r="L2" s="18" t="s">
        <v>11</v>
      </c>
      <c r="M2" s="18" t="s">
        <v>12</v>
      </c>
      <c r="N2" s="18" t="s">
        <v>11</v>
      </c>
      <c r="O2" s="18" t="s">
        <v>12</v>
      </c>
      <c r="P2" s="18" t="s">
        <v>13</v>
      </c>
      <c r="Q2" s="18" t="s">
        <v>14</v>
      </c>
      <c r="R2" s="8" t="s">
        <v>15</v>
      </c>
    </row>
    <row r="3" customHeight="1" spans="1:18">
      <c r="A3" s="19">
        <v>1</v>
      </c>
      <c r="B3" s="20" t="s">
        <v>16</v>
      </c>
      <c r="C3" s="21"/>
      <c r="D3" s="21"/>
      <c r="E3" s="21"/>
      <c r="F3" s="22" t="s">
        <v>17</v>
      </c>
      <c r="G3" s="21"/>
      <c r="H3" s="23" t="s">
        <v>18</v>
      </c>
      <c r="I3" s="16"/>
      <c r="J3" s="16"/>
      <c r="K3" s="16"/>
      <c r="L3" s="38" t="s">
        <v>19</v>
      </c>
      <c r="M3" s="38" t="s">
        <v>20</v>
      </c>
      <c r="N3" s="39">
        <v>0.15</v>
      </c>
      <c r="O3" s="39">
        <v>0.25</v>
      </c>
      <c r="P3" s="39">
        <v>0.14</v>
      </c>
      <c r="Q3" s="40" t="s">
        <v>21</v>
      </c>
      <c r="R3" s="10" t="e">
        <v>#N/A</v>
      </c>
    </row>
    <row r="4" customHeight="1" spans="1:18">
      <c r="A4" s="19"/>
      <c r="B4" s="81" t="s">
        <v>22</v>
      </c>
      <c r="C4" s="82">
        <v>1846</v>
      </c>
      <c r="D4" s="83" t="s">
        <v>23</v>
      </c>
      <c r="E4" s="83" t="str">
        <f t="shared" ref="E4:E15" si="0">C4&amp;D4</f>
        <v>1846,</v>
      </c>
      <c r="F4" s="83" t="s">
        <v>24</v>
      </c>
      <c r="G4" s="83" t="s">
        <v>25</v>
      </c>
      <c r="H4" s="83" t="s">
        <v>26</v>
      </c>
      <c r="I4" s="16"/>
      <c r="J4" s="16"/>
      <c r="K4" s="16"/>
      <c r="L4" s="85" t="s">
        <v>27</v>
      </c>
      <c r="M4" s="85" t="s">
        <v>28</v>
      </c>
      <c r="N4" s="86" t="s">
        <v>29</v>
      </c>
      <c r="O4" s="86"/>
      <c r="P4" s="87"/>
      <c r="Q4" s="105" t="s">
        <v>30</v>
      </c>
      <c r="R4" s="10" t="e">
        <v>#N/A</v>
      </c>
    </row>
    <row r="5" customHeight="1" spans="1:18">
      <c r="A5" s="19">
        <v>2</v>
      </c>
      <c r="B5" s="83"/>
      <c r="C5" s="83">
        <v>47683</v>
      </c>
      <c r="D5" s="83" t="s">
        <v>23</v>
      </c>
      <c r="E5" s="83" t="str">
        <f t="shared" si="0"/>
        <v>47683,</v>
      </c>
      <c r="F5" s="83" t="s">
        <v>24</v>
      </c>
      <c r="G5" s="83" t="s">
        <v>31</v>
      </c>
      <c r="H5" s="83" t="s">
        <v>26</v>
      </c>
      <c r="I5" s="88">
        <f>VLOOKUP(C:C,'[1]重点品种（数据原表）'!$D:$J,7,0)</f>
        <v>0.368</v>
      </c>
      <c r="J5" s="16">
        <v>12.5</v>
      </c>
      <c r="K5" s="16">
        <v>19.8</v>
      </c>
      <c r="L5" s="89"/>
      <c r="M5" s="89"/>
      <c r="N5" s="90">
        <v>0.07</v>
      </c>
      <c r="O5" s="39">
        <v>0.1</v>
      </c>
      <c r="P5" s="39">
        <v>0.05</v>
      </c>
      <c r="Q5" s="106"/>
      <c r="R5" s="10" t="e">
        <v>#N/A</v>
      </c>
    </row>
    <row r="6" customHeight="1" spans="1:18">
      <c r="A6" s="19">
        <v>3</v>
      </c>
      <c r="B6" s="24" t="s">
        <v>32</v>
      </c>
      <c r="C6" s="24">
        <v>118013</v>
      </c>
      <c r="D6" s="83" t="s">
        <v>23</v>
      </c>
      <c r="E6" s="83" t="str">
        <f t="shared" si="0"/>
        <v>118013,</v>
      </c>
      <c r="F6" s="24" t="s">
        <v>33</v>
      </c>
      <c r="G6" s="24" t="s">
        <v>34</v>
      </c>
      <c r="H6" s="24" t="s">
        <v>35</v>
      </c>
      <c r="I6" s="88">
        <v>0.582</v>
      </c>
      <c r="J6" s="16">
        <v>13.35</v>
      </c>
      <c r="K6" s="16">
        <v>32</v>
      </c>
      <c r="L6" s="91" t="s">
        <v>36</v>
      </c>
      <c r="M6" s="91" t="s">
        <v>37</v>
      </c>
      <c r="N6" s="92" t="s">
        <v>38</v>
      </c>
      <c r="O6" s="93"/>
      <c r="P6" s="94"/>
      <c r="Q6" s="107" t="s">
        <v>30</v>
      </c>
      <c r="R6" s="10" t="e">
        <v>#N/A</v>
      </c>
    </row>
    <row r="7" customHeight="1" spans="1:18">
      <c r="A7" s="19"/>
      <c r="B7" s="24"/>
      <c r="C7" s="24">
        <v>171499</v>
      </c>
      <c r="D7" s="83" t="s">
        <v>23</v>
      </c>
      <c r="E7" s="83" t="str">
        <f t="shared" si="0"/>
        <v>171499,</v>
      </c>
      <c r="F7" s="24" t="s">
        <v>39</v>
      </c>
      <c r="G7" s="24" t="s">
        <v>40</v>
      </c>
      <c r="H7" s="24" t="s">
        <v>41</v>
      </c>
      <c r="I7" s="88">
        <f>VLOOKUP(C:C,'[1]重点品种（数据原表）'!$D:$J,7,0)</f>
        <v>0.595226130653266</v>
      </c>
      <c r="J7" s="16">
        <v>16.11</v>
      </c>
      <c r="K7" s="16">
        <v>39.8</v>
      </c>
      <c r="L7" s="95"/>
      <c r="M7" s="95"/>
      <c r="N7" s="96">
        <v>0.04</v>
      </c>
      <c r="O7" s="96">
        <v>0.05</v>
      </c>
      <c r="P7" s="96">
        <v>0.03</v>
      </c>
      <c r="Q7" s="107"/>
      <c r="R7" s="10" t="e">
        <v>#N/A</v>
      </c>
    </row>
    <row r="8" customHeight="1" spans="1:18">
      <c r="A8" s="19"/>
      <c r="B8" s="24"/>
      <c r="C8" s="24">
        <v>134798</v>
      </c>
      <c r="D8" s="83" t="s">
        <v>23</v>
      </c>
      <c r="E8" s="83" t="str">
        <f t="shared" si="0"/>
        <v>134798,</v>
      </c>
      <c r="F8" s="24" t="s">
        <v>42</v>
      </c>
      <c r="G8" s="24" t="s">
        <v>43</v>
      </c>
      <c r="H8" s="24" t="s">
        <v>44</v>
      </c>
      <c r="I8" s="88">
        <v>0.522</v>
      </c>
      <c r="J8" s="16">
        <v>19</v>
      </c>
      <c r="K8" s="16">
        <v>39.8</v>
      </c>
      <c r="L8" s="95"/>
      <c r="M8" s="95"/>
      <c r="N8" s="97"/>
      <c r="O8" s="97"/>
      <c r="P8" s="97"/>
      <c r="Q8" s="107"/>
      <c r="R8" s="10" t="s">
        <v>45</v>
      </c>
    </row>
    <row r="9" customHeight="1" spans="1:18">
      <c r="A9" s="19"/>
      <c r="B9" s="24"/>
      <c r="C9" s="24">
        <v>175429</v>
      </c>
      <c r="D9" s="83" t="s">
        <v>23</v>
      </c>
      <c r="E9" s="83" t="str">
        <f t="shared" si="0"/>
        <v>175429,</v>
      </c>
      <c r="F9" s="24" t="s">
        <v>46</v>
      </c>
      <c r="G9" s="24" t="s">
        <v>47</v>
      </c>
      <c r="H9" s="24" t="s">
        <v>48</v>
      </c>
      <c r="I9" s="88">
        <f>VLOOKUP(C:C,'[1]重点品种（数据原表）'!$D:$J,7,0)</f>
        <v>0.638461538461538</v>
      </c>
      <c r="J9" s="16">
        <v>23.5</v>
      </c>
      <c r="K9" s="16">
        <v>65</v>
      </c>
      <c r="L9" s="98"/>
      <c r="M9" s="98"/>
      <c r="N9" s="99"/>
      <c r="O9" s="99"/>
      <c r="P9" s="99"/>
      <c r="Q9" s="108"/>
      <c r="R9" s="10" t="e">
        <v>#N/A</v>
      </c>
    </row>
    <row r="10" s="9" customFormat="1" ht="30" customHeight="1" spans="1:16357">
      <c r="A10" s="19">
        <v>4</v>
      </c>
      <c r="B10" s="24" t="s">
        <v>49</v>
      </c>
      <c r="C10" s="24">
        <v>165176</v>
      </c>
      <c r="D10" s="83" t="s">
        <v>23</v>
      </c>
      <c r="E10" s="83" t="str">
        <f t="shared" si="0"/>
        <v>165176,</v>
      </c>
      <c r="F10" s="24" t="s">
        <v>50</v>
      </c>
      <c r="G10" s="24" t="s">
        <v>51</v>
      </c>
      <c r="H10" s="24" t="s">
        <v>52</v>
      </c>
      <c r="I10" s="88">
        <f>VLOOKUP(C:C,'[1]重点品种（数据原表）'!$D:$J,7,0)</f>
        <v>0.673611111111111</v>
      </c>
      <c r="J10" s="16">
        <v>94</v>
      </c>
      <c r="K10" s="16">
        <v>288</v>
      </c>
      <c r="L10" s="44" t="s">
        <v>53</v>
      </c>
      <c r="M10" s="44" t="s">
        <v>54</v>
      </c>
      <c r="N10" s="40" t="s">
        <v>55</v>
      </c>
      <c r="O10" s="40" t="s">
        <v>56</v>
      </c>
      <c r="P10" s="40" t="s">
        <v>55</v>
      </c>
      <c r="Q10" s="39" t="s">
        <v>57</v>
      </c>
      <c r="R10" s="10" t="s">
        <v>58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/>
      <c r="ANH10" s="10"/>
      <c r="ANI10" s="10"/>
      <c r="ANJ10" s="10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/>
      <c r="BAX10" s="10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10"/>
      <c r="BBL10" s="10"/>
      <c r="BBM10" s="10"/>
      <c r="BBN10" s="10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10"/>
      <c r="BCB10" s="10"/>
      <c r="BCC10" s="10"/>
      <c r="BCD10" s="10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10"/>
      <c r="BCR10" s="10"/>
      <c r="BCS10" s="10"/>
      <c r="BCT10" s="10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10"/>
      <c r="BDH10" s="10"/>
      <c r="BDI10" s="10"/>
      <c r="BDJ10" s="10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10"/>
      <c r="BDX10" s="10"/>
      <c r="BDY10" s="10"/>
      <c r="BDZ10" s="10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10"/>
      <c r="BEN10" s="10"/>
      <c r="BEO10" s="10"/>
      <c r="BEP10" s="10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10"/>
      <c r="BFD10" s="10"/>
      <c r="BFE10" s="10"/>
      <c r="BFF10" s="10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10"/>
      <c r="BFT10" s="10"/>
      <c r="BFU10" s="10"/>
      <c r="BFV10" s="10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10"/>
      <c r="BGJ10" s="10"/>
      <c r="BGK10" s="10"/>
      <c r="BGL10" s="10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10"/>
      <c r="BGZ10" s="10"/>
      <c r="BHA10" s="10"/>
      <c r="BHB10" s="10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10"/>
      <c r="BHP10" s="10"/>
      <c r="BHQ10" s="10"/>
      <c r="BHR10" s="10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10"/>
      <c r="BIF10" s="10"/>
      <c r="BIG10" s="10"/>
      <c r="BIH10" s="10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10"/>
      <c r="BIV10" s="10"/>
      <c r="BIW10" s="10"/>
      <c r="BIX10" s="10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10"/>
      <c r="BJL10" s="10"/>
      <c r="BJM10" s="10"/>
      <c r="BJN10" s="10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10"/>
      <c r="BKB10" s="10"/>
      <c r="BKC10" s="10"/>
      <c r="BKD10" s="10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10"/>
      <c r="BKR10" s="10"/>
      <c r="BKS10" s="10"/>
      <c r="BKT10" s="10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10"/>
      <c r="BLH10" s="10"/>
      <c r="BLI10" s="10"/>
      <c r="BLJ10" s="10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10"/>
      <c r="BLX10" s="10"/>
      <c r="BLY10" s="10"/>
      <c r="BLZ10" s="10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10"/>
      <c r="BMN10" s="10"/>
      <c r="BMO10" s="10"/>
      <c r="BMP10" s="10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10"/>
      <c r="BND10" s="10"/>
      <c r="BNE10" s="10"/>
      <c r="BNF10" s="10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10"/>
      <c r="BNT10" s="10"/>
      <c r="BNU10" s="10"/>
      <c r="BNV10" s="10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10"/>
      <c r="BOJ10" s="10"/>
      <c r="BOK10" s="10"/>
      <c r="BOL10" s="10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10"/>
      <c r="BOZ10" s="10"/>
      <c r="BPA10" s="10"/>
      <c r="BPB10" s="10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10"/>
      <c r="BPP10" s="10"/>
      <c r="BPQ10" s="10"/>
      <c r="BPR10" s="10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10"/>
      <c r="BQF10" s="10"/>
      <c r="BQG10" s="10"/>
      <c r="BQH10" s="10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10"/>
      <c r="BQV10" s="10"/>
      <c r="BQW10" s="10"/>
      <c r="BQX10" s="10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10"/>
      <c r="BRL10" s="10"/>
      <c r="BRM10" s="10"/>
      <c r="BRN10" s="10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10"/>
      <c r="BSB10" s="10"/>
      <c r="BSC10" s="10"/>
      <c r="BSD10" s="10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10"/>
      <c r="BSR10" s="10"/>
      <c r="BSS10" s="10"/>
      <c r="BST10" s="10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10"/>
      <c r="BTH10" s="10"/>
      <c r="BTI10" s="10"/>
      <c r="BTJ10" s="10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10"/>
      <c r="BTX10" s="10"/>
      <c r="BTY10" s="10"/>
      <c r="BTZ10" s="10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10"/>
      <c r="BUN10" s="10"/>
      <c r="BUO10" s="10"/>
      <c r="BUP10" s="10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10"/>
      <c r="BVD10" s="10"/>
      <c r="BVE10" s="10"/>
      <c r="BVF10" s="10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10"/>
      <c r="BVT10" s="10"/>
      <c r="BVU10" s="10"/>
      <c r="BVV10" s="10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10"/>
      <c r="BWJ10" s="10"/>
      <c r="BWK10" s="10"/>
      <c r="BWL10" s="10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10"/>
      <c r="BWZ10" s="10"/>
      <c r="BXA10" s="10"/>
      <c r="BXB10" s="10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10"/>
      <c r="BXP10" s="10"/>
      <c r="BXQ10" s="10"/>
      <c r="BXR10" s="10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10"/>
      <c r="BYF10" s="10"/>
      <c r="BYG10" s="10"/>
      <c r="BYH10" s="10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10"/>
      <c r="BYV10" s="10"/>
      <c r="BYW10" s="10"/>
      <c r="BYX10" s="10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10"/>
      <c r="BZL10" s="10"/>
      <c r="BZM10" s="10"/>
      <c r="BZN10" s="10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10"/>
      <c r="CAB10" s="10"/>
      <c r="CAC10" s="10"/>
      <c r="CAD10" s="10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10"/>
      <c r="CAR10" s="10"/>
      <c r="CAS10" s="10"/>
      <c r="CAT10" s="10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10"/>
      <c r="CBH10" s="10"/>
      <c r="CBI10" s="10"/>
      <c r="CBJ10" s="10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10"/>
      <c r="CBX10" s="10"/>
      <c r="CBY10" s="10"/>
      <c r="CBZ10" s="10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10"/>
      <c r="CCN10" s="10"/>
      <c r="CCO10" s="10"/>
      <c r="CCP10" s="10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10"/>
      <c r="CDD10" s="10"/>
      <c r="CDE10" s="10"/>
      <c r="CDF10" s="10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10"/>
      <c r="CDT10" s="10"/>
      <c r="CDU10" s="10"/>
      <c r="CDV10" s="10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10"/>
      <c r="CEJ10" s="10"/>
      <c r="CEK10" s="10"/>
      <c r="CEL10" s="10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10"/>
      <c r="CEZ10" s="10"/>
      <c r="CFA10" s="10"/>
      <c r="CFB10" s="10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10"/>
      <c r="CFP10" s="10"/>
      <c r="CFQ10" s="10"/>
      <c r="CFR10" s="10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10"/>
      <c r="CGF10" s="10"/>
      <c r="CGG10" s="10"/>
      <c r="CGH10" s="10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10"/>
      <c r="CGV10" s="10"/>
      <c r="CGW10" s="10"/>
      <c r="CGX10" s="10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10"/>
      <c r="CHL10" s="10"/>
      <c r="CHM10" s="10"/>
      <c r="CHN10" s="10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10"/>
      <c r="CIB10" s="10"/>
      <c r="CIC10" s="10"/>
      <c r="CID10" s="10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10"/>
      <c r="CIR10" s="10"/>
      <c r="CIS10" s="10"/>
      <c r="CIT10" s="10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10"/>
      <c r="CJH10" s="10"/>
      <c r="CJI10" s="10"/>
      <c r="CJJ10" s="10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10"/>
      <c r="CJX10" s="10"/>
      <c r="CJY10" s="10"/>
      <c r="CJZ10" s="10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10"/>
      <c r="CKN10" s="10"/>
      <c r="CKO10" s="10"/>
      <c r="CKP10" s="10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10"/>
      <c r="CLD10" s="10"/>
      <c r="CLE10" s="10"/>
      <c r="CLF10" s="10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10"/>
      <c r="CLT10" s="10"/>
      <c r="CLU10" s="10"/>
      <c r="CLV10" s="10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10"/>
      <c r="CMJ10" s="10"/>
      <c r="CMK10" s="10"/>
      <c r="CML10" s="10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10"/>
      <c r="CMZ10" s="10"/>
      <c r="CNA10" s="10"/>
      <c r="CNB10" s="10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10"/>
      <c r="CNP10" s="10"/>
      <c r="CNQ10" s="10"/>
      <c r="CNR10" s="10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10"/>
      <c r="COF10" s="10"/>
      <c r="COG10" s="10"/>
      <c r="COH10" s="10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10"/>
      <c r="COV10" s="10"/>
      <c r="COW10" s="10"/>
      <c r="COX10" s="10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10"/>
      <c r="CPL10" s="10"/>
      <c r="CPM10" s="10"/>
      <c r="CPN10" s="10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10"/>
      <c r="CQB10" s="10"/>
      <c r="CQC10" s="10"/>
      <c r="CQD10" s="10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10"/>
      <c r="CQR10" s="10"/>
      <c r="CQS10" s="10"/>
      <c r="CQT10" s="10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10"/>
      <c r="CRH10" s="10"/>
      <c r="CRI10" s="10"/>
      <c r="CRJ10" s="10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10"/>
      <c r="CRX10" s="10"/>
      <c r="CRY10" s="10"/>
      <c r="CRZ10" s="10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10"/>
      <c r="CSN10" s="10"/>
      <c r="CSO10" s="10"/>
      <c r="CSP10" s="10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10"/>
      <c r="CTD10" s="10"/>
      <c r="CTE10" s="10"/>
      <c r="CTF10" s="10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10"/>
      <c r="CTT10" s="10"/>
      <c r="CTU10" s="10"/>
      <c r="CTV10" s="10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10"/>
      <c r="CUJ10" s="10"/>
      <c r="CUK10" s="10"/>
      <c r="CUL10" s="10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10"/>
      <c r="CUZ10" s="10"/>
      <c r="CVA10" s="10"/>
      <c r="CVB10" s="10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10"/>
      <c r="CVP10" s="10"/>
      <c r="CVQ10" s="10"/>
      <c r="CVR10" s="10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10"/>
      <c r="CWF10" s="10"/>
      <c r="CWG10" s="10"/>
      <c r="CWH10" s="10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10"/>
      <c r="CWV10" s="10"/>
      <c r="CWW10" s="10"/>
      <c r="CWX10" s="10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10"/>
      <c r="CXL10" s="10"/>
      <c r="CXM10" s="10"/>
      <c r="CXN10" s="10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10"/>
      <c r="CYB10" s="10"/>
      <c r="CYC10" s="10"/>
      <c r="CYD10" s="10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10"/>
      <c r="CYR10" s="10"/>
      <c r="CYS10" s="10"/>
      <c r="CYT10" s="10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10"/>
      <c r="CZH10" s="10"/>
      <c r="CZI10" s="10"/>
      <c r="CZJ10" s="10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10"/>
      <c r="CZX10" s="10"/>
      <c r="CZY10" s="10"/>
      <c r="CZZ10" s="10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10"/>
      <c r="DAN10" s="10"/>
      <c r="DAO10" s="10"/>
      <c r="DAP10" s="10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10"/>
      <c r="DBD10" s="10"/>
      <c r="DBE10" s="10"/>
      <c r="DBF10" s="10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10"/>
      <c r="DBT10" s="10"/>
      <c r="DBU10" s="10"/>
      <c r="DBV10" s="10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10"/>
      <c r="DCJ10" s="10"/>
      <c r="DCK10" s="10"/>
      <c r="DCL10" s="10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10"/>
      <c r="DCZ10" s="10"/>
      <c r="DDA10" s="10"/>
      <c r="DDB10" s="10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10"/>
      <c r="DDP10" s="10"/>
      <c r="DDQ10" s="10"/>
      <c r="DDR10" s="10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10"/>
      <c r="DEF10" s="10"/>
      <c r="DEG10" s="10"/>
      <c r="DEH10" s="10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10"/>
      <c r="DEV10" s="10"/>
      <c r="DEW10" s="10"/>
      <c r="DEX10" s="10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10"/>
      <c r="DFL10" s="10"/>
      <c r="DFM10" s="10"/>
      <c r="DFN10" s="10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10"/>
      <c r="DGB10" s="10"/>
      <c r="DGC10" s="10"/>
      <c r="DGD10" s="10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10"/>
      <c r="DGR10" s="10"/>
      <c r="DGS10" s="10"/>
      <c r="DGT10" s="10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10"/>
      <c r="DHH10" s="10"/>
      <c r="DHI10" s="10"/>
      <c r="DHJ10" s="10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10"/>
      <c r="DHX10" s="10"/>
      <c r="DHY10" s="10"/>
      <c r="DHZ10" s="10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10"/>
      <c r="DIN10" s="10"/>
      <c r="DIO10" s="10"/>
      <c r="DIP10" s="10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10"/>
      <c r="DJD10" s="10"/>
      <c r="DJE10" s="10"/>
      <c r="DJF10" s="10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10"/>
      <c r="DJT10" s="10"/>
      <c r="DJU10" s="10"/>
      <c r="DJV10" s="10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10"/>
      <c r="DKJ10" s="10"/>
      <c r="DKK10" s="10"/>
      <c r="DKL10" s="10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10"/>
      <c r="DKZ10" s="10"/>
      <c r="DLA10" s="10"/>
      <c r="DLB10" s="10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10"/>
      <c r="DLP10" s="10"/>
      <c r="DLQ10" s="10"/>
      <c r="DLR10" s="10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10"/>
      <c r="DMF10" s="10"/>
      <c r="DMG10" s="10"/>
      <c r="DMH10" s="10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10"/>
      <c r="DMV10" s="10"/>
      <c r="DMW10" s="10"/>
      <c r="DMX10" s="10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10"/>
      <c r="DNL10" s="10"/>
      <c r="DNM10" s="10"/>
      <c r="DNN10" s="10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10"/>
      <c r="DOB10" s="10"/>
      <c r="DOC10" s="10"/>
      <c r="DOD10" s="10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10"/>
      <c r="DOR10" s="10"/>
      <c r="DOS10" s="10"/>
      <c r="DOT10" s="10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10"/>
      <c r="DPH10" s="10"/>
      <c r="DPI10" s="10"/>
      <c r="DPJ10" s="10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10"/>
      <c r="DPX10" s="10"/>
      <c r="DPY10" s="10"/>
      <c r="DPZ10" s="10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10"/>
      <c r="DQN10" s="10"/>
      <c r="DQO10" s="10"/>
      <c r="DQP10" s="10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10"/>
      <c r="DRD10" s="10"/>
      <c r="DRE10" s="10"/>
      <c r="DRF10" s="10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10"/>
      <c r="DRT10" s="10"/>
      <c r="DRU10" s="10"/>
      <c r="DRV10" s="10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10"/>
      <c r="DSJ10" s="10"/>
      <c r="DSK10" s="10"/>
      <c r="DSL10" s="10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10"/>
      <c r="DSZ10" s="10"/>
      <c r="DTA10" s="10"/>
      <c r="DTB10" s="10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10"/>
      <c r="DTP10" s="10"/>
      <c r="DTQ10" s="10"/>
      <c r="DTR10" s="10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10"/>
      <c r="DUF10" s="10"/>
      <c r="DUG10" s="10"/>
      <c r="DUH10" s="10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10"/>
      <c r="DUV10" s="10"/>
      <c r="DUW10" s="10"/>
      <c r="DUX10" s="10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10"/>
      <c r="DVL10" s="10"/>
      <c r="DVM10" s="10"/>
      <c r="DVN10" s="10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10"/>
      <c r="DWB10" s="10"/>
      <c r="DWC10" s="10"/>
      <c r="DWD10" s="10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10"/>
      <c r="DWR10" s="10"/>
      <c r="DWS10" s="10"/>
      <c r="DWT10" s="10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10"/>
      <c r="DXH10" s="10"/>
      <c r="DXI10" s="10"/>
      <c r="DXJ10" s="10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10"/>
      <c r="DXX10" s="10"/>
      <c r="DXY10" s="10"/>
      <c r="DXZ10" s="10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10"/>
      <c r="DYN10" s="10"/>
      <c r="DYO10" s="10"/>
      <c r="DYP10" s="10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10"/>
      <c r="DZD10" s="10"/>
      <c r="DZE10" s="10"/>
      <c r="DZF10" s="10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10"/>
      <c r="DZT10" s="10"/>
      <c r="DZU10" s="10"/>
      <c r="DZV10" s="10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10"/>
      <c r="EAJ10" s="10"/>
      <c r="EAK10" s="10"/>
      <c r="EAL10" s="10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10"/>
      <c r="EAZ10" s="10"/>
      <c r="EBA10" s="10"/>
      <c r="EBB10" s="10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10"/>
      <c r="EBP10" s="10"/>
      <c r="EBQ10" s="10"/>
      <c r="EBR10" s="10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10"/>
      <c r="ECF10" s="10"/>
      <c r="ECG10" s="10"/>
      <c r="ECH10" s="10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10"/>
      <c r="ECV10" s="10"/>
      <c r="ECW10" s="10"/>
      <c r="ECX10" s="10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10"/>
      <c r="EDL10" s="10"/>
      <c r="EDM10" s="10"/>
      <c r="EDN10" s="10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10"/>
      <c r="EEB10" s="10"/>
      <c r="EEC10" s="10"/>
      <c r="EED10" s="10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10"/>
      <c r="EER10" s="10"/>
      <c r="EES10" s="10"/>
      <c r="EET10" s="10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10"/>
      <c r="EFH10" s="10"/>
      <c r="EFI10" s="10"/>
      <c r="EFJ10" s="10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10"/>
      <c r="EFX10" s="10"/>
      <c r="EFY10" s="10"/>
      <c r="EFZ10" s="10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10"/>
      <c r="EGN10" s="10"/>
      <c r="EGO10" s="10"/>
      <c r="EGP10" s="10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10"/>
      <c r="EHD10" s="10"/>
      <c r="EHE10" s="10"/>
      <c r="EHF10" s="10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10"/>
      <c r="EHT10" s="10"/>
      <c r="EHU10" s="10"/>
      <c r="EHV10" s="10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10"/>
      <c r="EIJ10" s="10"/>
      <c r="EIK10" s="10"/>
      <c r="EIL10" s="10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10"/>
      <c r="EIZ10" s="10"/>
      <c r="EJA10" s="10"/>
      <c r="EJB10" s="10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10"/>
      <c r="EJP10" s="10"/>
      <c r="EJQ10" s="10"/>
      <c r="EJR10" s="10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10"/>
      <c r="EKF10" s="10"/>
      <c r="EKG10" s="10"/>
      <c r="EKH10" s="10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10"/>
      <c r="EKV10" s="10"/>
      <c r="EKW10" s="10"/>
      <c r="EKX10" s="10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10"/>
      <c r="ELL10" s="10"/>
      <c r="ELM10" s="10"/>
      <c r="ELN10" s="10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10"/>
      <c r="EMB10" s="10"/>
      <c r="EMC10" s="10"/>
      <c r="EMD10" s="10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10"/>
      <c r="EMR10" s="10"/>
      <c r="EMS10" s="10"/>
      <c r="EMT10" s="10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10"/>
      <c r="ENH10" s="10"/>
      <c r="ENI10" s="10"/>
      <c r="ENJ10" s="10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10"/>
      <c r="ENX10" s="10"/>
      <c r="ENY10" s="10"/>
      <c r="ENZ10" s="10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10"/>
      <c r="EON10" s="10"/>
      <c r="EOO10" s="10"/>
      <c r="EOP10" s="10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10"/>
      <c r="EPD10" s="10"/>
      <c r="EPE10" s="10"/>
      <c r="EPF10" s="10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10"/>
      <c r="EPT10" s="10"/>
      <c r="EPU10" s="10"/>
      <c r="EPV10" s="10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10"/>
      <c r="EQJ10" s="10"/>
      <c r="EQK10" s="10"/>
      <c r="EQL10" s="10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10"/>
      <c r="EQZ10" s="10"/>
      <c r="ERA10" s="10"/>
      <c r="ERB10" s="10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10"/>
      <c r="ERP10" s="10"/>
      <c r="ERQ10" s="10"/>
      <c r="ERR10" s="10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10"/>
      <c r="ESF10" s="10"/>
      <c r="ESG10" s="10"/>
      <c r="ESH10" s="10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10"/>
      <c r="ESV10" s="10"/>
      <c r="ESW10" s="10"/>
      <c r="ESX10" s="10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10"/>
      <c r="ETL10" s="10"/>
      <c r="ETM10" s="10"/>
      <c r="ETN10" s="10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10"/>
      <c r="EUB10" s="10"/>
      <c r="EUC10" s="10"/>
      <c r="EUD10" s="10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10"/>
      <c r="EUR10" s="10"/>
      <c r="EUS10" s="10"/>
      <c r="EUT10" s="10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10"/>
      <c r="EVH10" s="10"/>
      <c r="EVI10" s="10"/>
      <c r="EVJ10" s="10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10"/>
      <c r="EVX10" s="10"/>
      <c r="EVY10" s="10"/>
      <c r="EVZ10" s="10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10"/>
      <c r="EWN10" s="10"/>
      <c r="EWO10" s="10"/>
      <c r="EWP10" s="10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10"/>
      <c r="EXD10" s="10"/>
      <c r="EXE10" s="10"/>
      <c r="EXF10" s="10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10"/>
      <c r="EXT10" s="10"/>
      <c r="EXU10" s="10"/>
      <c r="EXV10" s="10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10"/>
      <c r="EYJ10" s="10"/>
      <c r="EYK10" s="10"/>
      <c r="EYL10" s="10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10"/>
      <c r="EYZ10" s="10"/>
      <c r="EZA10" s="10"/>
      <c r="EZB10" s="10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10"/>
      <c r="EZP10" s="10"/>
      <c r="EZQ10" s="10"/>
      <c r="EZR10" s="10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10"/>
      <c r="FAF10" s="10"/>
      <c r="FAG10" s="10"/>
      <c r="FAH10" s="10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10"/>
      <c r="FAV10" s="10"/>
      <c r="FAW10" s="10"/>
      <c r="FAX10" s="10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10"/>
      <c r="FBL10" s="10"/>
      <c r="FBM10" s="10"/>
      <c r="FBN10" s="10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10"/>
      <c r="FCB10" s="10"/>
      <c r="FCC10" s="10"/>
      <c r="FCD10" s="10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10"/>
      <c r="FCR10" s="10"/>
      <c r="FCS10" s="10"/>
      <c r="FCT10" s="10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10"/>
      <c r="FDH10" s="10"/>
      <c r="FDI10" s="10"/>
      <c r="FDJ10" s="10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10"/>
      <c r="FDX10" s="10"/>
      <c r="FDY10" s="10"/>
      <c r="FDZ10" s="10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10"/>
      <c r="FEN10" s="10"/>
      <c r="FEO10" s="10"/>
      <c r="FEP10" s="10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10"/>
      <c r="FFD10" s="10"/>
      <c r="FFE10" s="10"/>
      <c r="FFF10" s="10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10"/>
      <c r="FFT10" s="10"/>
      <c r="FFU10" s="10"/>
      <c r="FFV10" s="10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10"/>
      <c r="FGJ10" s="10"/>
      <c r="FGK10" s="10"/>
      <c r="FGL10" s="10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10"/>
      <c r="FGZ10" s="10"/>
      <c r="FHA10" s="10"/>
      <c r="FHB10" s="10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10"/>
      <c r="FHP10" s="10"/>
      <c r="FHQ10" s="10"/>
      <c r="FHR10" s="10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10"/>
      <c r="FIF10" s="10"/>
      <c r="FIG10" s="10"/>
      <c r="FIH10" s="10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10"/>
      <c r="FIV10" s="10"/>
      <c r="FIW10" s="10"/>
      <c r="FIX10" s="10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10"/>
      <c r="FJL10" s="10"/>
      <c r="FJM10" s="10"/>
      <c r="FJN10" s="10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10"/>
      <c r="FKB10" s="10"/>
      <c r="FKC10" s="10"/>
      <c r="FKD10" s="10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10"/>
      <c r="FKR10" s="10"/>
      <c r="FKS10" s="10"/>
      <c r="FKT10" s="10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10"/>
      <c r="FLH10" s="10"/>
      <c r="FLI10" s="10"/>
      <c r="FLJ10" s="10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10"/>
      <c r="FLX10" s="10"/>
      <c r="FLY10" s="10"/>
      <c r="FLZ10" s="10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10"/>
      <c r="FMN10" s="10"/>
      <c r="FMO10" s="10"/>
      <c r="FMP10" s="10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10"/>
      <c r="FND10" s="10"/>
      <c r="FNE10" s="10"/>
      <c r="FNF10" s="10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10"/>
      <c r="FNT10" s="10"/>
      <c r="FNU10" s="10"/>
      <c r="FNV10" s="10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10"/>
      <c r="FOJ10" s="10"/>
      <c r="FOK10" s="10"/>
      <c r="FOL10" s="10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10"/>
      <c r="FOZ10" s="10"/>
      <c r="FPA10" s="10"/>
      <c r="FPB10" s="10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10"/>
      <c r="FPP10" s="10"/>
      <c r="FPQ10" s="10"/>
      <c r="FPR10" s="10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10"/>
      <c r="FQF10" s="10"/>
      <c r="FQG10" s="10"/>
      <c r="FQH10" s="10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10"/>
      <c r="FQV10" s="10"/>
      <c r="FQW10" s="10"/>
      <c r="FQX10" s="10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10"/>
      <c r="FRL10" s="10"/>
      <c r="FRM10" s="10"/>
      <c r="FRN10" s="10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10"/>
      <c r="FSB10" s="10"/>
      <c r="FSC10" s="10"/>
      <c r="FSD10" s="10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10"/>
      <c r="FSR10" s="10"/>
      <c r="FSS10" s="10"/>
      <c r="FST10" s="10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10"/>
      <c r="FTH10" s="10"/>
      <c r="FTI10" s="10"/>
      <c r="FTJ10" s="10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10"/>
      <c r="FTX10" s="10"/>
      <c r="FTY10" s="10"/>
      <c r="FTZ10" s="10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10"/>
      <c r="FUN10" s="10"/>
      <c r="FUO10" s="10"/>
      <c r="FUP10" s="10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10"/>
      <c r="FVD10" s="10"/>
      <c r="FVE10" s="10"/>
      <c r="FVF10" s="10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10"/>
      <c r="FVT10" s="10"/>
      <c r="FVU10" s="10"/>
      <c r="FVV10" s="10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10"/>
      <c r="FWJ10" s="10"/>
      <c r="FWK10" s="10"/>
      <c r="FWL10" s="10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10"/>
      <c r="FWZ10" s="10"/>
      <c r="FXA10" s="10"/>
      <c r="FXB10" s="10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10"/>
      <c r="FXP10" s="10"/>
      <c r="FXQ10" s="10"/>
      <c r="FXR10" s="10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10"/>
      <c r="FYF10" s="10"/>
      <c r="FYG10" s="10"/>
      <c r="FYH10" s="10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10"/>
      <c r="FYV10" s="10"/>
      <c r="FYW10" s="10"/>
      <c r="FYX10" s="10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10"/>
      <c r="FZL10" s="10"/>
      <c r="FZM10" s="10"/>
      <c r="FZN10" s="10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10"/>
      <c r="GAB10" s="10"/>
      <c r="GAC10" s="10"/>
      <c r="GAD10" s="10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10"/>
      <c r="GAR10" s="10"/>
      <c r="GAS10" s="10"/>
      <c r="GAT10" s="10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10"/>
      <c r="GBH10" s="10"/>
      <c r="GBI10" s="10"/>
      <c r="GBJ10" s="10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10"/>
      <c r="GBX10" s="10"/>
      <c r="GBY10" s="10"/>
      <c r="GBZ10" s="10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10"/>
      <c r="GCN10" s="10"/>
      <c r="GCO10" s="10"/>
      <c r="GCP10" s="10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10"/>
      <c r="GDD10" s="10"/>
      <c r="GDE10" s="10"/>
      <c r="GDF10" s="10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10"/>
      <c r="GDT10" s="10"/>
      <c r="GDU10" s="10"/>
      <c r="GDV10" s="10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10"/>
      <c r="GEJ10" s="10"/>
      <c r="GEK10" s="10"/>
      <c r="GEL10" s="10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10"/>
      <c r="GEZ10" s="10"/>
      <c r="GFA10" s="10"/>
      <c r="GFB10" s="10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10"/>
      <c r="GFP10" s="10"/>
      <c r="GFQ10" s="10"/>
      <c r="GFR10" s="10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10"/>
      <c r="GGF10" s="10"/>
      <c r="GGG10" s="10"/>
      <c r="GGH10" s="10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10"/>
      <c r="GGV10" s="10"/>
      <c r="GGW10" s="10"/>
      <c r="GGX10" s="10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10"/>
      <c r="GHL10" s="10"/>
      <c r="GHM10" s="10"/>
      <c r="GHN10" s="10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10"/>
      <c r="GIB10" s="10"/>
      <c r="GIC10" s="10"/>
      <c r="GID10" s="10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10"/>
      <c r="GIR10" s="10"/>
      <c r="GIS10" s="10"/>
      <c r="GIT10" s="10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10"/>
      <c r="GJH10" s="10"/>
      <c r="GJI10" s="10"/>
      <c r="GJJ10" s="10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10"/>
      <c r="GJX10" s="10"/>
      <c r="GJY10" s="10"/>
      <c r="GJZ10" s="10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10"/>
      <c r="GKN10" s="10"/>
      <c r="GKO10" s="10"/>
      <c r="GKP10" s="10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10"/>
      <c r="GLD10" s="10"/>
      <c r="GLE10" s="10"/>
      <c r="GLF10" s="10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10"/>
      <c r="GLT10" s="10"/>
      <c r="GLU10" s="10"/>
      <c r="GLV10" s="10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10"/>
      <c r="GMJ10" s="10"/>
      <c r="GMK10" s="10"/>
      <c r="GML10" s="10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10"/>
      <c r="GMZ10" s="10"/>
      <c r="GNA10" s="10"/>
      <c r="GNB10" s="10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10"/>
      <c r="GNP10" s="10"/>
      <c r="GNQ10" s="10"/>
      <c r="GNR10" s="10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10"/>
      <c r="GOF10" s="10"/>
      <c r="GOG10" s="10"/>
      <c r="GOH10" s="10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10"/>
      <c r="GOV10" s="10"/>
      <c r="GOW10" s="10"/>
      <c r="GOX10" s="10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10"/>
      <c r="GPL10" s="10"/>
      <c r="GPM10" s="10"/>
      <c r="GPN10" s="10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10"/>
      <c r="GQB10" s="10"/>
      <c r="GQC10" s="10"/>
      <c r="GQD10" s="10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10"/>
      <c r="GQR10" s="10"/>
      <c r="GQS10" s="10"/>
      <c r="GQT10" s="10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10"/>
      <c r="GRH10" s="10"/>
      <c r="GRI10" s="10"/>
      <c r="GRJ10" s="10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10"/>
      <c r="GRX10" s="10"/>
      <c r="GRY10" s="10"/>
      <c r="GRZ10" s="10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10"/>
      <c r="GSN10" s="10"/>
      <c r="GSO10" s="10"/>
      <c r="GSP10" s="10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10"/>
      <c r="GTD10" s="10"/>
      <c r="GTE10" s="10"/>
      <c r="GTF10" s="10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10"/>
      <c r="GTT10" s="10"/>
      <c r="GTU10" s="10"/>
      <c r="GTV10" s="10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10"/>
      <c r="GUJ10" s="10"/>
      <c r="GUK10" s="10"/>
      <c r="GUL10" s="10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10"/>
      <c r="GUZ10" s="10"/>
      <c r="GVA10" s="10"/>
      <c r="GVB10" s="10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10"/>
      <c r="GVP10" s="10"/>
      <c r="GVQ10" s="10"/>
      <c r="GVR10" s="10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10"/>
      <c r="GWF10" s="10"/>
      <c r="GWG10" s="10"/>
      <c r="GWH10" s="10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10"/>
      <c r="GWV10" s="10"/>
      <c r="GWW10" s="10"/>
      <c r="GWX10" s="10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10"/>
      <c r="GXL10" s="10"/>
      <c r="GXM10" s="10"/>
      <c r="GXN10" s="10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10"/>
      <c r="GYB10" s="10"/>
      <c r="GYC10" s="10"/>
      <c r="GYD10" s="10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10"/>
      <c r="GYR10" s="10"/>
      <c r="GYS10" s="10"/>
      <c r="GYT10" s="10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10"/>
      <c r="GZH10" s="10"/>
      <c r="GZI10" s="10"/>
      <c r="GZJ10" s="10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10"/>
      <c r="GZX10" s="10"/>
      <c r="GZY10" s="10"/>
      <c r="GZZ10" s="10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10"/>
      <c r="HAN10" s="10"/>
      <c r="HAO10" s="10"/>
      <c r="HAP10" s="10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10"/>
      <c r="HBD10" s="10"/>
      <c r="HBE10" s="10"/>
      <c r="HBF10" s="10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10"/>
      <c r="HBT10" s="10"/>
      <c r="HBU10" s="10"/>
      <c r="HBV10" s="10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10"/>
      <c r="HCJ10" s="10"/>
      <c r="HCK10" s="10"/>
      <c r="HCL10" s="10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10"/>
      <c r="HCZ10" s="10"/>
      <c r="HDA10" s="10"/>
      <c r="HDB10" s="10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10"/>
      <c r="HDP10" s="10"/>
      <c r="HDQ10" s="10"/>
      <c r="HDR10" s="10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10"/>
      <c r="HEF10" s="10"/>
      <c r="HEG10" s="10"/>
      <c r="HEH10" s="10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10"/>
      <c r="HEV10" s="10"/>
      <c r="HEW10" s="10"/>
      <c r="HEX10" s="10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10"/>
      <c r="HFL10" s="10"/>
      <c r="HFM10" s="10"/>
      <c r="HFN10" s="10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10"/>
      <c r="HGB10" s="10"/>
      <c r="HGC10" s="10"/>
      <c r="HGD10" s="10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10"/>
      <c r="HGR10" s="10"/>
      <c r="HGS10" s="10"/>
      <c r="HGT10" s="10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10"/>
      <c r="HHH10" s="10"/>
      <c r="HHI10" s="10"/>
      <c r="HHJ10" s="10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10"/>
      <c r="HHX10" s="10"/>
      <c r="HHY10" s="10"/>
      <c r="HHZ10" s="10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10"/>
      <c r="HIN10" s="10"/>
      <c r="HIO10" s="10"/>
      <c r="HIP10" s="10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10"/>
      <c r="HJD10" s="10"/>
      <c r="HJE10" s="10"/>
      <c r="HJF10" s="10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10"/>
      <c r="HJT10" s="10"/>
      <c r="HJU10" s="10"/>
      <c r="HJV10" s="10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10"/>
      <c r="HKJ10" s="10"/>
      <c r="HKK10" s="10"/>
      <c r="HKL10" s="10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10"/>
      <c r="HKZ10" s="10"/>
      <c r="HLA10" s="10"/>
      <c r="HLB10" s="10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10"/>
      <c r="HLP10" s="10"/>
      <c r="HLQ10" s="10"/>
      <c r="HLR10" s="10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10"/>
      <c r="HMF10" s="10"/>
      <c r="HMG10" s="10"/>
      <c r="HMH10" s="10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10"/>
      <c r="HMV10" s="10"/>
      <c r="HMW10" s="10"/>
      <c r="HMX10" s="10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10"/>
      <c r="HNL10" s="10"/>
      <c r="HNM10" s="10"/>
      <c r="HNN10" s="10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10"/>
      <c r="HOB10" s="10"/>
      <c r="HOC10" s="10"/>
      <c r="HOD10" s="10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10"/>
      <c r="HOR10" s="10"/>
      <c r="HOS10" s="10"/>
      <c r="HOT10" s="10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10"/>
      <c r="HPH10" s="10"/>
      <c r="HPI10" s="10"/>
      <c r="HPJ10" s="10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10"/>
      <c r="HPX10" s="10"/>
      <c r="HPY10" s="10"/>
      <c r="HPZ10" s="10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10"/>
      <c r="HQN10" s="10"/>
      <c r="HQO10" s="10"/>
      <c r="HQP10" s="10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10"/>
      <c r="HRD10" s="10"/>
      <c r="HRE10" s="10"/>
      <c r="HRF10" s="10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10"/>
      <c r="HRT10" s="10"/>
      <c r="HRU10" s="10"/>
      <c r="HRV10" s="10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10"/>
      <c r="HSJ10" s="10"/>
      <c r="HSK10" s="10"/>
      <c r="HSL10" s="10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10"/>
      <c r="HSZ10" s="10"/>
      <c r="HTA10" s="10"/>
      <c r="HTB10" s="10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10"/>
      <c r="HTP10" s="10"/>
      <c r="HTQ10" s="10"/>
      <c r="HTR10" s="10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10"/>
      <c r="HUF10" s="10"/>
      <c r="HUG10" s="10"/>
      <c r="HUH10" s="10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10"/>
      <c r="HUV10" s="10"/>
      <c r="HUW10" s="10"/>
      <c r="HUX10" s="10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10"/>
      <c r="HVL10" s="10"/>
      <c r="HVM10" s="10"/>
      <c r="HVN10" s="10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10"/>
      <c r="HWB10" s="10"/>
      <c r="HWC10" s="10"/>
      <c r="HWD10" s="10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10"/>
      <c r="HWR10" s="10"/>
      <c r="HWS10" s="10"/>
      <c r="HWT10" s="10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10"/>
      <c r="HXH10" s="10"/>
      <c r="HXI10" s="10"/>
      <c r="HXJ10" s="10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10"/>
      <c r="HXX10" s="10"/>
      <c r="HXY10" s="10"/>
      <c r="HXZ10" s="10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10"/>
      <c r="HYN10" s="10"/>
      <c r="HYO10" s="10"/>
      <c r="HYP10" s="10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10"/>
      <c r="HZD10" s="10"/>
      <c r="HZE10" s="10"/>
      <c r="HZF10" s="10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10"/>
      <c r="HZT10" s="10"/>
      <c r="HZU10" s="10"/>
      <c r="HZV10" s="10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10"/>
      <c r="IAJ10" s="10"/>
      <c r="IAK10" s="10"/>
      <c r="IAL10" s="10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10"/>
      <c r="IAZ10" s="10"/>
      <c r="IBA10" s="10"/>
      <c r="IBB10" s="10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10"/>
      <c r="IBP10" s="10"/>
      <c r="IBQ10" s="10"/>
      <c r="IBR10" s="10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10"/>
      <c r="ICF10" s="10"/>
      <c r="ICG10" s="10"/>
      <c r="ICH10" s="10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10"/>
      <c r="ICV10" s="10"/>
      <c r="ICW10" s="10"/>
      <c r="ICX10" s="10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10"/>
      <c r="IDL10" s="10"/>
      <c r="IDM10" s="10"/>
      <c r="IDN10" s="10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10"/>
      <c r="IEB10" s="10"/>
      <c r="IEC10" s="10"/>
      <c r="IED10" s="10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10"/>
      <c r="IER10" s="10"/>
      <c r="IES10" s="10"/>
      <c r="IET10" s="10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10"/>
      <c r="IFH10" s="10"/>
      <c r="IFI10" s="10"/>
      <c r="IFJ10" s="10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10"/>
      <c r="IFX10" s="10"/>
      <c r="IFY10" s="10"/>
      <c r="IFZ10" s="10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10"/>
      <c r="IGN10" s="10"/>
      <c r="IGO10" s="10"/>
      <c r="IGP10" s="10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10"/>
      <c r="IHD10" s="10"/>
      <c r="IHE10" s="10"/>
      <c r="IHF10" s="10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10"/>
      <c r="IHT10" s="10"/>
      <c r="IHU10" s="10"/>
      <c r="IHV10" s="10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10"/>
      <c r="IIJ10" s="10"/>
      <c r="IIK10" s="10"/>
      <c r="IIL10" s="10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10"/>
      <c r="IIZ10" s="10"/>
      <c r="IJA10" s="10"/>
      <c r="IJB10" s="10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10"/>
      <c r="IJP10" s="10"/>
      <c r="IJQ10" s="10"/>
      <c r="IJR10" s="10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10"/>
      <c r="IKF10" s="10"/>
      <c r="IKG10" s="10"/>
      <c r="IKH10" s="10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10"/>
      <c r="IKV10" s="10"/>
      <c r="IKW10" s="10"/>
      <c r="IKX10" s="10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10"/>
      <c r="ILL10" s="10"/>
      <c r="ILM10" s="10"/>
      <c r="ILN10" s="10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10"/>
      <c r="IMB10" s="10"/>
      <c r="IMC10" s="10"/>
      <c r="IMD10" s="10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10"/>
      <c r="IMR10" s="10"/>
      <c r="IMS10" s="10"/>
      <c r="IMT10" s="10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10"/>
      <c r="INH10" s="10"/>
      <c r="INI10" s="10"/>
      <c r="INJ10" s="10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10"/>
      <c r="INX10" s="10"/>
      <c r="INY10" s="10"/>
      <c r="INZ10" s="10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10"/>
      <c r="ION10" s="10"/>
      <c r="IOO10" s="10"/>
      <c r="IOP10" s="10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10"/>
      <c r="IPD10" s="10"/>
      <c r="IPE10" s="10"/>
      <c r="IPF10" s="10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10"/>
      <c r="IPT10" s="10"/>
      <c r="IPU10" s="10"/>
      <c r="IPV10" s="10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10"/>
      <c r="IQJ10" s="10"/>
      <c r="IQK10" s="10"/>
      <c r="IQL10" s="10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10"/>
      <c r="IQZ10" s="10"/>
      <c r="IRA10" s="10"/>
      <c r="IRB10" s="10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10"/>
      <c r="IRP10" s="10"/>
      <c r="IRQ10" s="10"/>
      <c r="IRR10" s="10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10"/>
      <c r="ISF10" s="10"/>
      <c r="ISG10" s="10"/>
      <c r="ISH10" s="10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10"/>
      <c r="ISV10" s="10"/>
      <c r="ISW10" s="10"/>
      <c r="ISX10" s="10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10"/>
      <c r="ITL10" s="10"/>
      <c r="ITM10" s="10"/>
      <c r="ITN10" s="10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10"/>
      <c r="IUB10" s="10"/>
      <c r="IUC10" s="10"/>
      <c r="IUD10" s="10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10"/>
      <c r="IUR10" s="10"/>
      <c r="IUS10" s="10"/>
      <c r="IUT10" s="10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10"/>
      <c r="IVH10" s="10"/>
      <c r="IVI10" s="10"/>
      <c r="IVJ10" s="10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10"/>
      <c r="IVX10" s="10"/>
      <c r="IVY10" s="10"/>
      <c r="IVZ10" s="10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10"/>
      <c r="IWN10" s="10"/>
      <c r="IWO10" s="10"/>
      <c r="IWP10" s="10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10"/>
      <c r="IXD10" s="10"/>
      <c r="IXE10" s="10"/>
      <c r="IXF10" s="10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10"/>
      <c r="IXT10" s="10"/>
      <c r="IXU10" s="10"/>
      <c r="IXV10" s="10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10"/>
      <c r="IYJ10" s="10"/>
      <c r="IYK10" s="10"/>
      <c r="IYL10" s="10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10"/>
      <c r="IYZ10" s="10"/>
      <c r="IZA10" s="10"/>
      <c r="IZB10" s="10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10"/>
      <c r="IZP10" s="10"/>
      <c r="IZQ10" s="10"/>
      <c r="IZR10" s="10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10"/>
      <c r="JAF10" s="10"/>
      <c r="JAG10" s="10"/>
      <c r="JAH10" s="10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10"/>
      <c r="JAV10" s="10"/>
      <c r="JAW10" s="10"/>
      <c r="JAX10" s="10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10"/>
      <c r="JBL10" s="10"/>
      <c r="JBM10" s="10"/>
      <c r="JBN10" s="10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10"/>
      <c r="JCB10" s="10"/>
      <c r="JCC10" s="10"/>
      <c r="JCD10" s="10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10"/>
      <c r="JCR10" s="10"/>
      <c r="JCS10" s="10"/>
      <c r="JCT10" s="10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10"/>
      <c r="JDH10" s="10"/>
      <c r="JDI10" s="10"/>
      <c r="JDJ10" s="10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10"/>
      <c r="JDX10" s="10"/>
      <c r="JDY10" s="10"/>
      <c r="JDZ10" s="10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10"/>
      <c r="JEN10" s="10"/>
      <c r="JEO10" s="10"/>
      <c r="JEP10" s="10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10"/>
      <c r="JFD10" s="10"/>
      <c r="JFE10" s="10"/>
      <c r="JFF10" s="10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10"/>
      <c r="JFT10" s="10"/>
      <c r="JFU10" s="10"/>
      <c r="JFV10" s="10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10"/>
      <c r="JGJ10" s="10"/>
      <c r="JGK10" s="10"/>
      <c r="JGL10" s="10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10"/>
      <c r="JGZ10" s="10"/>
      <c r="JHA10" s="10"/>
      <c r="JHB10" s="10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10"/>
      <c r="JHP10" s="10"/>
      <c r="JHQ10" s="10"/>
      <c r="JHR10" s="10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10"/>
      <c r="JIF10" s="10"/>
      <c r="JIG10" s="10"/>
      <c r="JIH10" s="10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10"/>
      <c r="JIV10" s="10"/>
      <c r="JIW10" s="10"/>
      <c r="JIX10" s="10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10"/>
      <c r="JJL10" s="10"/>
      <c r="JJM10" s="10"/>
      <c r="JJN10" s="10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10"/>
      <c r="JKB10" s="10"/>
      <c r="JKC10" s="10"/>
      <c r="JKD10" s="10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10"/>
      <c r="JKR10" s="10"/>
      <c r="JKS10" s="10"/>
      <c r="JKT10" s="10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10"/>
      <c r="JLH10" s="10"/>
      <c r="JLI10" s="10"/>
      <c r="JLJ10" s="10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10"/>
      <c r="JLX10" s="10"/>
      <c r="JLY10" s="10"/>
      <c r="JLZ10" s="10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10"/>
      <c r="JMN10" s="10"/>
      <c r="JMO10" s="10"/>
      <c r="JMP10" s="10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10"/>
      <c r="JND10" s="10"/>
      <c r="JNE10" s="10"/>
      <c r="JNF10" s="10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10"/>
      <c r="JNT10" s="10"/>
      <c r="JNU10" s="10"/>
      <c r="JNV10" s="10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10"/>
      <c r="JOJ10" s="10"/>
      <c r="JOK10" s="10"/>
      <c r="JOL10" s="10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10"/>
      <c r="JOZ10" s="10"/>
      <c r="JPA10" s="10"/>
      <c r="JPB10" s="10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10"/>
      <c r="JPP10" s="10"/>
      <c r="JPQ10" s="10"/>
      <c r="JPR10" s="10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10"/>
      <c r="JQF10" s="10"/>
      <c r="JQG10" s="10"/>
      <c r="JQH10" s="10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10"/>
      <c r="JQV10" s="10"/>
      <c r="JQW10" s="10"/>
      <c r="JQX10" s="10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10"/>
      <c r="JRL10" s="10"/>
      <c r="JRM10" s="10"/>
      <c r="JRN10" s="10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10"/>
      <c r="JSB10" s="10"/>
      <c r="JSC10" s="10"/>
      <c r="JSD10" s="10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10"/>
      <c r="JSR10" s="10"/>
      <c r="JSS10" s="10"/>
      <c r="JST10" s="10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10"/>
      <c r="JTH10" s="10"/>
      <c r="JTI10" s="10"/>
      <c r="JTJ10" s="10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10"/>
      <c r="JTX10" s="10"/>
      <c r="JTY10" s="10"/>
      <c r="JTZ10" s="10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10"/>
      <c r="JUN10" s="10"/>
      <c r="JUO10" s="10"/>
      <c r="JUP10" s="10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10"/>
      <c r="JVD10" s="10"/>
      <c r="JVE10" s="10"/>
      <c r="JVF10" s="10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10"/>
      <c r="JVT10" s="10"/>
      <c r="JVU10" s="10"/>
      <c r="JVV10" s="10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10"/>
      <c r="JWJ10" s="10"/>
      <c r="JWK10" s="10"/>
      <c r="JWL10" s="10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10"/>
      <c r="JWZ10" s="10"/>
      <c r="JXA10" s="10"/>
      <c r="JXB10" s="10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10"/>
      <c r="JXP10" s="10"/>
      <c r="JXQ10" s="10"/>
      <c r="JXR10" s="10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10"/>
      <c r="JYF10" s="10"/>
      <c r="JYG10" s="10"/>
      <c r="JYH10" s="10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10"/>
      <c r="JYV10" s="10"/>
      <c r="JYW10" s="10"/>
      <c r="JYX10" s="10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10"/>
      <c r="JZL10" s="10"/>
      <c r="JZM10" s="10"/>
      <c r="JZN10" s="10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10"/>
      <c r="KAB10" s="10"/>
      <c r="KAC10" s="10"/>
      <c r="KAD10" s="10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10"/>
      <c r="KAR10" s="10"/>
      <c r="KAS10" s="10"/>
      <c r="KAT10" s="10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10"/>
      <c r="KBH10" s="10"/>
      <c r="KBI10" s="10"/>
      <c r="KBJ10" s="10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10"/>
      <c r="KBX10" s="10"/>
      <c r="KBY10" s="10"/>
      <c r="KBZ10" s="10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10"/>
      <c r="KCN10" s="10"/>
      <c r="KCO10" s="10"/>
      <c r="KCP10" s="10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10"/>
      <c r="KDD10" s="10"/>
      <c r="KDE10" s="10"/>
      <c r="KDF10" s="10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10"/>
      <c r="KDT10" s="10"/>
      <c r="KDU10" s="10"/>
      <c r="KDV10" s="10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10"/>
      <c r="KEJ10" s="10"/>
      <c r="KEK10" s="10"/>
      <c r="KEL10" s="10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10"/>
      <c r="KEZ10" s="10"/>
      <c r="KFA10" s="10"/>
      <c r="KFB10" s="10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10"/>
      <c r="KFP10" s="10"/>
      <c r="KFQ10" s="10"/>
      <c r="KFR10" s="10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10"/>
      <c r="KGF10" s="10"/>
      <c r="KGG10" s="10"/>
      <c r="KGH10" s="10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10"/>
      <c r="KGV10" s="10"/>
      <c r="KGW10" s="10"/>
      <c r="KGX10" s="10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10"/>
      <c r="KHL10" s="10"/>
      <c r="KHM10" s="10"/>
      <c r="KHN10" s="10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10"/>
      <c r="KIB10" s="10"/>
      <c r="KIC10" s="10"/>
      <c r="KID10" s="10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10"/>
      <c r="KIR10" s="10"/>
      <c r="KIS10" s="10"/>
      <c r="KIT10" s="10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10"/>
      <c r="KJH10" s="10"/>
      <c r="KJI10" s="10"/>
      <c r="KJJ10" s="10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10"/>
      <c r="KJX10" s="10"/>
      <c r="KJY10" s="10"/>
      <c r="KJZ10" s="10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10"/>
      <c r="KKN10" s="10"/>
      <c r="KKO10" s="10"/>
      <c r="KKP10" s="10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10"/>
      <c r="KLD10" s="10"/>
      <c r="KLE10" s="10"/>
      <c r="KLF10" s="10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10"/>
      <c r="KLT10" s="10"/>
      <c r="KLU10" s="10"/>
      <c r="KLV10" s="10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10"/>
      <c r="KMJ10" s="10"/>
      <c r="KMK10" s="10"/>
      <c r="KML10" s="10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10"/>
      <c r="KMZ10" s="10"/>
      <c r="KNA10" s="10"/>
      <c r="KNB10" s="10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10"/>
      <c r="KNP10" s="10"/>
      <c r="KNQ10" s="10"/>
      <c r="KNR10" s="10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10"/>
      <c r="KOF10" s="10"/>
      <c r="KOG10" s="10"/>
      <c r="KOH10" s="10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10"/>
      <c r="KOV10" s="10"/>
      <c r="KOW10" s="10"/>
      <c r="KOX10" s="10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10"/>
      <c r="KPL10" s="10"/>
      <c r="KPM10" s="10"/>
      <c r="KPN10" s="10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10"/>
      <c r="KQB10" s="10"/>
      <c r="KQC10" s="10"/>
      <c r="KQD10" s="10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10"/>
      <c r="KQR10" s="10"/>
      <c r="KQS10" s="10"/>
      <c r="KQT10" s="10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10"/>
      <c r="KRH10" s="10"/>
      <c r="KRI10" s="10"/>
      <c r="KRJ10" s="10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10"/>
      <c r="KRX10" s="10"/>
      <c r="KRY10" s="10"/>
      <c r="KRZ10" s="10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10"/>
      <c r="KSN10" s="10"/>
      <c r="KSO10" s="10"/>
      <c r="KSP10" s="10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10"/>
      <c r="KTD10" s="10"/>
      <c r="KTE10" s="10"/>
      <c r="KTF10" s="10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10"/>
      <c r="KTT10" s="10"/>
      <c r="KTU10" s="10"/>
      <c r="KTV10" s="10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10"/>
      <c r="KUJ10" s="10"/>
      <c r="KUK10" s="10"/>
      <c r="KUL10" s="10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10"/>
      <c r="KUZ10" s="10"/>
      <c r="KVA10" s="10"/>
      <c r="KVB10" s="10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10"/>
      <c r="KVP10" s="10"/>
      <c r="KVQ10" s="10"/>
      <c r="KVR10" s="10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10"/>
      <c r="KWF10" s="10"/>
      <c r="KWG10" s="10"/>
      <c r="KWH10" s="10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10"/>
      <c r="KWV10" s="10"/>
      <c r="KWW10" s="10"/>
      <c r="KWX10" s="10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10"/>
      <c r="KXL10" s="10"/>
      <c r="KXM10" s="10"/>
      <c r="KXN10" s="10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10"/>
      <c r="KYB10" s="10"/>
      <c r="KYC10" s="10"/>
      <c r="KYD10" s="10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10"/>
      <c r="KYR10" s="10"/>
      <c r="KYS10" s="10"/>
      <c r="KYT10" s="10"/>
      <c r="KYU10" s="10"/>
      <c r="KYV10" s="10"/>
      <c r="KYW10" s="10"/>
      <c r="KYX10" s="10"/>
      <c r="KYY10" s="10"/>
      <c r="KYZ10" s="10"/>
      <c r="KZA10" s="10"/>
      <c r="KZB10" s="10"/>
      <c r="KZC10" s="10"/>
      <c r="KZD10" s="10"/>
      <c r="KZE10" s="10"/>
      <c r="KZF10" s="10"/>
      <c r="KZG10" s="10"/>
      <c r="KZH10" s="10"/>
      <c r="KZI10" s="10"/>
      <c r="KZJ10" s="10"/>
      <c r="KZK10" s="10"/>
      <c r="KZL10" s="10"/>
      <c r="KZM10" s="10"/>
      <c r="KZN10" s="10"/>
      <c r="KZO10" s="10"/>
      <c r="KZP10" s="10"/>
      <c r="KZQ10" s="10"/>
      <c r="KZR10" s="10"/>
      <c r="KZS10" s="10"/>
      <c r="KZT10" s="10"/>
      <c r="KZU10" s="10"/>
      <c r="KZV10" s="10"/>
      <c r="KZW10" s="10"/>
      <c r="KZX10" s="10"/>
      <c r="KZY10" s="10"/>
      <c r="KZZ10" s="10"/>
      <c r="LAA10" s="10"/>
      <c r="LAB10" s="10"/>
      <c r="LAC10" s="10"/>
      <c r="LAD10" s="10"/>
      <c r="LAE10" s="10"/>
      <c r="LAF10" s="10"/>
      <c r="LAG10" s="10"/>
      <c r="LAH10" s="10"/>
      <c r="LAI10" s="10"/>
      <c r="LAJ10" s="10"/>
      <c r="LAK10" s="10"/>
      <c r="LAL10" s="10"/>
      <c r="LAM10" s="10"/>
      <c r="LAN10" s="10"/>
      <c r="LAO10" s="10"/>
      <c r="LAP10" s="10"/>
      <c r="LAQ10" s="10"/>
      <c r="LAR10" s="10"/>
      <c r="LAS10" s="10"/>
      <c r="LAT10" s="10"/>
      <c r="LAU10" s="10"/>
      <c r="LAV10" s="10"/>
      <c r="LAW10" s="10"/>
      <c r="LAX10" s="10"/>
      <c r="LAY10" s="10"/>
      <c r="LAZ10" s="10"/>
      <c r="LBA10" s="10"/>
      <c r="LBB10" s="10"/>
      <c r="LBC10" s="10"/>
      <c r="LBD10" s="10"/>
      <c r="LBE10" s="10"/>
      <c r="LBF10" s="10"/>
      <c r="LBG10" s="10"/>
      <c r="LBH10" s="10"/>
      <c r="LBI10" s="10"/>
      <c r="LBJ10" s="10"/>
      <c r="LBK10" s="10"/>
      <c r="LBL10" s="10"/>
      <c r="LBM10" s="10"/>
      <c r="LBN10" s="10"/>
      <c r="LBO10" s="10"/>
      <c r="LBP10" s="10"/>
      <c r="LBQ10" s="10"/>
      <c r="LBR10" s="10"/>
      <c r="LBS10" s="10"/>
      <c r="LBT10" s="10"/>
      <c r="LBU10" s="10"/>
      <c r="LBV10" s="10"/>
      <c r="LBW10" s="10"/>
      <c r="LBX10" s="10"/>
      <c r="LBY10" s="10"/>
      <c r="LBZ10" s="10"/>
      <c r="LCA10" s="10"/>
      <c r="LCB10" s="10"/>
      <c r="LCC10" s="10"/>
      <c r="LCD10" s="10"/>
      <c r="LCE10" s="10"/>
      <c r="LCF10" s="10"/>
      <c r="LCG10" s="10"/>
      <c r="LCH10" s="10"/>
      <c r="LCI10" s="10"/>
      <c r="LCJ10" s="10"/>
      <c r="LCK10" s="10"/>
      <c r="LCL10" s="10"/>
      <c r="LCM10" s="10"/>
      <c r="LCN10" s="10"/>
      <c r="LCO10" s="10"/>
      <c r="LCP10" s="10"/>
      <c r="LCQ10" s="10"/>
      <c r="LCR10" s="10"/>
      <c r="LCS10" s="10"/>
      <c r="LCT10" s="10"/>
      <c r="LCU10" s="10"/>
      <c r="LCV10" s="10"/>
      <c r="LCW10" s="10"/>
      <c r="LCX10" s="10"/>
      <c r="LCY10" s="10"/>
      <c r="LCZ10" s="10"/>
      <c r="LDA10" s="10"/>
      <c r="LDB10" s="10"/>
      <c r="LDC10" s="10"/>
      <c r="LDD10" s="10"/>
      <c r="LDE10" s="10"/>
      <c r="LDF10" s="10"/>
      <c r="LDG10" s="10"/>
      <c r="LDH10" s="10"/>
      <c r="LDI10" s="10"/>
      <c r="LDJ10" s="10"/>
      <c r="LDK10" s="10"/>
      <c r="LDL10" s="10"/>
      <c r="LDM10" s="10"/>
      <c r="LDN10" s="10"/>
      <c r="LDO10" s="10"/>
      <c r="LDP10" s="10"/>
      <c r="LDQ10" s="10"/>
      <c r="LDR10" s="10"/>
      <c r="LDS10" s="10"/>
      <c r="LDT10" s="10"/>
      <c r="LDU10" s="10"/>
      <c r="LDV10" s="10"/>
      <c r="LDW10" s="10"/>
      <c r="LDX10" s="10"/>
      <c r="LDY10" s="10"/>
      <c r="LDZ10" s="10"/>
      <c r="LEA10" s="10"/>
      <c r="LEB10" s="10"/>
      <c r="LEC10" s="10"/>
      <c r="LED10" s="10"/>
      <c r="LEE10" s="10"/>
      <c r="LEF10" s="10"/>
      <c r="LEG10" s="10"/>
      <c r="LEH10" s="10"/>
      <c r="LEI10" s="10"/>
      <c r="LEJ10" s="10"/>
      <c r="LEK10" s="10"/>
      <c r="LEL10" s="10"/>
      <c r="LEM10" s="10"/>
      <c r="LEN10" s="10"/>
      <c r="LEO10" s="10"/>
      <c r="LEP10" s="10"/>
      <c r="LEQ10" s="10"/>
      <c r="LER10" s="10"/>
      <c r="LES10" s="10"/>
      <c r="LET10" s="10"/>
      <c r="LEU10" s="10"/>
      <c r="LEV10" s="10"/>
      <c r="LEW10" s="10"/>
      <c r="LEX10" s="10"/>
      <c r="LEY10" s="10"/>
      <c r="LEZ10" s="10"/>
      <c r="LFA10" s="10"/>
      <c r="LFB10" s="10"/>
      <c r="LFC10" s="10"/>
      <c r="LFD10" s="10"/>
      <c r="LFE10" s="10"/>
      <c r="LFF10" s="10"/>
      <c r="LFG10" s="10"/>
      <c r="LFH10" s="10"/>
      <c r="LFI10" s="10"/>
      <c r="LFJ10" s="10"/>
      <c r="LFK10" s="10"/>
      <c r="LFL10" s="10"/>
      <c r="LFM10" s="10"/>
      <c r="LFN10" s="10"/>
      <c r="LFO10" s="10"/>
      <c r="LFP10" s="10"/>
      <c r="LFQ10" s="10"/>
      <c r="LFR10" s="10"/>
      <c r="LFS10" s="10"/>
      <c r="LFT10" s="10"/>
      <c r="LFU10" s="10"/>
      <c r="LFV10" s="10"/>
      <c r="LFW10" s="10"/>
      <c r="LFX10" s="10"/>
      <c r="LFY10" s="10"/>
      <c r="LFZ10" s="10"/>
      <c r="LGA10" s="10"/>
      <c r="LGB10" s="10"/>
      <c r="LGC10" s="10"/>
      <c r="LGD10" s="10"/>
      <c r="LGE10" s="10"/>
      <c r="LGF10" s="10"/>
      <c r="LGG10" s="10"/>
      <c r="LGH10" s="10"/>
      <c r="LGI10" s="10"/>
      <c r="LGJ10" s="10"/>
      <c r="LGK10" s="10"/>
      <c r="LGL10" s="10"/>
      <c r="LGM10" s="10"/>
      <c r="LGN10" s="10"/>
      <c r="LGO10" s="10"/>
      <c r="LGP10" s="10"/>
      <c r="LGQ10" s="10"/>
      <c r="LGR10" s="10"/>
      <c r="LGS10" s="10"/>
      <c r="LGT10" s="10"/>
      <c r="LGU10" s="10"/>
      <c r="LGV10" s="10"/>
      <c r="LGW10" s="10"/>
      <c r="LGX10" s="10"/>
      <c r="LGY10" s="10"/>
      <c r="LGZ10" s="10"/>
      <c r="LHA10" s="10"/>
      <c r="LHB10" s="10"/>
      <c r="LHC10" s="10"/>
      <c r="LHD10" s="10"/>
      <c r="LHE10" s="10"/>
      <c r="LHF10" s="10"/>
      <c r="LHG10" s="10"/>
      <c r="LHH10" s="10"/>
      <c r="LHI10" s="10"/>
      <c r="LHJ10" s="10"/>
      <c r="LHK10" s="10"/>
      <c r="LHL10" s="10"/>
      <c r="LHM10" s="10"/>
      <c r="LHN10" s="10"/>
      <c r="LHO10" s="10"/>
      <c r="LHP10" s="10"/>
      <c r="LHQ10" s="10"/>
      <c r="LHR10" s="10"/>
      <c r="LHS10" s="10"/>
      <c r="LHT10" s="10"/>
      <c r="LHU10" s="10"/>
      <c r="LHV10" s="10"/>
      <c r="LHW10" s="10"/>
      <c r="LHX10" s="10"/>
      <c r="LHY10" s="10"/>
      <c r="LHZ10" s="10"/>
      <c r="LIA10" s="10"/>
      <c r="LIB10" s="10"/>
      <c r="LIC10" s="10"/>
      <c r="LID10" s="10"/>
      <c r="LIE10" s="10"/>
      <c r="LIF10" s="10"/>
      <c r="LIG10" s="10"/>
      <c r="LIH10" s="10"/>
      <c r="LII10" s="10"/>
      <c r="LIJ10" s="10"/>
      <c r="LIK10" s="10"/>
      <c r="LIL10" s="10"/>
      <c r="LIM10" s="10"/>
      <c r="LIN10" s="10"/>
      <c r="LIO10" s="10"/>
      <c r="LIP10" s="10"/>
      <c r="LIQ10" s="10"/>
      <c r="LIR10" s="10"/>
      <c r="LIS10" s="10"/>
      <c r="LIT10" s="10"/>
      <c r="LIU10" s="10"/>
      <c r="LIV10" s="10"/>
      <c r="LIW10" s="10"/>
      <c r="LIX10" s="10"/>
      <c r="LIY10" s="10"/>
      <c r="LIZ10" s="10"/>
      <c r="LJA10" s="10"/>
      <c r="LJB10" s="10"/>
      <c r="LJC10" s="10"/>
      <c r="LJD10" s="10"/>
      <c r="LJE10" s="10"/>
      <c r="LJF10" s="10"/>
      <c r="LJG10" s="10"/>
      <c r="LJH10" s="10"/>
      <c r="LJI10" s="10"/>
      <c r="LJJ10" s="10"/>
      <c r="LJK10" s="10"/>
      <c r="LJL10" s="10"/>
      <c r="LJM10" s="10"/>
      <c r="LJN10" s="10"/>
      <c r="LJO10" s="10"/>
      <c r="LJP10" s="10"/>
      <c r="LJQ10" s="10"/>
      <c r="LJR10" s="10"/>
      <c r="LJS10" s="10"/>
      <c r="LJT10" s="10"/>
      <c r="LJU10" s="10"/>
      <c r="LJV10" s="10"/>
      <c r="LJW10" s="10"/>
      <c r="LJX10" s="10"/>
      <c r="LJY10" s="10"/>
      <c r="LJZ10" s="10"/>
      <c r="LKA10" s="10"/>
      <c r="LKB10" s="10"/>
      <c r="LKC10" s="10"/>
      <c r="LKD10" s="10"/>
      <c r="LKE10" s="10"/>
      <c r="LKF10" s="10"/>
      <c r="LKG10" s="10"/>
      <c r="LKH10" s="10"/>
      <c r="LKI10" s="10"/>
      <c r="LKJ10" s="10"/>
      <c r="LKK10" s="10"/>
      <c r="LKL10" s="10"/>
      <c r="LKM10" s="10"/>
      <c r="LKN10" s="10"/>
      <c r="LKO10" s="10"/>
      <c r="LKP10" s="10"/>
      <c r="LKQ10" s="10"/>
      <c r="LKR10" s="10"/>
      <c r="LKS10" s="10"/>
      <c r="LKT10" s="10"/>
      <c r="LKU10" s="10"/>
      <c r="LKV10" s="10"/>
      <c r="LKW10" s="10"/>
      <c r="LKX10" s="10"/>
      <c r="LKY10" s="10"/>
      <c r="LKZ10" s="10"/>
      <c r="LLA10" s="10"/>
      <c r="LLB10" s="10"/>
      <c r="LLC10" s="10"/>
      <c r="LLD10" s="10"/>
      <c r="LLE10" s="10"/>
      <c r="LLF10" s="10"/>
      <c r="LLG10" s="10"/>
      <c r="LLH10" s="10"/>
      <c r="LLI10" s="10"/>
      <c r="LLJ10" s="10"/>
      <c r="LLK10" s="10"/>
      <c r="LLL10" s="10"/>
      <c r="LLM10" s="10"/>
      <c r="LLN10" s="10"/>
      <c r="LLO10" s="10"/>
      <c r="LLP10" s="10"/>
      <c r="LLQ10" s="10"/>
      <c r="LLR10" s="10"/>
      <c r="LLS10" s="10"/>
      <c r="LLT10" s="10"/>
      <c r="LLU10" s="10"/>
      <c r="LLV10" s="10"/>
      <c r="LLW10" s="10"/>
      <c r="LLX10" s="10"/>
      <c r="LLY10" s="10"/>
      <c r="LLZ10" s="10"/>
      <c r="LMA10" s="10"/>
      <c r="LMB10" s="10"/>
      <c r="LMC10" s="10"/>
      <c r="LMD10" s="10"/>
      <c r="LME10" s="10"/>
      <c r="LMF10" s="10"/>
      <c r="LMG10" s="10"/>
      <c r="LMH10" s="10"/>
      <c r="LMI10" s="10"/>
      <c r="LMJ10" s="10"/>
      <c r="LMK10" s="10"/>
      <c r="LML10" s="10"/>
      <c r="LMM10" s="10"/>
      <c r="LMN10" s="10"/>
      <c r="LMO10" s="10"/>
      <c r="LMP10" s="10"/>
      <c r="LMQ10" s="10"/>
      <c r="LMR10" s="10"/>
      <c r="LMS10" s="10"/>
      <c r="LMT10" s="10"/>
      <c r="LMU10" s="10"/>
      <c r="LMV10" s="10"/>
      <c r="LMW10" s="10"/>
      <c r="LMX10" s="10"/>
      <c r="LMY10" s="10"/>
      <c r="LMZ10" s="10"/>
      <c r="LNA10" s="10"/>
      <c r="LNB10" s="10"/>
      <c r="LNC10" s="10"/>
      <c r="LND10" s="10"/>
      <c r="LNE10" s="10"/>
      <c r="LNF10" s="10"/>
      <c r="LNG10" s="10"/>
      <c r="LNH10" s="10"/>
      <c r="LNI10" s="10"/>
      <c r="LNJ10" s="10"/>
      <c r="LNK10" s="10"/>
      <c r="LNL10" s="10"/>
      <c r="LNM10" s="10"/>
      <c r="LNN10" s="10"/>
      <c r="LNO10" s="10"/>
      <c r="LNP10" s="10"/>
      <c r="LNQ10" s="10"/>
      <c r="LNR10" s="10"/>
      <c r="LNS10" s="10"/>
      <c r="LNT10" s="10"/>
      <c r="LNU10" s="10"/>
      <c r="LNV10" s="10"/>
      <c r="LNW10" s="10"/>
      <c r="LNX10" s="10"/>
      <c r="LNY10" s="10"/>
      <c r="LNZ10" s="10"/>
      <c r="LOA10" s="10"/>
      <c r="LOB10" s="10"/>
      <c r="LOC10" s="10"/>
      <c r="LOD10" s="10"/>
      <c r="LOE10" s="10"/>
      <c r="LOF10" s="10"/>
      <c r="LOG10" s="10"/>
      <c r="LOH10" s="10"/>
      <c r="LOI10" s="10"/>
      <c r="LOJ10" s="10"/>
      <c r="LOK10" s="10"/>
      <c r="LOL10" s="10"/>
      <c r="LOM10" s="10"/>
      <c r="LON10" s="10"/>
      <c r="LOO10" s="10"/>
      <c r="LOP10" s="10"/>
      <c r="LOQ10" s="10"/>
      <c r="LOR10" s="10"/>
      <c r="LOS10" s="10"/>
      <c r="LOT10" s="10"/>
      <c r="LOU10" s="10"/>
      <c r="LOV10" s="10"/>
      <c r="LOW10" s="10"/>
      <c r="LOX10" s="10"/>
      <c r="LOY10" s="10"/>
      <c r="LOZ10" s="10"/>
      <c r="LPA10" s="10"/>
      <c r="LPB10" s="10"/>
      <c r="LPC10" s="10"/>
      <c r="LPD10" s="10"/>
      <c r="LPE10" s="10"/>
      <c r="LPF10" s="10"/>
      <c r="LPG10" s="10"/>
      <c r="LPH10" s="10"/>
      <c r="LPI10" s="10"/>
      <c r="LPJ10" s="10"/>
      <c r="LPK10" s="10"/>
      <c r="LPL10" s="10"/>
      <c r="LPM10" s="10"/>
      <c r="LPN10" s="10"/>
      <c r="LPO10" s="10"/>
      <c r="LPP10" s="10"/>
      <c r="LPQ10" s="10"/>
      <c r="LPR10" s="10"/>
      <c r="LPS10" s="10"/>
      <c r="LPT10" s="10"/>
      <c r="LPU10" s="10"/>
      <c r="LPV10" s="10"/>
      <c r="LPW10" s="10"/>
      <c r="LPX10" s="10"/>
      <c r="LPY10" s="10"/>
      <c r="LPZ10" s="10"/>
      <c r="LQA10" s="10"/>
      <c r="LQB10" s="10"/>
      <c r="LQC10" s="10"/>
      <c r="LQD10" s="10"/>
      <c r="LQE10" s="10"/>
      <c r="LQF10" s="10"/>
      <c r="LQG10" s="10"/>
      <c r="LQH10" s="10"/>
      <c r="LQI10" s="10"/>
      <c r="LQJ10" s="10"/>
      <c r="LQK10" s="10"/>
      <c r="LQL10" s="10"/>
      <c r="LQM10" s="10"/>
      <c r="LQN10" s="10"/>
      <c r="LQO10" s="10"/>
      <c r="LQP10" s="10"/>
      <c r="LQQ10" s="10"/>
      <c r="LQR10" s="10"/>
      <c r="LQS10" s="10"/>
      <c r="LQT10" s="10"/>
      <c r="LQU10" s="10"/>
      <c r="LQV10" s="10"/>
      <c r="LQW10" s="10"/>
      <c r="LQX10" s="10"/>
      <c r="LQY10" s="10"/>
      <c r="LQZ10" s="10"/>
      <c r="LRA10" s="10"/>
      <c r="LRB10" s="10"/>
      <c r="LRC10" s="10"/>
      <c r="LRD10" s="10"/>
      <c r="LRE10" s="10"/>
      <c r="LRF10" s="10"/>
      <c r="LRG10" s="10"/>
      <c r="LRH10" s="10"/>
      <c r="LRI10" s="10"/>
      <c r="LRJ10" s="10"/>
      <c r="LRK10" s="10"/>
      <c r="LRL10" s="10"/>
      <c r="LRM10" s="10"/>
      <c r="LRN10" s="10"/>
      <c r="LRO10" s="10"/>
      <c r="LRP10" s="10"/>
      <c r="LRQ10" s="10"/>
      <c r="LRR10" s="10"/>
      <c r="LRS10" s="10"/>
      <c r="LRT10" s="10"/>
      <c r="LRU10" s="10"/>
      <c r="LRV10" s="10"/>
      <c r="LRW10" s="10"/>
      <c r="LRX10" s="10"/>
      <c r="LRY10" s="10"/>
      <c r="LRZ10" s="10"/>
      <c r="LSA10" s="10"/>
      <c r="LSB10" s="10"/>
      <c r="LSC10" s="10"/>
      <c r="LSD10" s="10"/>
      <c r="LSE10" s="10"/>
      <c r="LSF10" s="10"/>
      <c r="LSG10" s="10"/>
      <c r="LSH10" s="10"/>
      <c r="LSI10" s="10"/>
      <c r="LSJ10" s="10"/>
      <c r="LSK10" s="10"/>
      <c r="LSL10" s="10"/>
      <c r="LSM10" s="10"/>
      <c r="LSN10" s="10"/>
      <c r="LSO10" s="10"/>
      <c r="LSP10" s="10"/>
      <c r="LSQ10" s="10"/>
      <c r="LSR10" s="10"/>
      <c r="LSS10" s="10"/>
      <c r="LST10" s="10"/>
      <c r="LSU10" s="10"/>
      <c r="LSV10" s="10"/>
      <c r="LSW10" s="10"/>
      <c r="LSX10" s="10"/>
      <c r="LSY10" s="10"/>
      <c r="LSZ10" s="10"/>
      <c r="LTA10" s="10"/>
      <c r="LTB10" s="10"/>
      <c r="LTC10" s="10"/>
      <c r="LTD10" s="10"/>
      <c r="LTE10" s="10"/>
      <c r="LTF10" s="10"/>
      <c r="LTG10" s="10"/>
      <c r="LTH10" s="10"/>
      <c r="LTI10" s="10"/>
      <c r="LTJ10" s="10"/>
      <c r="LTK10" s="10"/>
      <c r="LTL10" s="10"/>
      <c r="LTM10" s="10"/>
      <c r="LTN10" s="10"/>
      <c r="LTO10" s="10"/>
      <c r="LTP10" s="10"/>
      <c r="LTQ10" s="10"/>
      <c r="LTR10" s="10"/>
      <c r="LTS10" s="10"/>
      <c r="LTT10" s="10"/>
      <c r="LTU10" s="10"/>
      <c r="LTV10" s="10"/>
      <c r="LTW10" s="10"/>
      <c r="LTX10" s="10"/>
      <c r="LTY10" s="10"/>
      <c r="LTZ10" s="10"/>
      <c r="LUA10" s="10"/>
      <c r="LUB10" s="10"/>
      <c r="LUC10" s="10"/>
      <c r="LUD10" s="10"/>
      <c r="LUE10" s="10"/>
      <c r="LUF10" s="10"/>
      <c r="LUG10" s="10"/>
      <c r="LUH10" s="10"/>
      <c r="LUI10" s="10"/>
      <c r="LUJ10" s="10"/>
      <c r="LUK10" s="10"/>
      <c r="LUL10" s="10"/>
      <c r="LUM10" s="10"/>
      <c r="LUN10" s="10"/>
      <c r="LUO10" s="10"/>
      <c r="LUP10" s="10"/>
      <c r="LUQ10" s="10"/>
      <c r="LUR10" s="10"/>
      <c r="LUS10" s="10"/>
      <c r="LUT10" s="10"/>
      <c r="LUU10" s="10"/>
      <c r="LUV10" s="10"/>
      <c r="LUW10" s="10"/>
      <c r="LUX10" s="10"/>
      <c r="LUY10" s="10"/>
      <c r="LUZ10" s="10"/>
      <c r="LVA10" s="10"/>
      <c r="LVB10" s="10"/>
      <c r="LVC10" s="10"/>
      <c r="LVD10" s="10"/>
      <c r="LVE10" s="10"/>
      <c r="LVF10" s="10"/>
      <c r="LVG10" s="10"/>
      <c r="LVH10" s="10"/>
      <c r="LVI10" s="10"/>
      <c r="LVJ10" s="10"/>
      <c r="LVK10" s="10"/>
      <c r="LVL10" s="10"/>
      <c r="LVM10" s="10"/>
      <c r="LVN10" s="10"/>
      <c r="LVO10" s="10"/>
      <c r="LVP10" s="10"/>
      <c r="LVQ10" s="10"/>
      <c r="LVR10" s="10"/>
      <c r="LVS10" s="10"/>
      <c r="LVT10" s="10"/>
      <c r="LVU10" s="10"/>
      <c r="LVV10" s="10"/>
      <c r="LVW10" s="10"/>
      <c r="LVX10" s="10"/>
      <c r="LVY10" s="10"/>
      <c r="LVZ10" s="10"/>
      <c r="LWA10" s="10"/>
      <c r="LWB10" s="10"/>
      <c r="LWC10" s="10"/>
      <c r="LWD10" s="10"/>
      <c r="LWE10" s="10"/>
      <c r="LWF10" s="10"/>
      <c r="LWG10" s="10"/>
      <c r="LWH10" s="10"/>
      <c r="LWI10" s="10"/>
      <c r="LWJ10" s="10"/>
      <c r="LWK10" s="10"/>
      <c r="LWL10" s="10"/>
      <c r="LWM10" s="10"/>
      <c r="LWN10" s="10"/>
      <c r="LWO10" s="10"/>
      <c r="LWP10" s="10"/>
      <c r="LWQ10" s="10"/>
      <c r="LWR10" s="10"/>
      <c r="LWS10" s="10"/>
      <c r="LWT10" s="10"/>
      <c r="LWU10" s="10"/>
      <c r="LWV10" s="10"/>
      <c r="LWW10" s="10"/>
      <c r="LWX10" s="10"/>
      <c r="LWY10" s="10"/>
      <c r="LWZ10" s="10"/>
      <c r="LXA10" s="10"/>
      <c r="LXB10" s="10"/>
      <c r="LXC10" s="10"/>
      <c r="LXD10" s="10"/>
      <c r="LXE10" s="10"/>
      <c r="LXF10" s="10"/>
      <c r="LXG10" s="10"/>
      <c r="LXH10" s="10"/>
      <c r="LXI10" s="10"/>
      <c r="LXJ10" s="10"/>
      <c r="LXK10" s="10"/>
      <c r="LXL10" s="10"/>
      <c r="LXM10" s="10"/>
      <c r="LXN10" s="10"/>
      <c r="LXO10" s="10"/>
      <c r="LXP10" s="10"/>
      <c r="LXQ10" s="10"/>
      <c r="LXR10" s="10"/>
      <c r="LXS10" s="10"/>
      <c r="LXT10" s="10"/>
      <c r="LXU10" s="10"/>
      <c r="LXV10" s="10"/>
      <c r="LXW10" s="10"/>
      <c r="LXX10" s="10"/>
      <c r="LXY10" s="10"/>
      <c r="LXZ10" s="10"/>
      <c r="LYA10" s="10"/>
      <c r="LYB10" s="10"/>
      <c r="LYC10" s="10"/>
      <c r="LYD10" s="10"/>
      <c r="LYE10" s="10"/>
      <c r="LYF10" s="10"/>
      <c r="LYG10" s="10"/>
      <c r="LYH10" s="10"/>
      <c r="LYI10" s="10"/>
      <c r="LYJ10" s="10"/>
      <c r="LYK10" s="10"/>
      <c r="LYL10" s="10"/>
      <c r="LYM10" s="10"/>
      <c r="LYN10" s="10"/>
      <c r="LYO10" s="10"/>
      <c r="LYP10" s="10"/>
      <c r="LYQ10" s="10"/>
      <c r="LYR10" s="10"/>
      <c r="LYS10" s="10"/>
      <c r="LYT10" s="10"/>
      <c r="LYU10" s="10"/>
      <c r="LYV10" s="10"/>
      <c r="LYW10" s="10"/>
      <c r="LYX10" s="10"/>
      <c r="LYY10" s="10"/>
      <c r="LYZ10" s="10"/>
      <c r="LZA10" s="10"/>
      <c r="LZB10" s="10"/>
      <c r="LZC10" s="10"/>
      <c r="LZD10" s="10"/>
      <c r="LZE10" s="10"/>
      <c r="LZF10" s="10"/>
      <c r="LZG10" s="10"/>
      <c r="LZH10" s="10"/>
      <c r="LZI10" s="10"/>
      <c r="LZJ10" s="10"/>
      <c r="LZK10" s="10"/>
      <c r="LZL10" s="10"/>
      <c r="LZM10" s="10"/>
      <c r="LZN10" s="10"/>
      <c r="LZO10" s="10"/>
      <c r="LZP10" s="10"/>
      <c r="LZQ10" s="10"/>
      <c r="LZR10" s="10"/>
      <c r="LZS10" s="10"/>
      <c r="LZT10" s="10"/>
      <c r="LZU10" s="10"/>
      <c r="LZV10" s="10"/>
      <c r="LZW10" s="10"/>
      <c r="LZX10" s="10"/>
      <c r="LZY10" s="10"/>
      <c r="LZZ10" s="10"/>
      <c r="MAA10" s="10"/>
      <c r="MAB10" s="10"/>
      <c r="MAC10" s="10"/>
      <c r="MAD10" s="10"/>
      <c r="MAE10" s="10"/>
      <c r="MAF10" s="10"/>
      <c r="MAG10" s="10"/>
      <c r="MAH10" s="10"/>
      <c r="MAI10" s="10"/>
      <c r="MAJ10" s="10"/>
      <c r="MAK10" s="10"/>
      <c r="MAL10" s="10"/>
      <c r="MAM10" s="10"/>
      <c r="MAN10" s="10"/>
      <c r="MAO10" s="10"/>
      <c r="MAP10" s="10"/>
      <c r="MAQ10" s="10"/>
      <c r="MAR10" s="10"/>
      <c r="MAS10" s="10"/>
      <c r="MAT10" s="10"/>
      <c r="MAU10" s="10"/>
      <c r="MAV10" s="10"/>
      <c r="MAW10" s="10"/>
      <c r="MAX10" s="10"/>
      <c r="MAY10" s="10"/>
      <c r="MAZ10" s="10"/>
      <c r="MBA10" s="10"/>
      <c r="MBB10" s="10"/>
      <c r="MBC10" s="10"/>
      <c r="MBD10" s="10"/>
      <c r="MBE10" s="10"/>
      <c r="MBF10" s="10"/>
      <c r="MBG10" s="10"/>
      <c r="MBH10" s="10"/>
      <c r="MBI10" s="10"/>
      <c r="MBJ10" s="10"/>
      <c r="MBK10" s="10"/>
      <c r="MBL10" s="10"/>
      <c r="MBM10" s="10"/>
      <c r="MBN10" s="10"/>
      <c r="MBO10" s="10"/>
      <c r="MBP10" s="10"/>
      <c r="MBQ10" s="10"/>
      <c r="MBR10" s="10"/>
      <c r="MBS10" s="10"/>
      <c r="MBT10" s="10"/>
      <c r="MBU10" s="10"/>
      <c r="MBV10" s="10"/>
      <c r="MBW10" s="10"/>
      <c r="MBX10" s="10"/>
      <c r="MBY10" s="10"/>
      <c r="MBZ10" s="10"/>
      <c r="MCA10" s="10"/>
      <c r="MCB10" s="10"/>
      <c r="MCC10" s="10"/>
      <c r="MCD10" s="10"/>
      <c r="MCE10" s="10"/>
      <c r="MCF10" s="10"/>
      <c r="MCG10" s="10"/>
      <c r="MCH10" s="10"/>
      <c r="MCI10" s="10"/>
      <c r="MCJ10" s="10"/>
      <c r="MCK10" s="10"/>
      <c r="MCL10" s="10"/>
      <c r="MCM10" s="10"/>
      <c r="MCN10" s="10"/>
      <c r="MCO10" s="10"/>
      <c r="MCP10" s="10"/>
      <c r="MCQ10" s="10"/>
      <c r="MCR10" s="10"/>
      <c r="MCS10" s="10"/>
      <c r="MCT10" s="10"/>
      <c r="MCU10" s="10"/>
      <c r="MCV10" s="10"/>
      <c r="MCW10" s="10"/>
      <c r="MCX10" s="10"/>
      <c r="MCY10" s="10"/>
      <c r="MCZ10" s="10"/>
      <c r="MDA10" s="10"/>
      <c r="MDB10" s="10"/>
      <c r="MDC10" s="10"/>
      <c r="MDD10" s="10"/>
      <c r="MDE10" s="10"/>
      <c r="MDF10" s="10"/>
      <c r="MDG10" s="10"/>
      <c r="MDH10" s="10"/>
      <c r="MDI10" s="10"/>
      <c r="MDJ10" s="10"/>
      <c r="MDK10" s="10"/>
      <c r="MDL10" s="10"/>
      <c r="MDM10" s="10"/>
      <c r="MDN10" s="10"/>
      <c r="MDO10" s="10"/>
      <c r="MDP10" s="10"/>
      <c r="MDQ10" s="10"/>
      <c r="MDR10" s="10"/>
      <c r="MDS10" s="10"/>
      <c r="MDT10" s="10"/>
      <c r="MDU10" s="10"/>
      <c r="MDV10" s="10"/>
      <c r="MDW10" s="10"/>
      <c r="MDX10" s="10"/>
      <c r="MDY10" s="10"/>
      <c r="MDZ10" s="10"/>
      <c r="MEA10" s="10"/>
      <c r="MEB10" s="10"/>
      <c r="MEC10" s="10"/>
      <c r="MED10" s="10"/>
      <c r="MEE10" s="10"/>
      <c r="MEF10" s="10"/>
      <c r="MEG10" s="10"/>
      <c r="MEH10" s="10"/>
      <c r="MEI10" s="10"/>
      <c r="MEJ10" s="10"/>
      <c r="MEK10" s="10"/>
      <c r="MEL10" s="10"/>
      <c r="MEM10" s="10"/>
      <c r="MEN10" s="10"/>
      <c r="MEO10" s="10"/>
      <c r="MEP10" s="10"/>
      <c r="MEQ10" s="10"/>
      <c r="MER10" s="10"/>
      <c r="MES10" s="10"/>
      <c r="MET10" s="10"/>
      <c r="MEU10" s="10"/>
      <c r="MEV10" s="10"/>
      <c r="MEW10" s="10"/>
      <c r="MEX10" s="10"/>
      <c r="MEY10" s="10"/>
      <c r="MEZ10" s="10"/>
      <c r="MFA10" s="10"/>
      <c r="MFB10" s="10"/>
      <c r="MFC10" s="10"/>
      <c r="MFD10" s="10"/>
      <c r="MFE10" s="10"/>
      <c r="MFF10" s="10"/>
      <c r="MFG10" s="10"/>
      <c r="MFH10" s="10"/>
      <c r="MFI10" s="10"/>
      <c r="MFJ10" s="10"/>
      <c r="MFK10" s="10"/>
      <c r="MFL10" s="10"/>
      <c r="MFM10" s="10"/>
      <c r="MFN10" s="10"/>
      <c r="MFO10" s="10"/>
      <c r="MFP10" s="10"/>
      <c r="MFQ10" s="10"/>
      <c r="MFR10" s="10"/>
      <c r="MFS10" s="10"/>
      <c r="MFT10" s="10"/>
      <c r="MFU10" s="10"/>
      <c r="MFV10" s="10"/>
      <c r="MFW10" s="10"/>
      <c r="MFX10" s="10"/>
      <c r="MFY10" s="10"/>
      <c r="MFZ10" s="10"/>
      <c r="MGA10" s="10"/>
      <c r="MGB10" s="10"/>
      <c r="MGC10" s="10"/>
      <c r="MGD10" s="10"/>
      <c r="MGE10" s="10"/>
      <c r="MGF10" s="10"/>
      <c r="MGG10" s="10"/>
      <c r="MGH10" s="10"/>
      <c r="MGI10" s="10"/>
      <c r="MGJ10" s="10"/>
      <c r="MGK10" s="10"/>
      <c r="MGL10" s="10"/>
      <c r="MGM10" s="10"/>
      <c r="MGN10" s="10"/>
      <c r="MGO10" s="10"/>
      <c r="MGP10" s="10"/>
      <c r="MGQ10" s="10"/>
      <c r="MGR10" s="10"/>
      <c r="MGS10" s="10"/>
      <c r="MGT10" s="10"/>
      <c r="MGU10" s="10"/>
      <c r="MGV10" s="10"/>
      <c r="MGW10" s="10"/>
      <c r="MGX10" s="10"/>
      <c r="MGY10" s="10"/>
      <c r="MGZ10" s="10"/>
      <c r="MHA10" s="10"/>
      <c r="MHB10" s="10"/>
      <c r="MHC10" s="10"/>
      <c r="MHD10" s="10"/>
      <c r="MHE10" s="10"/>
      <c r="MHF10" s="10"/>
      <c r="MHG10" s="10"/>
      <c r="MHH10" s="10"/>
      <c r="MHI10" s="10"/>
      <c r="MHJ10" s="10"/>
      <c r="MHK10" s="10"/>
      <c r="MHL10" s="10"/>
      <c r="MHM10" s="10"/>
      <c r="MHN10" s="10"/>
      <c r="MHO10" s="10"/>
      <c r="MHP10" s="10"/>
      <c r="MHQ10" s="10"/>
      <c r="MHR10" s="10"/>
      <c r="MHS10" s="10"/>
      <c r="MHT10" s="10"/>
      <c r="MHU10" s="10"/>
      <c r="MHV10" s="10"/>
      <c r="MHW10" s="10"/>
      <c r="MHX10" s="10"/>
      <c r="MHY10" s="10"/>
      <c r="MHZ10" s="10"/>
      <c r="MIA10" s="10"/>
      <c r="MIB10" s="10"/>
      <c r="MIC10" s="10"/>
      <c r="MID10" s="10"/>
      <c r="MIE10" s="10"/>
      <c r="MIF10" s="10"/>
      <c r="MIG10" s="10"/>
      <c r="MIH10" s="10"/>
      <c r="MII10" s="10"/>
      <c r="MIJ10" s="10"/>
      <c r="MIK10" s="10"/>
      <c r="MIL10" s="10"/>
      <c r="MIM10" s="10"/>
      <c r="MIN10" s="10"/>
      <c r="MIO10" s="10"/>
      <c r="MIP10" s="10"/>
      <c r="MIQ10" s="10"/>
      <c r="MIR10" s="10"/>
      <c r="MIS10" s="10"/>
      <c r="MIT10" s="10"/>
      <c r="MIU10" s="10"/>
      <c r="MIV10" s="10"/>
      <c r="MIW10" s="10"/>
      <c r="MIX10" s="10"/>
      <c r="MIY10" s="10"/>
      <c r="MIZ10" s="10"/>
      <c r="MJA10" s="10"/>
      <c r="MJB10" s="10"/>
      <c r="MJC10" s="10"/>
      <c r="MJD10" s="10"/>
      <c r="MJE10" s="10"/>
      <c r="MJF10" s="10"/>
      <c r="MJG10" s="10"/>
      <c r="MJH10" s="10"/>
      <c r="MJI10" s="10"/>
      <c r="MJJ10" s="10"/>
      <c r="MJK10" s="10"/>
      <c r="MJL10" s="10"/>
      <c r="MJM10" s="10"/>
      <c r="MJN10" s="10"/>
      <c r="MJO10" s="10"/>
      <c r="MJP10" s="10"/>
      <c r="MJQ10" s="10"/>
      <c r="MJR10" s="10"/>
      <c r="MJS10" s="10"/>
      <c r="MJT10" s="10"/>
      <c r="MJU10" s="10"/>
      <c r="MJV10" s="10"/>
      <c r="MJW10" s="10"/>
      <c r="MJX10" s="10"/>
      <c r="MJY10" s="10"/>
      <c r="MJZ10" s="10"/>
      <c r="MKA10" s="10"/>
      <c r="MKB10" s="10"/>
      <c r="MKC10" s="10"/>
      <c r="MKD10" s="10"/>
      <c r="MKE10" s="10"/>
      <c r="MKF10" s="10"/>
      <c r="MKG10" s="10"/>
      <c r="MKH10" s="10"/>
      <c r="MKI10" s="10"/>
      <c r="MKJ10" s="10"/>
      <c r="MKK10" s="10"/>
      <c r="MKL10" s="10"/>
      <c r="MKM10" s="10"/>
      <c r="MKN10" s="10"/>
      <c r="MKO10" s="10"/>
      <c r="MKP10" s="10"/>
      <c r="MKQ10" s="10"/>
      <c r="MKR10" s="10"/>
      <c r="MKS10" s="10"/>
      <c r="MKT10" s="10"/>
      <c r="MKU10" s="10"/>
      <c r="MKV10" s="10"/>
      <c r="MKW10" s="10"/>
      <c r="MKX10" s="10"/>
      <c r="MKY10" s="10"/>
      <c r="MKZ10" s="10"/>
      <c r="MLA10" s="10"/>
      <c r="MLB10" s="10"/>
      <c r="MLC10" s="10"/>
      <c r="MLD10" s="10"/>
      <c r="MLE10" s="10"/>
      <c r="MLF10" s="10"/>
      <c r="MLG10" s="10"/>
      <c r="MLH10" s="10"/>
      <c r="MLI10" s="10"/>
      <c r="MLJ10" s="10"/>
      <c r="MLK10" s="10"/>
      <c r="MLL10" s="10"/>
      <c r="MLM10" s="10"/>
      <c r="MLN10" s="10"/>
      <c r="MLO10" s="10"/>
      <c r="MLP10" s="10"/>
      <c r="MLQ10" s="10"/>
      <c r="MLR10" s="10"/>
      <c r="MLS10" s="10"/>
      <c r="MLT10" s="10"/>
      <c r="MLU10" s="10"/>
      <c r="MLV10" s="10"/>
      <c r="MLW10" s="10"/>
      <c r="MLX10" s="10"/>
      <c r="MLY10" s="10"/>
      <c r="MLZ10" s="10"/>
      <c r="MMA10" s="10"/>
      <c r="MMB10" s="10"/>
      <c r="MMC10" s="10"/>
      <c r="MMD10" s="10"/>
      <c r="MME10" s="10"/>
      <c r="MMF10" s="10"/>
      <c r="MMG10" s="10"/>
      <c r="MMH10" s="10"/>
      <c r="MMI10" s="10"/>
      <c r="MMJ10" s="10"/>
      <c r="MMK10" s="10"/>
      <c r="MML10" s="10"/>
      <c r="MMM10" s="10"/>
      <c r="MMN10" s="10"/>
      <c r="MMO10" s="10"/>
      <c r="MMP10" s="10"/>
      <c r="MMQ10" s="10"/>
      <c r="MMR10" s="10"/>
      <c r="MMS10" s="10"/>
      <c r="MMT10" s="10"/>
      <c r="MMU10" s="10"/>
      <c r="MMV10" s="10"/>
      <c r="MMW10" s="10"/>
      <c r="MMX10" s="10"/>
      <c r="MMY10" s="10"/>
      <c r="MMZ10" s="10"/>
      <c r="MNA10" s="10"/>
      <c r="MNB10" s="10"/>
      <c r="MNC10" s="10"/>
      <c r="MND10" s="10"/>
      <c r="MNE10" s="10"/>
      <c r="MNF10" s="10"/>
      <c r="MNG10" s="10"/>
      <c r="MNH10" s="10"/>
      <c r="MNI10" s="10"/>
      <c r="MNJ10" s="10"/>
      <c r="MNK10" s="10"/>
      <c r="MNL10" s="10"/>
      <c r="MNM10" s="10"/>
      <c r="MNN10" s="10"/>
      <c r="MNO10" s="10"/>
      <c r="MNP10" s="10"/>
      <c r="MNQ10" s="10"/>
      <c r="MNR10" s="10"/>
      <c r="MNS10" s="10"/>
      <c r="MNT10" s="10"/>
      <c r="MNU10" s="10"/>
      <c r="MNV10" s="10"/>
      <c r="MNW10" s="10"/>
      <c r="MNX10" s="10"/>
      <c r="MNY10" s="10"/>
      <c r="MNZ10" s="10"/>
      <c r="MOA10" s="10"/>
      <c r="MOB10" s="10"/>
      <c r="MOC10" s="10"/>
      <c r="MOD10" s="10"/>
      <c r="MOE10" s="10"/>
      <c r="MOF10" s="10"/>
      <c r="MOG10" s="10"/>
      <c r="MOH10" s="10"/>
      <c r="MOI10" s="10"/>
      <c r="MOJ10" s="10"/>
      <c r="MOK10" s="10"/>
      <c r="MOL10" s="10"/>
      <c r="MOM10" s="10"/>
      <c r="MON10" s="10"/>
      <c r="MOO10" s="10"/>
      <c r="MOP10" s="10"/>
      <c r="MOQ10" s="10"/>
      <c r="MOR10" s="10"/>
      <c r="MOS10" s="10"/>
      <c r="MOT10" s="10"/>
      <c r="MOU10" s="10"/>
      <c r="MOV10" s="10"/>
      <c r="MOW10" s="10"/>
      <c r="MOX10" s="10"/>
      <c r="MOY10" s="10"/>
      <c r="MOZ10" s="10"/>
      <c r="MPA10" s="10"/>
      <c r="MPB10" s="10"/>
      <c r="MPC10" s="10"/>
      <c r="MPD10" s="10"/>
      <c r="MPE10" s="10"/>
      <c r="MPF10" s="10"/>
      <c r="MPG10" s="10"/>
      <c r="MPH10" s="10"/>
      <c r="MPI10" s="10"/>
      <c r="MPJ10" s="10"/>
      <c r="MPK10" s="10"/>
      <c r="MPL10" s="10"/>
      <c r="MPM10" s="10"/>
      <c r="MPN10" s="10"/>
      <c r="MPO10" s="10"/>
      <c r="MPP10" s="10"/>
      <c r="MPQ10" s="10"/>
      <c r="MPR10" s="10"/>
      <c r="MPS10" s="10"/>
      <c r="MPT10" s="10"/>
      <c r="MPU10" s="10"/>
      <c r="MPV10" s="10"/>
      <c r="MPW10" s="10"/>
      <c r="MPX10" s="10"/>
      <c r="MPY10" s="10"/>
      <c r="MPZ10" s="10"/>
      <c r="MQA10" s="10"/>
      <c r="MQB10" s="10"/>
      <c r="MQC10" s="10"/>
      <c r="MQD10" s="10"/>
      <c r="MQE10" s="10"/>
      <c r="MQF10" s="10"/>
      <c r="MQG10" s="10"/>
      <c r="MQH10" s="10"/>
      <c r="MQI10" s="10"/>
      <c r="MQJ10" s="10"/>
      <c r="MQK10" s="10"/>
      <c r="MQL10" s="10"/>
      <c r="MQM10" s="10"/>
      <c r="MQN10" s="10"/>
      <c r="MQO10" s="10"/>
      <c r="MQP10" s="10"/>
      <c r="MQQ10" s="10"/>
      <c r="MQR10" s="10"/>
      <c r="MQS10" s="10"/>
      <c r="MQT10" s="10"/>
      <c r="MQU10" s="10"/>
      <c r="MQV10" s="10"/>
      <c r="MQW10" s="10"/>
      <c r="MQX10" s="10"/>
      <c r="MQY10" s="10"/>
      <c r="MQZ10" s="10"/>
      <c r="MRA10" s="10"/>
      <c r="MRB10" s="10"/>
      <c r="MRC10" s="10"/>
      <c r="MRD10" s="10"/>
      <c r="MRE10" s="10"/>
      <c r="MRF10" s="10"/>
      <c r="MRG10" s="10"/>
      <c r="MRH10" s="10"/>
      <c r="MRI10" s="10"/>
      <c r="MRJ10" s="10"/>
      <c r="MRK10" s="10"/>
      <c r="MRL10" s="10"/>
      <c r="MRM10" s="10"/>
      <c r="MRN10" s="10"/>
      <c r="MRO10" s="10"/>
      <c r="MRP10" s="10"/>
      <c r="MRQ10" s="10"/>
      <c r="MRR10" s="10"/>
      <c r="MRS10" s="10"/>
      <c r="MRT10" s="10"/>
      <c r="MRU10" s="10"/>
      <c r="MRV10" s="10"/>
      <c r="MRW10" s="10"/>
      <c r="MRX10" s="10"/>
      <c r="MRY10" s="10"/>
      <c r="MRZ10" s="10"/>
      <c r="MSA10" s="10"/>
      <c r="MSB10" s="10"/>
      <c r="MSC10" s="10"/>
      <c r="MSD10" s="10"/>
      <c r="MSE10" s="10"/>
      <c r="MSF10" s="10"/>
      <c r="MSG10" s="10"/>
      <c r="MSH10" s="10"/>
      <c r="MSI10" s="10"/>
      <c r="MSJ10" s="10"/>
      <c r="MSK10" s="10"/>
      <c r="MSL10" s="10"/>
      <c r="MSM10" s="10"/>
      <c r="MSN10" s="10"/>
      <c r="MSO10" s="10"/>
      <c r="MSP10" s="10"/>
      <c r="MSQ10" s="10"/>
      <c r="MSR10" s="10"/>
      <c r="MSS10" s="10"/>
      <c r="MST10" s="10"/>
      <c r="MSU10" s="10"/>
      <c r="MSV10" s="10"/>
      <c r="MSW10" s="10"/>
      <c r="MSX10" s="10"/>
      <c r="MSY10" s="10"/>
      <c r="MSZ10" s="10"/>
      <c r="MTA10" s="10"/>
      <c r="MTB10" s="10"/>
      <c r="MTC10" s="10"/>
      <c r="MTD10" s="10"/>
      <c r="MTE10" s="10"/>
      <c r="MTF10" s="10"/>
      <c r="MTG10" s="10"/>
      <c r="MTH10" s="10"/>
      <c r="MTI10" s="10"/>
      <c r="MTJ10" s="10"/>
      <c r="MTK10" s="10"/>
      <c r="MTL10" s="10"/>
      <c r="MTM10" s="10"/>
      <c r="MTN10" s="10"/>
      <c r="MTO10" s="10"/>
      <c r="MTP10" s="10"/>
      <c r="MTQ10" s="10"/>
      <c r="MTR10" s="10"/>
      <c r="MTS10" s="10"/>
      <c r="MTT10" s="10"/>
      <c r="MTU10" s="10"/>
      <c r="MTV10" s="10"/>
      <c r="MTW10" s="10"/>
      <c r="MTX10" s="10"/>
      <c r="MTY10" s="10"/>
      <c r="MTZ10" s="10"/>
      <c r="MUA10" s="10"/>
      <c r="MUB10" s="10"/>
      <c r="MUC10" s="10"/>
      <c r="MUD10" s="10"/>
      <c r="MUE10" s="10"/>
      <c r="MUF10" s="10"/>
      <c r="MUG10" s="10"/>
      <c r="MUH10" s="10"/>
      <c r="MUI10" s="10"/>
      <c r="MUJ10" s="10"/>
      <c r="MUK10" s="10"/>
      <c r="MUL10" s="10"/>
      <c r="MUM10" s="10"/>
      <c r="MUN10" s="10"/>
      <c r="MUO10" s="10"/>
      <c r="MUP10" s="10"/>
      <c r="MUQ10" s="10"/>
      <c r="MUR10" s="10"/>
      <c r="MUS10" s="10"/>
      <c r="MUT10" s="10"/>
      <c r="MUU10" s="10"/>
      <c r="MUV10" s="10"/>
      <c r="MUW10" s="10"/>
      <c r="MUX10" s="10"/>
      <c r="MUY10" s="10"/>
      <c r="MUZ10" s="10"/>
      <c r="MVA10" s="10"/>
      <c r="MVB10" s="10"/>
      <c r="MVC10" s="10"/>
      <c r="MVD10" s="10"/>
      <c r="MVE10" s="10"/>
      <c r="MVF10" s="10"/>
      <c r="MVG10" s="10"/>
      <c r="MVH10" s="10"/>
      <c r="MVI10" s="10"/>
      <c r="MVJ10" s="10"/>
      <c r="MVK10" s="10"/>
      <c r="MVL10" s="10"/>
      <c r="MVM10" s="10"/>
      <c r="MVN10" s="10"/>
      <c r="MVO10" s="10"/>
      <c r="MVP10" s="10"/>
      <c r="MVQ10" s="10"/>
      <c r="MVR10" s="10"/>
      <c r="MVS10" s="10"/>
      <c r="MVT10" s="10"/>
      <c r="MVU10" s="10"/>
      <c r="MVV10" s="10"/>
      <c r="MVW10" s="10"/>
      <c r="MVX10" s="10"/>
      <c r="MVY10" s="10"/>
      <c r="MVZ10" s="10"/>
      <c r="MWA10" s="10"/>
      <c r="MWB10" s="10"/>
      <c r="MWC10" s="10"/>
      <c r="MWD10" s="10"/>
      <c r="MWE10" s="10"/>
      <c r="MWF10" s="10"/>
      <c r="MWG10" s="10"/>
      <c r="MWH10" s="10"/>
      <c r="MWI10" s="10"/>
      <c r="MWJ10" s="10"/>
      <c r="MWK10" s="10"/>
      <c r="MWL10" s="10"/>
      <c r="MWM10" s="10"/>
      <c r="MWN10" s="10"/>
      <c r="MWO10" s="10"/>
      <c r="MWP10" s="10"/>
      <c r="MWQ10" s="10"/>
      <c r="MWR10" s="10"/>
      <c r="MWS10" s="10"/>
      <c r="MWT10" s="10"/>
      <c r="MWU10" s="10"/>
      <c r="MWV10" s="10"/>
      <c r="MWW10" s="10"/>
      <c r="MWX10" s="10"/>
      <c r="MWY10" s="10"/>
      <c r="MWZ10" s="10"/>
      <c r="MXA10" s="10"/>
      <c r="MXB10" s="10"/>
      <c r="MXC10" s="10"/>
      <c r="MXD10" s="10"/>
      <c r="MXE10" s="10"/>
      <c r="MXF10" s="10"/>
      <c r="MXG10" s="10"/>
      <c r="MXH10" s="10"/>
      <c r="MXI10" s="10"/>
      <c r="MXJ10" s="10"/>
      <c r="MXK10" s="10"/>
      <c r="MXL10" s="10"/>
      <c r="MXM10" s="10"/>
      <c r="MXN10" s="10"/>
      <c r="MXO10" s="10"/>
      <c r="MXP10" s="10"/>
      <c r="MXQ10" s="10"/>
      <c r="MXR10" s="10"/>
      <c r="MXS10" s="10"/>
      <c r="MXT10" s="10"/>
      <c r="MXU10" s="10"/>
      <c r="MXV10" s="10"/>
      <c r="MXW10" s="10"/>
      <c r="MXX10" s="10"/>
      <c r="MXY10" s="10"/>
      <c r="MXZ10" s="10"/>
      <c r="MYA10" s="10"/>
      <c r="MYB10" s="10"/>
      <c r="MYC10" s="10"/>
      <c r="MYD10" s="10"/>
      <c r="MYE10" s="10"/>
      <c r="MYF10" s="10"/>
      <c r="MYG10" s="10"/>
      <c r="MYH10" s="10"/>
      <c r="MYI10" s="10"/>
      <c r="MYJ10" s="10"/>
      <c r="MYK10" s="10"/>
      <c r="MYL10" s="10"/>
      <c r="MYM10" s="10"/>
      <c r="MYN10" s="10"/>
      <c r="MYO10" s="10"/>
      <c r="MYP10" s="10"/>
      <c r="MYQ10" s="10"/>
      <c r="MYR10" s="10"/>
      <c r="MYS10" s="10"/>
      <c r="MYT10" s="10"/>
      <c r="MYU10" s="10"/>
      <c r="MYV10" s="10"/>
      <c r="MYW10" s="10"/>
      <c r="MYX10" s="10"/>
      <c r="MYY10" s="10"/>
      <c r="MYZ10" s="10"/>
      <c r="MZA10" s="10"/>
      <c r="MZB10" s="10"/>
      <c r="MZC10" s="10"/>
      <c r="MZD10" s="10"/>
      <c r="MZE10" s="10"/>
      <c r="MZF10" s="10"/>
      <c r="MZG10" s="10"/>
      <c r="MZH10" s="10"/>
      <c r="MZI10" s="10"/>
      <c r="MZJ10" s="10"/>
      <c r="MZK10" s="10"/>
      <c r="MZL10" s="10"/>
      <c r="MZM10" s="10"/>
      <c r="MZN10" s="10"/>
      <c r="MZO10" s="10"/>
      <c r="MZP10" s="10"/>
      <c r="MZQ10" s="10"/>
      <c r="MZR10" s="10"/>
      <c r="MZS10" s="10"/>
      <c r="MZT10" s="10"/>
      <c r="MZU10" s="10"/>
      <c r="MZV10" s="10"/>
      <c r="MZW10" s="10"/>
      <c r="MZX10" s="10"/>
      <c r="MZY10" s="10"/>
      <c r="MZZ10" s="10"/>
      <c r="NAA10" s="10"/>
      <c r="NAB10" s="10"/>
      <c r="NAC10" s="10"/>
      <c r="NAD10" s="10"/>
      <c r="NAE10" s="10"/>
      <c r="NAF10" s="10"/>
      <c r="NAG10" s="10"/>
      <c r="NAH10" s="10"/>
      <c r="NAI10" s="10"/>
      <c r="NAJ10" s="10"/>
      <c r="NAK10" s="10"/>
      <c r="NAL10" s="10"/>
      <c r="NAM10" s="10"/>
      <c r="NAN10" s="10"/>
      <c r="NAO10" s="10"/>
      <c r="NAP10" s="10"/>
      <c r="NAQ10" s="10"/>
      <c r="NAR10" s="10"/>
      <c r="NAS10" s="10"/>
      <c r="NAT10" s="10"/>
      <c r="NAU10" s="10"/>
      <c r="NAV10" s="10"/>
      <c r="NAW10" s="10"/>
      <c r="NAX10" s="10"/>
      <c r="NAY10" s="10"/>
      <c r="NAZ10" s="10"/>
      <c r="NBA10" s="10"/>
      <c r="NBB10" s="10"/>
      <c r="NBC10" s="10"/>
      <c r="NBD10" s="10"/>
      <c r="NBE10" s="10"/>
      <c r="NBF10" s="10"/>
      <c r="NBG10" s="10"/>
      <c r="NBH10" s="10"/>
      <c r="NBI10" s="10"/>
      <c r="NBJ10" s="10"/>
      <c r="NBK10" s="10"/>
      <c r="NBL10" s="10"/>
      <c r="NBM10" s="10"/>
      <c r="NBN10" s="10"/>
      <c r="NBO10" s="10"/>
      <c r="NBP10" s="10"/>
      <c r="NBQ10" s="10"/>
      <c r="NBR10" s="10"/>
      <c r="NBS10" s="10"/>
      <c r="NBT10" s="10"/>
      <c r="NBU10" s="10"/>
      <c r="NBV10" s="10"/>
      <c r="NBW10" s="10"/>
      <c r="NBX10" s="10"/>
      <c r="NBY10" s="10"/>
      <c r="NBZ10" s="10"/>
      <c r="NCA10" s="10"/>
      <c r="NCB10" s="10"/>
      <c r="NCC10" s="10"/>
      <c r="NCD10" s="10"/>
      <c r="NCE10" s="10"/>
      <c r="NCF10" s="10"/>
      <c r="NCG10" s="10"/>
      <c r="NCH10" s="10"/>
      <c r="NCI10" s="10"/>
      <c r="NCJ10" s="10"/>
      <c r="NCK10" s="10"/>
      <c r="NCL10" s="10"/>
      <c r="NCM10" s="10"/>
      <c r="NCN10" s="10"/>
      <c r="NCO10" s="10"/>
      <c r="NCP10" s="10"/>
      <c r="NCQ10" s="10"/>
      <c r="NCR10" s="10"/>
      <c r="NCS10" s="10"/>
      <c r="NCT10" s="10"/>
      <c r="NCU10" s="10"/>
      <c r="NCV10" s="10"/>
      <c r="NCW10" s="10"/>
      <c r="NCX10" s="10"/>
      <c r="NCY10" s="10"/>
      <c r="NCZ10" s="10"/>
      <c r="NDA10" s="10"/>
      <c r="NDB10" s="10"/>
      <c r="NDC10" s="10"/>
      <c r="NDD10" s="10"/>
      <c r="NDE10" s="10"/>
      <c r="NDF10" s="10"/>
      <c r="NDG10" s="10"/>
      <c r="NDH10" s="10"/>
      <c r="NDI10" s="10"/>
      <c r="NDJ10" s="10"/>
      <c r="NDK10" s="10"/>
      <c r="NDL10" s="10"/>
      <c r="NDM10" s="10"/>
      <c r="NDN10" s="10"/>
      <c r="NDO10" s="10"/>
      <c r="NDP10" s="10"/>
      <c r="NDQ10" s="10"/>
      <c r="NDR10" s="10"/>
      <c r="NDS10" s="10"/>
      <c r="NDT10" s="10"/>
      <c r="NDU10" s="10"/>
      <c r="NDV10" s="10"/>
      <c r="NDW10" s="10"/>
      <c r="NDX10" s="10"/>
      <c r="NDY10" s="10"/>
      <c r="NDZ10" s="10"/>
      <c r="NEA10" s="10"/>
      <c r="NEB10" s="10"/>
      <c r="NEC10" s="10"/>
      <c r="NED10" s="10"/>
      <c r="NEE10" s="10"/>
      <c r="NEF10" s="10"/>
      <c r="NEG10" s="10"/>
      <c r="NEH10" s="10"/>
      <c r="NEI10" s="10"/>
      <c r="NEJ10" s="10"/>
      <c r="NEK10" s="10"/>
      <c r="NEL10" s="10"/>
      <c r="NEM10" s="10"/>
      <c r="NEN10" s="10"/>
      <c r="NEO10" s="10"/>
      <c r="NEP10" s="10"/>
      <c r="NEQ10" s="10"/>
      <c r="NER10" s="10"/>
      <c r="NES10" s="10"/>
      <c r="NET10" s="10"/>
      <c r="NEU10" s="10"/>
      <c r="NEV10" s="10"/>
      <c r="NEW10" s="10"/>
      <c r="NEX10" s="10"/>
      <c r="NEY10" s="10"/>
      <c r="NEZ10" s="10"/>
      <c r="NFA10" s="10"/>
      <c r="NFB10" s="10"/>
      <c r="NFC10" s="10"/>
      <c r="NFD10" s="10"/>
      <c r="NFE10" s="10"/>
      <c r="NFF10" s="10"/>
      <c r="NFG10" s="10"/>
      <c r="NFH10" s="10"/>
      <c r="NFI10" s="10"/>
      <c r="NFJ10" s="10"/>
      <c r="NFK10" s="10"/>
      <c r="NFL10" s="10"/>
      <c r="NFM10" s="10"/>
      <c r="NFN10" s="10"/>
      <c r="NFO10" s="10"/>
      <c r="NFP10" s="10"/>
      <c r="NFQ10" s="10"/>
      <c r="NFR10" s="10"/>
      <c r="NFS10" s="10"/>
      <c r="NFT10" s="10"/>
      <c r="NFU10" s="10"/>
      <c r="NFV10" s="10"/>
      <c r="NFW10" s="10"/>
      <c r="NFX10" s="10"/>
      <c r="NFY10" s="10"/>
      <c r="NFZ10" s="10"/>
      <c r="NGA10" s="10"/>
      <c r="NGB10" s="10"/>
      <c r="NGC10" s="10"/>
      <c r="NGD10" s="10"/>
      <c r="NGE10" s="10"/>
      <c r="NGF10" s="10"/>
      <c r="NGG10" s="10"/>
      <c r="NGH10" s="10"/>
      <c r="NGI10" s="10"/>
      <c r="NGJ10" s="10"/>
      <c r="NGK10" s="10"/>
      <c r="NGL10" s="10"/>
      <c r="NGM10" s="10"/>
      <c r="NGN10" s="10"/>
      <c r="NGO10" s="10"/>
      <c r="NGP10" s="10"/>
      <c r="NGQ10" s="10"/>
      <c r="NGR10" s="10"/>
      <c r="NGS10" s="10"/>
      <c r="NGT10" s="10"/>
      <c r="NGU10" s="10"/>
      <c r="NGV10" s="10"/>
      <c r="NGW10" s="10"/>
      <c r="NGX10" s="10"/>
      <c r="NGY10" s="10"/>
      <c r="NGZ10" s="10"/>
      <c r="NHA10" s="10"/>
      <c r="NHB10" s="10"/>
      <c r="NHC10" s="10"/>
      <c r="NHD10" s="10"/>
      <c r="NHE10" s="10"/>
      <c r="NHF10" s="10"/>
      <c r="NHG10" s="10"/>
      <c r="NHH10" s="10"/>
      <c r="NHI10" s="10"/>
      <c r="NHJ10" s="10"/>
      <c r="NHK10" s="10"/>
      <c r="NHL10" s="10"/>
      <c r="NHM10" s="10"/>
      <c r="NHN10" s="10"/>
      <c r="NHO10" s="10"/>
      <c r="NHP10" s="10"/>
      <c r="NHQ10" s="10"/>
      <c r="NHR10" s="10"/>
      <c r="NHS10" s="10"/>
      <c r="NHT10" s="10"/>
      <c r="NHU10" s="10"/>
      <c r="NHV10" s="10"/>
      <c r="NHW10" s="10"/>
      <c r="NHX10" s="10"/>
      <c r="NHY10" s="10"/>
      <c r="NHZ10" s="10"/>
      <c r="NIA10" s="10"/>
      <c r="NIB10" s="10"/>
      <c r="NIC10" s="10"/>
      <c r="NID10" s="10"/>
      <c r="NIE10" s="10"/>
      <c r="NIF10" s="10"/>
      <c r="NIG10" s="10"/>
      <c r="NIH10" s="10"/>
      <c r="NII10" s="10"/>
      <c r="NIJ10" s="10"/>
      <c r="NIK10" s="10"/>
      <c r="NIL10" s="10"/>
      <c r="NIM10" s="10"/>
      <c r="NIN10" s="10"/>
      <c r="NIO10" s="10"/>
      <c r="NIP10" s="10"/>
      <c r="NIQ10" s="10"/>
      <c r="NIR10" s="10"/>
      <c r="NIS10" s="10"/>
      <c r="NIT10" s="10"/>
      <c r="NIU10" s="10"/>
      <c r="NIV10" s="10"/>
      <c r="NIW10" s="10"/>
      <c r="NIX10" s="10"/>
      <c r="NIY10" s="10"/>
      <c r="NIZ10" s="10"/>
      <c r="NJA10" s="10"/>
      <c r="NJB10" s="10"/>
      <c r="NJC10" s="10"/>
      <c r="NJD10" s="10"/>
      <c r="NJE10" s="10"/>
      <c r="NJF10" s="10"/>
      <c r="NJG10" s="10"/>
      <c r="NJH10" s="10"/>
      <c r="NJI10" s="10"/>
      <c r="NJJ10" s="10"/>
      <c r="NJK10" s="10"/>
      <c r="NJL10" s="10"/>
      <c r="NJM10" s="10"/>
      <c r="NJN10" s="10"/>
      <c r="NJO10" s="10"/>
      <c r="NJP10" s="10"/>
      <c r="NJQ10" s="10"/>
      <c r="NJR10" s="10"/>
      <c r="NJS10" s="10"/>
      <c r="NJT10" s="10"/>
      <c r="NJU10" s="10"/>
      <c r="NJV10" s="10"/>
      <c r="NJW10" s="10"/>
      <c r="NJX10" s="10"/>
      <c r="NJY10" s="10"/>
      <c r="NJZ10" s="10"/>
      <c r="NKA10" s="10"/>
      <c r="NKB10" s="10"/>
      <c r="NKC10" s="10"/>
      <c r="NKD10" s="10"/>
      <c r="NKE10" s="10"/>
      <c r="NKF10" s="10"/>
      <c r="NKG10" s="10"/>
      <c r="NKH10" s="10"/>
      <c r="NKI10" s="10"/>
      <c r="NKJ10" s="10"/>
      <c r="NKK10" s="10"/>
      <c r="NKL10" s="10"/>
      <c r="NKM10" s="10"/>
      <c r="NKN10" s="10"/>
      <c r="NKO10" s="10"/>
      <c r="NKP10" s="10"/>
      <c r="NKQ10" s="10"/>
      <c r="NKR10" s="10"/>
      <c r="NKS10" s="10"/>
      <c r="NKT10" s="10"/>
      <c r="NKU10" s="10"/>
      <c r="NKV10" s="10"/>
      <c r="NKW10" s="10"/>
      <c r="NKX10" s="10"/>
      <c r="NKY10" s="10"/>
      <c r="NKZ10" s="10"/>
      <c r="NLA10" s="10"/>
      <c r="NLB10" s="10"/>
      <c r="NLC10" s="10"/>
      <c r="NLD10" s="10"/>
      <c r="NLE10" s="10"/>
      <c r="NLF10" s="10"/>
      <c r="NLG10" s="10"/>
      <c r="NLH10" s="10"/>
      <c r="NLI10" s="10"/>
      <c r="NLJ10" s="10"/>
      <c r="NLK10" s="10"/>
      <c r="NLL10" s="10"/>
      <c r="NLM10" s="10"/>
      <c r="NLN10" s="10"/>
      <c r="NLO10" s="10"/>
      <c r="NLP10" s="10"/>
      <c r="NLQ10" s="10"/>
      <c r="NLR10" s="10"/>
      <c r="NLS10" s="10"/>
      <c r="NLT10" s="10"/>
      <c r="NLU10" s="10"/>
      <c r="NLV10" s="10"/>
      <c r="NLW10" s="10"/>
      <c r="NLX10" s="10"/>
      <c r="NLY10" s="10"/>
      <c r="NLZ10" s="10"/>
      <c r="NMA10" s="10"/>
      <c r="NMB10" s="10"/>
      <c r="NMC10" s="10"/>
      <c r="NMD10" s="10"/>
      <c r="NME10" s="10"/>
      <c r="NMF10" s="10"/>
      <c r="NMG10" s="10"/>
      <c r="NMH10" s="10"/>
      <c r="NMI10" s="10"/>
      <c r="NMJ10" s="10"/>
      <c r="NMK10" s="10"/>
      <c r="NML10" s="10"/>
      <c r="NMM10" s="10"/>
      <c r="NMN10" s="10"/>
      <c r="NMO10" s="10"/>
      <c r="NMP10" s="10"/>
      <c r="NMQ10" s="10"/>
      <c r="NMR10" s="10"/>
      <c r="NMS10" s="10"/>
      <c r="NMT10" s="10"/>
      <c r="NMU10" s="10"/>
      <c r="NMV10" s="10"/>
      <c r="NMW10" s="10"/>
      <c r="NMX10" s="10"/>
      <c r="NMY10" s="10"/>
      <c r="NMZ10" s="10"/>
      <c r="NNA10" s="10"/>
      <c r="NNB10" s="10"/>
      <c r="NNC10" s="10"/>
      <c r="NND10" s="10"/>
      <c r="NNE10" s="10"/>
      <c r="NNF10" s="10"/>
      <c r="NNG10" s="10"/>
      <c r="NNH10" s="10"/>
      <c r="NNI10" s="10"/>
      <c r="NNJ10" s="10"/>
      <c r="NNK10" s="10"/>
      <c r="NNL10" s="10"/>
      <c r="NNM10" s="10"/>
      <c r="NNN10" s="10"/>
      <c r="NNO10" s="10"/>
      <c r="NNP10" s="10"/>
      <c r="NNQ10" s="10"/>
      <c r="NNR10" s="10"/>
      <c r="NNS10" s="10"/>
      <c r="NNT10" s="10"/>
      <c r="NNU10" s="10"/>
      <c r="NNV10" s="10"/>
      <c r="NNW10" s="10"/>
      <c r="NNX10" s="10"/>
      <c r="NNY10" s="10"/>
      <c r="NNZ10" s="10"/>
      <c r="NOA10" s="10"/>
      <c r="NOB10" s="10"/>
      <c r="NOC10" s="10"/>
      <c r="NOD10" s="10"/>
      <c r="NOE10" s="10"/>
      <c r="NOF10" s="10"/>
      <c r="NOG10" s="10"/>
      <c r="NOH10" s="10"/>
      <c r="NOI10" s="10"/>
      <c r="NOJ10" s="10"/>
      <c r="NOK10" s="10"/>
      <c r="NOL10" s="10"/>
      <c r="NOM10" s="10"/>
      <c r="NON10" s="10"/>
      <c r="NOO10" s="10"/>
      <c r="NOP10" s="10"/>
      <c r="NOQ10" s="10"/>
      <c r="NOR10" s="10"/>
      <c r="NOS10" s="10"/>
      <c r="NOT10" s="10"/>
      <c r="NOU10" s="10"/>
      <c r="NOV10" s="10"/>
      <c r="NOW10" s="10"/>
      <c r="NOX10" s="10"/>
      <c r="NOY10" s="10"/>
      <c r="NOZ10" s="10"/>
      <c r="NPA10" s="10"/>
      <c r="NPB10" s="10"/>
      <c r="NPC10" s="10"/>
      <c r="NPD10" s="10"/>
      <c r="NPE10" s="10"/>
      <c r="NPF10" s="10"/>
      <c r="NPG10" s="10"/>
      <c r="NPH10" s="10"/>
      <c r="NPI10" s="10"/>
      <c r="NPJ10" s="10"/>
      <c r="NPK10" s="10"/>
      <c r="NPL10" s="10"/>
      <c r="NPM10" s="10"/>
      <c r="NPN10" s="10"/>
      <c r="NPO10" s="10"/>
      <c r="NPP10" s="10"/>
      <c r="NPQ10" s="10"/>
      <c r="NPR10" s="10"/>
      <c r="NPS10" s="10"/>
      <c r="NPT10" s="10"/>
      <c r="NPU10" s="10"/>
      <c r="NPV10" s="10"/>
      <c r="NPW10" s="10"/>
      <c r="NPX10" s="10"/>
      <c r="NPY10" s="10"/>
      <c r="NPZ10" s="10"/>
      <c r="NQA10" s="10"/>
      <c r="NQB10" s="10"/>
      <c r="NQC10" s="10"/>
      <c r="NQD10" s="10"/>
      <c r="NQE10" s="10"/>
      <c r="NQF10" s="10"/>
      <c r="NQG10" s="10"/>
      <c r="NQH10" s="10"/>
      <c r="NQI10" s="10"/>
      <c r="NQJ10" s="10"/>
      <c r="NQK10" s="10"/>
      <c r="NQL10" s="10"/>
      <c r="NQM10" s="10"/>
      <c r="NQN10" s="10"/>
      <c r="NQO10" s="10"/>
      <c r="NQP10" s="10"/>
      <c r="NQQ10" s="10"/>
      <c r="NQR10" s="10"/>
      <c r="NQS10" s="10"/>
      <c r="NQT10" s="10"/>
      <c r="NQU10" s="10"/>
      <c r="NQV10" s="10"/>
      <c r="NQW10" s="10"/>
      <c r="NQX10" s="10"/>
      <c r="NQY10" s="10"/>
      <c r="NQZ10" s="10"/>
      <c r="NRA10" s="10"/>
      <c r="NRB10" s="10"/>
      <c r="NRC10" s="10"/>
      <c r="NRD10" s="10"/>
      <c r="NRE10" s="10"/>
      <c r="NRF10" s="10"/>
      <c r="NRG10" s="10"/>
      <c r="NRH10" s="10"/>
      <c r="NRI10" s="10"/>
      <c r="NRJ10" s="10"/>
      <c r="NRK10" s="10"/>
      <c r="NRL10" s="10"/>
      <c r="NRM10" s="10"/>
      <c r="NRN10" s="10"/>
      <c r="NRO10" s="10"/>
      <c r="NRP10" s="10"/>
      <c r="NRQ10" s="10"/>
      <c r="NRR10" s="10"/>
      <c r="NRS10" s="10"/>
      <c r="NRT10" s="10"/>
      <c r="NRU10" s="10"/>
      <c r="NRV10" s="10"/>
      <c r="NRW10" s="10"/>
      <c r="NRX10" s="10"/>
      <c r="NRY10" s="10"/>
      <c r="NRZ10" s="10"/>
      <c r="NSA10" s="10"/>
      <c r="NSB10" s="10"/>
      <c r="NSC10" s="10"/>
      <c r="NSD10" s="10"/>
      <c r="NSE10" s="10"/>
      <c r="NSF10" s="10"/>
      <c r="NSG10" s="10"/>
      <c r="NSH10" s="10"/>
      <c r="NSI10" s="10"/>
      <c r="NSJ10" s="10"/>
      <c r="NSK10" s="10"/>
      <c r="NSL10" s="10"/>
      <c r="NSM10" s="10"/>
      <c r="NSN10" s="10"/>
      <c r="NSO10" s="10"/>
      <c r="NSP10" s="10"/>
      <c r="NSQ10" s="10"/>
      <c r="NSR10" s="10"/>
      <c r="NSS10" s="10"/>
      <c r="NST10" s="10"/>
      <c r="NSU10" s="10"/>
      <c r="NSV10" s="10"/>
      <c r="NSW10" s="10"/>
      <c r="NSX10" s="10"/>
      <c r="NSY10" s="10"/>
      <c r="NSZ10" s="10"/>
      <c r="NTA10" s="10"/>
      <c r="NTB10" s="10"/>
      <c r="NTC10" s="10"/>
      <c r="NTD10" s="10"/>
      <c r="NTE10" s="10"/>
      <c r="NTF10" s="10"/>
      <c r="NTG10" s="10"/>
      <c r="NTH10" s="10"/>
      <c r="NTI10" s="10"/>
      <c r="NTJ10" s="10"/>
      <c r="NTK10" s="10"/>
      <c r="NTL10" s="10"/>
      <c r="NTM10" s="10"/>
      <c r="NTN10" s="10"/>
      <c r="NTO10" s="10"/>
      <c r="NTP10" s="10"/>
      <c r="NTQ10" s="10"/>
      <c r="NTR10" s="10"/>
      <c r="NTS10" s="10"/>
      <c r="NTT10" s="10"/>
      <c r="NTU10" s="10"/>
      <c r="NTV10" s="10"/>
      <c r="NTW10" s="10"/>
      <c r="NTX10" s="10"/>
      <c r="NTY10" s="10"/>
      <c r="NTZ10" s="10"/>
      <c r="NUA10" s="10"/>
      <c r="NUB10" s="10"/>
      <c r="NUC10" s="10"/>
      <c r="NUD10" s="10"/>
      <c r="NUE10" s="10"/>
      <c r="NUF10" s="10"/>
      <c r="NUG10" s="10"/>
      <c r="NUH10" s="10"/>
      <c r="NUI10" s="10"/>
      <c r="NUJ10" s="10"/>
      <c r="NUK10" s="10"/>
      <c r="NUL10" s="10"/>
      <c r="NUM10" s="10"/>
      <c r="NUN10" s="10"/>
      <c r="NUO10" s="10"/>
      <c r="NUP10" s="10"/>
      <c r="NUQ10" s="10"/>
      <c r="NUR10" s="10"/>
      <c r="NUS10" s="10"/>
      <c r="NUT10" s="10"/>
      <c r="NUU10" s="10"/>
      <c r="NUV10" s="10"/>
      <c r="NUW10" s="10"/>
      <c r="NUX10" s="10"/>
      <c r="NUY10" s="10"/>
      <c r="NUZ10" s="10"/>
      <c r="NVA10" s="10"/>
      <c r="NVB10" s="10"/>
      <c r="NVC10" s="10"/>
      <c r="NVD10" s="10"/>
      <c r="NVE10" s="10"/>
      <c r="NVF10" s="10"/>
      <c r="NVG10" s="10"/>
      <c r="NVH10" s="10"/>
      <c r="NVI10" s="10"/>
      <c r="NVJ10" s="10"/>
      <c r="NVK10" s="10"/>
      <c r="NVL10" s="10"/>
      <c r="NVM10" s="10"/>
      <c r="NVN10" s="10"/>
      <c r="NVO10" s="10"/>
      <c r="NVP10" s="10"/>
      <c r="NVQ10" s="10"/>
      <c r="NVR10" s="10"/>
      <c r="NVS10" s="10"/>
      <c r="NVT10" s="10"/>
      <c r="NVU10" s="10"/>
      <c r="NVV10" s="10"/>
      <c r="NVW10" s="10"/>
      <c r="NVX10" s="10"/>
      <c r="NVY10" s="10"/>
      <c r="NVZ10" s="10"/>
      <c r="NWA10" s="10"/>
      <c r="NWB10" s="10"/>
      <c r="NWC10" s="10"/>
      <c r="NWD10" s="10"/>
      <c r="NWE10" s="10"/>
      <c r="NWF10" s="10"/>
      <c r="NWG10" s="10"/>
      <c r="NWH10" s="10"/>
      <c r="NWI10" s="10"/>
      <c r="NWJ10" s="10"/>
      <c r="NWK10" s="10"/>
      <c r="NWL10" s="10"/>
      <c r="NWM10" s="10"/>
      <c r="NWN10" s="10"/>
      <c r="NWO10" s="10"/>
      <c r="NWP10" s="10"/>
      <c r="NWQ10" s="10"/>
      <c r="NWR10" s="10"/>
      <c r="NWS10" s="10"/>
      <c r="NWT10" s="10"/>
      <c r="NWU10" s="10"/>
      <c r="NWV10" s="10"/>
      <c r="NWW10" s="10"/>
      <c r="NWX10" s="10"/>
      <c r="NWY10" s="10"/>
      <c r="NWZ10" s="10"/>
      <c r="NXA10" s="10"/>
      <c r="NXB10" s="10"/>
      <c r="NXC10" s="10"/>
      <c r="NXD10" s="10"/>
      <c r="NXE10" s="10"/>
      <c r="NXF10" s="10"/>
      <c r="NXG10" s="10"/>
      <c r="NXH10" s="10"/>
      <c r="NXI10" s="10"/>
      <c r="NXJ10" s="10"/>
      <c r="NXK10" s="10"/>
      <c r="NXL10" s="10"/>
      <c r="NXM10" s="10"/>
      <c r="NXN10" s="10"/>
      <c r="NXO10" s="10"/>
      <c r="NXP10" s="10"/>
      <c r="NXQ10" s="10"/>
      <c r="NXR10" s="10"/>
      <c r="NXS10" s="10"/>
      <c r="NXT10" s="10"/>
      <c r="NXU10" s="10"/>
      <c r="NXV10" s="10"/>
      <c r="NXW10" s="10"/>
      <c r="NXX10" s="10"/>
      <c r="NXY10" s="10"/>
      <c r="NXZ10" s="10"/>
      <c r="NYA10" s="10"/>
      <c r="NYB10" s="10"/>
      <c r="NYC10" s="10"/>
      <c r="NYD10" s="10"/>
      <c r="NYE10" s="10"/>
      <c r="NYF10" s="10"/>
      <c r="NYG10" s="10"/>
      <c r="NYH10" s="10"/>
      <c r="NYI10" s="10"/>
      <c r="NYJ10" s="10"/>
      <c r="NYK10" s="10"/>
      <c r="NYL10" s="10"/>
      <c r="NYM10" s="10"/>
      <c r="NYN10" s="10"/>
      <c r="NYO10" s="10"/>
      <c r="NYP10" s="10"/>
      <c r="NYQ10" s="10"/>
      <c r="NYR10" s="10"/>
      <c r="NYS10" s="10"/>
      <c r="NYT10" s="10"/>
      <c r="NYU10" s="10"/>
      <c r="NYV10" s="10"/>
      <c r="NYW10" s="10"/>
      <c r="NYX10" s="10"/>
      <c r="NYY10" s="10"/>
      <c r="NYZ10" s="10"/>
      <c r="NZA10" s="10"/>
      <c r="NZB10" s="10"/>
      <c r="NZC10" s="10"/>
      <c r="NZD10" s="10"/>
      <c r="NZE10" s="10"/>
      <c r="NZF10" s="10"/>
      <c r="NZG10" s="10"/>
      <c r="NZH10" s="10"/>
      <c r="NZI10" s="10"/>
      <c r="NZJ10" s="10"/>
      <c r="NZK10" s="10"/>
      <c r="NZL10" s="10"/>
      <c r="NZM10" s="10"/>
      <c r="NZN10" s="10"/>
      <c r="NZO10" s="10"/>
      <c r="NZP10" s="10"/>
      <c r="NZQ10" s="10"/>
      <c r="NZR10" s="10"/>
      <c r="NZS10" s="10"/>
      <c r="NZT10" s="10"/>
      <c r="NZU10" s="10"/>
      <c r="NZV10" s="10"/>
      <c r="NZW10" s="10"/>
      <c r="NZX10" s="10"/>
      <c r="NZY10" s="10"/>
      <c r="NZZ10" s="10"/>
      <c r="OAA10" s="10"/>
      <c r="OAB10" s="10"/>
      <c r="OAC10" s="10"/>
      <c r="OAD10" s="10"/>
      <c r="OAE10" s="10"/>
      <c r="OAF10" s="10"/>
      <c r="OAG10" s="10"/>
      <c r="OAH10" s="10"/>
      <c r="OAI10" s="10"/>
      <c r="OAJ10" s="10"/>
      <c r="OAK10" s="10"/>
      <c r="OAL10" s="10"/>
      <c r="OAM10" s="10"/>
      <c r="OAN10" s="10"/>
      <c r="OAO10" s="10"/>
      <c r="OAP10" s="10"/>
      <c r="OAQ10" s="10"/>
      <c r="OAR10" s="10"/>
      <c r="OAS10" s="10"/>
      <c r="OAT10" s="10"/>
      <c r="OAU10" s="10"/>
      <c r="OAV10" s="10"/>
      <c r="OAW10" s="10"/>
      <c r="OAX10" s="10"/>
      <c r="OAY10" s="10"/>
      <c r="OAZ10" s="10"/>
      <c r="OBA10" s="10"/>
      <c r="OBB10" s="10"/>
      <c r="OBC10" s="10"/>
      <c r="OBD10" s="10"/>
      <c r="OBE10" s="10"/>
      <c r="OBF10" s="10"/>
      <c r="OBG10" s="10"/>
      <c r="OBH10" s="10"/>
      <c r="OBI10" s="10"/>
      <c r="OBJ10" s="10"/>
      <c r="OBK10" s="10"/>
      <c r="OBL10" s="10"/>
      <c r="OBM10" s="10"/>
      <c r="OBN10" s="10"/>
      <c r="OBO10" s="10"/>
      <c r="OBP10" s="10"/>
      <c r="OBQ10" s="10"/>
      <c r="OBR10" s="10"/>
      <c r="OBS10" s="10"/>
      <c r="OBT10" s="10"/>
      <c r="OBU10" s="10"/>
      <c r="OBV10" s="10"/>
      <c r="OBW10" s="10"/>
      <c r="OBX10" s="10"/>
      <c r="OBY10" s="10"/>
      <c r="OBZ10" s="10"/>
      <c r="OCA10" s="10"/>
      <c r="OCB10" s="10"/>
      <c r="OCC10" s="10"/>
      <c r="OCD10" s="10"/>
      <c r="OCE10" s="10"/>
      <c r="OCF10" s="10"/>
      <c r="OCG10" s="10"/>
      <c r="OCH10" s="10"/>
      <c r="OCI10" s="10"/>
      <c r="OCJ10" s="10"/>
      <c r="OCK10" s="10"/>
      <c r="OCL10" s="10"/>
      <c r="OCM10" s="10"/>
      <c r="OCN10" s="10"/>
      <c r="OCO10" s="10"/>
      <c r="OCP10" s="10"/>
      <c r="OCQ10" s="10"/>
      <c r="OCR10" s="10"/>
      <c r="OCS10" s="10"/>
      <c r="OCT10" s="10"/>
      <c r="OCU10" s="10"/>
      <c r="OCV10" s="10"/>
      <c r="OCW10" s="10"/>
      <c r="OCX10" s="10"/>
      <c r="OCY10" s="10"/>
      <c r="OCZ10" s="10"/>
      <c r="ODA10" s="10"/>
      <c r="ODB10" s="10"/>
      <c r="ODC10" s="10"/>
      <c r="ODD10" s="10"/>
      <c r="ODE10" s="10"/>
      <c r="ODF10" s="10"/>
      <c r="ODG10" s="10"/>
      <c r="ODH10" s="10"/>
      <c r="ODI10" s="10"/>
      <c r="ODJ10" s="10"/>
      <c r="ODK10" s="10"/>
      <c r="ODL10" s="10"/>
      <c r="ODM10" s="10"/>
      <c r="ODN10" s="10"/>
      <c r="ODO10" s="10"/>
      <c r="ODP10" s="10"/>
      <c r="ODQ10" s="10"/>
      <c r="ODR10" s="10"/>
      <c r="ODS10" s="10"/>
      <c r="ODT10" s="10"/>
      <c r="ODU10" s="10"/>
      <c r="ODV10" s="10"/>
      <c r="ODW10" s="10"/>
      <c r="ODX10" s="10"/>
      <c r="ODY10" s="10"/>
      <c r="ODZ10" s="10"/>
      <c r="OEA10" s="10"/>
      <c r="OEB10" s="10"/>
      <c r="OEC10" s="10"/>
      <c r="OED10" s="10"/>
      <c r="OEE10" s="10"/>
      <c r="OEF10" s="10"/>
      <c r="OEG10" s="10"/>
      <c r="OEH10" s="10"/>
      <c r="OEI10" s="10"/>
      <c r="OEJ10" s="10"/>
      <c r="OEK10" s="10"/>
      <c r="OEL10" s="10"/>
      <c r="OEM10" s="10"/>
      <c r="OEN10" s="10"/>
      <c r="OEO10" s="10"/>
      <c r="OEP10" s="10"/>
      <c r="OEQ10" s="10"/>
      <c r="OER10" s="10"/>
      <c r="OES10" s="10"/>
      <c r="OET10" s="10"/>
      <c r="OEU10" s="10"/>
      <c r="OEV10" s="10"/>
      <c r="OEW10" s="10"/>
      <c r="OEX10" s="10"/>
      <c r="OEY10" s="10"/>
      <c r="OEZ10" s="10"/>
      <c r="OFA10" s="10"/>
      <c r="OFB10" s="10"/>
      <c r="OFC10" s="10"/>
      <c r="OFD10" s="10"/>
      <c r="OFE10" s="10"/>
      <c r="OFF10" s="10"/>
      <c r="OFG10" s="10"/>
      <c r="OFH10" s="10"/>
      <c r="OFI10" s="10"/>
      <c r="OFJ10" s="10"/>
      <c r="OFK10" s="10"/>
      <c r="OFL10" s="10"/>
      <c r="OFM10" s="10"/>
      <c r="OFN10" s="10"/>
      <c r="OFO10" s="10"/>
      <c r="OFP10" s="10"/>
      <c r="OFQ10" s="10"/>
      <c r="OFR10" s="10"/>
      <c r="OFS10" s="10"/>
      <c r="OFT10" s="10"/>
      <c r="OFU10" s="10"/>
      <c r="OFV10" s="10"/>
      <c r="OFW10" s="10"/>
      <c r="OFX10" s="10"/>
      <c r="OFY10" s="10"/>
      <c r="OFZ10" s="10"/>
      <c r="OGA10" s="10"/>
      <c r="OGB10" s="10"/>
      <c r="OGC10" s="10"/>
      <c r="OGD10" s="10"/>
      <c r="OGE10" s="10"/>
      <c r="OGF10" s="10"/>
      <c r="OGG10" s="10"/>
      <c r="OGH10" s="10"/>
      <c r="OGI10" s="10"/>
      <c r="OGJ10" s="10"/>
      <c r="OGK10" s="10"/>
      <c r="OGL10" s="10"/>
      <c r="OGM10" s="10"/>
      <c r="OGN10" s="10"/>
      <c r="OGO10" s="10"/>
      <c r="OGP10" s="10"/>
      <c r="OGQ10" s="10"/>
      <c r="OGR10" s="10"/>
      <c r="OGS10" s="10"/>
      <c r="OGT10" s="10"/>
      <c r="OGU10" s="10"/>
      <c r="OGV10" s="10"/>
      <c r="OGW10" s="10"/>
      <c r="OGX10" s="10"/>
      <c r="OGY10" s="10"/>
      <c r="OGZ10" s="10"/>
      <c r="OHA10" s="10"/>
      <c r="OHB10" s="10"/>
      <c r="OHC10" s="10"/>
      <c r="OHD10" s="10"/>
      <c r="OHE10" s="10"/>
      <c r="OHF10" s="10"/>
      <c r="OHG10" s="10"/>
      <c r="OHH10" s="10"/>
      <c r="OHI10" s="10"/>
      <c r="OHJ10" s="10"/>
      <c r="OHK10" s="10"/>
      <c r="OHL10" s="10"/>
      <c r="OHM10" s="10"/>
      <c r="OHN10" s="10"/>
      <c r="OHO10" s="10"/>
      <c r="OHP10" s="10"/>
      <c r="OHQ10" s="10"/>
      <c r="OHR10" s="10"/>
      <c r="OHS10" s="10"/>
      <c r="OHT10" s="10"/>
      <c r="OHU10" s="10"/>
      <c r="OHV10" s="10"/>
      <c r="OHW10" s="10"/>
      <c r="OHX10" s="10"/>
      <c r="OHY10" s="10"/>
      <c r="OHZ10" s="10"/>
      <c r="OIA10" s="10"/>
      <c r="OIB10" s="10"/>
      <c r="OIC10" s="10"/>
      <c r="OID10" s="10"/>
      <c r="OIE10" s="10"/>
      <c r="OIF10" s="10"/>
      <c r="OIG10" s="10"/>
      <c r="OIH10" s="10"/>
      <c r="OII10" s="10"/>
      <c r="OIJ10" s="10"/>
      <c r="OIK10" s="10"/>
      <c r="OIL10" s="10"/>
      <c r="OIM10" s="10"/>
      <c r="OIN10" s="10"/>
      <c r="OIO10" s="10"/>
      <c r="OIP10" s="10"/>
      <c r="OIQ10" s="10"/>
      <c r="OIR10" s="10"/>
      <c r="OIS10" s="10"/>
      <c r="OIT10" s="10"/>
      <c r="OIU10" s="10"/>
      <c r="OIV10" s="10"/>
      <c r="OIW10" s="10"/>
      <c r="OIX10" s="10"/>
      <c r="OIY10" s="10"/>
      <c r="OIZ10" s="10"/>
      <c r="OJA10" s="10"/>
      <c r="OJB10" s="10"/>
      <c r="OJC10" s="10"/>
      <c r="OJD10" s="10"/>
      <c r="OJE10" s="10"/>
      <c r="OJF10" s="10"/>
      <c r="OJG10" s="10"/>
      <c r="OJH10" s="10"/>
      <c r="OJI10" s="10"/>
      <c r="OJJ10" s="10"/>
      <c r="OJK10" s="10"/>
      <c r="OJL10" s="10"/>
      <c r="OJM10" s="10"/>
      <c r="OJN10" s="10"/>
      <c r="OJO10" s="10"/>
      <c r="OJP10" s="10"/>
      <c r="OJQ10" s="10"/>
      <c r="OJR10" s="10"/>
      <c r="OJS10" s="10"/>
      <c r="OJT10" s="10"/>
      <c r="OJU10" s="10"/>
      <c r="OJV10" s="10"/>
      <c r="OJW10" s="10"/>
      <c r="OJX10" s="10"/>
      <c r="OJY10" s="10"/>
      <c r="OJZ10" s="10"/>
      <c r="OKA10" s="10"/>
      <c r="OKB10" s="10"/>
      <c r="OKC10" s="10"/>
      <c r="OKD10" s="10"/>
      <c r="OKE10" s="10"/>
      <c r="OKF10" s="10"/>
      <c r="OKG10" s="10"/>
      <c r="OKH10" s="10"/>
      <c r="OKI10" s="10"/>
      <c r="OKJ10" s="10"/>
      <c r="OKK10" s="10"/>
      <c r="OKL10" s="10"/>
      <c r="OKM10" s="10"/>
      <c r="OKN10" s="10"/>
      <c r="OKO10" s="10"/>
      <c r="OKP10" s="10"/>
      <c r="OKQ10" s="10"/>
      <c r="OKR10" s="10"/>
      <c r="OKS10" s="10"/>
      <c r="OKT10" s="10"/>
      <c r="OKU10" s="10"/>
      <c r="OKV10" s="10"/>
      <c r="OKW10" s="10"/>
      <c r="OKX10" s="10"/>
      <c r="OKY10" s="10"/>
      <c r="OKZ10" s="10"/>
      <c r="OLA10" s="10"/>
      <c r="OLB10" s="10"/>
      <c r="OLC10" s="10"/>
      <c r="OLD10" s="10"/>
      <c r="OLE10" s="10"/>
      <c r="OLF10" s="10"/>
      <c r="OLG10" s="10"/>
      <c r="OLH10" s="10"/>
      <c r="OLI10" s="10"/>
      <c r="OLJ10" s="10"/>
      <c r="OLK10" s="10"/>
      <c r="OLL10" s="10"/>
      <c r="OLM10" s="10"/>
      <c r="OLN10" s="10"/>
      <c r="OLO10" s="10"/>
      <c r="OLP10" s="10"/>
      <c r="OLQ10" s="10"/>
      <c r="OLR10" s="10"/>
      <c r="OLS10" s="10"/>
      <c r="OLT10" s="10"/>
      <c r="OLU10" s="10"/>
      <c r="OLV10" s="10"/>
      <c r="OLW10" s="10"/>
      <c r="OLX10" s="10"/>
      <c r="OLY10" s="10"/>
      <c r="OLZ10" s="10"/>
      <c r="OMA10" s="10"/>
      <c r="OMB10" s="10"/>
      <c r="OMC10" s="10"/>
      <c r="OMD10" s="10"/>
      <c r="OME10" s="10"/>
      <c r="OMF10" s="10"/>
      <c r="OMG10" s="10"/>
      <c r="OMH10" s="10"/>
      <c r="OMI10" s="10"/>
      <c r="OMJ10" s="10"/>
      <c r="OMK10" s="10"/>
      <c r="OML10" s="10"/>
      <c r="OMM10" s="10"/>
      <c r="OMN10" s="10"/>
      <c r="OMO10" s="10"/>
      <c r="OMP10" s="10"/>
      <c r="OMQ10" s="10"/>
      <c r="OMR10" s="10"/>
      <c r="OMS10" s="10"/>
      <c r="OMT10" s="10"/>
      <c r="OMU10" s="10"/>
      <c r="OMV10" s="10"/>
      <c r="OMW10" s="10"/>
      <c r="OMX10" s="10"/>
      <c r="OMY10" s="10"/>
      <c r="OMZ10" s="10"/>
      <c r="ONA10" s="10"/>
      <c r="ONB10" s="10"/>
      <c r="ONC10" s="10"/>
      <c r="OND10" s="10"/>
      <c r="ONE10" s="10"/>
      <c r="ONF10" s="10"/>
      <c r="ONG10" s="10"/>
      <c r="ONH10" s="10"/>
      <c r="ONI10" s="10"/>
      <c r="ONJ10" s="10"/>
      <c r="ONK10" s="10"/>
      <c r="ONL10" s="10"/>
      <c r="ONM10" s="10"/>
      <c r="ONN10" s="10"/>
      <c r="ONO10" s="10"/>
      <c r="ONP10" s="10"/>
      <c r="ONQ10" s="10"/>
      <c r="ONR10" s="10"/>
      <c r="ONS10" s="10"/>
      <c r="ONT10" s="10"/>
      <c r="ONU10" s="10"/>
      <c r="ONV10" s="10"/>
      <c r="ONW10" s="10"/>
      <c r="ONX10" s="10"/>
      <c r="ONY10" s="10"/>
      <c r="ONZ10" s="10"/>
      <c r="OOA10" s="10"/>
      <c r="OOB10" s="10"/>
      <c r="OOC10" s="10"/>
      <c r="OOD10" s="10"/>
      <c r="OOE10" s="10"/>
      <c r="OOF10" s="10"/>
      <c r="OOG10" s="10"/>
      <c r="OOH10" s="10"/>
      <c r="OOI10" s="10"/>
      <c r="OOJ10" s="10"/>
      <c r="OOK10" s="10"/>
      <c r="OOL10" s="10"/>
      <c r="OOM10" s="10"/>
      <c r="OON10" s="10"/>
      <c r="OOO10" s="10"/>
      <c r="OOP10" s="10"/>
      <c r="OOQ10" s="10"/>
      <c r="OOR10" s="10"/>
      <c r="OOS10" s="10"/>
      <c r="OOT10" s="10"/>
      <c r="OOU10" s="10"/>
      <c r="OOV10" s="10"/>
      <c r="OOW10" s="10"/>
      <c r="OOX10" s="10"/>
      <c r="OOY10" s="10"/>
      <c r="OOZ10" s="10"/>
      <c r="OPA10" s="10"/>
      <c r="OPB10" s="10"/>
      <c r="OPC10" s="10"/>
      <c r="OPD10" s="10"/>
      <c r="OPE10" s="10"/>
      <c r="OPF10" s="10"/>
      <c r="OPG10" s="10"/>
      <c r="OPH10" s="10"/>
      <c r="OPI10" s="10"/>
      <c r="OPJ10" s="10"/>
      <c r="OPK10" s="10"/>
      <c r="OPL10" s="10"/>
      <c r="OPM10" s="10"/>
      <c r="OPN10" s="10"/>
      <c r="OPO10" s="10"/>
      <c r="OPP10" s="10"/>
      <c r="OPQ10" s="10"/>
      <c r="OPR10" s="10"/>
      <c r="OPS10" s="10"/>
      <c r="OPT10" s="10"/>
      <c r="OPU10" s="10"/>
      <c r="OPV10" s="10"/>
      <c r="OPW10" s="10"/>
      <c r="OPX10" s="10"/>
      <c r="OPY10" s="10"/>
      <c r="OPZ10" s="10"/>
      <c r="OQA10" s="10"/>
      <c r="OQB10" s="10"/>
      <c r="OQC10" s="10"/>
      <c r="OQD10" s="10"/>
      <c r="OQE10" s="10"/>
      <c r="OQF10" s="10"/>
      <c r="OQG10" s="10"/>
      <c r="OQH10" s="10"/>
      <c r="OQI10" s="10"/>
      <c r="OQJ10" s="10"/>
      <c r="OQK10" s="10"/>
      <c r="OQL10" s="10"/>
      <c r="OQM10" s="10"/>
      <c r="OQN10" s="10"/>
      <c r="OQO10" s="10"/>
      <c r="OQP10" s="10"/>
      <c r="OQQ10" s="10"/>
      <c r="OQR10" s="10"/>
      <c r="OQS10" s="10"/>
      <c r="OQT10" s="10"/>
      <c r="OQU10" s="10"/>
      <c r="OQV10" s="10"/>
      <c r="OQW10" s="10"/>
      <c r="OQX10" s="10"/>
      <c r="OQY10" s="10"/>
      <c r="OQZ10" s="10"/>
      <c r="ORA10" s="10"/>
      <c r="ORB10" s="10"/>
      <c r="ORC10" s="10"/>
      <c r="ORD10" s="10"/>
      <c r="ORE10" s="10"/>
      <c r="ORF10" s="10"/>
      <c r="ORG10" s="10"/>
      <c r="ORH10" s="10"/>
      <c r="ORI10" s="10"/>
      <c r="ORJ10" s="10"/>
      <c r="ORK10" s="10"/>
      <c r="ORL10" s="10"/>
      <c r="ORM10" s="10"/>
      <c r="ORN10" s="10"/>
      <c r="ORO10" s="10"/>
      <c r="ORP10" s="10"/>
      <c r="ORQ10" s="10"/>
      <c r="ORR10" s="10"/>
      <c r="ORS10" s="10"/>
      <c r="ORT10" s="10"/>
      <c r="ORU10" s="10"/>
      <c r="ORV10" s="10"/>
      <c r="ORW10" s="10"/>
      <c r="ORX10" s="10"/>
      <c r="ORY10" s="10"/>
      <c r="ORZ10" s="10"/>
      <c r="OSA10" s="10"/>
      <c r="OSB10" s="10"/>
      <c r="OSC10" s="10"/>
      <c r="OSD10" s="10"/>
      <c r="OSE10" s="10"/>
      <c r="OSF10" s="10"/>
      <c r="OSG10" s="10"/>
      <c r="OSH10" s="10"/>
      <c r="OSI10" s="10"/>
      <c r="OSJ10" s="10"/>
      <c r="OSK10" s="10"/>
      <c r="OSL10" s="10"/>
      <c r="OSM10" s="10"/>
      <c r="OSN10" s="10"/>
      <c r="OSO10" s="10"/>
      <c r="OSP10" s="10"/>
      <c r="OSQ10" s="10"/>
      <c r="OSR10" s="10"/>
      <c r="OSS10" s="10"/>
      <c r="OST10" s="10"/>
      <c r="OSU10" s="10"/>
      <c r="OSV10" s="10"/>
      <c r="OSW10" s="10"/>
      <c r="OSX10" s="10"/>
      <c r="OSY10" s="10"/>
      <c r="OSZ10" s="10"/>
      <c r="OTA10" s="10"/>
      <c r="OTB10" s="10"/>
      <c r="OTC10" s="10"/>
      <c r="OTD10" s="10"/>
      <c r="OTE10" s="10"/>
      <c r="OTF10" s="10"/>
      <c r="OTG10" s="10"/>
      <c r="OTH10" s="10"/>
      <c r="OTI10" s="10"/>
      <c r="OTJ10" s="10"/>
      <c r="OTK10" s="10"/>
      <c r="OTL10" s="10"/>
      <c r="OTM10" s="10"/>
      <c r="OTN10" s="10"/>
      <c r="OTO10" s="10"/>
      <c r="OTP10" s="10"/>
      <c r="OTQ10" s="10"/>
      <c r="OTR10" s="10"/>
      <c r="OTS10" s="10"/>
      <c r="OTT10" s="10"/>
      <c r="OTU10" s="10"/>
      <c r="OTV10" s="10"/>
      <c r="OTW10" s="10"/>
      <c r="OTX10" s="10"/>
      <c r="OTY10" s="10"/>
      <c r="OTZ10" s="10"/>
      <c r="OUA10" s="10"/>
      <c r="OUB10" s="10"/>
      <c r="OUC10" s="10"/>
      <c r="OUD10" s="10"/>
      <c r="OUE10" s="10"/>
      <c r="OUF10" s="10"/>
      <c r="OUG10" s="10"/>
      <c r="OUH10" s="10"/>
      <c r="OUI10" s="10"/>
      <c r="OUJ10" s="10"/>
      <c r="OUK10" s="10"/>
      <c r="OUL10" s="10"/>
      <c r="OUM10" s="10"/>
      <c r="OUN10" s="10"/>
      <c r="OUO10" s="10"/>
      <c r="OUP10" s="10"/>
      <c r="OUQ10" s="10"/>
      <c r="OUR10" s="10"/>
      <c r="OUS10" s="10"/>
      <c r="OUT10" s="10"/>
      <c r="OUU10" s="10"/>
      <c r="OUV10" s="10"/>
      <c r="OUW10" s="10"/>
      <c r="OUX10" s="10"/>
      <c r="OUY10" s="10"/>
      <c r="OUZ10" s="10"/>
      <c r="OVA10" s="10"/>
      <c r="OVB10" s="10"/>
      <c r="OVC10" s="10"/>
      <c r="OVD10" s="10"/>
      <c r="OVE10" s="10"/>
      <c r="OVF10" s="10"/>
      <c r="OVG10" s="10"/>
      <c r="OVH10" s="10"/>
      <c r="OVI10" s="10"/>
      <c r="OVJ10" s="10"/>
      <c r="OVK10" s="10"/>
      <c r="OVL10" s="10"/>
      <c r="OVM10" s="10"/>
      <c r="OVN10" s="10"/>
      <c r="OVO10" s="10"/>
      <c r="OVP10" s="10"/>
      <c r="OVQ10" s="10"/>
      <c r="OVR10" s="10"/>
      <c r="OVS10" s="10"/>
      <c r="OVT10" s="10"/>
      <c r="OVU10" s="10"/>
      <c r="OVV10" s="10"/>
      <c r="OVW10" s="10"/>
      <c r="OVX10" s="10"/>
      <c r="OVY10" s="10"/>
      <c r="OVZ10" s="10"/>
      <c r="OWA10" s="10"/>
      <c r="OWB10" s="10"/>
      <c r="OWC10" s="10"/>
      <c r="OWD10" s="10"/>
      <c r="OWE10" s="10"/>
      <c r="OWF10" s="10"/>
      <c r="OWG10" s="10"/>
      <c r="OWH10" s="10"/>
      <c r="OWI10" s="10"/>
      <c r="OWJ10" s="10"/>
      <c r="OWK10" s="10"/>
      <c r="OWL10" s="10"/>
      <c r="OWM10" s="10"/>
      <c r="OWN10" s="10"/>
      <c r="OWO10" s="10"/>
      <c r="OWP10" s="10"/>
      <c r="OWQ10" s="10"/>
      <c r="OWR10" s="10"/>
      <c r="OWS10" s="10"/>
      <c r="OWT10" s="10"/>
      <c r="OWU10" s="10"/>
      <c r="OWV10" s="10"/>
      <c r="OWW10" s="10"/>
      <c r="OWX10" s="10"/>
      <c r="OWY10" s="10"/>
      <c r="OWZ10" s="10"/>
      <c r="OXA10" s="10"/>
      <c r="OXB10" s="10"/>
      <c r="OXC10" s="10"/>
      <c r="OXD10" s="10"/>
      <c r="OXE10" s="10"/>
      <c r="OXF10" s="10"/>
      <c r="OXG10" s="10"/>
      <c r="OXH10" s="10"/>
      <c r="OXI10" s="10"/>
      <c r="OXJ10" s="10"/>
      <c r="OXK10" s="10"/>
      <c r="OXL10" s="10"/>
      <c r="OXM10" s="10"/>
      <c r="OXN10" s="10"/>
      <c r="OXO10" s="10"/>
      <c r="OXP10" s="10"/>
      <c r="OXQ10" s="10"/>
      <c r="OXR10" s="10"/>
      <c r="OXS10" s="10"/>
      <c r="OXT10" s="10"/>
      <c r="OXU10" s="10"/>
      <c r="OXV10" s="10"/>
      <c r="OXW10" s="10"/>
      <c r="OXX10" s="10"/>
      <c r="OXY10" s="10"/>
      <c r="OXZ10" s="10"/>
      <c r="OYA10" s="10"/>
      <c r="OYB10" s="10"/>
      <c r="OYC10" s="10"/>
      <c r="OYD10" s="10"/>
      <c r="OYE10" s="10"/>
      <c r="OYF10" s="10"/>
      <c r="OYG10" s="10"/>
      <c r="OYH10" s="10"/>
      <c r="OYI10" s="10"/>
      <c r="OYJ10" s="10"/>
      <c r="OYK10" s="10"/>
      <c r="OYL10" s="10"/>
      <c r="OYM10" s="10"/>
      <c r="OYN10" s="10"/>
      <c r="OYO10" s="10"/>
      <c r="OYP10" s="10"/>
      <c r="OYQ10" s="10"/>
      <c r="OYR10" s="10"/>
      <c r="OYS10" s="10"/>
      <c r="OYT10" s="10"/>
      <c r="OYU10" s="10"/>
      <c r="OYV10" s="10"/>
      <c r="OYW10" s="10"/>
      <c r="OYX10" s="10"/>
      <c r="OYY10" s="10"/>
      <c r="OYZ10" s="10"/>
      <c r="OZA10" s="10"/>
      <c r="OZB10" s="10"/>
      <c r="OZC10" s="10"/>
      <c r="OZD10" s="10"/>
      <c r="OZE10" s="10"/>
      <c r="OZF10" s="10"/>
      <c r="OZG10" s="10"/>
      <c r="OZH10" s="10"/>
      <c r="OZI10" s="10"/>
      <c r="OZJ10" s="10"/>
      <c r="OZK10" s="10"/>
      <c r="OZL10" s="10"/>
      <c r="OZM10" s="10"/>
      <c r="OZN10" s="10"/>
      <c r="OZO10" s="10"/>
      <c r="OZP10" s="10"/>
      <c r="OZQ10" s="10"/>
      <c r="OZR10" s="10"/>
      <c r="OZS10" s="10"/>
      <c r="OZT10" s="10"/>
      <c r="OZU10" s="10"/>
      <c r="OZV10" s="10"/>
      <c r="OZW10" s="10"/>
      <c r="OZX10" s="10"/>
      <c r="OZY10" s="10"/>
      <c r="OZZ10" s="10"/>
      <c r="PAA10" s="10"/>
      <c r="PAB10" s="10"/>
      <c r="PAC10" s="10"/>
      <c r="PAD10" s="10"/>
      <c r="PAE10" s="10"/>
      <c r="PAF10" s="10"/>
      <c r="PAG10" s="10"/>
      <c r="PAH10" s="10"/>
      <c r="PAI10" s="10"/>
      <c r="PAJ10" s="10"/>
      <c r="PAK10" s="10"/>
      <c r="PAL10" s="10"/>
      <c r="PAM10" s="10"/>
      <c r="PAN10" s="10"/>
      <c r="PAO10" s="10"/>
      <c r="PAP10" s="10"/>
      <c r="PAQ10" s="10"/>
      <c r="PAR10" s="10"/>
      <c r="PAS10" s="10"/>
      <c r="PAT10" s="10"/>
      <c r="PAU10" s="10"/>
      <c r="PAV10" s="10"/>
      <c r="PAW10" s="10"/>
      <c r="PAX10" s="10"/>
      <c r="PAY10" s="10"/>
      <c r="PAZ10" s="10"/>
      <c r="PBA10" s="10"/>
      <c r="PBB10" s="10"/>
      <c r="PBC10" s="10"/>
      <c r="PBD10" s="10"/>
      <c r="PBE10" s="10"/>
      <c r="PBF10" s="10"/>
      <c r="PBG10" s="10"/>
      <c r="PBH10" s="10"/>
      <c r="PBI10" s="10"/>
      <c r="PBJ10" s="10"/>
      <c r="PBK10" s="10"/>
      <c r="PBL10" s="10"/>
      <c r="PBM10" s="10"/>
      <c r="PBN10" s="10"/>
      <c r="PBO10" s="10"/>
      <c r="PBP10" s="10"/>
      <c r="PBQ10" s="10"/>
      <c r="PBR10" s="10"/>
      <c r="PBS10" s="10"/>
      <c r="PBT10" s="10"/>
      <c r="PBU10" s="10"/>
      <c r="PBV10" s="10"/>
      <c r="PBW10" s="10"/>
      <c r="PBX10" s="10"/>
      <c r="PBY10" s="10"/>
      <c r="PBZ10" s="10"/>
      <c r="PCA10" s="10"/>
      <c r="PCB10" s="10"/>
      <c r="PCC10" s="10"/>
      <c r="PCD10" s="10"/>
      <c r="PCE10" s="10"/>
      <c r="PCF10" s="10"/>
      <c r="PCG10" s="10"/>
      <c r="PCH10" s="10"/>
      <c r="PCI10" s="10"/>
      <c r="PCJ10" s="10"/>
      <c r="PCK10" s="10"/>
      <c r="PCL10" s="10"/>
      <c r="PCM10" s="10"/>
      <c r="PCN10" s="10"/>
      <c r="PCO10" s="10"/>
      <c r="PCP10" s="10"/>
      <c r="PCQ10" s="10"/>
      <c r="PCR10" s="10"/>
      <c r="PCS10" s="10"/>
      <c r="PCT10" s="10"/>
      <c r="PCU10" s="10"/>
      <c r="PCV10" s="10"/>
      <c r="PCW10" s="10"/>
      <c r="PCX10" s="10"/>
      <c r="PCY10" s="10"/>
      <c r="PCZ10" s="10"/>
      <c r="PDA10" s="10"/>
      <c r="PDB10" s="10"/>
      <c r="PDC10" s="10"/>
      <c r="PDD10" s="10"/>
      <c r="PDE10" s="10"/>
      <c r="PDF10" s="10"/>
      <c r="PDG10" s="10"/>
      <c r="PDH10" s="10"/>
      <c r="PDI10" s="10"/>
      <c r="PDJ10" s="10"/>
      <c r="PDK10" s="10"/>
      <c r="PDL10" s="10"/>
      <c r="PDM10" s="10"/>
      <c r="PDN10" s="10"/>
      <c r="PDO10" s="10"/>
      <c r="PDP10" s="10"/>
      <c r="PDQ10" s="10"/>
      <c r="PDR10" s="10"/>
      <c r="PDS10" s="10"/>
      <c r="PDT10" s="10"/>
      <c r="PDU10" s="10"/>
      <c r="PDV10" s="10"/>
      <c r="PDW10" s="10"/>
      <c r="PDX10" s="10"/>
      <c r="PDY10" s="10"/>
      <c r="PDZ10" s="10"/>
      <c r="PEA10" s="10"/>
      <c r="PEB10" s="10"/>
      <c r="PEC10" s="10"/>
      <c r="PED10" s="10"/>
      <c r="PEE10" s="10"/>
      <c r="PEF10" s="10"/>
      <c r="PEG10" s="10"/>
      <c r="PEH10" s="10"/>
      <c r="PEI10" s="10"/>
      <c r="PEJ10" s="10"/>
      <c r="PEK10" s="10"/>
      <c r="PEL10" s="10"/>
      <c r="PEM10" s="10"/>
      <c r="PEN10" s="10"/>
      <c r="PEO10" s="10"/>
      <c r="PEP10" s="10"/>
      <c r="PEQ10" s="10"/>
      <c r="PER10" s="10"/>
      <c r="PES10" s="10"/>
      <c r="PET10" s="10"/>
      <c r="PEU10" s="10"/>
      <c r="PEV10" s="10"/>
      <c r="PEW10" s="10"/>
      <c r="PEX10" s="10"/>
      <c r="PEY10" s="10"/>
      <c r="PEZ10" s="10"/>
      <c r="PFA10" s="10"/>
      <c r="PFB10" s="10"/>
      <c r="PFC10" s="10"/>
      <c r="PFD10" s="10"/>
      <c r="PFE10" s="10"/>
      <c r="PFF10" s="10"/>
      <c r="PFG10" s="10"/>
      <c r="PFH10" s="10"/>
      <c r="PFI10" s="10"/>
      <c r="PFJ10" s="10"/>
      <c r="PFK10" s="10"/>
      <c r="PFL10" s="10"/>
      <c r="PFM10" s="10"/>
      <c r="PFN10" s="10"/>
      <c r="PFO10" s="10"/>
      <c r="PFP10" s="10"/>
      <c r="PFQ10" s="10"/>
      <c r="PFR10" s="10"/>
      <c r="PFS10" s="10"/>
      <c r="PFT10" s="10"/>
      <c r="PFU10" s="10"/>
      <c r="PFV10" s="10"/>
      <c r="PFW10" s="10"/>
      <c r="PFX10" s="10"/>
      <c r="PFY10" s="10"/>
      <c r="PFZ10" s="10"/>
      <c r="PGA10" s="10"/>
      <c r="PGB10" s="10"/>
      <c r="PGC10" s="10"/>
      <c r="PGD10" s="10"/>
      <c r="PGE10" s="10"/>
      <c r="PGF10" s="10"/>
      <c r="PGG10" s="10"/>
      <c r="PGH10" s="10"/>
      <c r="PGI10" s="10"/>
      <c r="PGJ10" s="10"/>
      <c r="PGK10" s="10"/>
      <c r="PGL10" s="10"/>
      <c r="PGM10" s="10"/>
      <c r="PGN10" s="10"/>
      <c r="PGO10" s="10"/>
      <c r="PGP10" s="10"/>
      <c r="PGQ10" s="10"/>
      <c r="PGR10" s="10"/>
      <c r="PGS10" s="10"/>
      <c r="PGT10" s="10"/>
      <c r="PGU10" s="10"/>
      <c r="PGV10" s="10"/>
      <c r="PGW10" s="10"/>
      <c r="PGX10" s="10"/>
      <c r="PGY10" s="10"/>
      <c r="PGZ10" s="10"/>
      <c r="PHA10" s="10"/>
      <c r="PHB10" s="10"/>
      <c r="PHC10" s="10"/>
      <c r="PHD10" s="10"/>
      <c r="PHE10" s="10"/>
      <c r="PHF10" s="10"/>
      <c r="PHG10" s="10"/>
      <c r="PHH10" s="10"/>
      <c r="PHI10" s="10"/>
      <c r="PHJ10" s="10"/>
      <c r="PHK10" s="10"/>
      <c r="PHL10" s="10"/>
      <c r="PHM10" s="10"/>
      <c r="PHN10" s="10"/>
      <c r="PHO10" s="10"/>
      <c r="PHP10" s="10"/>
      <c r="PHQ10" s="10"/>
      <c r="PHR10" s="10"/>
      <c r="PHS10" s="10"/>
      <c r="PHT10" s="10"/>
      <c r="PHU10" s="10"/>
      <c r="PHV10" s="10"/>
      <c r="PHW10" s="10"/>
      <c r="PHX10" s="10"/>
      <c r="PHY10" s="10"/>
      <c r="PHZ10" s="10"/>
      <c r="PIA10" s="10"/>
      <c r="PIB10" s="10"/>
      <c r="PIC10" s="10"/>
      <c r="PID10" s="10"/>
      <c r="PIE10" s="10"/>
      <c r="PIF10" s="10"/>
      <c r="PIG10" s="10"/>
      <c r="PIH10" s="10"/>
      <c r="PII10" s="10"/>
      <c r="PIJ10" s="10"/>
      <c r="PIK10" s="10"/>
      <c r="PIL10" s="10"/>
      <c r="PIM10" s="10"/>
      <c r="PIN10" s="10"/>
      <c r="PIO10" s="10"/>
      <c r="PIP10" s="10"/>
      <c r="PIQ10" s="10"/>
      <c r="PIR10" s="10"/>
      <c r="PIS10" s="10"/>
      <c r="PIT10" s="10"/>
      <c r="PIU10" s="10"/>
      <c r="PIV10" s="10"/>
      <c r="PIW10" s="10"/>
      <c r="PIX10" s="10"/>
      <c r="PIY10" s="10"/>
      <c r="PIZ10" s="10"/>
      <c r="PJA10" s="10"/>
      <c r="PJB10" s="10"/>
      <c r="PJC10" s="10"/>
      <c r="PJD10" s="10"/>
      <c r="PJE10" s="10"/>
      <c r="PJF10" s="10"/>
      <c r="PJG10" s="10"/>
      <c r="PJH10" s="10"/>
      <c r="PJI10" s="10"/>
      <c r="PJJ10" s="10"/>
      <c r="PJK10" s="10"/>
      <c r="PJL10" s="10"/>
      <c r="PJM10" s="10"/>
      <c r="PJN10" s="10"/>
      <c r="PJO10" s="10"/>
      <c r="PJP10" s="10"/>
      <c r="PJQ10" s="10"/>
      <c r="PJR10" s="10"/>
      <c r="PJS10" s="10"/>
      <c r="PJT10" s="10"/>
      <c r="PJU10" s="10"/>
      <c r="PJV10" s="10"/>
      <c r="PJW10" s="10"/>
      <c r="PJX10" s="10"/>
      <c r="PJY10" s="10"/>
      <c r="PJZ10" s="10"/>
      <c r="PKA10" s="10"/>
      <c r="PKB10" s="10"/>
      <c r="PKC10" s="10"/>
      <c r="PKD10" s="10"/>
      <c r="PKE10" s="10"/>
      <c r="PKF10" s="10"/>
      <c r="PKG10" s="10"/>
      <c r="PKH10" s="10"/>
      <c r="PKI10" s="10"/>
      <c r="PKJ10" s="10"/>
      <c r="PKK10" s="10"/>
      <c r="PKL10" s="10"/>
      <c r="PKM10" s="10"/>
      <c r="PKN10" s="10"/>
      <c r="PKO10" s="10"/>
      <c r="PKP10" s="10"/>
      <c r="PKQ10" s="10"/>
      <c r="PKR10" s="10"/>
      <c r="PKS10" s="10"/>
      <c r="PKT10" s="10"/>
      <c r="PKU10" s="10"/>
      <c r="PKV10" s="10"/>
      <c r="PKW10" s="10"/>
      <c r="PKX10" s="10"/>
      <c r="PKY10" s="10"/>
      <c r="PKZ10" s="10"/>
      <c r="PLA10" s="10"/>
      <c r="PLB10" s="10"/>
      <c r="PLC10" s="10"/>
      <c r="PLD10" s="10"/>
      <c r="PLE10" s="10"/>
      <c r="PLF10" s="10"/>
      <c r="PLG10" s="10"/>
      <c r="PLH10" s="10"/>
      <c r="PLI10" s="10"/>
      <c r="PLJ10" s="10"/>
      <c r="PLK10" s="10"/>
      <c r="PLL10" s="10"/>
      <c r="PLM10" s="10"/>
      <c r="PLN10" s="10"/>
      <c r="PLO10" s="10"/>
      <c r="PLP10" s="10"/>
      <c r="PLQ10" s="10"/>
      <c r="PLR10" s="10"/>
      <c r="PLS10" s="10"/>
      <c r="PLT10" s="10"/>
      <c r="PLU10" s="10"/>
      <c r="PLV10" s="10"/>
      <c r="PLW10" s="10"/>
      <c r="PLX10" s="10"/>
      <c r="PLY10" s="10"/>
      <c r="PLZ10" s="10"/>
      <c r="PMA10" s="10"/>
      <c r="PMB10" s="10"/>
      <c r="PMC10" s="10"/>
      <c r="PMD10" s="10"/>
      <c r="PME10" s="10"/>
      <c r="PMF10" s="10"/>
      <c r="PMG10" s="10"/>
      <c r="PMH10" s="10"/>
      <c r="PMI10" s="10"/>
      <c r="PMJ10" s="10"/>
      <c r="PMK10" s="10"/>
      <c r="PML10" s="10"/>
      <c r="PMM10" s="10"/>
      <c r="PMN10" s="10"/>
      <c r="PMO10" s="10"/>
      <c r="PMP10" s="10"/>
      <c r="PMQ10" s="10"/>
      <c r="PMR10" s="10"/>
      <c r="PMS10" s="10"/>
      <c r="PMT10" s="10"/>
      <c r="PMU10" s="10"/>
      <c r="PMV10" s="10"/>
      <c r="PMW10" s="10"/>
      <c r="PMX10" s="10"/>
      <c r="PMY10" s="10"/>
      <c r="PMZ10" s="10"/>
      <c r="PNA10" s="10"/>
      <c r="PNB10" s="10"/>
      <c r="PNC10" s="10"/>
      <c r="PND10" s="10"/>
      <c r="PNE10" s="10"/>
      <c r="PNF10" s="10"/>
      <c r="PNG10" s="10"/>
      <c r="PNH10" s="10"/>
      <c r="PNI10" s="10"/>
      <c r="PNJ10" s="10"/>
      <c r="PNK10" s="10"/>
      <c r="PNL10" s="10"/>
      <c r="PNM10" s="10"/>
      <c r="PNN10" s="10"/>
      <c r="PNO10" s="10"/>
      <c r="PNP10" s="10"/>
      <c r="PNQ10" s="10"/>
      <c r="PNR10" s="10"/>
      <c r="PNS10" s="10"/>
      <c r="PNT10" s="10"/>
      <c r="PNU10" s="10"/>
      <c r="PNV10" s="10"/>
      <c r="PNW10" s="10"/>
      <c r="PNX10" s="10"/>
      <c r="PNY10" s="10"/>
      <c r="PNZ10" s="10"/>
      <c r="POA10" s="10"/>
      <c r="POB10" s="10"/>
      <c r="POC10" s="10"/>
      <c r="POD10" s="10"/>
      <c r="POE10" s="10"/>
      <c r="POF10" s="10"/>
      <c r="POG10" s="10"/>
      <c r="POH10" s="10"/>
      <c r="POI10" s="10"/>
      <c r="POJ10" s="10"/>
      <c r="POK10" s="10"/>
      <c r="POL10" s="10"/>
      <c r="POM10" s="10"/>
      <c r="PON10" s="10"/>
      <c r="POO10" s="10"/>
      <c r="POP10" s="10"/>
      <c r="POQ10" s="10"/>
      <c r="POR10" s="10"/>
      <c r="POS10" s="10"/>
      <c r="POT10" s="10"/>
      <c r="POU10" s="10"/>
      <c r="POV10" s="10"/>
      <c r="POW10" s="10"/>
      <c r="POX10" s="10"/>
      <c r="POY10" s="10"/>
      <c r="POZ10" s="10"/>
      <c r="PPA10" s="10"/>
      <c r="PPB10" s="10"/>
      <c r="PPC10" s="10"/>
      <c r="PPD10" s="10"/>
      <c r="PPE10" s="10"/>
      <c r="PPF10" s="10"/>
      <c r="PPG10" s="10"/>
      <c r="PPH10" s="10"/>
      <c r="PPI10" s="10"/>
      <c r="PPJ10" s="10"/>
      <c r="PPK10" s="10"/>
      <c r="PPL10" s="10"/>
      <c r="PPM10" s="10"/>
      <c r="PPN10" s="10"/>
      <c r="PPO10" s="10"/>
      <c r="PPP10" s="10"/>
      <c r="PPQ10" s="10"/>
      <c r="PPR10" s="10"/>
      <c r="PPS10" s="10"/>
      <c r="PPT10" s="10"/>
      <c r="PPU10" s="10"/>
      <c r="PPV10" s="10"/>
      <c r="PPW10" s="10"/>
      <c r="PPX10" s="10"/>
      <c r="PPY10" s="10"/>
      <c r="PPZ10" s="10"/>
      <c r="PQA10" s="10"/>
      <c r="PQB10" s="10"/>
      <c r="PQC10" s="10"/>
      <c r="PQD10" s="10"/>
      <c r="PQE10" s="10"/>
      <c r="PQF10" s="10"/>
      <c r="PQG10" s="10"/>
      <c r="PQH10" s="10"/>
      <c r="PQI10" s="10"/>
      <c r="PQJ10" s="10"/>
      <c r="PQK10" s="10"/>
      <c r="PQL10" s="10"/>
      <c r="PQM10" s="10"/>
      <c r="PQN10" s="10"/>
      <c r="PQO10" s="10"/>
      <c r="PQP10" s="10"/>
      <c r="PQQ10" s="10"/>
      <c r="PQR10" s="10"/>
      <c r="PQS10" s="10"/>
      <c r="PQT10" s="10"/>
      <c r="PQU10" s="10"/>
      <c r="PQV10" s="10"/>
      <c r="PQW10" s="10"/>
      <c r="PQX10" s="10"/>
      <c r="PQY10" s="10"/>
      <c r="PQZ10" s="10"/>
      <c r="PRA10" s="10"/>
      <c r="PRB10" s="10"/>
      <c r="PRC10" s="10"/>
      <c r="PRD10" s="10"/>
      <c r="PRE10" s="10"/>
      <c r="PRF10" s="10"/>
      <c r="PRG10" s="10"/>
      <c r="PRH10" s="10"/>
      <c r="PRI10" s="10"/>
      <c r="PRJ10" s="10"/>
      <c r="PRK10" s="10"/>
      <c r="PRL10" s="10"/>
      <c r="PRM10" s="10"/>
      <c r="PRN10" s="10"/>
      <c r="PRO10" s="10"/>
      <c r="PRP10" s="10"/>
      <c r="PRQ10" s="10"/>
      <c r="PRR10" s="10"/>
      <c r="PRS10" s="10"/>
      <c r="PRT10" s="10"/>
      <c r="PRU10" s="10"/>
      <c r="PRV10" s="10"/>
      <c r="PRW10" s="10"/>
      <c r="PRX10" s="10"/>
      <c r="PRY10" s="10"/>
      <c r="PRZ10" s="10"/>
      <c r="PSA10" s="10"/>
      <c r="PSB10" s="10"/>
      <c r="PSC10" s="10"/>
      <c r="PSD10" s="10"/>
      <c r="PSE10" s="10"/>
      <c r="PSF10" s="10"/>
      <c r="PSG10" s="10"/>
      <c r="PSH10" s="10"/>
      <c r="PSI10" s="10"/>
      <c r="PSJ10" s="10"/>
      <c r="PSK10" s="10"/>
      <c r="PSL10" s="10"/>
      <c r="PSM10" s="10"/>
      <c r="PSN10" s="10"/>
      <c r="PSO10" s="10"/>
      <c r="PSP10" s="10"/>
      <c r="PSQ10" s="10"/>
      <c r="PSR10" s="10"/>
      <c r="PSS10" s="10"/>
      <c r="PST10" s="10"/>
      <c r="PSU10" s="10"/>
      <c r="PSV10" s="10"/>
      <c r="PSW10" s="10"/>
      <c r="PSX10" s="10"/>
      <c r="PSY10" s="10"/>
      <c r="PSZ10" s="10"/>
      <c r="PTA10" s="10"/>
      <c r="PTB10" s="10"/>
      <c r="PTC10" s="10"/>
      <c r="PTD10" s="10"/>
      <c r="PTE10" s="10"/>
      <c r="PTF10" s="10"/>
      <c r="PTG10" s="10"/>
      <c r="PTH10" s="10"/>
      <c r="PTI10" s="10"/>
      <c r="PTJ10" s="10"/>
      <c r="PTK10" s="10"/>
      <c r="PTL10" s="10"/>
      <c r="PTM10" s="10"/>
      <c r="PTN10" s="10"/>
      <c r="PTO10" s="10"/>
      <c r="PTP10" s="10"/>
      <c r="PTQ10" s="10"/>
      <c r="PTR10" s="10"/>
      <c r="PTS10" s="10"/>
      <c r="PTT10" s="10"/>
      <c r="PTU10" s="10"/>
      <c r="PTV10" s="10"/>
      <c r="PTW10" s="10"/>
      <c r="PTX10" s="10"/>
      <c r="PTY10" s="10"/>
      <c r="PTZ10" s="10"/>
      <c r="PUA10" s="10"/>
      <c r="PUB10" s="10"/>
      <c r="PUC10" s="10"/>
      <c r="PUD10" s="10"/>
      <c r="PUE10" s="10"/>
      <c r="PUF10" s="10"/>
      <c r="PUG10" s="10"/>
      <c r="PUH10" s="10"/>
      <c r="PUI10" s="10"/>
      <c r="PUJ10" s="10"/>
      <c r="PUK10" s="10"/>
      <c r="PUL10" s="10"/>
      <c r="PUM10" s="10"/>
      <c r="PUN10" s="10"/>
      <c r="PUO10" s="10"/>
      <c r="PUP10" s="10"/>
      <c r="PUQ10" s="10"/>
      <c r="PUR10" s="10"/>
      <c r="PUS10" s="10"/>
      <c r="PUT10" s="10"/>
      <c r="PUU10" s="10"/>
      <c r="PUV10" s="10"/>
      <c r="PUW10" s="10"/>
      <c r="PUX10" s="10"/>
      <c r="PUY10" s="10"/>
      <c r="PUZ10" s="10"/>
      <c r="PVA10" s="10"/>
      <c r="PVB10" s="10"/>
      <c r="PVC10" s="10"/>
      <c r="PVD10" s="10"/>
      <c r="PVE10" s="10"/>
      <c r="PVF10" s="10"/>
      <c r="PVG10" s="10"/>
      <c r="PVH10" s="10"/>
      <c r="PVI10" s="10"/>
      <c r="PVJ10" s="10"/>
      <c r="PVK10" s="10"/>
      <c r="PVL10" s="10"/>
      <c r="PVM10" s="10"/>
      <c r="PVN10" s="10"/>
      <c r="PVO10" s="10"/>
      <c r="PVP10" s="10"/>
      <c r="PVQ10" s="10"/>
      <c r="PVR10" s="10"/>
      <c r="PVS10" s="10"/>
      <c r="PVT10" s="10"/>
      <c r="PVU10" s="10"/>
      <c r="PVV10" s="10"/>
      <c r="PVW10" s="10"/>
      <c r="PVX10" s="10"/>
      <c r="PVY10" s="10"/>
      <c r="PVZ10" s="10"/>
      <c r="PWA10" s="10"/>
      <c r="PWB10" s="10"/>
      <c r="PWC10" s="10"/>
      <c r="PWD10" s="10"/>
      <c r="PWE10" s="10"/>
      <c r="PWF10" s="10"/>
      <c r="PWG10" s="10"/>
      <c r="PWH10" s="10"/>
      <c r="PWI10" s="10"/>
      <c r="PWJ10" s="10"/>
      <c r="PWK10" s="10"/>
      <c r="PWL10" s="10"/>
      <c r="PWM10" s="10"/>
      <c r="PWN10" s="10"/>
      <c r="PWO10" s="10"/>
      <c r="PWP10" s="10"/>
      <c r="PWQ10" s="10"/>
      <c r="PWR10" s="10"/>
      <c r="PWS10" s="10"/>
      <c r="PWT10" s="10"/>
      <c r="PWU10" s="10"/>
      <c r="PWV10" s="10"/>
      <c r="PWW10" s="10"/>
      <c r="PWX10" s="10"/>
      <c r="PWY10" s="10"/>
      <c r="PWZ10" s="10"/>
      <c r="PXA10" s="10"/>
      <c r="PXB10" s="10"/>
      <c r="PXC10" s="10"/>
      <c r="PXD10" s="10"/>
      <c r="PXE10" s="10"/>
      <c r="PXF10" s="10"/>
      <c r="PXG10" s="10"/>
      <c r="PXH10" s="10"/>
      <c r="PXI10" s="10"/>
      <c r="PXJ10" s="10"/>
      <c r="PXK10" s="10"/>
      <c r="PXL10" s="10"/>
      <c r="PXM10" s="10"/>
      <c r="PXN10" s="10"/>
      <c r="PXO10" s="10"/>
      <c r="PXP10" s="10"/>
      <c r="PXQ10" s="10"/>
      <c r="PXR10" s="10"/>
      <c r="PXS10" s="10"/>
      <c r="PXT10" s="10"/>
      <c r="PXU10" s="10"/>
      <c r="PXV10" s="10"/>
      <c r="PXW10" s="10"/>
      <c r="PXX10" s="10"/>
      <c r="PXY10" s="10"/>
      <c r="PXZ10" s="10"/>
      <c r="PYA10" s="10"/>
      <c r="PYB10" s="10"/>
      <c r="PYC10" s="10"/>
      <c r="PYD10" s="10"/>
      <c r="PYE10" s="10"/>
      <c r="PYF10" s="10"/>
      <c r="PYG10" s="10"/>
      <c r="PYH10" s="10"/>
      <c r="PYI10" s="10"/>
      <c r="PYJ10" s="10"/>
      <c r="PYK10" s="10"/>
      <c r="PYL10" s="10"/>
      <c r="PYM10" s="10"/>
      <c r="PYN10" s="10"/>
      <c r="PYO10" s="10"/>
      <c r="PYP10" s="10"/>
      <c r="PYQ10" s="10"/>
      <c r="PYR10" s="10"/>
      <c r="PYS10" s="10"/>
      <c r="PYT10" s="10"/>
      <c r="PYU10" s="10"/>
      <c r="PYV10" s="10"/>
      <c r="PYW10" s="10"/>
      <c r="PYX10" s="10"/>
      <c r="PYY10" s="10"/>
      <c r="PYZ10" s="10"/>
      <c r="PZA10" s="10"/>
      <c r="PZB10" s="10"/>
      <c r="PZC10" s="10"/>
      <c r="PZD10" s="10"/>
      <c r="PZE10" s="10"/>
      <c r="PZF10" s="10"/>
      <c r="PZG10" s="10"/>
      <c r="PZH10" s="10"/>
      <c r="PZI10" s="10"/>
      <c r="PZJ10" s="10"/>
      <c r="PZK10" s="10"/>
      <c r="PZL10" s="10"/>
      <c r="PZM10" s="10"/>
      <c r="PZN10" s="10"/>
      <c r="PZO10" s="10"/>
      <c r="PZP10" s="10"/>
      <c r="PZQ10" s="10"/>
      <c r="PZR10" s="10"/>
      <c r="PZS10" s="10"/>
      <c r="PZT10" s="10"/>
      <c r="PZU10" s="10"/>
      <c r="PZV10" s="10"/>
      <c r="PZW10" s="10"/>
      <c r="PZX10" s="10"/>
      <c r="PZY10" s="10"/>
      <c r="PZZ10" s="10"/>
      <c r="QAA10" s="10"/>
      <c r="QAB10" s="10"/>
      <c r="QAC10" s="10"/>
      <c r="QAD10" s="10"/>
      <c r="QAE10" s="10"/>
      <c r="QAF10" s="10"/>
      <c r="QAG10" s="10"/>
      <c r="QAH10" s="10"/>
      <c r="QAI10" s="10"/>
      <c r="QAJ10" s="10"/>
      <c r="QAK10" s="10"/>
      <c r="QAL10" s="10"/>
      <c r="QAM10" s="10"/>
      <c r="QAN10" s="10"/>
      <c r="QAO10" s="10"/>
      <c r="QAP10" s="10"/>
      <c r="QAQ10" s="10"/>
      <c r="QAR10" s="10"/>
      <c r="QAS10" s="10"/>
      <c r="QAT10" s="10"/>
      <c r="QAU10" s="10"/>
      <c r="QAV10" s="10"/>
      <c r="QAW10" s="10"/>
      <c r="QAX10" s="10"/>
      <c r="QAY10" s="10"/>
      <c r="QAZ10" s="10"/>
      <c r="QBA10" s="10"/>
      <c r="QBB10" s="10"/>
      <c r="QBC10" s="10"/>
      <c r="QBD10" s="10"/>
      <c r="QBE10" s="10"/>
      <c r="QBF10" s="10"/>
      <c r="QBG10" s="10"/>
      <c r="QBH10" s="10"/>
      <c r="QBI10" s="10"/>
      <c r="QBJ10" s="10"/>
      <c r="QBK10" s="10"/>
      <c r="QBL10" s="10"/>
      <c r="QBM10" s="10"/>
      <c r="QBN10" s="10"/>
      <c r="QBO10" s="10"/>
      <c r="QBP10" s="10"/>
      <c r="QBQ10" s="10"/>
      <c r="QBR10" s="10"/>
      <c r="QBS10" s="10"/>
      <c r="QBT10" s="10"/>
      <c r="QBU10" s="10"/>
      <c r="QBV10" s="10"/>
      <c r="QBW10" s="10"/>
      <c r="QBX10" s="10"/>
      <c r="QBY10" s="10"/>
      <c r="QBZ10" s="10"/>
      <c r="QCA10" s="10"/>
      <c r="QCB10" s="10"/>
      <c r="QCC10" s="10"/>
      <c r="QCD10" s="10"/>
      <c r="QCE10" s="10"/>
      <c r="QCF10" s="10"/>
      <c r="QCG10" s="10"/>
      <c r="QCH10" s="10"/>
      <c r="QCI10" s="10"/>
      <c r="QCJ10" s="10"/>
      <c r="QCK10" s="10"/>
      <c r="QCL10" s="10"/>
      <c r="QCM10" s="10"/>
      <c r="QCN10" s="10"/>
      <c r="QCO10" s="10"/>
      <c r="QCP10" s="10"/>
      <c r="QCQ10" s="10"/>
      <c r="QCR10" s="10"/>
      <c r="QCS10" s="10"/>
      <c r="QCT10" s="10"/>
      <c r="QCU10" s="10"/>
      <c r="QCV10" s="10"/>
      <c r="QCW10" s="10"/>
      <c r="QCX10" s="10"/>
      <c r="QCY10" s="10"/>
      <c r="QCZ10" s="10"/>
      <c r="QDA10" s="10"/>
      <c r="QDB10" s="10"/>
      <c r="QDC10" s="10"/>
      <c r="QDD10" s="10"/>
      <c r="QDE10" s="10"/>
      <c r="QDF10" s="10"/>
      <c r="QDG10" s="10"/>
      <c r="QDH10" s="10"/>
      <c r="QDI10" s="10"/>
      <c r="QDJ10" s="10"/>
      <c r="QDK10" s="10"/>
      <c r="QDL10" s="10"/>
      <c r="QDM10" s="10"/>
      <c r="QDN10" s="10"/>
      <c r="QDO10" s="10"/>
      <c r="QDP10" s="10"/>
      <c r="QDQ10" s="10"/>
      <c r="QDR10" s="10"/>
      <c r="QDS10" s="10"/>
      <c r="QDT10" s="10"/>
      <c r="QDU10" s="10"/>
      <c r="QDV10" s="10"/>
      <c r="QDW10" s="10"/>
      <c r="QDX10" s="10"/>
      <c r="QDY10" s="10"/>
      <c r="QDZ10" s="10"/>
      <c r="QEA10" s="10"/>
      <c r="QEB10" s="10"/>
      <c r="QEC10" s="10"/>
      <c r="QED10" s="10"/>
      <c r="QEE10" s="10"/>
      <c r="QEF10" s="10"/>
      <c r="QEG10" s="10"/>
      <c r="QEH10" s="10"/>
      <c r="QEI10" s="10"/>
      <c r="QEJ10" s="10"/>
      <c r="QEK10" s="10"/>
      <c r="QEL10" s="10"/>
      <c r="QEM10" s="10"/>
      <c r="QEN10" s="10"/>
      <c r="QEO10" s="10"/>
      <c r="QEP10" s="10"/>
      <c r="QEQ10" s="10"/>
      <c r="QER10" s="10"/>
      <c r="QES10" s="10"/>
      <c r="QET10" s="10"/>
      <c r="QEU10" s="10"/>
      <c r="QEV10" s="10"/>
      <c r="QEW10" s="10"/>
      <c r="QEX10" s="10"/>
      <c r="QEY10" s="10"/>
      <c r="QEZ10" s="10"/>
      <c r="QFA10" s="10"/>
      <c r="QFB10" s="10"/>
      <c r="QFC10" s="10"/>
      <c r="QFD10" s="10"/>
      <c r="QFE10" s="10"/>
      <c r="QFF10" s="10"/>
      <c r="QFG10" s="10"/>
      <c r="QFH10" s="10"/>
      <c r="QFI10" s="10"/>
      <c r="QFJ10" s="10"/>
      <c r="QFK10" s="10"/>
      <c r="QFL10" s="10"/>
      <c r="QFM10" s="10"/>
      <c r="QFN10" s="10"/>
      <c r="QFO10" s="10"/>
      <c r="QFP10" s="10"/>
      <c r="QFQ10" s="10"/>
      <c r="QFR10" s="10"/>
      <c r="QFS10" s="10"/>
      <c r="QFT10" s="10"/>
      <c r="QFU10" s="10"/>
      <c r="QFV10" s="10"/>
      <c r="QFW10" s="10"/>
      <c r="QFX10" s="10"/>
      <c r="QFY10" s="10"/>
      <c r="QFZ10" s="10"/>
      <c r="QGA10" s="10"/>
      <c r="QGB10" s="10"/>
      <c r="QGC10" s="10"/>
      <c r="QGD10" s="10"/>
      <c r="QGE10" s="10"/>
      <c r="QGF10" s="10"/>
      <c r="QGG10" s="10"/>
      <c r="QGH10" s="10"/>
      <c r="QGI10" s="10"/>
      <c r="QGJ10" s="10"/>
      <c r="QGK10" s="10"/>
      <c r="QGL10" s="10"/>
      <c r="QGM10" s="10"/>
      <c r="QGN10" s="10"/>
      <c r="QGO10" s="10"/>
      <c r="QGP10" s="10"/>
      <c r="QGQ10" s="10"/>
      <c r="QGR10" s="10"/>
      <c r="QGS10" s="10"/>
      <c r="QGT10" s="10"/>
      <c r="QGU10" s="10"/>
      <c r="QGV10" s="10"/>
      <c r="QGW10" s="10"/>
      <c r="QGX10" s="10"/>
      <c r="QGY10" s="10"/>
      <c r="QGZ10" s="10"/>
      <c r="QHA10" s="10"/>
      <c r="QHB10" s="10"/>
      <c r="QHC10" s="10"/>
      <c r="QHD10" s="10"/>
      <c r="QHE10" s="10"/>
      <c r="QHF10" s="10"/>
      <c r="QHG10" s="10"/>
      <c r="QHH10" s="10"/>
      <c r="QHI10" s="10"/>
      <c r="QHJ10" s="10"/>
      <c r="QHK10" s="10"/>
      <c r="QHL10" s="10"/>
      <c r="QHM10" s="10"/>
      <c r="QHN10" s="10"/>
      <c r="QHO10" s="10"/>
      <c r="QHP10" s="10"/>
      <c r="QHQ10" s="10"/>
      <c r="QHR10" s="10"/>
      <c r="QHS10" s="10"/>
      <c r="QHT10" s="10"/>
      <c r="QHU10" s="10"/>
      <c r="QHV10" s="10"/>
      <c r="QHW10" s="10"/>
      <c r="QHX10" s="10"/>
      <c r="QHY10" s="10"/>
      <c r="QHZ10" s="10"/>
      <c r="QIA10" s="10"/>
      <c r="QIB10" s="10"/>
      <c r="QIC10" s="10"/>
      <c r="QID10" s="10"/>
      <c r="QIE10" s="10"/>
      <c r="QIF10" s="10"/>
      <c r="QIG10" s="10"/>
      <c r="QIH10" s="10"/>
      <c r="QII10" s="10"/>
      <c r="QIJ10" s="10"/>
      <c r="QIK10" s="10"/>
      <c r="QIL10" s="10"/>
      <c r="QIM10" s="10"/>
      <c r="QIN10" s="10"/>
      <c r="QIO10" s="10"/>
      <c r="QIP10" s="10"/>
      <c r="QIQ10" s="10"/>
      <c r="QIR10" s="10"/>
      <c r="QIS10" s="10"/>
      <c r="QIT10" s="10"/>
      <c r="QIU10" s="10"/>
      <c r="QIV10" s="10"/>
      <c r="QIW10" s="10"/>
      <c r="QIX10" s="10"/>
      <c r="QIY10" s="10"/>
      <c r="QIZ10" s="10"/>
      <c r="QJA10" s="10"/>
      <c r="QJB10" s="10"/>
      <c r="QJC10" s="10"/>
      <c r="QJD10" s="10"/>
      <c r="QJE10" s="10"/>
      <c r="QJF10" s="10"/>
      <c r="QJG10" s="10"/>
      <c r="QJH10" s="10"/>
      <c r="QJI10" s="10"/>
      <c r="QJJ10" s="10"/>
      <c r="QJK10" s="10"/>
      <c r="QJL10" s="10"/>
      <c r="QJM10" s="10"/>
      <c r="QJN10" s="10"/>
      <c r="QJO10" s="10"/>
      <c r="QJP10" s="10"/>
      <c r="QJQ10" s="10"/>
      <c r="QJR10" s="10"/>
      <c r="QJS10" s="10"/>
      <c r="QJT10" s="10"/>
      <c r="QJU10" s="10"/>
      <c r="QJV10" s="10"/>
      <c r="QJW10" s="10"/>
      <c r="QJX10" s="10"/>
      <c r="QJY10" s="10"/>
      <c r="QJZ10" s="10"/>
      <c r="QKA10" s="10"/>
      <c r="QKB10" s="10"/>
      <c r="QKC10" s="10"/>
      <c r="QKD10" s="10"/>
      <c r="QKE10" s="10"/>
      <c r="QKF10" s="10"/>
      <c r="QKG10" s="10"/>
      <c r="QKH10" s="10"/>
      <c r="QKI10" s="10"/>
      <c r="QKJ10" s="10"/>
      <c r="QKK10" s="10"/>
      <c r="QKL10" s="10"/>
      <c r="QKM10" s="10"/>
      <c r="QKN10" s="10"/>
      <c r="QKO10" s="10"/>
      <c r="QKP10" s="10"/>
      <c r="QKQ10" s="10"/>
      <c r="QKR10" s="10"/>
      <c r="QKS10" s="10"/>
      <c r="QKT10" s="10"/>
      <c r="QKU10" s="10"/>
      <c r="QKV10" s="10"/>
      <c r="QKW10" s="10"/>
      <c r="QKX10" s="10"/>
      <c r="QKY10" s="10"/>
      <c r="QKZ10" s="10"/>
      <c r="QLA10" s="10"/>
      <c r="QLB10" s="10"/>
      <c r="QLC10" s="10"/>
      <c r="QLD10" s="10"/>
      <c r="QLE10" s="10"/>
      <c r="QLF10" s="10"/>
      <c r="QLG10" s="10"/>
      <c r="QLH10" s="10"/>
      <c r="QLI10" s="10"/>
      <c r="QLJ10" s="10"/>
      <c r="QLK10" s="10"/>
      <c r="QLL10" s="10"/>
      <c r="QLM10" s="10"/>
      <c r="QLN10" s="10"/>
      <c r="QLO10" s="10"/>
      <c r="QLP10" s="10"/>
      <c r="QLQ10" s="10"/>
      <c r="QLR10" s="10"/>
      <c r="QLS10" s="10"/>
      <c r="QLT10" s="10"/>
      <c r="QLU10" s="10"/>
      <c r="QLV10" s="10"/>
      <c r="QLW10" s="10"/>
      <c r="QLX10" s="10"/>
      <c r="QLY10" s="10"/>
      <c r="QLZ10" s="10"/>
      <c r="QMA10" s="10"/>
      <c r="QMB10" s="10"/>
      <c r="QMC10" s="10"/>
      <c r="QMD10" s="10"/>
      <c r="QME10" s="10"/>
      <c r="QMF10" s="10"/>
      <c r="QMG10" s="10"/>
      <c r="QMH10" s="10"/>
      <c r="QMI10" s="10"/>
      <c r="QMJ10" s="10"/>
      <c r="QMK10" s="10"/>
      <c r="QML10" s="10"/>
      <c r="QMM10" s="10"/>
      <c r="QMN10" s="10"/>
      <c r="QMO10" s="10"/>
      <c r="QMP10" s="10"/>
      <c r="QMQ10" s="10"/>
      <c r="QMR10" s="10"/>
      <c r="QMS10" s="10"/>
      <c r="QMT10" s="10"/>
      <c r="QMU10" s="10"/>
      <c r="QMV10" s="10"/>
      <c r="QMW10" s="10"/>
      <c r="QMX10" s="10"/>
      <c r="QMY10" s="10"/>
      <c r="QMZ10" s="10"/>
      <c r="QNA10" s="10"/>
      <c r="QNB10" s="10"/>
      <c r="QNC10" s="10"/>
      <c r="QND10" s="10"/>
      <c r="QNE10" s="10"/>
      <c r="QNF10" s="10"/>
      <c r="QNG10" s="10"/>
      <c r="QNH10" s="10"/>
      <c r="QNI10" s="10"/>
      <c r="QNJ10" s="10"/>
      <c r="QNK10" s="10"/>
      <c r="QNL10" s="10"/>
      <c r="QNM10" s="10"/>
      <c r="QNN10" s="10"/>
      <c r="QNO10" s="10"/>
      <c r="QNP10" s="10"/>
      <c r="QNQ10" s="10"/>
      <c r="QNR10" s="10"/>
      <c r="QNS10" s="10"/>
      <c r="QNT10" s="10"/>
      <c r="QNU10" s="10"/>
      <c r="QNV10" s="10"/>
      <c r="QNW10" s="10"/>
      <c r="QNX10" s="10"/>
      <c r="QNY10" s="10"/>
      <c r="QNZ10" s="10"/>
      <c r="QOA10" s="10"/>
      <c r="QOB10" s="10"/>
      <c r="QOC10" s="10"/>
      <c r="QOD10" s="10"/>
      <c r="QOE10" s="10"/>
      <c r="QOF10" s="10"/>
      <c r="QOG10" s="10"/>
      <c r="QOH10" s="10"/>
      <c r="QOI10" s="10"/>
      <c r="QOJ10" s="10"/>
      <c r="QOK10" s="10"/>
      <c r="QOL10" s="10"/>
      <c r="QOM10" s="10"/>
      <c r="QON10" s="10"/>
      <c r="QOO10" s="10"/>
      <c r="QOP10" s="10"/>
      <c r="QOQ10" s="10"/>
      <c r="QOR10" s="10"/>
      <c r="QOS10" s="10"/>
      <c r="QOT10" s="10"/>
      <c r="QOU10" s="10"/>
      <c r="QOV10" s="10"/>
      <c r="QOW10" s="10"/>
      <c r="QOX10" s="10"/>
      <c r="QOY10" s="10"/>
      <c r="QOZ10" s="10"/>
      <c r="QPA10" s="10"/>
      <c r="QPB10" s="10"/>
      <c r="QPC10" s="10"/>
      <c r="QPD10" s="10"/>
      <c r="QPE10" s="10"/>
      <c r="QPF10" s="10"/>
      <c r="QPG10" s="10"/>
      <c r="QPH10" s="10"/>
      <c r="QPI10" s="10"/>
      <c r="QPJ10" s="10"/>
      <c r="QPK10" s="10"/>
      <c r="QPL10" s="10"/>
      <c r="QPM10" s="10"/>
      <c r="QPN10" s="10"/>
      <c r="QPO10" s="10"/>
      <c r="QPP10" s="10"/>
      <c r="QPQ10" s="10"/>
      <c r="QPR10" s="10"/>
      <c r="QPS10" s="10"/>
      <c r="QPT10" s="10"/>
      <c r="QPU10" s="10"/>
      <c r="QPV10" s="10"/>
      <c r="QPW10" s="10"/>
      <c r="QPX10" s="10"/>
      <c r="QPY10" s="10"/>
      <c r="QPZ10" s="10"/>
      <c r="QQA10" s="10"/>
      <c r="QQB10" s="10"/>
      <c r="QQC10" s="10"/>
      <c r="QQD10" s="10"/>
      <c r="QQE10" s="10"/>
      <c r="QQF10" s="10"/>
      <c r="QQG10" s="10"/>
      <c r="QQH10" s="10"/>
      <c r="QQI10" s="10"/>
      <c r="QQJ10" s="10"/>
      <c r="QQK10" s="10"/>
      <c r="QQL10" s="10"/>
      <c r="QQM10" s="10"/>
      <c r="QQN10" s="10"/>
      <c r="QQO10" s="10"/>
      <c r="QQP10" s="10"/>
      <c r="QQQ10" s="10"/>
      <c r="QQR10" s="10"/>
      <c r="QQS10" s="10"/>
      <c r="QQT10" s="10"/>
      <c r="QQU10" s="10"/>
      <c r="QQV10" s="10"/>
      <c r="QQW10" s="10"/>
      <c r="QQX10" s="10"/>
      <c r="QQY10" s="10"/>
      <c r="QQZ10" s="10"/>
      <c r="QRA10" s="10"/>
      <c r="QRB10" s="10"/>
      <c r="QRC10" s="10"/>
      <c r="QRD10" s="10"/>
      <c r="QRE10" s="10"/>
      <c r="QRF10" s="10"/>
      <c r="QRG10" s="10"/>
      <c r="QRH10" s="10"/>
      <c r="QRI10" s="10"/>
      <c r="QRJ10" s="10"/>
      <c r="QRK10" s="10"/>
      <c r="QRL10" s="10"/>
      <c r="QRM10" s="10"/>
      <c r="QRN10" s="10"/>
      <c r="QRO10" s="10"/>
      <c r="QRP10" s="10"/>
      <c r="QRQ10" s="10"/>
      <c r="QRR10" s="10"/>
      <c r="QRS10" s="10"/>
      <c r="QRT10" s="10"/>
      <c r="QRU10" s="10"/>
      <c r="QRV10" s="10"/>
      <c r="QRW10" s="10"/>
      <c r="QRX10" s="10"/>
      <c r="QRY10" s="10"/>
      <c r="QRZ10" s="10"/>
      <c r="QSA10" s="10"/>
      <c r="QSB10" s="10"/>
      <c r="QSC10" s="10"/>
      <c r="QSD10" s="10"/>
      <c r="QSE10" s="10"/>
      <c r="QSF10" s="10"/>
      <c r="QSG10" s="10"/>
      <c r="QSH10" s="10"/>
      <c r="QSI10" s="10"/>
      <c r="QSJ10" s="10"/>
      <c r="QSK10" s="10"/>
      <c r="QSL10" s="10"/>
      <c r="QSM10" s="10"/>
      <c r="QSN10" s="10"/>
      <c r="QSO10" s="10"/>
      <c r="QSP10" s="10"/>
      <c r="QSQ10" s="10"/>
      <c r="QSR10" s="10"/>
      <c r="QSS10" s="10"/>
      <c r="QST10" s="10"/>
      <c r="QSU10" s="10"/>
      <c r="QSV10" s="10"/>
      <c r="QSW10" s="10"/>
      <c r="QSX10" s="10"/>
      <c r="QSY10" s="10"/>
      <c r="QSZ10" s="10"/>
      <c r="QTA10" s="10"/>
      <c r="QTB10" s="10"/>
      <c r="QTC10" s="10"/>
      <c r="QTD10" s="10"/>
      <c r="QTE10" s="10"/>
      <c r="QTF10" s="10"/>
      <c r="QTG10" s="10"/>
      <c r="QTH10" s="10"/>
      <c r="QTI10" s="10"/>
      <c r="QTJ10" s="10"/>
      <c r="QTK10" s="10"/>
      <c r="QTL10" s="10"/>
      <c r="QTM10" s="10"/>
      <c r="QTN10" s="10"/>
      <c r="QTO10" s="10"/>
      <c r="QTP10" s="10"/>
      <c r="QTQ10" s="10"/>
      <c r="QTR10" s="10"/>
      <c r="QTS10" s="10"/>
      <c r="QTT10" s="10"/>
      <c r="QTU10" s="10"/>
      <c r="QTV10" s="10"/>
      <c r="QTW10" s="10"/>
      <c r="QTX10" s="10"/>
      <c r="QTY10" s="10"/>
      <c r="QTZ10" s="10"/>
      <c r="QUA10" s="10"/>
      <c r="QUB10" s="10"/>
      <c r="QUC10" s="10"/>
      <c r="QUD10" s="10"/>
      <c r="QUE10" s="10"/>
      <c r="QUF10" s="10"/>
      <c r="QUG10" s="10"/>
      <c r="QUH10" s="10"/>
      <c r="QUI10" s="10"/>
      <c r="QUJ10" s="10"/>
      <c r="QUK10" s="10"/>
      <c r="QUL10" s="10"/>
      <c r="QUM10" s="10"/>
      <c r="QUN10" s="10"/>
      <c r="QUO10" s="10"/>
      <c r="QUP10" s="10"/>
      <c r="QUQ10" s="10"/>
      <c r="QUR10" s="10"/>
      <c r="QUS10" s="10"/>
      <c r="QUT10" s="10"/>
      <c r="QUU10" s="10"/>
      <c r="QUV10" s="10"/>
      <c r="QUW10" s="10"/>
      <c r="QUX10" s="10"/>
      <c r="QUY10" s="10"/>
      <c r="QUZ10" s="10"/>
      <c r="QVA10" s="10"/>
      <c r="QVB10" s="10"/>
      <c r="QVC10" s="10"/>
      <c r="QVD10" s="10"/>
      <c r="QVE10" s="10"/>
      <c r="QVF10" s="10"/>
      <c r="QVG10" s="10"/>
      <c r="QVH10" s="10"/>
      <c r="QVI10" s="10"/>
      <c r="QVJ10" s="10"/>
      <c r="QVK10" s="10"/>
      <c r="QVL10" s="10"/>
      <c r="QVM10" s="10"/>
      <c r="QVN10" s="10"/>
      <c r="QVO10" s="10"/>
      <c r="QVP10" s="10"/>
      <c r="QVQ10" s="10"/>
      <c r="QVR10" s="10"/>
      <c r="QVS10" s="10"/>
      <c r="QVT10" s="10"/>
      <c r="QVU10" s="10"/>
      <c r="QVV10" s="10"/>
      <c r="QVW10" s="10"/>
      <c r="QVX10" s="10"/>
      <c r="QVY10" s="10"/>
      <c r="QVZ10" s="10"/>
      <c r="QWA10" s="10"/>
      <c r="QWB10" s="10"/>
      <c r="QWC10" s="10"/>
      <c r="QWD10" s="10"/>
      <c r="QWE10" s="10"/>
      <c r="QWF10" s="10"/>
      <c r="QWG10" s="10"/>
      <c r="QWH10" s="10"/>
      <c r="QWI10" s="10"/>
      <c r="QWJ10" s="10"/>
      <c r="QWK10" s="10"/>
      <c r="QWL10" s="10"/>
      <c r="QWM10" s="10"/>
      <c r="QWN10" s="10"/>
      <c r="QWO10" s="10"/>
      <c r="QWP10" s="10"/>
      <c r="QWQ10" s="10"/>
      <c r="QWR10" s="10"/>
      <c r="QWS10" s="10"/>
      <c r="QWT10" s="10"/>
      <c r="QWU10" s="10"/>
      <c r="QWV10" s="10"/>
      <c r="QWW10" s="10"/>
      <c r="QWX10" s="10"/>
      <c r="QWY10" s="10"/>
      <c r="QWZ10" s="10"/>
      <c r="QXA10" s="10"/>
      <c r="QXB10" s="10"/>
      <c r="QXC10" s="10"/>
      <c r="QXD10" s="10"/>
      <c r="QXE10" s="10"/>
      <c r="QXF10" s="10"/>
      <c r="QXG10" s="10"/>
      <c r="QXH10" s="10"/>
      <c r="QXI10" s="10"/>
      <c r="QXJ10" s="10"/>
      <c r="QXK10" s="10"/>
      <c r="QXL10" s="10"/>
      <c r="QXM10" s="10"/>
      <c r="QXN10" s="10"/>
      <c r="QXO10" s="10"/>
      <c r="QXP10" s="10"/>
      <c r="QXQ10" s="10"/>
      <c r="QXR10" s="10"/>
      <c r="QXS10" s="10"/>
      <c r="QXT10" s="10"/>
      <c r="QXU10" s="10"/>
      <c r="QXV10" s="10"/>
      <c r="QXW10" s="10"/>
      <c r="QXX10" s="10"/>
      <c r="QXY10" s="10"/>
      <c r="QXZ10" s="10"/>
      <c r="QYA10" s="10"/>
      <c r="QYB10" s="10"/>
      <c r="QYC10" s="10"/>
      <c r="QYD10" s="10"/>
      <c r="QYE10" s="10"/>
      <c r="QYF10" s="10"/>
      <c r="QYG10" s="10"/>
      <c r="QYH10" s="10"/>
      <c r="QYI10" s="10"/>
      <c r="QYJ10" s="10"/>
      <c r="QYK10" s="10"/>
      <c r="QYL10" s="10"/>
      <c r="QYM10" s="10"/>
      <c r="QYN10" s="10"/>
      <c r="QYO10" s="10"/>
      <c r="QYP10" s="10"/>
      <c r="QYQ10" s="10"/>
      <c r="QYR10" s="10"/>
      <c r="QYS10" s="10"/>
      <c r="QYT10" s="10"/>
      <c r="QYU10" s="10"/>
      <c r="QYV10" s="10"/>
      <c r="QYW10" s="10"/>
      <c r="QYX10" s="10"/>
      <c r="QYY10" s="10"/>
      <c r="QYZ10" s="10"/>
      <c r="QZA10" s="10"/>
      <c r="QZB10" s="10"/>
      <c r="QZC10" s="10"/>
      <c r="QZD10" s="10"/>
      <c r="QZE10" s="10"/>
      <c r="QZF10" s="10"/>
      <c r="QZG10" s="10"/>
      <c r="QZH10" s="10"/>
      <c r="QZI10" s="10"/>
      <c r="QZJ10" s="10"/>
      <c r="QZK10" s="10"/>
      <c r="QZL10" s="10"/>
      <c r="QZM10" s="10"/>
      <c r="QZN10" s="10"/>
      <c r="QZO10" s="10"/>
      <c r="QZP10" s="10"/>
      <c r="QZQ10" s="10"/>
      <c r="QZR10" s="10"/>
      <c r="QZS10" s="10"/>
      <c r="QZT10" s="10"/>
      <c r="QZU10" s="10"/>
      <c r="QZV10" s="10"/>
      <c r="QZW10" s="10"/>
      <c r="QZX10" s="10"/>
      <c r="QZY10" s="10"/>
      <c r="QZZ10" s="10"/>
      <c r="RAA10" s="10"/>
      <c r="RAB10" s="10"/>
      <c r="RAC10" s="10"/>
      <c r="RAD10" s="10"/>
      <c r="RAE10" s="10"/>
      <c r="RAF10" s="10"/>
      <c r="RAG10" s="10"/>
      <c r="RAH10" s="10"/>
      <c r="RAI10" s="10"/>
      <c r="RAJ10" s="10"/>
      <c r="RAK10" s="10"/>
      <c r="RAL10" s="10"/>
      <c r="RAM10" s="10"/>
      <c r="RAN10" s="10"/>
      <c r="RAO10" s="10"/>
      <c r="RAP10" s="10"/>
      <c r="RAQ10" s="10"/>
      <c r="RAR10" s="10"/>
      <c r="RAS10" s="10"/>
      <c r="RAT10" s="10"/>
      <c r="RAU10" s="10"/>
      <c r="RAV10" s="10"/>
      <c r="RAW10" s="10"/>
      <c r="RAX10" s="10"/>
      <c r="RAY10" s="10"/>
      <c r="RAZ10" s="10"/>
      <c r="RBA10" s="10"/>
      <c r="RBB10" s="10"/>
      <c r="RBC10" s="10"/>
      <c r="RBD10" s="10"/>
      <c r="RBE10" s="10"/>
      <c r="RBF10" s="10"/>
      <c r="RBG10" s="10"/>
      <c r="RBH10" s="10"/>
      <c r="RBI10" s="10"/>
      <c r="RBJ10" s="10"/>
      <c r="RBK10" s="10"/>
      <c r="RBL10" s="10"/>
      <c r="RBM10" s="10"/>
      <c r="RBN10" s="10"/>
      <c r="RBO10" s="10"/>
      <c r="RBP10" s="10"/>
      <c r="RBQ10" s="10"/>
      <c r="RBR10" s="10"/>
      <c r="RBS10" s="10"/>
      <c r="RBT10" s="10"/>
      <c r="RBU10" s="10"/>
      <c r="RBV10" s="10"/>
      <c r="RBW10" s="10"/>
      <c r="RBX10" s="10"/>
      <c r="RBY10" s="10"/>
      <c r="RBZ10" s="10"/>
      <c r="RCA10" s="10"/>
      <c r="RCB10" s="10"/>
      <c r="RCC10" s="10"/>
      <c r="RCD10" s="10"/>
      <c r="RCE10" s="10"/>
      <c r="RCF10" s="10"/>
      <c r="RCG10" s="10"/>
      <c r="RCH10" s="10"/>
      <c r="RCI10" s="10"/>
      <c r="RCJ10" s="10"/>
      <c r="RCK10" s="10"/>
      <c r="RCL10" s="10"/>
      <c r="RCM10" s="10"/>
      <c r="RCN10" s="10"/>
      <c r="RCO10" s="10"/>
      <c r="RCP10" s="10"/>
      <c r="RCQ10" s="10"/>
      <c r="RCR10" s="10"/>
      <c r="RCS10" s="10"/>
      <c r="RCT10" s="10"/>
      <c r="RCU10" s="10"/>
      <c r="RCV10" s="10"/>
      <c r="RCW10" s="10"/>
      <c r="RCX10" s="10"/>
      <c r="RCY10" s="10"/>
      <c r="RCZ10" s="10"/>
      <c r="RDA10" s="10"/>
      <c r="RDB10" s="10"/>
      <c r="RDC10" s="10"/>
      <c r="RDD10" s="10"/>
      <c r="RDE10" s="10"/>
      <c r="RDF10" s="10"/>
      <c r="RDG10" s="10"/>
      <c r="RDH10" s="10"/>
      <c r="RDI10" s="10"/>
      <c r="RDJ10" s="10"/>
      <c r="RDK10" s="10"/>
      <c r="RDL10" s="10"/>
      <c r="RDM10" s="10"/>
      <c r="RDN10" s="10"/>
      <c r="RDO10" s="10"/>
      <c r="RDP10" s="10"/>
      <c r="RDQ10" s="10"/>
      <c r="RDR10" s="10"/>
      <c r="RDS10" s="10"/>
      <c r="RDT10" s="10"/>
      <c r="RDU10" s="10"/>
      <c r="RDV10" s="10"/>
      <c r="RDW10" s="10"/>
      <c r="RDX10" s="10"/>
      <c r="RDY10" s="10"/>
      <c r="RDZ10" s="10"/>
      <c r="REA10" s="10"/>
      <c r="REB10" s="10"/>
      <c r="REC10" s="10"/>
      <c r="RED10" s="10"/>
      <c r="REE10" s="10"/>
      <c r="REF10" s="10"/>
      <c r="REG10" s="10"/>
      <c r="REH10" s="10"/>
      <c r="REI10" s="10"/>
      <c r="REJ10" s="10"/>
      <c r="REK10" s="10"/>
      <c r="REL10" s="10"/>
      <c r="REM10" s="10"/>
      <c r="REN10" s="10"/>
      <c r="REO10" s="10"/>
      <c r="REP10" s="10"/>
      <c r="REQ10" s="10"/>
      <c r="RER10" s="10"/>
      <c r="RES10" s="10"/>
      <c r="RET10" s="10"/>
      <c r="REU10" s="10"/>
      <c r="REV10" s="10"/>
      <c r="REW10" s="10"/>
      <c r="REX10" s="10"/>
      <c r="REY10" s="10"/>
      <c r="REZ10" s="10"/>
      <c r="RFA10" s="10"/>
      <c r="RFB10" s="10"/>
      <c r="RFC10" s="10"/>
      <c r="RFD10" s="10"/>
      <c r="RFE10" s="10"/>
      <c r="RFF10" s="10"/>
      <c r="RFG10" s="10"/>
      <c r="RFH10" s="10"/>
      <c r="RFI10" s="10"/>
      <c r="RFJ10" s="10"/>
      <c r="RFK10" s="10"/>
      <c r="RFL10" s="10"/>
      <c r="RFM10" s="10"/>
      <c r="RFN10" s="10"/>
      <c r="RFO10" s="10"/>
      <c r="RFP10" s="10"/>
      <c r="RFQ10" s="10"/>
      <c r="RFR10" s="10"/>
      <c r="RFS10" s="10"/>
      <c r="RFT10" s="10"/>
      <c r="RFU10" s="10"/>
      <c r="RFV10" s="10"/>
      <c r="RFW10" s="10"/>
      <c r="RFX10" s="10"/>
      <c r="RFY10" s="10"/>
      <c r="RFZ10" s="10"/>
      <c r="RGA10" s="10"/>
      <c r="RGB10" s="10"/>
      <c r="RGC10" s="10"/>
      <c r="RGD10" s="10"/>
      <c r="RGE10" s="10"/>
      <c r="RGF10" s="10"/>
      <c r="RGG10" s="10"/>
      <c r="RGH10" s="10"/>
      <c r="RGI10" s="10"/>
      <c r="RGJ10" s="10"/>
      <c r="RGK10" s="10"/>
      <c r="RGL10" s="10"/>
      <c r="RGM10" s="10"/>
      <c r="RGN10" s="10"/>
      <c r="RGO10" s="10"/>
      <c r="RGP10" s="10"/>
      <c r="RGQ10" s="10"/>
      <c r="RGR10" s="10"/>
      <c r="RGS10" s="10"/>
      <c r="RGT10" s="10"/>
      <c r="RGU10" s="10"/>
      <c r="RGV10" s="10"/>
      <c r="RGW10" s="10"/>
      <c r="RGX10" s="10"/>
      <c r="RGY10" s="10"/>
      <c r="RGZ10" s="10"/>
      <c r="RHA10" s="10"/>
      <c r="RHB10" s="10"/>
      <c r="RHC10" s="10"/>
      <c r="RHD10" s="10"/>
      <c r="RHE10" s="10"/>
      <c r="RHF10" s="10"/>
      <c r="RHG10" s="10"/>
      <c r="RHH10" s="10"/>
      <c r="RHI10" s="10"/>
      <c r="RHJ10" s="10"/>
      <c r="RHK10" s="10"/>
      <c r="RHL10" s="10"/>
      <c r="RHM10" s="10"/>
      <c r="RHN10" s="10"/>
      <c r="RHO10" s="10"/>
      <c r="RHP10" s="10"/>
      <c r="RHQ10" s="10"/>
      <c r="RHR10" s="10"/>
      <c r="RHS10" s="10"/>
      <c r="RHT10" s="10"/>
      <c r="RHU10" s="10"/>
      <c r="RHV10" s="10"/>
      <c r="RHW10" s="10"/>
      <c r="RHX10" s="10"/>
      <c r="RHY10" s="10"/>
      <c r="RHZ10" s="10"/>
      <c r="RIA10" s="10"/>
      <c r="RIB10" s="10"/>
      <c r="RIC10" s="10"/>
      <c r="RID10" s="10"/>
      <c r="RIE10" s="10"/>
      <c r="RIF10" s="10"/>
      <c r="RIG10" s="10"/>
      <c r="RIH10" s="10"/>
      <c r="RII10" s="10"/>
      <c r="RIJ10" s="10"/>
      <c r="RIK10" s="10"/>
      <c r="RIL10" s="10"/>
      <c r="RIM10" s="10"/>
      <c r="RIN10" s="10"/>
      <c r="RIO10" s="10"/>
      <c r="RIP10" s="10"/>
      <c r="RIQ10" s="10"/>
      <c r="RIR10" s="10"/>
      <c r="RIS10" s="10"/>
      <c r="RIT10" s="10"/>
      <c r="RIU10" s="10"/>
      <c r="RIV10" s="10"/>
      <c r="RIW10" s="10"/>
      <c r="RIX10" s="10"/>
      <c r="RIY10" s="10"/>
      <c r="RIZ10" s="10"/>
      <c r="RJA10" s="10"/>
      <c r="RJB10" s="10"/>
      <c r="RJC10" s="10"/>
      <c r="RJD10" s="10"/>
      <c r="RJE10" s="10"/>
      <c r="RJF10" s="10"/>
      <c r="RJG10" s="10"/>
      <c r="RJH10" s="10"/>
      <c r="RJI10" s="10"/>
      <c r="RJJ10" s="10"/>
      <c r="RJK10" s="10"/>
      <c r="RJL10" s="10"/>
      <c r="RJM10" s="10"/>
      <c r="RJN10" s="10"/>
      <c r="RJO10" s="10"/>
      <c r="RJP10" s="10"/>
      <c r="RJQ10" s="10"/>
      <c r="RJR10" s="10"/>
      <c r="RJS10" s="10"/>
      <c r="RJT10" s="10"/>
      <c r="RJU10" s="10"/>
      <c r="RJV10" s="10"/>
      <c r="RJW10" s="10"/>
      <c r="RJX10" s="10"/>
      <c r="RJY10" s="10"/>
      <c r="RJZ10" s="10"/>
      <c r="RKA10" s="10"/>
      <c r="RKB10" s="10"/>
      <c r="RKC10" s="10"/>
      <c r="RKD10" s="10"/>
      <c r="RKE10" s="10"/>
      <c r="RKF10" s="10"/>
      <c r="RKG10" s="10"/>
      <c r="RKH10" s="10"/>
      <c r="RKI10" s="10"/>
      <c r="RKJ10" s="10"/>
      <c r="RKK10" s="10"/>
      <c r="RKL10" s="10"/>
      <c r="RKM10" s="10"/>
      <c r="RKN10" s="10"/>
      <c r="RKO10" s="10"/>
      <c r="RKP10" s="10"/>
      <c r="RKQ10" s="10"/>
      <c r="RKR10" s="10"/>
      <c r="RKS10" s="10"/>
      <c r="RKT10" s="10"/>
      <c r="RKU10" s="10"/>
      <c r="RKV10" s="10"/>
      <c r="RKW10" s="10"/>
      <c r="RKX10" s="10"/>
      <c r="RKY10" s="10"/>
      <c r="RKZ10" s="10"/>
      <c r="RLA10" s="10"/>
      <c r="RLB10" s="10"/>
      <c r="RLC10" s="10"/>
      <c r="RLD10" s="10"/>
      <c r="RLE10" s="10"/>
      <c r="RLF10" s="10"/>
      <c r="RLG10" s="10"/>
      <c r="RLH10" s="10"/>
      <c r="RLI10" s="10"/>
      <c r="RLJ10" s="10"/>
      <c r="RLK10" s="10"/>
      <c r="RLL10" s="10"/>
      <c r="RLM10" s="10"/>
      <c r="RLN10" s="10"/>
      <c r="RLO10" s="10"/>
      <c r="RLP10" s="10"/>
      <c r="RLQ10" s="10"/>
      <c r="RLR10" s="10"/>
      <c r="RLS10" s="10"/>
      <c r="RLT10" s="10"/>
      <c r="RLU10" s="10"/>
      <c r="RLV10" s="10"/>
      <c r="RLW10" s="10"/>
      <c r="RLX10" s="10"/>
      <c r="RLY10" s="10"/>
      <c r="RLZ10" s="10"/>
      <c r="RMA10" s="10"/>
      <c r="RMB10" s="10"/>
      <c r="RMC10" s="10"/>
      <c r="RMD10" s="10"/>
      <c r="RME10" s="10"/>
      <c r="RMF10" s="10"/>
      <c r="RMG10" s="10"/>
      <c r="RMH10" s="10"/>
      <c r="RMI10" s="10"/>
      <c r="RMJ10" s="10"/>
      <c r="RMK10" s="10"/>
      <c r="RML10" s="10"/>
      <c r="RMM10" s="10"/>
      <c r="RMN10" s="10"/>
      <c r="RMO10" s="10"/>
      <c r="RMP10" s="10"/>
      <c r="RMQ10" s="10"/>
      <c r="RMR10" s="10"/>
      <c r="RMS10" s="10"/>
      <c r="RMT10" s="10"/>
      <c r="RMU10" s="10"/>
      <c r="RMV10" s="10"/>
      <c r="RMW10" s="10"/>
      <c r="RMX10" s="10"/>
      <c r="RMY10" s="10"/>
      <c r="RMZ10" s="10"/>
      <c r="RNA10" s="10"/>
      <c r="RNB10" s="10"/>
      <c r="RNC10" s="10"/>
      <c r="RND10" s="10"/>
      <c r="RNE10" s="10"/>
      <c r="RNF10" s="10"/>
      <c r="RNG10" s="10"/>
      <c r="RNH10" s="10"/>
      <c r="RNI10" s="10"/>
      <c r="RNJ10" s="10"/>
      <c r="RNK10" s="10"/>
      <c r="RNL10" s="10"/>
      <c r="RNM10" s="10"/>
      <c r="RNN10" s="10"/>
      <c r="RNO10" s="10"/>
      <c r="RNP10" s="10"/>
      <c r="RNQ10" s="10"/>
      <c r="RNR10" s="10"/>
      <c r="RNS10" s="10"/>
      <c r="RNT10" s="10"/>
      <c r="RNU10" s="10"/>
      <c r="RNV10" s="10"/>
      <c r="RNW10" s="10"/>
      <c r="RNX10" s="10"/>
      <c r="RNY10" s="10"/>
      <c r="RNZ10" s="10"/>
      <c r="ROA10" s="10"/>
      <c r="ROB10" s="10"/>
      <c r="ROC10" s="10"/>
      <c r="ROD10" s="10"/>
      <c r="ROE10" s="10"/>
      <c r="ROF10" s="10"/>
      <c r="ROG10" s="10"/>
      <c r="ROH10" s="10"/>
      <c r="ROI10" s="10"/>
      <c r="ROJ10" s="10"/>
      <c r="ROK10" s="10"/>
      <c r="ROL10" s="10"/>
      <c r="ROM10" s="10"/>
      <c r="RON10" s="10"/>
      <c r="ROO10" s="10"/>
      <c r="ROP10" s="10"/>
      <c r="ROQ10" s="10"/>
      <c r="ROR10" s="10"/>
      <c r="ROS10" s="10"/>
      <c r="ROT10" s="10"/>
      <c r="ROU10" s="10"/>
      <c r="ROV10" s="10"/>
      <c r="ROW10" s="10"/>
      <c r="ROX10" s="10"/>
      <c r="ROY10" s="10"/>
      <c r="ROZ10" s="10"/>
      <c r="RPA10" s="10"/>
      <c r="RPB10" s="10"/>
      <c r="RPC10" s="10"/>
      <c r="RPD10" s="10"/>
      <c r="RPE10" s="10"/>
      <c r="RPF10" s="10"/>
      <c r="RPG10" s="10"/>
      <c r="RPH10" s="10"/>
      <c r="RPI10" s="10"/>
      <c r="RPJ10" s="10"/>
      <c r="RPK10" s="10"/>
      <c r="RPL10" s="10"/>
      <c r="RPM10" s="10"/>
      <c r="RPN10" s="10"/>
      <c r="RPO10" s="10"/>
      <c r="RPP10" s="10"/>
      <c r="RPQ10" s="10"/>
      <c r="RPR10" s="10"/>
      <c r="RPS10" s="10"/>
      <c r="RPT10" s="10"/>
      <c r="RPU10" s="10"/>
      <c r="RPV10" s="10"/>
      <c r="RPW10" s="10"/>
      <c r="RPX10" s="10"/>
      <c r="RPY10" s="10"/>
      <c r="RPZ10" s="10"/>
      <c r="RQA10" s="10"/>
      <c r="RQB10" s="10"/>
      <c r="RQC10" s="10"/>
      <c r="RQD10" s="10"/>
      <c r="RQE10" s="10"/>
      <c r="RQF10" s="10"/>
      <c r="RQG10" s="10"/>
      <c r="RQH10" s="10"/>
      <c r="RQI10" s="10"/>
      <c r="RQJ10" s="10"/>
      <c r="RQK10" s="10"/>
      <c r="RQL10" s="10"/>
      <c r="RQM10" s="10"/>
      <c r="RQN10" s="10"/>
      <c r="RQO10" s="10"/>
      <c r="RQP10" s="10"/>
      <c r="RQQ10" s="10"/>
      <c r="RQR10" s="10"/>
      <c r="RQS10" s="10"/>
      <c r="RQT10" s="10"/>
      <c r="RQU10" s="10"/>
      <c r="RQV10" s="10"/>
      <c r="RQW10" s="10"/>
      <c r="RQX10" s="10"/>
      <c r="RQY10" s="10"/>
      <c r="RQZ10" s="10"/>
      <c r="RRA10" s="10"/>
      <c r="RRB10" s="10"/>
      <c r="RRC10" s="10"/>
      <c r="RRD10" s="10"/>
      <c r="RRE10" s="10"/>
      <c r="RRF10" s="10"/>
      <c r="RRG10" s="10"/>
      <c r="RRH10" s="10"/>
      <c r="RRI10" s="10"/>
      <c r="RRJ10" s="10"/>
      <c r="RRK10" s="10"/>
      <c r="RRL10" s="10"/>
      <c r="RRM10" s="10"/>
      <c r="RRN10" s="10"/>
      <c r="RRO10" s="10"/>
      <c r="RRP10" s="10"/>
      <c r="RRQ10" s="10"/>
      <c r="RRR10" s="10"/>
      <c r="RRS10" s="10"/>
      <c r="RRT10" s="10"/>
      <c r="RRU10" s="10"/>
      <c r="RRV10" s="10"/>
      <c r="RRW10" s="10"/>
      <c r="RRX10" s="10"/>
      <c r="RRY10" s="10"/>
      <c r="RRZ10" s="10"/>
      <c r="RSA10" s="10"/>
      <c r="RSB10" s="10"/>
      <c r="RSC10" s="10"/>
      <c r="RSD10" s="10"/>
      <c r="RSE10" s="10"/>
      <c r="RSF10" s="10"/>
      <c r="RSG10" s="10"/>
      <c r="RSH10" s="10"/>
      <c r="RSI10" s="10"/>
      <c r="RSJ10" s="10"/>
      <c r="RSK10" s="10"/>
      <c r="RSL10" s="10"/>
      <c r="RSM10" s="10"/>
      <c r="RSN10" s="10"/>
      <c r="RSO10" s="10"/>
      <c r="RSP10" s="10"/>
      <c r="RSQ10" s="10"/>
      <c r="RSR10" s="10"/>
      <c r="RSS10" s="10"/>
      <c r="RST10" s="10"/>
      <c r="RSU10" s="10"/>
      <c r="RSV10" s="10"/>
      <c r="RSW10" s="10"/>
      <c r="RSX10" s="10"/>
      <c r="RSY10" s="10"/>
      <c r="RSZ10" s="10"/>
      <c r="RTA10" s="10"/>
      <c r="RTB10" s="10"/>
      <c r="RTC10" s="10"/>
      <c r="RTD10" s="10"/>
      <c r="RTE10" s="10"/>
      <c r="RTF10" s="10"/>
      <c r="RTG10" s="10"/>
      <c r="RTH10" s="10"/>
      <c r="RTI10" s="10"/>
      <c r="RTJ10" s="10"/>
      <c r="RTK10" s="10"/>
      <c r="RTL10" s="10"/>
      <c r="RTM10" s="10"/>
      <c r="RTN10" s="10"/>
      <c r="RTO10" s="10"/>
      <c r="RTP10" s="10"/>
      <c r="RTQ10" s="10"/>
      <c r="RTR10" s="10"/>
      <c r="RTS10" s="10"/>
      <c r="RTT10" s="10"/>
      <c r="RTU10" s="10"/>
      <c r="RTV10" s="10"/>
      <c r="RTW10" s="10"/>
      <c r="RTX10" s="10"/>
      <c r="RTY10" s="10"/>
      <c r="RTZ10" s="10"/>
      <c r="RUA10" s="10"/>
      <c r="RUB10" s="10"/>
      <c r="RUC10" s="10"/>
      <c r="RUD10" s="10"/>
      <c r="RUE10" s="10"/>
      <c r="RUF10" s="10"/>
      <c r="RUG10" s="10"/>
      <c r="RUH10" s="10"/>
      <c r="RUI10" s="10"/>
      <c r="RUJ10" s="10"/>
      <c r="RUK10" s="10"/>
      <c r="RUL10" s="10"/>
      <c r="RUM10" s="10"/>
      <c r="RUN10" s="10"/>
      <c r="RUO10" s="10"/>
      <c r="RUP10" s="10"/>
      <c r="RUQ10" s="10"/>
      <c r="RUR10" s="10"/>
      <c r="RUS10" s="10"/>
      <c r="RUT10" s="10"/>
      <c r="RUU10" s="10"/>
      <c r="RUV10" s="10"/>
      <c r="RUW10" s="10"/>
      <c r="RUX10" s="10"/>
      <c r="RUY10" s="10"/>
      <c r="RUZ10" s="10"/>
      <c r="RVA10" s="10"/>
      <c r="RVB10" s="10"/>
      <c r="RVC10" s="10"/>
      <c r="RVD10" s="10"/>
      <c r="RVE10" s="10"/>
      <c r="RVF10" s="10"/>
      <c r="RVG10" s="10"/>
      <c r="RVH10" s="10"/>
      <c r="RVI10" s="10"/>
      <c r="RVJ10" s="10"/>
      <c r="RVK10" s="10"/>
      <c r="RVL10" s="10"/>
      <c r="RVM10" s="10"/>
      <c r="RVN10" s="10"/>
      <c r="RVO10" s="10"/>
      <c r="RVP10" s="10"/>
      <c r="RVQ10" s="10"/>
      <c r="RVR10" s="10"/>
      <c r="RVS10" s="10"/>
      <c r="RVT10" s="10"/>
      <c r="RVU10" s="10"/>
      <c r="RVV10" s="10"/>
      <c r="RVW10" s="10"/>
      <c r="RVX10" s="10"/>
      <c r="RVY10" s="10"/>
      <c r="RVZ10" s="10"/>
      <c r="RWA10" s="10"/>
      <c r="RWB10" s="10"/>
      <c r="RWC10" s="10"/>
      <c r="RWD10" s="10"/>
      <c r="RWE10" s="10"/>
      <c r="RWF10" s="10"/>
      <c r="RWG10" s="10"/>
      <c r="RWH10" s="10"/>
      <c r="RWI10" s="10"/>
      <c r="RWJ10" s="10"/>
      <c r="RWK10" s="10"/>
      <c r="RWL10" s="10"/>
      <c r="RWM10" s="10"/>
      <c r="RWN10" s="10"/>
      <c r="RWO10" s="10"/>
      <c r="RWP10" s="10"/>
      <c r="RWQ10" s="10"/>
      <c r="RWR10" s="10"/>
      <c r="RWS10" s="10"/>
      <c r="RWT10" s="10"/>
      <c r="RWU10" s="10"/>
      <c r="RWV10" s="10"/>
      <c r="RWW10" s="10"/>
      <c r="RWX10" s="10"/>
      <c r="RWY10" s="10"/>
      <c r="RWZ10" s="10"/>
      <c r="RXA10" s="10"/>
      <c r="RXB10" s="10"/>
      <c r="RXC10" s="10"/>
      <c r="RXD10" s="10"/>
      <c r="RXE10" s="10"/>
      <c r="RXF10" s="10"/>
      <c r="RXG10" s="10"/>
      <c r="RXH10" s="10"/>
      <c r="RXI10" s="10"/>
      <c r="RXJ10" s="10"/>
      <c r="RXK10" s="10"/>
      <c r="RXL10" s="10"/>
      <c r="RXM10" s="10"/>
      <c r="RXN10" s="10"/>
      <c r="RXO10" s="10"/>
      <c r="RXP10" s="10"/>
      <c r="RXQ10" s="10"/>
      <c r="RXR10" s="10"/>
      <c r="RXS10" s="10"/>
      <c r="RXT10" s="10"/>
      <c r="RXU10" s="10"/>
      <c r="RXV10" s="10"/>
      <c r="RXW10" s="10"/>
      <c r="RXX10" s="10"/>
      <c r="RXY10" s="10"/>
      <c r="RXZ10" s="10"/>
      <c r="RYA10" s="10"/>
      <c r="RYB10" s="10"/>
      <c r="RYC10" s="10"/>
      <c r="RYD10" s="10"/>
      <c r="RYE10" s="10"/>
      <c r="RYF10" s="10"/>
      <c r="RYG10" s="10"/>
      <c r="RYH10" s="10"/>
      <c r="RYI10" s="10"/>
      <c r="RYJ10" s="10"/>
      <c r="RYK10" s="10"/>
      <c r="RYL10" s="10"/>
      <c r="RYM10" s="10"/>
      <c r="RYN10" s="10"/>
      <c r="RYO10" s="10"/>
      <c r="RYP10" s="10"/>
      <c r="RYQ10" s="10"/>
      <c r="RYR10" s="10"/>
      <c r="RYS10" s="10"/>
      <c r="RYT10" s="10"/>
      <c r="RYU10" s="10"/>
      <c r="RYV10" s="10"/>
      <c r="RYW10" s="10"/>
      <c r="RYX10" s="10"/>
      <c r="RYY10" s="10"/>
      <c r="RYZ10" s="10"/>
      <c r="RZA10" s="10"/>
      <c r="RZB10" s="10"/>
      <c r="RZC10" s="10"/>
      <c r="RZD10" s="10"/>
      <c r="RZE10" s="10"/>
      <c r="RZF10" s="10"/>
      <c r="RZG10" s="10"/>
      <c r="RZH10" s="10"/>
      <c r="RZI10" s="10"/>
      <c r="RZJ10" s="10"/>
      <c r="RZK10" s="10"/>
      <c r="RZL10" s="10"/>
      <c r="RZM10" s="10"/>
      <c r="RZN10" s="10"/>
      <c r="RZO10" s="10"/>
      <c r="RZP10" s="10"/>
      <c r="RZQ10" s="10"/>
      <c r="RZR10" s="10"/>
      <c r="RZS10" s="10"/>
      <c r="RZT10" s="10"/>
      <c r="RZU10" s="10"/>
      <c r="RZV10" s="10"/>
      <c r="RZW10" s="10"/>
      <c r="RZX10" s="10"/>
      <c r="RZY10" s="10"/>
      <c r="RZZ10" s="10"/>
      <c r="SAA10" s="10"/>
      <c r="SAB10" s="10"/>
      <c r="SAC10" s="10"/>
      <c r="SAD10" s="10"/>
      <c r="SAE10" s="10"/>
      <c r="SAF10" s="10"/>
      <c r="SAG10" s="10"/>
      <c r="SAH10" s="10"/>
      <c r="SAI10" s="10"/>
      <c r="SAJ10" s="10"/>
      <c r="SAK10" s="10"/>
      <c r="SAL10" s="10"/>
      <c r="SAM10" s="10"/>
      <c r="SAN10" s="10"/>
      <c r="SAO10" s="10"/>
      <c r="SAP10" s="10"/>
      <c r="SAQ10" s="10"/>
      <c r="SAR10" s="10"/>
      <c r="SAS10" s="10"/>
      <c r="SAT10" s="10"/>
      <c r="SAU10" s="10"/>
      <c r="SAV10" s="10"/>
      <c r="SAW10" s="10"/>
      <c r="SAX10" s="10"/>
      <c r="SAY10" s="10"/>
      <c r="SAZ10" s="10"/>
      <c r="SBA10" s="10"/>
      <c r="SBB10" s="10"/>
      <c r="SBC10" s="10"/>
      <c r="SBD10" s="10"/>
      <c r="SBE10" s="10"/>
      <c r="SBF10" s="10"/>
      <c r="SBG10" s="10"/>
      <c r="SBH10" s="10"/>
      <c r="SBI10" s="10"/>
      <c r="SBJ10" s="10"/>
      <c r="SBK10" s="10"/>
      <c r="SBL10" s="10"/>
      <c r="SBM10" s="10"/>
      <c r="SBN10" s="10"/>
      <c r="SBO10" s="10"/>
      <c r="SBP10" s="10"/>
      <c r="SBQ10" s="10"/>
      <c r="SBR10" s="10"/>
      <c r="SBS10" s="10"/>
      <c r="SBT10" s="10"/>
      <c r="SBU10" s="10"/>
      <c r="SBV10" s="10"/>
      <c r="SBW10" s="10"/>
      <c r="SBX10" s="10"/>
      <c r="SBY10" s="10"/>
      <c r="SBZ10" s="10"/>
      <c r="SCA10" s="10"/>
      <c r="SCB10" s="10"/>
      <c r="SCC10" s="10"/>
      <c r="SCD10" s="10"/>
      <c r="SCE10" s="10"/>
      <c r="SCF10" s="10"/>
      <c r="SCG10" s="10"/>
      <c r="SCH10" s="10"/>
      <c r="SCI10" s="10"/>
      <c r="SCJ10" s="10"/>
      <c r="SCK10" s="10"/>
      <c r="SCL10" s="10"/>
      <c r="SCM10" s="10"/>
      <c r="SCN10" s="10"/>
      <c r="SCO10" s="10"/>
      <c r="SCP10" s="10"/>
      <c r="SCQ10" s="10"/>
      <c r="SCR10" s="10"/>
      <c r="SCS10" s="10"/>
      <c r="SCT10" s="10"/>
      <c r="SCU10" s="10"/>
      <c r="SCV10" s="10"/>
      <c r="SCW10" s="10"/>
      <c r="SCX10" s="10"/>
      <c r="SCY10" s="10"/>
      <c r="SCZ10" s="10"/>
      <c r="SDA10" s="10"/>
      <c r="SDB10" s="10"/>
      <c r="SDC10" s="10"/>
      <c r="SDD10" s="10"/>
      <c r="SDE10" s="10"/>
      <c r="SDF10" s="10"/>
      <c r="SDG10" s="10"/>
      <c r="SDH10" s="10"/>
      <c r="SDI10" s="10"/>
      <c r="SDJ10" s="10"/>
      <c r="SDK10" s="10"/>
      <c r="SDL10" s="10"/>
      <c r="SDM10" s="10"/>
      <c r="SDN10" s="10"/>
      <c r="SDO10" s="10"/>
      <c r="SDP10" s="10"/>
      <c r="SDQ10" s="10"/>
      <c r="SDR10" s="10"/>
      <c r="SDS10" s="10"/>
      <c r="SDT10" s="10"/>
      <c r="SDU10" s="10"/>
      <c r="SDV10" s="10"/>
      <c r="SDW10" s="10"/>
      <c r="SDX10" s="10"/>
      <c r="SDY10" s="10"/>
      <c r="SDZ10" s="10"/>
      <c r="SEA10" s="10"/>
      <c r="SEB10" s="10"/>
      <c r="SEC10" s="10"/>
      <c r="SED10" s="10"/>
      <c r="SEE10" s="10"/>
      <c r="SEF10" s="10"/>
      <c r="SEG10" s="10"/>
      <c r="SEH10" s="10"/>
      <c r="SEI10" s="10"/>
      <c r="SEJ10" s="10"/>
      <c r="SEK10" s="10"/>
      <c r="SEL10" s="10"/>
      <c r="SEM10" s="10"/>
      <c r="SEN10" s="10"/>
      <c r="SEO10" s="10"/>
      <c r="SEP10" s="10"/>
      <c r="SEQ10" s="10"/>
      <c r="SER10" s="10"/>
      <c r="SES10" s="10"/>
      <c r="SET10" s="10"/>
      <c r="SEU10" s="10"/>
      <c r="SEV10" s="10"/>
      <c r="SEW10" s="10"/>
      <c r="SEX10" s="10"/>
      <c r="SEY10" s="10"/>
      <c r="SEZ10" s="10"/>
      <c r="SFA10" s="10"/>
      <c r="SFB10" s="10"/>
      <c r="SFC10" s="10"/>
      <c r="SFD10" s="10"/>
      <c r="SFE10" s="10"/>
      <c r="SFF10" s="10"/>
      <c r="SFG10" s="10"/>
      <c r="SFH10" s="10"/>
      <c r="SFI10" s="10"/>
      <c r="SFJ10" s="10"/>
      <c r="SFK10" s="10"/>
      <c r="SFL10" s="10"/>
      <c r="SFM10" s="10"/>
      <c r="SFN10" s="10"/>
      <c r="SFO10" s="10"/>
      <c r="SFP10" s="10"/>
      <c r="SFQ10" s="10"/>
      <c r="SFR10" s="10"/>
      <c r="SFS10" s="10"/>
      <c r="SFT10" s="10"/>
      <c r="SFU10" s="10"/>
      <c r="SFV10" s="10"/>
      <c r="SFW10" s="10"/>
      <c r="SFX10" s="10"/>
      <c r="SFY10" s="10"/>
      <c r="SFZ10" s="10"/>
      <c r="SGA10" s="10"/>
      <c r="SGB10" s="10"/>
      <c r="SGC10" s="10"/>
      <c r="SGD10" s="10"/>
      <c r="SGE10" s="10"/>
      <c r="SGF10" s="10"/>
      <c r="SGG10" s="10"/>
      <c r="SGH10" s="10"/>
      <c r="SGI10" s="10"/>
      <c r="SGJ10" s="10"/>
      <c r="SGK10" s="10"/>
      <c r="SGL10" s="10"/>
      <c r="SGM10" s="10"/>
      <c r="SGN10" s="10"/>
      <c r="SGO10" s="10"/>
      <c r="SGP10" s="10"/>
      <c r="SGQ10" s="10"/>
      <c r="SGR10" s="10"/>
      <c r="SGS10" s="10"/>
      <c r="SGT10" s="10"/>
      <c r="SGU10" s="10"/>
      <c r="SGV10" s="10"/>
      <c r="SGW10" s="10"/>
      <c r="SGX10" s="10"/>
      <c r="SGY10" s="10"/>
      <c r="SGZ10" s="10"/>
      <c r="SHA10" s="10"/>
      <c r="SHB10" s="10"/>
      <c r="SHC10" s="10"/>
      <c r="SHD10" s="10"/>
      <c r="SHE10" s="10"/>
      <c r="SHF10" s="10"/>
      <c r="SHG10" s="10"/>
      <c r="SHH10" s="10"/>
      <c r="SHI10" s="10"/>
      <c r="SHJ10" s="10"/>
      <c r="SHK10" s="10"/>
      <c r="SHL10" s="10"/>
      <c r="SHM10" s="10"/>
      <c r="SHN10" s="10"/>
      <c r="SHO10" s="10"/>
      <c r="SHP10" s="10"/>
      <c r="SHQ10" s="10"/>
      <c r="SHR10" s="10"/>
      <c r="SHS10" s="10"/>
      <c r="SHT10" s="10"/>
      <c r="SHU10" s="10"/>
      <c r="SHV10" s="10"/>
      <c r="SHW10" s="10"/>
      <c r="SHX10" s="10"/>
      <c r="SHY10" s="10"/>
      <c r="SHZ10" s="10"/>
      <c r="SIA10" s="10"/>
      <c r="SIB10" s="10"/>
      <c r="SIC10" s="10"/>
      <c r="SID10" s="10"/>
      <c r="SIE10" s="10"/>
      <c r="SIF10" s="10"/>
      <c r="SIG10" s="10"/>
      <c r="SIH10" s="10"/>
      <c r="SII10" s="10"/>
      <c r="SIJ10" s="10"/>
      <c r="SIK10" s="10"/>
      <c r="SIL10" s="10"/>
      <c r="SIM10" s="10"/>
      <c r="SIN10" s="10"/>
      <c r="SIO10" s="10"/>
      <c r="SIP10" s="10"/>
      <c r="SIQ10" s="10"/>
      <c r="SIR10" s="10"/>
      <c r="SIS10" s="10"/>
      <c r="SIT10" s="10"/>
      <c r="SIU10" s="10"/>
      <c r="SIV10" s="10"/>
      <c r="SIW10" s="10"/>
      <c r="SIX10" s="10"/>
      <c r="SIY10" s="10"/>
      <c r="SIZ10" s="10"/>
      <c r="SJA10" s="10"/>
      <c r="SJB10" s="10"/>
      <c r="SJC10" s="10"/>
      <c r="SJD10" s="10"/>
      <c r="SJE10" s="10"/>
      <c r="SJF10" s="10"/>
      <c r="SJG10" s="10"/>
      <c r="SJH10" s="10"/>
      <c r="SJI10" s="10"/>
      <c r="SJJ10" s="10"/>
      <c r="SJK10" s="10"/>
      <c r="SJL10" s="10"/>
      <c r="SJM10" s="10"/>
      <c r="SJN10" s="10"/>
      <c r="SJO10" s="10"/>
      <c r="SJP10" s="10"/>
      <c r="SJQ10" s="10"/>
      <c r="SJR10" s="10"/>
      <c r="SJS10" s="10"/>
      <c r="SJT10" s="10"/>
      <c r="SJU10" s="10"/>
      <c r="SJV10" s="10"/>
      <c r="SJW10" s="10"/>
      <c r="SJX10" s="10"/>
      <c r="SJY10" s="10"/>
      <c r="SJZ10" s="10"/>
      <c r="SKA10" s="10"/>
      <c r="SKB10" s="10"/>
      <c r="SKC10" s="10"/>
      <c r="SKD10" s="10"/>
      <c r="SKE10" s="10"/>
      <c r="SKF10" s="10"/>
      <c r="SKG10" s="10"/>
      <c r="SKH10" s="10"/>
      <c r="SKI10" s="10"/>
      <c r="SKJ10" s="10"/>
      <c r="SKK10" s="10"/>
      <c r="SKL10" s="10"/>
      <c r="SKM10" s="10"/>
      <c r="SKN10" s="10"/>
      <c r="SKO10" s="10"/>
      <c r="SKP10" s="10"/>
      <c r="SKQ10" s="10"/>
      <c r="SKR10" s="10"/>
      <c r="SKS10" s="10"/>
      <c r="SKT10" s="10"/>
      <c r="SKU10" s="10"/>
      <c r="SKV10" s="10"/>
      <c r="SKW10" s="10"/>
      <c r="SKX10" s="10"/>
      <c r="SKY10" s="10"/>
      <c r="SKZ10" s="10"/>
      <c r="SLA10" s="10"/>
      <c r="SLB10" s="10"/>
      <c r="SLC10" s="10"/>
      <c r="SLD10" s="10"/>
      <c r="SLE10" s="10"/>
      <c r="SLF10" s="10"/>
      <c r="SLG10" s="10"/>
      <c r="SLH10" s="10"/>
      <c r="SLI10" s="10"/>
      <c r="SLJ10" s="10"/>
      <c r="SLK10" s="10"/>
      <c r="SLL10" s="10"/>
      <c r="SLM10" s="10"/>
      <c r="SLN10" s="10"/>
      <c r="SLO10" s="10"/>
      <c r="SLP10" s="10"/>
      <c r="SLQ10" s="10"/>
      <c r="SLR10" s="10"/>
      <c r="SLS10" s="10"/>
      <c r="SLT10" s="10"/>
      <c r="SLU10" s="10"/>
      <c r="SLV10" s="10"/>
      <c r="SLW10" s="10"/>
      <c r="SLX10" s="10"/>
      <c r="SLY10" s="10"/>
      <c r="SLZ10" s="10"/>
      <c r="SMA10" s="10"/>
      <c r="SMB10" s="10"/>
      <c r="SMC10" s="10"/>
      <c r="SMD10" s="10"/>
      <c r="SME10" s="10"/>
      <c r="SMF10" s="10"/>
      <c r="SMG10" s="10"/>
      <c r="SMH10" s="10"/>
      <c r="SMI10" s="10"/>
      <c r="SMJ10" s="10"/>
      <c r="SMK10" s="10"/>
      <c r="SML10" s="10"/>
      <c r="SMM10" s="10"/>
      <c r="SMN10" s="10"/>
      <c r="SMO10" s="10"/>
      <c r="SMP10" s="10"/>
      <c r="SMQ10" s="10"/>
      <c r="SMR10" s="10"/>
      <c r="SMS10" s="10"/>
      <c r="SMT10" s="10"/>
      <c r="SMU10" s="10"/>
      <c r="SMV10" s="10"/>
      <c r="SMW10" s="10"/>
      <c r="SMX10" s="10"/>
      <c r="SMY10" s="10"/>
      <c r="SMZ10" s="10"/>
      <c r="SNA10" s="10"/>
      <c r="SNB10" s="10"/>
      <c r="SNC10" s="10"/>
      <c r="SND10" s="10"/>
      <c r="SNE10" s="10"/>
      <c r="SNF10" s="10"/>
      <c r="SNG10" s="10"/>
      <c r="SNH10" s="10"/>
      <c r="SNI10" s="10"/>
      <c r="SNJ10" s="10"/>
      <c r="SNK10" s="10"/>
      <c r="SNL10" s="10"/>
      <c r="SNM10" s="10"/>
      <c r="SNN10" s="10"/>
      <c r="SNO10" s="10"/>
      <c r="SNP10" s="10"/>
      <c r="SNQ10" s="10"/>
      <c r="SNR10" s="10"/>
      <c r="SNS10" s="10"/>
      <c r="SNT10" s="10"/>
      <c r="SNU10" s="10"/>
      <c r="SNV10" s="10"/>
      <c r="SNW10" s="10"/>
      <c r="SNX10" s="10"/>
      <c r="SNY10" s="10"/>
      <c r="SNZ10" s="10"/>
      <c r="SOA10" s="10"/>
      <c r="SOB10" s="10"/>
      <c r="SOC10" s="10"/>
      <c r="SOD10" s="10"/>
      <c r="SOE10" s="10"/>
      <c r="SOF10" s="10"/>
      <c r="SOG10" s="10"/>
      <c r="SOH10" s="10"/>
      <c r="SOI10" s="10"/>
      <c r="SOJ10" s="10"/>
      <c r="SOK10" s="10"/>
      <c r="SOL10" s="10"/>
      <c r="SOM10" s="10"/>
      <c r="SON10" s="10"/>
      <c r="SOO10" s="10"/>
      <c r="SOP10" s="10"/>
      <c r="SOQ10" s="10"/>
      <c r="SOR10" s="10"/>
      <c r="SOS10" s="10"/>
      <c r="SOT10" s="10"/>
      <c r="SOU10" s="10"/>
      <c r="SOV10" s="10"/>
      <c r="SOW10" s="10"/>
      <c r="SOX10" s="10"/>
      <c r="SOY10" s="10"/>
      <c r="SOZ10" s="10"/>
      <c r="SPA10" s="10"/>
      <c r="SPB10" s="10"/>
      <c r="SPC10" s="10"/>
      <c r="SPD10" s="10"/>
      <c r="SPE10" s="10"/>
      <c r="SPF10" s="10"/>
      <c r="SPG10" s="10"/>
      <c r="SPH10" s="10"/>
      <c r="SPI10" s="10"/>
      <c r="SPJ10" s="10"/>
      <c r="SPK10" s="10"/>
      <c r="SPL10" s="10"/>
      <c r="SPM10" s="10"/>
      <c r="SPN10" s="10"/>
      <c r="SPO10" s="10"/>
      <c r="SPP10" s="10"/>
      <c r="SPQ10" s="10"/>
      <c r="SPR10" s="10"/>
      <c r="SPS10" s="10"/>
      <c r="SPT10" s="10"/>
      <c r="SPU10" s="10"/>
      <c r="SPV10" s="10"/>
      <c r="SPW10" s="10"/>
      <c r="SPX10" s="10"/>
      <c r="SPY10" s="10"/>
      <c r="SPZ10" s="10"/>
      <c r="SQA10" s="10"/>
      <c r="SQB10" s="10"/>
      <c r="SQC10" s="10"/>
      <c r="SQD10" s="10"/>
      <c r="SQE10" s="10"/>
      <c r="SQF10" s="10"/>
      <c r="SQG10" s="10"/>
      <c r="SQH10" s="10"/>
      <c r="SQI10" s="10"/>
      <c r="SQJ10" s="10"/>
      <c r="SQK10" s="10"/>
      <c r="SQL10" s="10"/>
      <c r="SQM10" s="10"/>
      <c r="SQN10" s="10"/>
      <c r="SQO10" s="10"/>
      <c r="SQP10" s="10"/>
      <c r="SQQ10" s="10"/>
      <c r="SQR10" s="10"/>
      <c r="SQS10" s="10"/>
      <c r="SQT10" s="10"/>
      <c r="SQU10" s="10"/>
      <c r="SQV10" s="10"/>
      <c r="SQW10" s="10"/>
      <c r="SQX10" s="10"/>
      <c r="SQY10" s="10"/>
      <c r="SQZ10" s="10"/>
      <c r="SRA10" s="10"/>
      <c r="SRB10" s="10"/>
      <c r="SRC10" s="10"/>
      <c r="SRD10" s="10"/>
      <c r="SRE10" s="10"/>
      <c r="SRF10" s="10"/>
      <c r="SRG10" s="10"/>
      <c r="SRH10" s="10"/>
      <c r="SRI10" s="10"/>
      <c r="SRJ10" s="10"/>
      <c r="SRK10" s="10"/>
      <c r="SRL10" s="10"/>
      <c r="SRM10" s="10"/>
      <c r="SRN10" s="10"/>
      <c r="SRO10" s="10"/>
      <c r="SRP10" s="10"/>
      <c r="SRQ10" s="10"/>
      <c r="SRR10" s="10"/>
      <c r="SRS10" s="10"/>
      <c r="SRT10" s="10"/>
      <c r="SRU10" s="10"/>
      <c r="SRV10" s="10"/>
      <c r="SRW10" s="10"/>
      <c r="SRX10" s="10"/>
      <c r="SRY10" s="10"/>
      <c r="SRZ10" s="10"/>
      <c r="SSA10" s="10"/>
      <c r="SSB10" s="10"/>
      <c r="SSC10" s="10"/>
      <c r="SSD10" s="10"/>
      <c r="SSE10" s="10"/>
      <c r="SSF10" s="10"/>
      <c r="SSG10" s="10"/>
      <c r="SSH10" s="10"/>
      <c r="SSI10" s="10"/>
      <c r="SSJ10" s="10"/>
      <c r="SSK10" s="10"/>
      <c r="SSL10" s="10"/>
      <c r="SSM10" s="10"/>
      <c r="SSN10" s="10"/>
      <c r="SSO10" s="10"/>
      <c r="SSP10" s="10"/>
      <c r="SSQ10" s="10"/>
      <c r="SSR10" s="10"/>
      <c r="SSS10" s="10"/>
      <c r="SST10" s="10"/>
      <c r="SSU10" s="10"/>
      <c r="SSV10" s="10"/>
      <c r="SSW10" s="10"/>
      <c r="SSX10" s="10"/>
      <c r="SSY10" s="10"/>
      <c r="SSZ10" s="10"/>
      <c r="STA10" s="10"/>
      <c r="STB10" s="10"/>
      <c r="STC10" s="10"/>
      <c r="STD10" s="10"/>
      <c r="STE10" s="10"/>
      <c r="STF10" s="10"/>
      <c r="STG10" s="10"/>
      <c r="STH10" s="10"/>
      <c r="STI10" s="10"/>
      <c r="STJ10" s="10"/>
      <c r="STK10" s="10"/>
      <c r="STL10" s="10"/>
      <c r="STM10" s="10"/>
      <c r="STN10" s="10"/>
      <c r="STO10" s="10"/>
      <c r="STP10" s="10"/>
      <c r="STQ10" s="10"/>
      <c r="STR10" s="10"/>
      <c r="STS10" s="10"/>
      <c r="STT10" s="10"/>
      <c r="STU10" s="10"/>
      <c r="STV10" s="10"/>
      <c r="STW10" s="10"/>
      <c r="STX10" s="10"/>
      <c r="STY10" s="10"/>
      <c r="STZ10" s="10"/>
      <c r="SUA10" s="10"/>
      <c r="SUB10" s="10"/>
      <c r="SUC10" s="10"/>
      <c r="SUD10" s="10"/>
      <c r="SUE10" s="10"/>
      <c r="SUF10" s="10"/>
      <c r="SUG10" s="10"/>
      <c r="SUH10" s="10"/>
      <c r="SUI10" s="10"/>
      <c r="SUJ10" s="10"/>
      <c r="SUK10" s="10"/>
      <c r="SUL10" s="10"/>
      <c r="SUM10" s="10"/>
      <c r="SUN10" s="10"/>
      <c r="SUO10" s="10"/>
      <c r="SUP10" s="10"/>
      <c r="SUQ10" s="10"/>
      <c r="SUR10" s="10"/>
      <c r="SUS10" s="10"/>
      <c r="SUT10" s="10"/>
      <c r="SUU10" s="10"/>
      <c r="SUV10" s="10"/>
      <c r="SUW10" s="10"/>
      <c r="SUX10" s="10"/>
      <c r="SUY10" s="10"/>
      <c r="SUZ10" s="10"/>
      <c r="SVA10" s="10"/>
      <c r="SVB10" s="10"/>
      <c r="SVC10" s="10"/>
      <c r="SVD10" s="10"/>
      <c r="SVE10" s="10"/>
      <c r="SVF10" s="10"/>
      <c r="SVG10" s="10"/>
      <c r="SVH10" s="10"/>
      <c r="SVI10" s="10"/>
      <c r="SVJ10" s="10"/>
      <c r="SVK10" s="10"/>
      <c r="SVL10" s="10"/>
      <c r="SVM10" s="10"/>
      <c r="SVN10" s="10"/>
      <c r="SVO10" s="10"/>
      <c r="SVP10" s="10"/>
      <c r="SVQ10" s="10"/>
      <c r="SVR10" s="10"/>
      <c r="SVS10" s="10"/>
      <c r="SVT10" s="10"/>
      <c r="SVU10" s="10"/>
      <c r="SVV10" s="10"/>
      <c r="SVW10" s="10"/>
      <c r="SVX10" s="10"/>
      <c r="SVY10" s="10"/>
      <c r="SVZ10" s="10"/>
      <c r="SWA10" s="10"/>
      <c r="SWB10" s="10"/>
      <c r="SWC10" s="10"/>
      <c r="SWD10" s="10"/>
      <c r="SWE10" s="10"/>
      <c r="SWF10" s="10"/>
      <c r="SWG10" s="10"/>
      <c r="SWH10" s="10"/>
      <c r="SWI10" s="10"/>
      <c r="SWJ10" s="10"/>
      <c r="SWK10" s="10"/>
      <c r="SWL10" s="10"/>
      <c r="SWM10" s="10"/>
      <c r="SWN10" s="10"/>
      <c r="SWO10" s="10"/>
      <c r="SWP10" s="10"/>
      <c r="SWQ10" s="10"/>
      <c r="SWR10" s="10"/>
      <c r="SWS10" s="10"/>
      <c r="SWT10" s="10"/>
      <c r="SWU10" s="10"/>
      <c r="SWV10" s="10"/>
      <c r="SWW10" s="10"/>
      <c r="SWX10" s="10"/>
      <c r="SWY10" s="10"/>
      <c r="SWZ10" s="10"/>
      <c r="SXA10" s="10"/>
      <c r="SXB10" s="10"/>
      <c r="SXC10" s="10"/>
      <c r="SXD10" s="10"/>
      <c r="SXE10" s="10"/>
      <c r="SXF10" s="10"/>
      <c r="SXG10" s="10"/>
      <c r="SXH10" s="10"/>
      <c r="SXI10" s="10"/>
      <c r="SXJ10" s="10"/>
      <c r="SXK10" s="10"/>
      <c r="SXL10" s="10"/>
      <c r="SXM10" s="10"/>
      <c r="SXN10" s="10"/>
      <c r="SXO10" s="10"/>
      <c r="SXP10" s="10"/>
      <c r="SXQ10" s="10"/>
      <c r="SXR10" s="10"/>
      <c r="SXS10" s="10"/>
      <c r="SXT10" s="10"/>
      <c r="SXU10" s="10"/>
      <c r="SXV10" s="10"/>
      <c r="SXW10" s="10"/>
      <c r="SXX10" s="10"/>
      <c r="SXY10" s="10"/>
      <c r="SXZ10" s="10"/>
      <c r="SYA10" s="10"/>
      <c r="SYB10" s="10"/>
      <c r="SYC10" s="10"/>
      <c r="SYD10" s="10"/>
      <c r="SYE10" s="10"/>
      <c r="SYF10" s="10"/>
      <c r="SYG10" s="10"/>
      <c r="SYH10" s="10"/>
      <c r="SYI10" s="10"/>
      <c r="SYJ10" s="10"/>
      <c r="SYK10" s="10"/>
      <c r="SYL10" s="10"/>
      <c r="SYM10" s="10"/>
      <c r="SYN10" s="10"/>
      <c r="SYO10" s="10"/>
      <c r="SYP10" s="10"/>
      <c r="SYQ10" s="10"/>
      <c r="SYR10" s="10"/>
      <c r="SYS10" s="10"/>
      <c r="SYT10" s="10"/>
      <c r="SYU10" s="10"/>
      <c r="SYV10" s="10"/>
      <c r="SYW10" s="10"/>
      <c r="SYX10" s="10"/>
      <c r="SYY10" s="10"/>
      <c r="SYZ10" s="10"/>
      <c r="SZA10" s="10"/>
      <c r="SZB10" s="10"/>
      <c r="SZC10" s="10"/>
      <c r="SZD10" s="10"/>
      <c r="SZE10" s="10"/>
      <c r="SZF10" s="10"/>
      <c r="SZG10" s="10"/>
      <c r="SZH10" s="10"/>
      <c r="SZI10" s="10"/>
      <c r="SZJ10" s="10"/>
      <c r="SZK10" s="10"/>
      <c r="SZL10" s="10"/>
      <c r="SZM10" s="10"/>
      <c r="SZN10" s="10"/>
      <c r="SZO10" s="10"/>
      <c r="SZP10" s="10"/>
      <c r="SZQ10" s="10"/>
      <c r="SZR10" s="10"/>
      <c r="SZS10" s="10"/>
      <c r="SZT10" s="10"/>
      <c r="SZU10" s="10"/>
      <c r="SZV10" s="10"/>
      <c r="SZW10" s="10"/>
      <c r="SZX10" s="10"/>
      <c r="SZY10" s="10"/>
      <c r="SZZ10" s="10"/>
      <c r="TAA10" s="10"/>
      <c r="TAB10" s="10"/>
      <c r="TAC10" s="10"/>
      <c r="TAD10" s="10"/>
      <c r="TAE10" s="10"/>
      <c r="TAF10" s="10"/>
      <c r="TAG10" s="10"/>
      <c r="TAH10" s="10"/>
      <c r="TAI10" s="10"/>
      <c r="TAJ10" s="10"/>
      <c r="TAK10" s="10"/>
      <c r="TAL10" s="10"/>
      <c r="TAM10" s="10"/>
      <c r="TAN10" s="10"/>
      <c r="TAO10" s="10"/>
      <c r="TAP10" s="10"/>
      <c r="TAQ10" s="10"/>
      <c r="TAR10" s="10"/>
      <c r="TAS10" s="10"/>
      <c r="TAT10" s="10"/>
      <c r="TAU10" s="10"/>
      <c r="TAV10" s="10"/>
      <c r="TAW10" s="10"/>
      <c r="TAX10" s="10"/>
      <c r="TAY10" s="10"/>
      <c r="TAZ10" s="10"/>
      <c r="TBA10" s="10"/>
      <c r="TBB10" s="10"/>
      <c r="TBC10" s="10"/>
      <c r="TBD10" s="10"/>
      <c r="TBE10" s="10"/>
      <c r="TBF10" s="10"/>
      <c r="TBG10" s="10"/>
      <c r="TBH10" s="10"/>
      <c r="TBI10" s="10"/>
      <c r="TBJ10" s="10"/>
      <c r="TBK10" s="10"/>
      <c r="TBL10" s="10"/>
      <c r="TBM10" s="10"/>
      <c r="TBN10" s="10"/>
      <c r="TBO10" s="10"/>
      <c r="TBP10" s="10"/>
      <c r="TBQ10" s="10"/>
      <c r="TBR10" s="10"/>
      <c r="TBS10" s="10"/>
      <c r="TBT10" s="10"/>
      <c r="TBU10" s="10"/>
      <c r="TBV10" s="10"/>
      <c r="TBW10" s="10"/>
      <c r="TBX10" s="10"/>
      <c r="TBY10" s="10"/>
      <c r="TBZ10" s="10"/>
      <c r="TCA10" s="10"/>
      <c r="TCB10" s="10"/>
      <c r="TCC10" s="10"/>
      <c r="TCD10" s="10"/>
      <c r="TCE10" s="10"/>
      <c r="TCF10" s="10"/>
      <c r="TCG10" s="10"/>
      <c r="TCH10" s="10"/>
      <c r="TCI10" s="10"/>
      <c r="TCJ10" s="10"/>
      <c r="TCK10" s="10"/>
      <c r="TCL10" s="10"/>
      <c r="TCM10" s="10"/>
      <c r="TCN10" s="10"/>
      <c r="TCO10" s="10"/>
      <c r="TCP10" s="10"/>
      <c r="TCQ10" s="10"/>
      <c r="TCR10" s="10"/>
      <c r="TCS10" s="10"/>
      <c r="TCT10" s="10"/>
      <c r="TCU10" s="10"/>
      <c r="TCV10" s="10"/>
      <c r="TCW10" s="10"/>
      <c r="TCX10" s="10"/>
      <c r="TCY10" s="10"/>
      <c r="TCZ10" s="10"/>
      <c r="TDA10" s="10"/>
      <c r="TDB10" s="10"/>
      <c r="TDC10" s="10"/>
      <c r="TDD10" s="10"/>
      <c r="TDE10" s="10"/>
      <c r="TDF10" s="10"/>
      <c r="TDG10" s="10"/>
      <c r="TDH10" s="10"/>
      <c r="TDI10" s="10"/>
      <c r="TDJ10" s="10"/>
      <c r="TDK10" s="10"/>
      <c r="TDL10" s="10"/>
      <c r="TDM10" s="10"/>
      <c r="TDN10" s="10"/>
      <c r="TDO10" s="10"/>
      <c r="TDP10" s="10"/>
      <c r="TDQ10" s="10"/>
      <c r="TDR10" s="10"/>
      <c r="TDS10" s="10"/>
      <c r="TDT10" s="10"/>
      <c r="TDU10" s="10"/>
      <c r="TDV10" s="10"/>
      <c r="TDW10" s="10"/>
      <c r="TDX10" s="10"/>
      <c r="TDY10" s="10"/>
      <c r="TDZ10" s="10"/>
      <c r="TEA10" s="10"/>
      <c r="TEB10" s="10"/>
      <c r="TEC10" s="10"/>
      <c r="TED10" s="10"/>
      <c r="TEE10" s="10"/>
      <c r="TEF10" s="10"/>
      <c r="TEG10" s="10"/>
      <c r="TEH10" s="10"/>
      <c r="TEI10" s="10"/>
      <c r="TEJ10" s="10"/>
      <c r="TEK10" s="10"/>
      <c r="TEL10" s="10"/>
      <c r="TEM10" s="10"/>
      <c r="TEN10" s="10"/>
      <c r="TEO10" s="10"/>
      <c r="TEP10" s="10"/>
      <c r="TEQ10" s="10"/>
      <c r="TER10" s="10"/>
      <c r="TES10" s="10"/>
      <c r="TET10" s="10"/>
      <c r="TEU10" s="10"/>
      <c r="TEV10" s="10"/>
      <c r="TEW10" s="10"/>
      <c r="TEX10" s="10"/>
      <c r="TEY10" s="10"/>
      <c r="TEZ10" s="10"/>
      <c r="TFA10" s="10"/>
      <c r="TFB10" s="10"/>
      <c r="TFC10" s="10"/>
      <c r="TFD10" s="10"/>
      <c r="TFE10" s="10"/>
      <c r="TFF10" s="10"/>
      <c r="TFG10" s="10"/>
      <c r="TFH10" s="10"/>
      <c r="TFI10" s="10"/>
      <c r="TFJ10" s="10"/>
      <c r="TFK10" s="10"/>
      <c r="TFL10" s="10"/>
      <c r="TFM10" s="10"/>
      <c r="TFN10" s="10"/>
      <c r="TFO10" s="10"/>
      <c r="TFP10" s="10"/>
      <c r="TFQ10" s="10"/>
      <c r="TFR10" s="10"/>
      <c r="TFS10" s="10"/>
      <c r="TFT10" s="10"/>
      <c r="TFU10" s="10"/>
      <c r="TFV10" s="10"/>
      <c r="TFW10" s="10"/>
      <c r="TFX10" s="10"/>
      <c r="TFY10" s="10"/>
      <c r="TFZ10" s="10"/>
      <c r="TGA10" s="10"/>
      <c r="TGB10" s="10"/>
      <c r="TGC10" s="10"/>
      <c r="TGD10" s="10"/>
      <c r="TGE10" s="10"/>
      <c r="TGF10" s="10"/>
      <c r="TGG10" s="10"/>
      <c r="TGH10" s="10"/>
      <c r="TGI10" s="10"/>
      <c r="TGJ10" s="10"/>
      <c r="TGK10" s="10"/>
      <c r="TGL10" s="10"/>
      <c r="TGM10" s="10"/>
      <c r="TGN10" s="10"/>
      <c r="TGO10" s="10"/>
      <c r="TGP10" s="10"/>
      <c r="TGQ10" s="10"/>
      <c r="TGR10" s="10"/>
      <c r="TGS10" s="10"/>
      <c r="TGT10" s="10"/>
      <c r="TGU10" s="10"/>
      <c r="TGV10" s="10"/>
      <c r="TGW10" s="10"/>
      <c r="TGX10" s="10"/>
      <c r="TGY10" s="10"/>
      <c r="TGZ10" s="10"/>
      <c r="THA10" s="10"/>
      <c r="THB10" s="10"/>
      <c r="THC10" s="10"/>
      <c r="THD10" s="10"/>
      <c r="THE10" s="10"/>
      <c r="THF10" s="10"/>
      <c r="THG10" s="10"/>
      <c r="THH10" s="10"/>
      <c r="THI10" s="10"/>
      <c r="THJ10" s="10"/>
      <c r="THK10" s="10"/>
      <c r="THL10" s="10"/>
      <c r="THM10" s="10"/>
      <c r="THN10" s="10"/>
      <c r="THO10" s="10"/>
      <c r="THP10" s="10"/>
      <c r="THQ10" s="10"/>
      <c r="THR10" s="10"/>
      <c r="THS10" s="10"/>
      <c r="THT10" s="10"/>
      <c r="THU10" s="10"/>
      <c r="THV10" s="10"/>
      <c r="THW10" s="10"/>
      <c r="THX10" s="10"/>
      <c r="THY10" s="10"/>
      <c r="THZ10" s="10"/>
      <c r="TIA10" s="10"/>
      <c r="TIB10" s="10"/>
      <c r="TIC10" s="10"/>
      <c r="TID10" s="10"/>
      <c r="TIE10" s="10"/>
      <c r="TIF10" s="10"/>
      <c r="TIG10" s="10"/>
      <c r="TIH10" s="10"/>
      <c r="TII10" s="10"/>
      <c r="TIJ10" s="10"/>
      <c r="TIK10" s="10"/>
      <c r="TIL10" s="10"/>
      <c r="TIM10" s="10"/>
      <c r="TIN10" s="10"/>
      <c r="TIO10" s="10"/>
      <c r="TIP10" s="10"/>
      <c r="TIQ10" s="10"/>
      <c r="TIR10" s="10"/>
      <c r="TIS10" s="10"/>
      <c r="TIT10" s="10"/>
      <c r="TIU10" s="10"/>
      <c r="TIV10" s="10"/>
      <c r="TIW10" s="10"/>
      <c r="TIX10" s="10"/>
      <c r="TIY10" s="10"/>
      <c r="TIZ10" s="10"/>
      <c r="TJA10" s="10"/>
      <c r="TJB10" s="10"/>
      <c r="TJC10" s="10"/>
      <c r="TJD10" s="10"/>
      <c r="TJE10" s="10"/>
      <c r="TJF10" s="10"/>
      <c r="TJG10" s="10"/>
      <c r="TJH10" s="10"/>
      <c r="TJI10" s="10"/>
      <c r="TJJ10" s="10"/>
      <c r="TJK10" s="10"/>
      <c r="TJL10" s="10"/>
      <c r="TJM10" s="10"/>
      <c r="TJN10" s="10"/>
      <c r="TJO10" s="10"/>
      <c r="TJP10" s="10"/>
      <c r="TJQ10" s="10"/>
      <c r="TJR10" s="10"/>
      <c r="TJS10" s="10"/>
      <c r="TJT10" s="10"/>
      <c r="TJU10" s="10"/>
      <c r="TJV10" s="10"/>
      <c r="TJW10" s="10"/>
      <c r="TJX10" s="10"/>
      <c r="TJY10" s="10"/>
      <c r="TJZ10" s="10"/>
      <c r="TKA10" s="10"/>
      <c r="TKB10" s="10"/>
      <c r="TKC10" s="10"/>
      <c r="TKD10" s="10"/>
      <c r="TKE10" s="10"/>
      <c r="TKF10" s="10"/>
      <c r="TKG10" s="10"/>
      <c r="TKH10" s="10"/>
      <c r="TKI10" s="10"/>
      <c r="TKJ10" s="10"/>
      <c r="TKK10" s="10"/>
      <c r="TKL10" s="10"/>
      <c r="TKM10" s="10"/>
      <c r="TKN10" s="10"/>
      <c r="TKO10" s="10"/>
      <c r="TKP10" s="10"/>
      <c r="TKQ10" s="10"/>
      <c r="TKR10" s="10"/>
      <c r="TKS10" s="10"/>
      <c r="TKT10" s="10"/>
      <c r="TKU10" s="10"/>
      <c r="TKV10" s="10"/>
      <c r="TKW10" s="10"/>
      <c r="TKX10" s="10"/>
      <c r="TKY10" s="10"/>
      <c r="TKZ10" s="10"/>
      <c r="TLA10" s="10"/>
      <c r="TLB10" s="10"/>
      <c r="TLC10" s="10"/>
      <c r="TLD10" s="10"/>
      <c r="TLE10" s="10"/>
      <c r="TLF10" s="10"/>
      <c r="TLG10" s="10"/>
      <c r="TLH10" s="10"/>
      <c r="TLI10" s="10"/>
      <c r="TLJ10" s="10"/>
      <c r="TLK10" s="10"/>
      <c r="TLL10" s="10"/>
      <c r="TLM10" s="10"/>
      <c r="TLN10" s="10"/>
      <c r="TLO10" s="10"/>
      <c r="TLP10" s="10"/>
      <c r="TLQ10" s="10"/>
      <c r="TLR10" s="10"/>
      <c r="TLS10" s="10"/>
      <c r="TLT10" s="10"/>
      <c r="TLU10" s="10"/>
      <c r="TLV10" s="10"/>
      <c r="TLW10" s="10"/>
      <c r="TLX10" s="10"/>
      <c r="TLY10" s="10"/>
      <c r="TLZ10" s="10"/>
      <c r="TMA10" s="10"/>
      <c r="TMB10" s="10"/>
      <c r="TMC10" s="10"/>
      <c r="TMD10" s="10"/>
      <c r="TME10" s="10"/>
      <c r="TMF10" s="10"/>
      <c r="TMG10" s="10"/>
      <c r="TMH10" s="10"/>
      <c r="TMI10" s="10"/>
      <c r="TMJ10" s="10"/>
      <c r="TMK10" s="10"/>
      <c r="TML10" s="10"/>
      <c r="TMM10" s="10"/>
      <c r="TMN10" s="10"/>
      <c r="TMO10" s="10"/>
      <c r="TMP10" s="10"/>
      <c r="TMQ10" s="10"/>
      <c r="TMR10" s="10"/>
      <c r="TMS10" s="10"/>
      <c r="TMT10" s="10"/>
      <c r="TMU10" s="10"/>
      <c r="TMV10" s="10"/>
      <c r="TMW10" s="10"/>
      <c r="TMX10" s="10"/>
      <c r="TMY10" s="10"/>
      <c r="TMZ10" s="10"/>
      <c r="TNA10" s="10"/>
      <c r="TNB10" s="10"/>
      <c r="TNC10" s="10"/>
      <c r="TND10" s="10"/>
      <c r="TNE10" s="10"/>
      <c r="TNF10" s="10"/>
      <c r="TNG10" s="10"/>
      <c r="TNH10" s="10"/>
      <c r="TNI10" s="10"/>
      <c r="TNJ10" s="10"/>
      <c r="TNK10" s="10"/>
      <c r="TNL10" s="10"/>
      <c r="TNM10" s="10"/>
      <c r="TNN10" s="10"/>
      <c r="TNO10" s="10"/>
      <c r="TNP10" s="10"/>
      <c r="TNQ10" s="10"/>
      <c r="TNR10" s="10"/>
      <c r="TNS10" s="10"/>
      <c r="TNT10" s="10"/>
      <c r="TNU10" s="10"/>
      <c r="TNV10" s="10"/>
      <c r="TNW10" s="10"/>
      <c r="TNX10" s="10"/>
      <c r="TNY10" s="10"/>
      <c r="TNZ10" s="10"/>
      <c r="TOA10" s="10"/>
      <c r="TOB10" s="10"/>
      <c r="TOC10" s="10"/>
      <c r="TOD10" s="10"/>
      <c r="TOE10" s="10"/>
      <c r="TOF10" s="10"/>
      <c r="TOG10" s="10"/>
      <c r="TOH10" s="10"/>
      <c r="TOI10" s="10"/>
      <c r="TOJ10" s="10"/>
      <c r="TOK10" s="10"/>
      <c r="TOL10" s="10"/>
      <c r="TOM10" s="10"/>
      <c r="TON10" s="10"/>
      <c r="TOO10" s="10"/>
      <c r="TOP10" s="10"/>
      <c r="TOQ10" s="10"/>
      <c r="TOR10" s="10"/>
      <c r="TOS10" s="10"/>
      <c r="TOT10" s="10"/>
      <c r="TOU10" s="10"/>
      <c r="TOV10" s="10"/>
      <c r="TOW10" s="10"/>
      <c r="TOX10" s="10"/>
      <c r="TOY10" s="10"/>
      <c r="TOZ10" s="10"/>
      <c r="TPA10" s="10"/>
      <c r="TPB10" s="10"/>
      <c r="TPC10" s="10"/>
      <c r="TPD10" s="10"/>
      <c r="TPE10" s="10"/>
      <c r="TPF10" s="10"/>
      <c r="TPG10" s="10"/>
      <c r="TPH10" s="10"/>
      <c r="TPI10" s="10"/>
      <c r="TPJ10" s="10"/>
      <c r="TPK10" s="10"/>
      <c r="TPL10" s="10"/>
      <c r="TPM10" s="10"/>
      <c r="TPN10" s="10"/>
      <c r="TPO10" s="10"/>
      <c r="TPP10" s="10"/>
      <c r="TPQ10" s="10"/>
      <c r="TPR10" s="10"/>
      <c r="TPS10" s="10"/>
      <c r="TPT10" s="10"/>
      <c r="TPU10" s="10"/>
      <c r="TPV10" s="10"/>
      <c r="TPW10" s="10"/>
      <c r="TPX10" s="10"/>
      <c r="TPY10" s="10"/>
      <c r="TPZ10" s="10"/>
      <c r="TQA10" s="10"/>
      <c r="TQB10" s="10"/>
      <c r="TQC10" s="10"/>
      <c r="TQD10" s="10"/>
      <c r="TQE10" s="10"/>
      <c r="TQF10" s="10"/>
      <c r="TQG10" s="10"/>
      <c r="TQH10" s="10"/>
      <c r="TQI10" s="10"/>
      <c r="TQJ10" s="10"/>
      <c r="TQK10" s="10"/>
      <c r="TQL10" s="10"/>
      <c r="TQM10" s="10"/>
      <c r="TQN10" s="10"/>
      <c r="TQO10" s="10"/>
      <c r="TQP10" s="10"/>
      <c r="TQQ10" s="10"/>
      <c r="TQR10" s="10"/>
      <c r="TQS10" s="10"/>
      <c r="TQT10" s="10"/>
      <c r="TQU10" s="10"/>
      <c r="TQV10" s="10"/>
      <c r="TQW10" s="10"/>
      <c r="TQX10" s="10"/>
      <c r="TQY10" s="10"/>
      <c r="TQZ10" s="10"/>
      <c r="TRA10" s="10"/>
      <c r="TRB10" s="10"/>
      <c r="TRC10" s="10"/>
      <c r="TRD10" s="10"/>
      <c r="TRE10" s="10"/>
      <c r="TRF10" s="10"/>
      <c r="TRG10" s="10"/>
      <c r="TRH10" s="10"/>
      <c r="TRI10" s="10"/>
      <c r="TRJ10" s="10"/>
      <c r="TRK10" s="10"/>
      <c r="TRL10" s="10"/>
      <c r="TRM10" s="10"/>
      <c r="TRN10" s="10"/>
      <c r="TRO10" s="10"/>
      <c r="TRP10" s="10"/>
      <c r="TRQ10" s="10"/>
      <c r="TRR10" s="10"/>
      <c r="TRS10" s="10"/>
      <c r="TRT10" s="10"/>
      <c r="TRU10" s="10"/>
      <c r="TRV10" s="10"/>
      <c r="TRW10" s="10"/>
      <c r="TRX10" s="10"/>
      <c r="TRY10" s="10"/>
      <c r="TRZ10" s="10"/>
      <c r="TSA10" s="10"/>
      <c r="TSB10" s="10"/>
      <c r="TSC10" s="10"/>
      <c r="TSD10" s="10"/>
      <c r="TSE10" s="10"/>
      <c r="TSF10" s="10"/>
      <c r="TSG10" s="10"/>
      <c r="TSH10" s="10"/>
      <c r="TSI10" s="10"/>
      <c r="TSJ10" s="10"/>
      <c r="TSK10" s="10"/>
      <c r="TSL10" s="10"/>
      <c r="TSM10" s="10"/>
      <c r="TSN10" s="10"/>
      <c r="TSO10" s="10"/>
      <c r="TSP10" s="10"/>
      <c r="TSQ10" s="10"/>
      <c r="TSR10" s="10"/>
      <c r="TSS10" s="10"/>
      <c r="TST10" s="10"/>
      <c r="TSU10" s="10"/>
      <c r="TSV10" s="10"/>
      <c r="TSW10" s="10"/>
      <c r="TSX10" s="10"/>
      <c r="TSY10" s="10"/>
      <c r="TSZ10" s="10"/>
      <c r="TTA10" s="10"/>
      <c r="TTB10" s="10"/>
      <c r="TTC10" s="10"/>
      <c r="TTD10" s="10"/>
      <c r="TTE10" s="10"/>
      <c r="TTF10" s="10"/>
      <c r="TTG10" s="10"/>
      <c r="TTH10" s="10"/>
      <c r="TTI10" s="10"/>
      <c r="TTJ10" s="10"/>
      <c r="TTK10" s="10"/>
      <c r="TTL10" s="10"/>
      <c r="TTM10" s="10"/>
      <c r="TTN10" s="10"/>
      <c r="TTO10" s="10"/>
      <c r="TTP10" s="10"/>
      <c r="TTQ10" s="10"/>
      <c r="TTR10" s="10"/>
      <c r="TTS10" s="10"/>
      <c r="TTT10" s="10"/>
      <c r="TTU10" s="10"/>
      <c r="TTV10" s="10"/>
      <c r="TTW10" s="10"/>
      <c r="TTX10" s="10"/>
      <c r="TTY10" s="10"/>
      <c r="TTZ10" s="10"/>
      <c r="TUA10" s="10"/>
      <c r="TUB10" s="10"/>
      <c r="TUC10" s="10"/>
      <c r="TUD10" s="10"/>
      <c r="TUE10" s="10"/>
      <c r="TUF10" s="10"/>
      <c r="TUG10" s="10"/>
      <c r="TUH10" s="10"/>
      <c r="TUI10" s="10"/>
      <c r="TUJ10" s="10"/>
      <c r="TUK10" s="10"/>
      <c r="TUL10" s="10"/>
      <c r="TUM10" s="10"/>
      <c r="TUN10" s="10"/>
      <c r="TUO10" s="10"/>
      <c r="TUP10" s="10"/>
      <c r="TUQ10" s="10"/>
      <c r="TUR10" s="10"/>
      <c r="TUS10" s="10"/>
      <c r="TUT10" s="10"/>
      <c r="TUU10" s="10"/>
      <c r="TUV10" s="10"/>
      <c r="TUW10" s="10"/>
      <c r="TUX10" s="10"/>
      <c r="TUY10" s="10"/>
      <c r="TUZ10" s="10"/>
      <c r="TVA10" s="10"/>
      <c r="TVB10" s="10"/>
      <c r="TVC10" s="10"/>
      <c r="TVD10" s="10"/>
      <c r="TVE10" s="10"/>
      <c r="TVF10" s="10"/>
      <c r="TVG10" s="10"/>
      <c r="TVH10" s="10"/>
      <c r="TVI10" s="10"/>
      <c r="TVJ10" s="10"/>
      <c r="TVK10" s="10"/>
      <c r="TVL10" s="10"/>
      <c r="TVM10" s="10"/>
      <c r="TVN10" s="10"/>
      <c r="TVO10" s="10"/>
      <c r="TVP10" s="10"/>
      <c r="TVQ10" s="10"/>
      <c r="TVR10" s="10"/>
      <c r="TVS10" s="10"/>
      <c r="TVT10" s="10"/>
      <c r="TVU10" s="10"/>
      <c r="TVV10" s="10"/>
      <c r="TVW10" s="10"/>
      <c r="TVX10" s="10"/>
      <c r="TVY10" s="10"/>
      <c r="TVZ10" s="10"/>
      <c r="TWA10" s="10"/>
      <c r="TWB10" s="10"/>
      <c r="TWC10" s="10"/>
      <c r="TWD10" s="10"/>
      <c r="TWE10" s="10"/>
      <c r="TWF10" s="10"/>
      <c r="TWG10" s="10"/>
      <c r="TWH10" s="10"/>
      <c r="TWI10" s="10"/>
      <c r="TWJ10" s="10"/>
      <c r="TWK10" s="10"/>
      <c r="TWL10" s="10"/>
      <c r="TWM10" s="10"/>
      <c r="TWN10" s="10"/>
      <c r="TWO10" s="10"/>
      <c r="TWP10" s="10"/>
      <c r="TWQ10" s="10"/>
      <c r="TWR10" s="10"/>
      <c r="TWS10" s="10"/>
      <c r="TWT10" s="10"/>
      <c r="TWU10" s="10"/>
      <c r="TWV10" s="10"/>
      <c r="TWW10" s="10"/>
      <c r="TWX10" s="10"/>
      <c r="TWY10" s="10"/>
      <c r="TWZ10" s="10"/>
      <c r="TXA10" s="10"/>
      <c r="TXB10" s="10"/>
      <c r="TXC10" s="10"/>
      <c r="TXD10" s="10"/>
      <c r="TXE10" s="10"/>
      <c r="TXF10" s="10"/>
      <c r="TXG10" s="10"/>
      <c r="TXH10" s="10"/>
      <c r="TXI10" s="10"/>
      <c r="TXJ10" s="10"/>
      <c r="TXK10" s="10"/>
      <c r="TXL10" s="10"/>
      <c r="TXM10" s="10"/>
      <c r="TXN10" s="10"/>
      <c r="TXO10" s="10"/>
      <c r="TXP10" s="10"/>
      <c r="TXQ10" s="10"/>
      <c r="TXR10" s="10"/>
      <c r="TXS10" s="10"/>
      <c r="TXT10" s="10"/>
      <c r="TXU10" s="10"/>
      <c r="TXV10" s="10"/>
      <c r="TXW10" s="10"/>
      <c r="TXX10" s="10"/>
      <c r="TXY10" s="10"/>
      <c r="TXZ10" s="10"/>
      <c r="TYA10" s="10"/>
      <c r="TYB10" s="10"/>
      <c r="TYC10" s="10"/>
      <c r="TYD10" s="10"/>
      <c r="TYE10" s="10"/>
      <c r="TYF10" s="10"/>
      <c r="TYG10" s="10"/>
      <c r="TYH10" s="10"/>
      <c r="TYI10" s="10"/>
      <c r="TYJ10" s="10"/>
      <c r="TYK10" s="10"/>
      <c r="TYL10" s="10"/>
      <c r="TYM10" s="10"/>
      <c r="TYN10" s="10"/>
      <c r="TYO10" s="10"/>
      <c r="TYP10" s="10"/>
      <c r="TYQ10" s="10"/>
      <c r="TYR10" s="10"/>
      <c r="TYS10" s="10"/>
      <c r="TYT10" s="10"/>
      <c r="TYU10" s="10"/>
      <c r="TYV10" s="10"/>
      <c r="TYW10" s="10"/>
      <c r="TYX10" s="10"/>
      <c r="TYY10" s="10"/>
      <c r="TYZ10" s="10"/>
      <c r="TZA10" s="10"/>
      <c r="TZB10" s="10"/>
      <c r="TZC10" s="10"/>
      <c r="TZD10" s="10"/>
      <c r="TZE10" s="10"/>
      <c r="TZF10" s="10"/>
      <c r="TZG10" s="10"/>
      <c r="TZH10" s="10"/>
      <c r="TZI10" s="10"/>
      <c r="TZJ10" s="10"/>
      <c r="TZK10" s="10"/>
      <c r="TZL10" s="10"/>
      <c r="TZM10" s="10"/>
      <c r="TZN10" s="10"/>
      <c r="TZO10" s="10"/>
      <c r="TZP10" s="10"/>
      <c r="TZQ10" s="10"/>
      <c r="TZR10" s="10"/>
      <c r="TZS10" s="10"/>
      <c r="TZT10" s="10"/>
      <c r="TZU10" s="10"/>
      <c r="TZV10" s="10"/>
      <c r="TZW10" s="10"/>
      <c r="TZX10" s="10"/>
      <c r="TZY10" s="10"/>
      <c r="TZZ10" s="10"/>
      <c r="UAA10" s="10"/>
      <c r="UAB10" s="10"/>
      <c r="UAC10" s="10"/>
      <c r="UAD10" s="10"/>
      <c r="UAE10" s="10"/>
      <c r="UAF10" s="10"/>
      <c r="UAG10" s="10"/>
      <c r="UAH10" s="10"/>
      <c r="UAI10" s="10"/>
      <c r="UAJ10" s="10"/>
      <c r="UAK10" s="10"/>
      <c r="UAL10" s="10"/>
      <c r="UAM10" s="10"/>
      <c r="UAN10" s="10"/>
      <c r="UAO10" s="10"/>
      <c r="UAP10" s="10"/>
      <c r="UAQ10" s="10"/>
      <c r="UAR10" s="10"/>
      <c r="UAS10" s="10"/>
      <c r="UAT10" s="10"/>
      <c r="UAU10" s="10"/>
      <c r="UAV10" s="10"/>
      <c r="UAW10" s="10"/>
      <c r="UAX10" s="10"/>
      <c r="UAY10" s="10"/>
      <c r="UAZ10" s="10"/>
      <c r="UBA10" s="10"/>
      <c r="UBB10" s="10"/>
      <c r="UBC10" s="10"/>
      <c r="UBD10" s="10"/>
      <c r="UBE10" s="10"/>
      <c r="UBF10" s="10"/>
      <c r="UBG10" s="10"/>
      <c r="UBH10" s="10"/>
      <c r="UBI10" s="10"/>
      <c r="UBJ10" s="10"/>
      <c r="UBK10" s="10"/>
      <c r="UBL10" s="10"/>
      <c r="UBM10" s="10"/>
      <c r="UBN10" s="10"/>
      <c r="UBO10" s="10"/>
      <c r="UBP10" s="10"/>
      <c r="UBQ10" s="10"/>
      <c r="UBR10" s="10"/>
      <c r="UBS10" s="10"/>
      <c r="UBT10" s="10"/>
      <c r="UBU10" s="10"/>
      <c r="UBV10" s="10"/>
      <c r="UBW10" s="10"/>
      <c r="UBX10" s="10"/>
      <c r="UBY10" s="10"/>
      <c r="UBZ10" s="10"/>
      <c r="UCA10" s="10"/>
      <c r="UCB10" s="10"/>
      <c r="UCC10" s="10"/>
      <c r="UCD10" s="10"/>
      <c r="UCE10" s="10"/>
      <c r="UCF10" s="10"/>
      <c r="UCG10" s="10"/>
      <c r="UCH10" s="10"/>
      <c r="UCI10" s="10"/>
      <c r="UCJ10" s="10"/>
      <c r="UCK10" s="10"/>
      <c r="UCL10" s="10"/>
      <c r="UCM10" s="10"/>
      <c r="UCN10" s="10"/>
      <c r="UCO10" s="10"/>
      <c r="UCP10" s="10"/>
      <c r="UCQ10" s="10"/>
      <c r="UCR10" s="10"/>
      <c r="UCS10" s="10"/>
      <c r="UCT10" s="10"/>
      <c r="UCU10" s="10"/>
      <c r="UCV10" s="10"/>
      <c r="UCW10" s="10"/>
      <c r="UCX10" s="10"/>
      <c r="UCY10" s="10"/>
      <c r="UCZ10" s="10"/>
      <c r="UDA10" s="10"/>
      <c r="UDB10" s="10"/>
      <c r="UDC10" s="10"/>
      <c r="UDD10" s="10"/>
      <c r="UDE10" s="10"/>
      <c r="UDF10" s="10"/>
      <c r="UDG10" s="10"/>
      <c r="UDH10" s="10"/>
      <c r="UDI10" s="10"/>
      <c r="UDJ10" s="10"/>
      <c r="UDK10" s="10"/>
      <c r="UDL10" s="10"/>
      <c r="UDM10" s="10"/>
      <c r="UDN10" s="10"/>
      <c r="UDO10" s="10"/>
      <c r="UDP10" s="10"/>
      <c r="UDQ10" s="10"/>
      <c r="UDR10" s="10"/>
      <c r="UDS10" s="10"/>
      <c r="UDT10" s="10"/>
      <c r="UDU10" s="10"/>
      <c r="UDV10" s="10"/>
      <c r="UDW10" s="10"/>
      <c r="UDX10" s="10"/>
      <c r="UDY10" s="10"/>
      <c r="UDZ10" s="10"/>
      <c r="UEA10" s="10"/>
      <c r="UEB10" s="10"/>
      <c r="UEC10" s="10"/>
      <c r="UED10" s="10"/>
      <c r="UEE10" s="10"/>
      <c r="UEF10" s="10"/>
      <c r="UEG10" s="10"/>
      <c r="UEH10" s="10"/>
      <c r="UEI10" s="10"/>
      <c r="UEJ10" s="10"/>
      <c r="UEK10" s="10"/>
      <c r="UEL10" s="10"/>
      <c r="UEM10" s="10"/>
      <c r="UEN10" s="10"/>
      <c r="UEO10" s="10"/>
      <c r="UEP10" s="10"/>
      <c r="UEQ10" s="10"/>
      <c r="UER10" s="10"/>
      <c r="UES10" s="10"/>
      <c r="UET10" s="10"/>
      <c r="UEU10" s="10"/>
      <c r="UEV10" s="10"/>
      <c r="UEW10" s="10"/>
      <c r="UEX10" s="10"/>
      <c r="UEY10" s="10"/>
      <c r="UEZ10" s="10"/>
      <c r="UFA10" s="10"/>
      <c r="UFB10" s="10"/>
      <c r="UFC10" s="10"/>
      <c r="UFD10" s="10"/>
      <c r="UFE10" s="10"/>
      <c r="UFF10" s="10"/>
      <c r="UFG10" s="10"/>
      <c r="UFH10" s="10"/>
      <c r="UFI10" s="10"/>
      <c r="UFJ10" s="10"/>
      <c r="UFK10" s="10"/>
      <c r="UFL10" s="10"/>
      <c r="UFM10" s="10"/>
      <c r="UFN10" s="10"/>
      <c r="UFO10" s="10"/>
      <c r="UFP10" s="10"/>
      <c r="UFQ10" s="10"/>
      <c r="UFR10" s="10"/>
      <c r="UFS10" s="10"/>
      <c r="UFT10" s="10"/>
      <c r="UFU10" s="10"/>
      <c r="UFV10" s="10"/>
      <c r="UFW10" s="10"/>
      <c r="UFX10" s="10"/>
      <c r="UFY10" s="10"/>
      <c r="UFZ10" s="10"/>
      <c r="UGA10" s="10"/>
      <c r="UGB10" s="10"/>
      <c r="UGC10" s="10"/>
      <c r="UGD10" s="10"/>
      <c r="UGE10" s="10"/>
      <c r="UGF10" s="10"/>
      <c r="UGG10" s="10"/>
      <c r="UGH10" s="10"/>
      <c r="UGI10" s="10"/>
      <c r="UGJ10" s="10"/>
      <c r="UGK10" s="10"/>
      <c r="UGL10" s="10"/>
      <c r="UGM10" s="10"/>
      <c r="UGN10" s="10"/>
      <c r="UGO10" s="10"/>
      <c r="UGP10" s="10"/>
      <c r="UGQ10" s="10"/>
      <c r="UGR10" s="10"/>
      <c r="UGS10" s="10"/>
      <c r="UGT10" s="10"/>
      <c r="UGU10" s="10"/>
      <c r="UGV10" s="10"/>
      <c r="UGW10" s="10"/>
      <c r="UGX10" s="10"/>
      <c r="UGY10" s="10"/>
      <c r="UGZ10" s="10"/>
      <c r="UHA10" s="10"/>
      <c r="UHB10" s="10"/>
      <c r="UHC10" s="10"/>
      <c r="UHD10" s="10"/>
      <c r="UHE10" s="10"/>
      <c r="UHF10" s="10"/>
      <c r="UHG10" s="10"/>
      <c r="UHH10" s="10"/>
      <c r="UHI10" s="10"/>
      <c r="UHJ10" s="10"/>
      <c r="UHK10" s="10"/>
      <c r="UHL10" s="10"/>
      <c r="UHM10" s="10"/>
      <c r="UHN10" s="10"/>
      <c r="UHO10" s="10"/>
      <c r="UHP10" s="10"/>
      <c r="UHQ10" s="10"/>
      <c r="UHR10" s="10"/>
      <c r="UHS10" s="10"/>
      <c r="UHT10" s="10"/>
      <c r="UHU10" s="10"/>
      <c r="UHV10" s="10"/>
      <c r="UHW10" s="10"/>
      <c r="UHX10" s="10"/>
      <c r="UHY10" s="10"/>
      <c r="UHZ10" s="10"/>
      <c r="UIA10" s="10"/>
      <c r="UIB10" s="10"/>
      <c r="UIC10" s="10"/>
      <c r="UID10" s="10"/>
      <c r="UIE10" s="10"/>
      <c r="UIF10" s="10"/>
      <c r="UIG10" s="10"/>
      <c r="UIH10" s="10"/>
      <c r="UII10" s="10"/>
      <c r="UIJ10" s="10"/>
      <c r="UIK10" s="10"/>
      <c r="UIL10" s="10"/>
      <c r="UIM10" s="10"/>
      <c r="UIN10" s="10"/>
      <c r="UIO10" s="10"/>
      <c r="UIP10" s="10"/>
      <c r="UIQ10" s="10"/>
      <c r="UIR10" s="10"/>
      <c r="UIS10" s="10"/>
      <c r="UIT10" s="10"/>
      <c r="UIU10" s="10"/>
      <c r="UIV10" s="10"/>
      <c r="UIW10" s="10"/>
      <c r="UIX10" s="10"/>
      <c r="UIY10" s="10"/>
      <c r="UIZ10" s="10"/>
      <c r="UJA10" s="10"/>
      <c r="UJB10" s="10"/>
      <c r="UJC10" s="10"/>
      <c r="UJD10" s="10"/>
      <c r="UJE10" s="10"/>
      <c r="UJF10" s="10"/>
      <c r="UJG10" s="10"/>
      <c r="UJH10" s="10"/>
      <c r="UJI10" s="10"/>
      <c r="UJJ10" s="10"/>
      <c r="UJK10" s="10"/>
      <c r="UJL10" s="10"/>
      <c r="UJM10" s="10"/>
      <c r="UJN10" s="10"/>
      <c r="UJO10" s="10"/>
      <c r="UJP10" s="10"/>
      <c r="UJQ10" s="10"/>
      <c r="UJR10" s="10"/>
      <c r="UJS10" s="10"/>
      <c r="UJT10" s="10"/>
      <c r="UJU10" s="10"/>
      <c r="UJV10" s="10"/>
      <c r="UJW10" s="10"/>
      <c r="UJX10" s="10"/>
      <c r="UJY10" s="10"/>
      <c r="UJZ10" s="10"/>
      <c r="UKA10" s="10"/>
      <c r="UKB10" s="10"/>
      <c r="UKC10" s="10"/>
      <c r="UKD10" s="10"/>
      <c r="UKE10" s="10"/>
      <c r="UKF10" s="10"/>
      <c r="UKG10" s="10"/>
      <c r="UKH10" s="10"/>
      <c r="UKI10" s="10"/>
      <c r="UKJ10" s="10"/>
      <c r="UKK10" s="10"/>
      <c r="UKL10" s="10"/>
      <c r="UKM10" s="10"/>
      <c r="UKN10" s="10"/>
      <c r="UKO10" s="10"/>
      <c r="UKP10" s="10"/>
      <c r="UKQ10" s="10"/>
      <c r="UKR10" s="10"/>
      <c r="UKS10" s="10"/>
      <c r="UKT10" s="10"/>
      <c r="UKU10" s="10"/>
      <c r="UKV10" s="10"/>
      <c r="UKW10" s="10"/>
      <c r="UKX10" s="10"/>
      <c r="UKY10" s="10"/>
      <c r="UKZ10" s="10"/>
      <c r="ULA10" s="10"/>
      <c r="ULB10" s="10"/>
      <c r="ULC10" s="10"/>
      <c r="ULD10" s="10"/>
      <c r="ULE10" s="10"/>
      <c r="ULF10" s="10"/>
      <c r="ULG10" s="10"/>
      <c r="ULH10" s="10"/>
      <c r="ULI10" s="10"/>
      <c r="ULJ10" s="10"/>
      <c r="ULK10" s="10"/>
      <c r="ULL10" s="10"/>
      <c r="ULM10" s="10"/>
      <c r="ULN10" s="10"/>
      <c r="ULO10" s="10"/>
      <c r="ULP10" s="10"/>
      <c r="ULQ10" s="10"/>
      <c r="ULR10" s="10"/>
      <c r="ULS10" s="10"/>
      <c r="ULT10" s="10"/>
      <c r="ULU10" s="10"/>
      <c r="ULV10" s="10"/>
      <c r="ULW10" s="10"/>
      <c r="ULX10" s="10"/>
      <c r="ULY10" s="10"/>
      <c r="ULZ10" s="10"/>
      <c r="UMA10" s="10"/>
      <c r="UMB10" s="10"/>
      <c r="UMC10" s="10"/>
      <c r="UMD10" s="10"/>
      <c r="UME10" s="10"/>
      <c r="UMF10" s="10"/>
      <c r="UMG10" s="10"/>
      <c r="UMH10" s="10"/>
      <c r="UMI10" s="10"/>
      <c r="UMJ10" s="10"/>
      <c r="UMK10" s="10"/>
      <c r="UML10" s="10"/>
      <c r="UMM10" s="10"/>
      <c r="UMN10" s="10"/>
      <c r="UMO10" s="10"/>
      <c r="UMP10" s="10"/>
      <c r="UMQ10" s="10"/>
      <c r="UMR10" s="10"/>
      <c r="UMS10" s="10"/>
      <c r="UMT10" s="10"/>
      <c r="UMU10" s="10"/>
      <c r="UMV10" s="10"/>
      <c r="UMW10" s="10"/>
      <c r="UMX10" s="10"/>
      <c r="UMY10" s="10"/>
      <c r="UMZ10" s="10"/>
      <c r="UNA10" s="10"/>
      <c r="UNB10" s="10"/>
      <c r="UNC10" s="10"/>
      <c r="UND10" s="10"/>
      <c r="UNE10" s="10"/>
      <c r="UNF10" s="10"/>
      <c r="UNG10" s="10"/>
      <c r="UNH10" s="10"/>
      <c r="UNI10" s="10"/>
      <c r="UNJ10" s="10"/>
      <c r="UNK10" s="10"/>
      <c r="UNL10" s="10"/>
      <c r="UNM10" s="10"/>
      <c r="UNN10" s="10"/>
      <c r="UNO10" s="10"/>
      <c r="UNP10" s="10"/>
      <c r="UNQ10" s="10"/>
      <c r="UNR10" s="10"/>
      <c r="UNS10" s="10"/>
      <c r="UNT10" s="10"/>
      <c r="UNU10" s="10"/>
      <c r="UNV10" s="10"/>
      <c r="UNW10" s="10"/>
      <c r="UNX10" s="10"/>
      <c r="UNY10" s="10"/>
      <c r="UNZ10" s="10"/>
      <c r="UOA10" s="10"/>
      <c r="UOB10" s="10"/>
      <c r="UOC10" s="10"/>
      <c r="UOD10" s="10"/>
      <c r="UOE10" s="10"/>
      <c r="UOF10" s="10"/>
      <c r="UOG10" s="10"/>
      <c r="UOH10" s="10"/>
      <c r="UOI10" s="10"/>
      <c r="UOJ10" s="10"/>
      <c r="UOK10" s="10"/>
      <c r="UOL10" s="10"/>
      <c r="UOM10" s="10"/>
      <c r="UON10" s="10"/>
      <c r="UOO10" s="10"/>
      <c r="UOP10" s="10"/>
      <c r="UOQ10" s="10"/>
      <c r="UOR10" s="10"/>
      <c r="UOS10" s="10"/>
      <c r="UOT10" s="10"/>
      <c r="UOU10" s="10"/>
      <c r="UOV10" s="10"/>
      <c r="UOW10" s="10"/>
      <c r="UOX10" s="10"/>
      <c r="UOY10" s="10"/>
      <c r="UOZ10" s="10"/>
      <c r="UPA10" s="10"/>
      <c r="UPB10" s="10"/>
      <c r="UPC10" s="10"/>
      <c r="UPD10" s="10"/>
      <c r="UPE10" s="10"/>
      <c r="UPF10" s="10"/>
      <c r="UPG10" s="10"/>
      <c r="UPH10" s="10"/>
      <c r="UPI10" s="10"/>
      <c r="UPJ10" s="10"/>
      <c r="UPK10" s="10"/>
      <c r="UPL10" s="10"/>
      <c r="UPM10" s="10"/>
      <c r="UPN10" s="10"/>
      <c r="UPO10" s="10"/>
      <c r="UPP10" s="10"/>
      <c r="UPQ10" s="10"/>
      <c r="UPR10" s="10"/>
      <c r="UPS10" s="10"/>
      <c r="UPT10" s="10"/>
      <c r="UPU10" s="10"/>
      <c r="UPV10" s="10"/>
      <c r="UPW10" s="10"/>
      <c r="UPX10" s="10"/>
      <c r="UPY10" s="10"/>
      <c r="UPZ10" s="10"/>
      <c r="UQA10" s="10"/>
      <c r="UQB10" s="10"/>
      <c r="UQC10" s="10"/>
      <c r="UQD10" s="10"/>
      <c r="UQE10" s="10"/>
      <c r="UQF10" s="10"/>
      <c r="UQG10" s="10"/>
      <c r="UQH10" s="10"/>
      <c r="UQI10" s="10"/>
      <c r="UQJ10" s="10"/>
      <c r="UQK10" s="10"/>
      <c r="UQL10" s="10"/>
      <c r="UQM10" s="10"/>
      <c r="UQN10" s="10"/>
      <c r="UQO10" s="10"/>
      <c r="UQP10" s="10"/>
      <c r="UQQ10" s="10"/>
      <c r="UQR10" s="10"/>
      <c r="UQS10" s="10"/>
      <c r="UQT10" s="10"/>
      <c r="UQU10" s="10"/>
      <c r="UQV10" s="10"/>
      <c r="UQW10" s="10"/>
      <c r="UQX10" s="10"/>
      <c r="UQY10" s="10"/>
      <c r="UQZ10" s="10"/>
      <c r="URA10" s="10"/>
      <c r="URB10" s="10"/>
      <c r="URC10" s="10"/>
      <c r="URD10" s="10"/>
      <c r="URE10" s="10"/>
      <c r="URF10" s="10"/>
      <c r="URG10" s="10"/>
      <c r="URH10" s="10"/>
      <c r="URI10" s="10"/>
      <c r="URJ10" s="10"/>
      <c r="URK10" s="10"/>
      <c r="URL10" s="10"/>
      <c r="URM10" s="10"/>
      <c r="URN10" s="10"/>
      <c r="URO10" s="10"/>
      <c r="URP10" s="10"/>
      <c r="URQ10" s="10"/>
      <c r="URR10" s="10"/>
      <c r="URS10" s="10"/>
      <c r="URT10" s="10"/>
      <c r="URU10" s="10"/>
      <c r="URV10" s="10"/>
      <c r="URW10" s="10"/>
      <c r="URX10" s="10"/>
      <c r="URY10" s="10"/>
      <c r="URZ10" s="10"/>
      <c r="USA10" s="10"/>
      <c r="USB10" s="10"/>
      <c r="USC10" s="10"/>
      <c r="USD10" s="10"/>
      <c r="USE10" s="10"/>
      <c r="USF10" s="10"/>
      <c r="USG10" s="10"/>
      <c r="USH10" s="10"/>
      <c r="USI10" s="10"/>
      <c r="USJ10" s="10"/>
      <c r="USK10" s="10"/>
      <c r="USL10" s="10"/>
      <c r="USM10" s="10"/>
      <c r="USN10" s="10"/>
      <c r="USO10" s="10"/>
      <c r="USP10" s="10"/>
      <c r="USQ10" s="10"/>
      <c r="USR10" s="10"/>
      <c r="USS10" s="10"/>
      <c r="UST10" s="10"/>
      <c r="USU10" s="10"/>
      <c r="USV10" s="10"/>
      <c r="USW10" s="10"/>
      <c r="USX10" s="10"/>
      <c r="USY10" s="10"/>
      <c r="USZ10" s="10"/>
      <c r="UTA10" s="10"/>
      <c r="UTB10" s="10"/>
      <c r="UTC10" s="10"/>
      <c r="UTD10" s="10"/>
      <c r="UTE10" s="10"/>
      <c r="UTF10" s="10"/>
      <c r="UTG10" s="10"/>
      <c r="UTH10" s="10"/>
      <c r="UTI10" s="10"/>
      <c r="UTJ10" s="10"/>
      <c r="UTK10" s="10"/>
      <c r="UTL10" s="10"/>
      <c r="UTM10" s="10"/>
      <c r="UTN10" s="10"/>
      <c r="UTO10" s="10"/>
      <c r="UTP10" s="10"/>
      <c r="UTQ10" s="10"/>
      <c r="UTR10" s="10"/>
      <c r="UTS10" s="10"/>
      <c r="UTT10" s="10"/>
      <c r="UTU10" s="10"/>
      <c r="UTV10" s="10"/>
      <c r="UTW10" s="10"/>
      <c r="UTX10" s="10"/>
      <c r="UTY10" s="10"/>
      <c r="UTZ10" s="10"/>
      <c r="UUA10" s="10"/>
      <c r="UUB10" s="10"/>
      <c r="UUC10" s="10"/>
      <c r="UUD10" s="10"/>
      <c r="UUE10" s="10"/>
      <c r="UUF10" s="10"/>
      <c r="UUG10" s="10"/>
      <c r="UUH10" s="10"/>
      <c r="UUI10" s="10"/>
      <c r="UUJ10" s="10"/>
      <c r="UUK10" s="10"/>
      <c r="UUL10" s="10"/>
      <c r="UUM10" s="10"/>
      <c r="UUN10" s="10"/>
      <c r="UUO10" s="10"/>
      <c r="UUP10" s="10"/>
      <c r="UUQ10" s="10"/>
      <c r="UUR10" s="10"/>
      <c r="UUS10" s="10"/>
      <c r="UUT10" s="10"/>
      <c r="UUU10" s="10"/>
      <c r="UUV10" s="10"/>
      <c r="UUW10" s="10"/>
      <c r="UUX10" s="10"/>
      <c r="UUY10" s="10"/>
      <c r="UUZ10" s="10"/>
      <c r="UVA10" s="10"/>
      <c r="UVB10" s="10"/>
      <c r="UVC10" s="10"/>
      <c r="UVD10" s="10"/>
      <c r="UVE10" s="10"/>
      <c r="UVF10" s="10"/>
      <c r="UVG10" s="10"/>
      <c r="UVH10" s="10"/>
      <c r="UVI10" s="10"/>
      <c r="UVJ10" s="10"/>
      <c r="UVK10" s="10"/>
      <c r="UVL10" s="10"/>
      <c r="UVM10" s="10"/>
      <c r="UVN10" s="10"/>
      <c r="UVO10" s="10"/>
      <c r="UVP10" s="10"/>
      <c r="UVQ10" s="10"/>
      <c r="UVR10" s="10"/>
      <c r="UVS10" s="10"/>
      <c r="UVT10" s="10"/>
      <c r="UVU10" s="10"/>
      <c r="UVV10" s="10"/>
      <c r="UVW10" s="10"/>
      <c r="UVX10" s="10"/>
      <c r="UVY10" s="10"/>
      <c r="UVZ10" s="10"/>
      <c r="UWA10" s="10"/>
      <c r="UWB10" s="10"/>
      <c r="UWC10" s="10"/>
      <c r="UWD10" s="10"/>
      <c r="UWE10" s="10"/>
      <c r="UWF10" s="10"/>
      <c r="UWG10" s="10"/>
      <c r="UWH10" s="10"/>
      <c r="UWI10" s="10"/>
      <c r="UWJ10" s="10"/>
      <c r="UWK10" s="10"/>
      <c r="UWL10" s="10"/>
      <c r="UWM10" s="10"/>
      <c r="UWN10" s="10"/>
      <c r="UWO10" s="10"/>
      <c r="UWP10" s="10"/>
      <c r="UWQ10" s="10"/>
      <c r="UWR10" s="10"/>
      <c r="UWS10" s="10"/>
      <c r="UWT10" s="10"/>
      <c r="UWU10" s="10"/>
      <c r="UWV10" s="10"/>
      <c r="UWW10" s="10"/>
      <c r="UWX10" s="10"/>
      <c r="UWY10" s="10"/>
      <c r="UWZ10" s="10"/>
      <c r="UXA10" s="10"/>
      <c r="UXB10" s="10"/>
      <c r="UXC10" s="10"/>
      <c r="UXD10" s="10"/>
      <c r="UXE10" s="10"/>
      <c r="UXF10" s="10"/>
      <c r="UXG10" s="10"/>
      <c r="UXH10" s="10"/>
      <c r="UXI10" s="10"/>
      <c r="UXJ10" s="10"/>
      <c r="UXK10" s="10"/>
      <c r="UXL10" s="10"/>
      <c r="UXM10" s="10"/>
      <c r="UXN10" s="10"/>
      <c r="UXO10" s="10"/>
      <c r="UXP10" s="10"/>
      <c r="UXQ10" s="10"/>
      <c r="UXR10" s="10"/>
      <c r="UXS10" s="10"/>
      <c r="UXT10" s="10"/>
      <c r="UXU10" s="10"/>
      <c r="UXV10" s="10"/>
      <c r="UXW10" s="10"/>
      <c r="UXX10" s="10"/>
      <c r="UXY10" s="10"/>
      <c r="UXZ10" s="10"/>
      <c r="UYA10" s="10"/>
      <c r="UYB10" s="10"/>
      <c r="UYC10" s="10"/>
      <c r="UYD10" s="10"/>
      <c r="UYE10" s="10"/>
      <c r="UYF10" s="10"/>
      <c r="UYG10" s="10"/>
      <c r="UYH10" s="10"/>
      <c r="UYI10" s="10"/>
      <c r="UYJ10" s="10"/>
      <c r="UYK10" s="10"/>
      <c r="UYL10" s="10"/>
      <c r="UYM10" s="10"/>
      <c r="UYN10" s="10"/>
      <c r="UYO10" s="10"/>
      <c r="UYP10" s="10"/>
      <c r="UYQ10" s="10"/>
      <c r="UYR10" s="10"/>
      <c r="UYS10" s="10"/>
      <c r="UYT10" s="10"/>
      <c r="UYU10" s="10"/>
      <c r="UYV10" s="10"/>
      <c r="UYW10" s="10"/>
      <c r="UYX10" s="10"/>
      <c r="UYY10" s="10"/>
      <c r="UYZ10" s="10"/>
      <c r="UZA10" s="10"/>
      <c r="UZB10" s="10"/>
      <c r="UZC10" s="10"/>
      <c r="UZD10" s="10"/>
      <c r="UZE10" s="10"/>
      <c r="UZF10" s="10"/>
      <c r="UZG10" s="10"/>
      <c r="UZH10" s="10"/>
      <c r="UZI10" s="10"/>
      <c r="UZJ10" s="10"/>
      <c r="UZK10" s="10"/>
      <c r="UZL10" s="10"/>
      <c r="UZM10" s="10"/>
      <c r="UZN10" s="10"/>
      <c r="UZO10" s="10"/>
      <c r="UZP10" s="10"/>
      <c r="UZQ10" s="10"/>
      <c r="UZR10" s="10"/>
      <c r="UZS10" s="10"/>
      <c r="UZT10" s="10"/>
      <c r="UZU10" s="10"/>
      <c r="UZV10" s="10"/>
      <c r="UZW10" s="10"/>
      <c r="UZX10" s="10"/>
      <c r="UZY10" s="10"/>
      <c r="UZZ10" s="10"/>
      <c r="VAA10" s="10"/>
      <c r="VAB10" s="10"/>
      <c r="VAC10" s="10"/>
      <c r="VAD10" s="10"/>
      <c r="VAE10" s="10"/>
      <c r="VAF10" s="10"/>
      <c r="VAG10" s="10"/>
      <c r="VAH10" s="10"/>
      <c r="VAI10" s="10"/>
      <c r="VAJ10" s="10"/>
      <c r="VAK10" s="10"/>
      <c r="VAL10" s="10"/>
      <c r="VAM10" s="10"/>
      <c r="VAN10" s="10"/>
      <c r="VAO10" s="10"/>
      <c r="VAP10" s="10"/>
      <c r="VAQ10" s="10"/>
      <c r="VAR10" s="10"/>
      <c r="VAS10" s="10"/>
      <c r="VAT10" s="10"/>
      <c r="VAU10" s="10"/>
      <c r="VAV10" s="10"/>
      <c r="VAW10" s="10"/>
      <c r="VAX10" s="10"/>
      <c r="VAY10" s="10"/>
      <c r="VAZ10" s="10"/>
      <c r="VBA10" s="10"/>
      <c r="VBB10" s="10"/>
      <c r="VBC10" s="10"/>
      <c r="VBD10" s="10"/>
      <c r="VBE10" s="10"/>
      <c r="VBF10" s="10"/>
      <c r="VBG10" s="10"/>
      <c r="VBH10" s="10"/>
      <c r="VBI10" s="10"/>
      <c r="VBJ10" s="10"/>
      <c r="VBK10" s="10"/>
      <c r="VBL10" s="10"/>
      <c r="VBM10" s="10"/>
      <c r="VBN10" s="10"/>
      <c r="VBO10" s="10"/>
      <c r="VBP10" s="10"/>
      <c r="VBQ10" s="10"/>
      <c r="VBR10" s="10"/>
      <c r="VBS10" s="10"/>
      <c r="VBT10" s="10"/>
      <c r="VBU10" s="10"/>
      <c r="VBV10" s="10"/>
      <c r="VBW10" s="10"/>
      <c r="VBX10" s="10"/>
      <c r="VBY10" s="10"/>
      <c r="VBZ10" s="10"/>
      <c r="VCA10" s="10"/>
      <c r="VCB10" s="10"/>
      <c r="VCC10" s="10"/>
      <c r="VCD10" s="10"/>
      <c r="VCE10" s="10"/>
      <c r="VCF10" s="10"/>
      <c r="VCG10" s="10"/>
      <c r="VCH10" s="10"/>
      <c r="VCI10" s="10"/>
      <c r="VCJ10" s="10"/>
      <c r="VCK10" s="10"/>
      <c r="VCL10" s="10"/>
      <c r="VCM10" s="10"/>
      <c r="VCN10" s="10"/>
      <c r="VCO10" s="10"/>
      <c r="VCP10" s="10"/>
      <c r="VCQ10" s="10"/>
      <c r="VCR10" s="10"/>
      <c r="VCS10" s="10"/>
      <c r="VCT10" s="10"/>
      <c r="VCU10" s="10"/>
      <c r="VCV10" s="10"/>
      <c r="VCW10" s="10"/>
      <c r="VCX10" s="10"/>
      <c r="VCY10" s="10"/>
      <c r="VCZ10" s="10"/>
      <c r="VDA10" s="10"/>
      <c r="VDB10" s="10"/>
      <c r="VDC10" s="10"/>
      <c r="VDD10" s="10"/>
      <c r="VDE10" s="10"/>
      <c r="VDF10" s="10"/>
      <c r="VDG10" s="10"/>
      <c r="VDH10" s="10"/>
      <c r="VDI10" s="10"/>
      <c r="VDJ10" s="10"/>
      <c r="VDK10" s="10"/>
      <c r="VDL10" s="10"/>
      <c r="VDM10" s="10"/>
      <c r="VDN10" s="10"/>
      <c r="VDO10" s="10"/>
      <c r="VDP10" s="10"/>
      <c r="VDQ10" s="10"/>
      <c r="VDR10" s="10"/>
      <c r="VDS10" s="10"/>
      <c r="VDT10" s="10"/>
      <c r="VDU10" s="10"/>
      <c r="VDV10" s="10"/>
      <c r="VDW10" s="10"/>
      <c r="VDX10" s="10"/>
      <c r="VDY10" s="10"/>
      <c r="VDZ10" s="10"/>
      <c r="VEA10" s="10"/>
      <c r="VEB10" s="10"/>
      <c r="VEC10" s="10"/>
      <c r="VED10" s="10"/>
      <c r="VEE10" s="10"/>
      <c r="VEF10" s="10"/>
      <c r="VEG10" s="10"/>
      <c r="VEH10" s="10"/>
      <c r="VEI10" s="10"/>
      <c r="VEJ10" s="10"/>
      <c r="VEK10" s="10"/>
      <c r="VEL10" s="10"/>
      <c r="VEM10" s="10"/>
      <c r="VEN10" s="10"/>
      <c r="VEO10" s="10"/>
      <c r="VEP10" s="10"/>
      <c r="VEQ10" s="10"/>
      <c r="VER10" s="10"/>
      <c r="VES10" s="10"/>
      <c r="VET10" s="10"/>
      <c r="VEU10" s="10"/>
      <c r="VEV10" s="10"/>
      <c r="VEW10" s="10"/>
      <c r="VEX10" s="10"/>
      <c r="VEY10" s="10"/>
      <c r="VEZ10" s="10"/>
      <c r="VFA10" s="10"/>
      <c r="VFB10" s="10"/>
      <c r="VFC10" s="10"/>
      <c r="VFD10" s="10"/>
      <c r="VFE10" s="10"/>
      <c r="VFF10" s="10"/>
      <c r="VFG10" s="10"/>
      <c r="VFH10" s="10"/>
      <c r="VFI10" s="10"/>
      <c r="VFJ10" s="10"/>
      <c r="VFK10" s="10"/>
      <c r="VFL10" s="10"/>
      <c r="VFM10" s="10"/>
      <c r="VFN10" s="10"/>
      <c r="VFO10" s="10"/>
      <c r="VFP10" s="10"/>
      <c r="VFQ10" s="10"/>
      <c r="VFR10" s="10"/>
      <c r="VFS10" s="10"/>
      <c r="VFT10" s="10"/>
      <c r="VFU10" s="10"/>
      <c r="VFV10" s="10"/>
      <c r="VFW10" s="10"/>
      <c r="VFX10" s="10"/>
      <c r="VFY10" s="10"/>
      <c r="VFZ10" s="10"/>
      <c r="VGA10" s="10"/>
      <c r="VGB10" s="10"/>
      <c r="VGC10" s="10"/>
      <c r="VGD10" s="10"/>
      <c r="VGE10" s="10"/>
      <c r="VGF10" s="10"/>
      <c r="VGG10" s="10"/>
      <c r="VGH10" s="10"/>
      <c r="VGI10" s="10"/>
      <c r="VGJ10" s="10"/>
      <c r="VGK10" s="10"/>
      <c r="VGL10" s="10"/>
      <c r="VGM10" s="10"/>
      <c r="VGN10" s="10"/>
      <c r="VGO10" s="10"/>
      <c r="VGP10" s="10"/>
      <c r="VGQ10" s="10"/>
      <c r="VGR10" s="10"/>
      <c r="VGS10" s="10"/>
      <c r="VGT10" s="10"/>
      <c r="VGU10" s="10"/>
      <c r="VGV10" s="10"/>
      <c r="VGW10" s="10"/>
      <c r="VGX10" s="10"/>
      <c r="VGY10" s="10"/>
      <c r="VGZ10" s="10"/>
      <c r="VHA10" s="10"/>
      <c r="VHB10" s="10"/>
      <c r="VHC10" s="10"/>
      <c r="VHD10" s="10"/>
      <c r="VHE10" s="10"/>
      <c r="VHF10" s="10"/>
      <c r="VHG10" s="10"/>
      <c r="VHH10" s="10"/>
      <c r="VHI10" s="10"/>
      <c r="VHJ10" s="10"/>
      <c r="VHK10" s="10"/>
      <c r="VHL10" s="10"/>
      <c r="VHM10" s="10"/>
      <c r="VHN10" s="10"/>
      <c r="VHO10" s="10"/>
      <c r="VHP10" s="10"/>
      <c r="VHQ10" s="10"/>
      <c r="VHR10" s="10"/>
      <c r="VHS10" s="10"/>
      <c r="VHT10" s="10"/>
      <c r="VHU10" s="10"/>
      <c r="VHV10" s="10"/>
      <c r="VHW10" s="10"/>
      <c r="VHX10" s="10"/>
      <c r="VHY10" s="10"/>
      <c r="VHZ10" s="10"/>
      <c r="VIA10" s="10"/>
      <c r="VIB10" s="10"/>
      <c r="VIC10" s="10"/>
      <c r="VID10" s="10"/>
      <c r="VIE10" s="10"/>
      <c r="VIF10" s="10"/>
      <c r="VIG10" s="10"/>
      <c r="VIH10" s="10"/>
      <c r="VII10" s="10"/>
      <c r="VIJ10" s="10"/>
      <c r="VIK10" s="10"/>
      <c r="VIL10" s="10"/>
      <c r="VIM10" s="10"/>
      <c r="VIN10" s="10"/>
      <c r="VIO10" s="10"/>
      <c r="VIP10" s="10"/>
      <c r="VIQ10" s="10"/>
      <c r="VIR10" s="10"/>
      <c r="VIS10" s="10"/>
      <c r="VIT10" s="10"/>
      <c r="VIU10" s="10"/>
      <c r="VIV10" s="10"/>
      <c r="VIW10" s="10"/>
      <c r="VIX10" s="10"/>
      <c r="VIY10" s="10"/>
      <c r="VIZ10" s="10"/>
      <c r="VJA10" s="10"/>
      <c r="VJB10" s="10"/>
      <c r="VJC10" s="10"/>
      <c r="VJD10" s="10"/>
      <c r="VJE10" s="10"/>
      <c r="VJF10" s="10"/>
      <c r="VJG10" s="10"/>
      <c r="VJH10" s="10"/>
      <c r="VJI10" s="10"/>
      <c r="VJJ10" s="10"/>
      <c r="VJK10" s="10"/>
      <c r="VJL10" s="10"/>
      <c r="VJM10" s="10"/>
      <c r="VJN10" s="10"/>
      <c r="VJO10" s="10"/>
      <c r="VJP10" s="10"/>
      <c r="VJQ10" s="10"/>
      <c r="VJR10" s="10"/>
      <c r="VJS10" s="10"/>
      <c r="VJT10" s="10"/>
      <c r="VJU10" s="10"/>
      <c r="VJV10" s="10"/>
      <c r="VJW10" s="10"/>
      <c r="VJX10" s="10"/>
      <c r="VJY10" s="10"/>
      <c r="VJZ10" s="10"/>
      <c r="VKA10" s="10"/>
      <c r="VKB10" s="10"/>
      <c r="VKC10" s="10"/>
      <c r="VKD10" s="10"/>
      <c r="VKE10" s="10"/>
      <c r="VKF10" s="10"/>
      <c r="VKG10" s="10"/>
      <c r="VKH10" s="10"/>
      <c r="VKI10" s="10"/>
      <c r="VKJ10" s="10"/>
      <c r="VKK10" s="10"/>
      <c r="VKL10" s="10"/>
      <c r="VKM10" s="10"/>
      <c r="VKN10" s="10"/>
      <c r="VKO10" s="10"/>
      <c r="VKP10" s="10"/>
      <c r="VKQ10" s="10"/>
      <c r="VKR10" s="10"/>
      <c r="VKS10" s="10"/>
      <c r="VKT10" s="10"/>
      <c r="VKU10" s="10"/>
      <c r="VKV10" s="10"/>
      <c r="VKW10" s="10"/>
      <c r="VKX10" s="10"/>
      <c r="VKY10" s="10"/>
      <c r="VKZ10" s="10"/>
      <c r="VLA10" s="10"/>
      <c r="VLB10" s="10"/>
      <c r="VLC10" s="10"/>
      <c r="VLD10" s="10"/>
      <c r="VLE10" s="10"/>
      <c r="VLF10" s="10"/>
      <c r="VLG10" s="10"/>
      <c r="VLH10" s="10"/>
      <c r="VLI10" s="10"/>
      <c r="VLJ10" s="10"/>
      <c r="VLK10" s="10"/>
      <c r="VLL10" s="10"/>
      <c r="VLM10" s="10"/>
      <c r="VLN10" s="10"/>
      <c r="VLO10" s="10"/>
      <c r="VLP10" s="10"/>
      <c r="VLQ10" s="10"/>
      <c r="VLR10" s="10"/>
      <c r="VLS10" s="10"/>
      <c r="VLT10" s="10"/>
      <c r="VLU10" s="10"/>
      <c r="VLV10" s="10"/>
      <c r="VLW10" s="10"/>
      <c r="VLX10" s="10"/>
      <c r="VLY10" s="10"/>
      <c r="VLZ10" s="10"/>
      <c r="VMA10" s="10"/>
      <c r="VMB10" s="10"/>
      <c r="VMC10" s="10"/>
      <c r="VMD10" s="10"/>
      <c r="VME10" s="10"/>
      <c r="VMF10" s="10"/>
      <c r="VMG10" s="10"/>
      <c r="VMH10" s="10"/>
      <c r="VMI10" s="10"/>
      <c r="VMJ10" s="10"/>
      <c r="VMK10" s="10"/>
      <c r="VML10" s="10"/>
      <c r="VMM10" s="10"/>
      <c r="VMN10" s="10"/>
      <c r="VMO10" s="10"/>
      <c r="VMP10" s="10"/>
      <c r="VMQ10" s="10"/>
      <c r="VMR10" s="10"/>
      <c r="VMS10" s="10"/>
      <c r="VMT10" s="10"/>
      <c r="VMU10" s="10"/>
      <c r="VMV10" s="10"/>
      <c r="VMW10" s="10"/>
      <c r="VMX10" s="10"/>
      <c r="VMY10" s="10"/>
      <c r="VMZ10" s="10"/>
      <c r="VNA10" s="10"/>
      <c r="VNB10" s="10"/>
      <c r="VNC10" s="10"/>
      <c r="VND10" s="10"/>
      <c r="VNE10" s="10"/>
      <c r="VNF10" s="10"/>
      <c r="VNG10" s="10"/>
      <c r="VNH10" s="10"/>
      <c r="VNI10" s="10"/>
      <c r="VNJ10" s="10"/>
      <c r="VNK10" s="10"/>
      <c r="VNL10" s="10"/>
      <c r="VNM10" s="10"/>
      <c r="VNN10" s="10"/>
      <c r="VNO10" s="10"/>
      <c r="VNP10" s="10"/>
      <c r="VNQ10" s="10"/>
      <c r="VNR10" s="10"/>
      <c r="VNS10" s="10"/>
      <c r="VNT10" s="10"/>
      <c r="VNU10" s="10"/>
      <c r="VNV10" s="10"/>
      <c r="VNW10" s="10"/>
      <c r="VNX10" s="10"/>
      <c r="VNY10" s="10"/>
      <c r="VNZ10" s="10"/>
      <c r="VOA10" s="10"/>
      <c r="VOB10" s="10"/>
      <c r="VOC10" s="10"/>
      <c r="VOD10" s="10"/>
      <c r="VOE10" s="10"/>
      <c r="VOF10" s="10"/>
      <c r="VOG10" s="10"/>
      <c r="VOH10" s="10"/>
      <c r="VOI10" s="10"/>
      <c r="VOJ10" s="10"/>
      <c r="VOK10" s="10"/>
      <c r="VOL10" s="10"/>
      <c r="VOM10" s="10"/>
      <c r="VON10" s="10"/>
      <c r="VOO10" s="10"/>
      <c r="VOP10" s="10"/>
      <c r="VOQ10" s="10"/>
      <c r="VOR10" s="10"/>
      <c r="VOS10" s="10"/>
      <c r="VOT10" s="10"/>
      <c r="VOU10" s="10"/>
      <c r="VOV10" s="10"/>
      <c r="VOW10" s="10"/>
      <c r="VOX10" s="10"/>
      <c r="VOY10" s="10"/>
      <c r="VOZ10" s="10"/>
      <c r="VPA10" s="10"/>
      <c r="VPB10" s="10"/>
      <c r="VPC10" s="10"/>
      <c r="VPD10" s="10"/>
      <c r="VPE10" s="10"/>
      <c r="VPF10" s="10"/>
      <c r="VPG10" s="10"/>
      <c r="VPH10" s="10"/>
      <c r="VPI10" s="10"/>
      <c r="VPJ10" s="10"/>
      <c r="VPK10" s="10"/>
      <c r="VPL10" s="10"/>
      <c r="VPM10" s="10"/>
      <c r="VPN10" s="10"/>
      <c r="VPO10" s="10"/>
      <c r="VPP10" s="10"/>
      <c r="VPQ10" s="10"/>
      <c r="VPR10" s="10"/>
      <c r="VPS10" s="10"/>
      <c r="VPT10" s="10"/>
      <c r="VPU10" s="10"/>
      <c r="VPV10" s="10"/>
      <c r="VPW10" s="10"/>
      <c r="VPX10" s="10"/>
      <c r="VPY10" s="10"/>
      <c r="VPZ10" s="10"/>
      <c r="VQA10" s="10"/>
      <c r="VQB10" s="10"/>
      <c r="VQC10" s="10"/>
      <c r="VQD10" s="10"/>
      <c r="VQE10" s="10"/>
      <c r="VQF10" s="10"/>
      <c r="VQG10" s="10"/>
      <c r="VQH10" s="10"/>
      <c r="VQI10" s="10"/>
      <c r="VQJ10" s="10"/>
      <c r="VQK10" s="10"/>
      <c r="VQL10" s="10"/>
      <c r="VQM10" s="10"/>
      <c r="VQN10" s="10"/>
      <c r="VQO10" s="10"/>
      <c r="VQP10" s="10"/>
      <c r="VQQ10" s="10"/>
      <c r="VQR10" s="10"/>
      <c r="VQS10" s="10"/>
      <c r="VQT10" s="10"/>
      <c r="VQU10" s="10"/>
      <c r="VQV10" s="10"/>
      <c r="VQW10" s="10"/>
      <c r="VQX10" s="10"/>
      <c r="VQY10" s="10"/>
      <c r="VQZ10" s="10"/>
      <c r="VRA10" s="10"/>
      <c r="VRB10" s="10"/>
      <c r="VRC10" s="10"/>
      <c r="VRD10" s="10"/>
      <c r="VRE10" s="10"/>
      <c r="VRF10" s="10"/>
      <c r="VRG10" s="10"/>
      <c r="VRH10" s="10"/>
      <c r="VRI10" s="10"/>
      <c r="VRJ10" s="10"/>
      <c r="VRK10" s="10"/>
      <c r="VRL10" s="10"/>
      <c r="VRM10" s="10"/>
      <c r="VRN10" s="10"/>
      <c r="VRO10" s="10"/>
      <c r="VRP10" s="10"/>
      <c r="VRQ10" s="10"/>
      <c r="VRR10" s="10"/>
      <c r="VRS10" s="10"/>
      <c r="VRT10" s="10"/>
      <c r="VRU10" s="10"/>
      <c r="VRV10" s="10"/>
      <c r="VRW10" s="10"/>
      <c r="VRX10" s="10"/>
      <c r="VRY10" s="10"/>
      <c r="VRZ10" s="10"/>
      <c r="VSA10" s="10"/>
      <c r="VSB10" s="10"/>
      <c r="VSC10" s="10"/>
      <c r="VSD10" s="10"/>
      <c r="VSE10" s="10"/>
      <c r="VSF10" s="10"/>
      <c r="VSG10" s="10"/>
      <c r="VSH10" s="10"/>
      <c r="VSI10" s="10"/>
      <c r="VSJ10" s="10"/>
      <c r="VSK10" s="10"/>
      <c r="VSL10" s="10"/>
      <c r="VSM10" s="10"/>
      <c r="VSN10" s="10"/>
      <c r="VSO10" s="10"/>
      <c r="VSP10" s="10"/>
      <c r="VSQ10" s="10"/>
      <c r="VSR10" s="10"/>
      <c r="VSS10" s="10"/>
      <c r="VST10" s="10"/>
      <c r="VSU10" s="10"/>
      <c r="VSV10" s="10"/>
      <c r="VSW10" s="10"/>
      <c r="VSX10" s="10"/>
      <c r="VSY10" s="10"/>
      <c r="VSZ10" s="10"/>
      <c r="VTA10" s="10"/>
      <c r="VTB10" s="10"/>
      <c r="VTC10" s="10"/>
      <c r="VTD10" s="10"/>
      <c r="VTE10" s="10"/>
      <c r="VTF10" s="10"/>
      <c r="VTG10" s="10"/>
      <c r="VTH10" s="10"/>
      <c r="VTI10" s="10"/>
      <c r="VTJ10" s="10"/>
      <c r="VTK10" s="10"/>
      <c r="VTL10" s="10"/>
      <c r="VTM10" s="10"/>
      <c r="VTN10" s="10"/>
      <c r="VTO10" s="10"/>
      <c r="VTP10" s="10"/>
      <c r="VTQ10" s="10"/>
      <c r="VTR10" s="10"/>
      <c r="VTS10" s="10"/>
      <c r="VTT10" s="10"/>
      <c r="VTU10" s="10"/>
      <c r="VTV10" s="10"/>
      <c r="VTW10" s="10"/>
      <c r="VTX10" s="10"/>
      <c r="VTY10" s="10"/>
      <c r="VTZ10" s="10"/>
      <c r="VUA10" s="10"/>
      <c r="VUB10" s="10"/>
      <c r="VUC10" s="10"/>
      <c r="VUD10" s="10"/>
      <c r="VUE10" s="10"/>
      <c r="VUF10" s="10"/>
      <c r="VUG10" s="10"/>
      <c r="VUH10" s="10"/>
      <c r="VUI10" s="10"/>
      <c r="VUJ10" s="10"/>
      <c r="VUK10" s="10"/>
      <c r="VUL10" s="10"/>
      <c r="VUM10" s="10"/>
      <c r="VUN10" s="10"/>
      <c r="VUO10" s="10"/>
      <c r="VUP10" s="10"/>
      <c r="VUQ10" s="10"/>
      <c r="VUR10" s="10"/>
      <c r="VUS10" s="10"/>
      <c r="VUT10" s="10"/>
      <c r="VUU10" s="10"/>
      <c r="VUV10" s="10"/>
      <c r="VUW10" s="10"/>
      <c r="VUX10" s="10"/>
      <c r="VUY10" s="10"/>
      <c r="VUZ10" s="10"/>
      <c r="VVA10" s="10"/>
      <c r="VVB10" s="10"/>
      <c r="VVC10" s="10"/>
      <c r="VVD10" s="10"/>
      <c r="VVE10" s="10"/>
      <c r="VVF10" s="10"/>
      <c r="VVG10" s="10"/>
      <c r="VVH10" s="10"/>
      <c r="VVI10" s="10"/>
      <c r="VVJ10" s="10"/>
      <c r="VVK10" s="10"/>
      <c r="VVL10" s="10"/>
      <c r="VVM10" s="10"/>
      <c r="VVN10" s="10"/>
      <c r="VVO10" s="10"/>
      <c r="VVP10" s="10"/>
      <c r="VVQ10" s="10"/>
      <c r="VVR10" s="10"/>
      <c r="VVS10" s="10"/>
      <c r="VVT10" s="10"/>
      <c r="VVU10" s="10"/>
      <c r="VVV10" s="10"/>
      <c r="VVW10" s="10"/>
      <c r="VVX10" s="10"/>
      <c r="VVY10" s="10"/>
      <c r="VVZ10" s="10"/>
      <c r="VWA10" s="10"/>
      <c r="VWB10" s="10"/>
      <c r="VWC10" s="10"/>
      <c r="VWD10" s="10"/>
      <c r="VWE10" s="10"/>
      <c r="VWF10" s="10"/>
      <c r="VWG10" s="10"/>
      <c r="VWH10" s="10"/>
      <c r="VWI10" s="10"/>
      <c r="VWJ10" s="10"/>
      <c r="VWK10" s="10"/>
      <c r="VWL10" s="10"/>
      <c r="VWM10" s="10"/>
      <c r="VWN10" s="10"/>
      <c r="VWO10" s="10"/>
      <c r="VWP10" s="10"/>
      <c r="VWQ10" s="10"/>
      <c r="VWR10" s="10"/>
      <c r="VWS10" s="10"/>
      <c r="VWT10" s="10"/>
      <c r="VWU10" s="10"/>
      <c r="VWV10" s="10"/>
      <c r="VWW10" s="10"/>
      <c r="VWX10" s="10"/>
      <c r="VWY10" s="10"/>
      <c r="VWZ10" s="10"/>
      <c r="VXA10" s="10"/>
      <c r="VXB10" s="10"/>
      <c r="VXC10" s="10"/>
      <c r="VXD10" s="10"/>
      <c r="VXE10" s="10"/>
      <c r="VXF10" s="10"/>
      <c r="VXG10" s="10"/>
      <c r="VXH10" s="10"/>
      <c r="VXI10" s="10"/>
      <c r="VXJ10" s="10"/>
      <c r="VXK10" s="10"/>
      <c r="VXL10" s="10"/>
      <c r="VXM10" s="10"/>
      <c r="VXN10" s="10"/>
      <c r="VXO10" s="10"/>
      <c r="VXP10" s="10"/>
      <c r="VXQ10" s="10"/>
      <c r="VXR10" s="10"/>
      <c r="VXS10" s="10"/>
      <c r="VXT10" s="10"/>
      <c r="VXU10" s="10"/>
      <c r="VXV10" s="10"/>
      <c r="VXW10" s="10"/>
      <c r="VXX10" s="10"/>
      <c r="VXY10" s="10"/>
      <c r="VXZ10" s="10"/>
      <c r="VYA10" s="10"/>
      <c r="VYB10" s="10"/>
      <c r="VYC10" s="10"/>
      <c r="VYD10" s="10"/>
      <c r="VYE10" s="10"/>
      <c r="VYF10" s="10"/>
      <c r="VYG10" s="10"/>
      <c r="VYH10" s="10"/>
      <c r="VYI10" s="10"/>
      <c r="VYJ10" s="10"/>
      <c r="VYK10" s="10"/>
      <c r="VYL10" s="10"/>
      <c r="VYM10" s="10"/>
      <c r="VYN10" s="10"/>
      <c r="VYO10" s="10"/>
      <c r="VYP10" s="10"/>
      <c r="VYQ10" s="10"/>
      <c r="VYR10" s="10"/>
      <c r="VYS10" s="10"/>
      <c r="VYT10" s="10"/>
      <c r="VYU10" s="10"/>
      <c r="VYV10" s="10"/>
      <c r="VYW10" s="10"/>
      <c r="VYX10" s="10"/>
      <c r="VYY10" s="10"/>
      <c r="VYZ10" s="10"/>
      <c r="VZA10" s="10"/>
      <c r="VZB10" s="10"/>
      <c r="VZC10" s="10"/>
      <c r="VZD10" s="10"/>
      <c r="VZE10" s="10"/>
      <c r="VZF10" s="10"/>
      <c r="VZG10" s="10"/>
      <c r="VZH10" s="10"/>
      <c r="VZI10" s="10"/>
      <c r="VZJ10" s="10"/>
      <c r="VZK10" s="10"/>
      <c r="VZL10" s="10"/>
      <c r="VZM10" s="10"/>
      <c r="VZN10" s="10"/>
      <c r="VZO10" s="10"/>
      <c r="VZP10" s="10"/>
      <c r="VZQ10" s="10"/>
      <c r="VZR10" s="10"/>
      <c r="VZS10" s="10"/>
      <c r="VZT10" s="10"/>
      <c r="VZU10" s="10"/>
      <c r="VZV10" s="10"/>
      <c r="VZW10" s="10"/>
      <c r="VZX10" s="10"/>
      <c r="VZY10" s="10"/>
      <c r="VZZ10" s="10"/>
      <c r="WAA10" s="10"/>
      <c r="WAB10" s="10"/>
      <c r="WAC10" s="10"/>
      <c r="WAD10" s="10"/>
      <c r="WAE10" s="10"/>
      <c r="WAF10" s="10"/>
      <c r="WAG10" s="10"/>
      <c r="WAH10" s="10"/>
      <c r="WAI10" s="10"/>
      <c r="WAJ10" s="10"/>
      <c r="WAK10" s="10"/>
      <c r="WAL10" s="10"/>
      <c r="WAM10" s="10"/>
      <c r="WAN10" s="10"/>
      <c r="WAO10" s="10"/>
      <c r="WAP10" s="10"/>
      <c r="WAQ10" s="10"/>
      <c r="WAR10" s="10"/>
      <c r="WAS10" s="10"/>
      <c r="WAT10" s="10"/>
      <c r="WAU10" s="10"/>
      <c r="WAV10" s="10"/>
      <c r="WAW10" s="10"/>
      <c r="WAX10" s="10"/>
      <c r="WAY10" s="10"/>
      <c r="WAZ10" s="10"/>
      <c r="WBA10" s="10"/>
      <c r="WBB10" s="10"/>
      <c r="WBC10" s="10"/>
      <c r="WBD10" s="10"/>
      <c r="WBE10" s="10"/>
      <c r="WBF10" s="10"/>
      <c r="WBG10" s="10"/>
      <c r="WBH10" s="10"/>
      <c r="WBI10" s="10"/>
      <c r="WBJ10" s="10"/>
      <c r="WBK10" s="10"/>
      <c r="WBL10" s="10"/>
      <c r="WBM10" s="10"/>
      <c r="WBN10" s="10"/>
      <c r="WBO10" s="10"/>
      <c r="WBP10" s="10"/>
      <c r="WBQ10" s="10"/>
      <c r="WBR10" s="10"/>
      <c r="WBS10" s="10"/>
      <c r="WBT10" s="10"/>
      <c r="WBU10" s="10"/>
      <c r="WBV10" s="10"/>
      <c r="WBW10" s="10"/>
      <c r="WBX10" s="10"/>
      <c r="WBY10" s="10"/>
      <c r="WBZ10" s="10"/>
      <c r="WCA10" s="10"/>
      <c r="WCB10" s="10"/>
      <c r="WCC10" s="10"/>
      <c r="WCD10" s="10"/>
      <c r="WCE10" s="10"/>
      <c r="WCF10" s="10"/>
      <c r="WCG10" s="10"/>
      <c r="WCH10" s="10"/>
      <c r="WCI10" s="10"/>
      <c r="WCJ10" s="10"/>
      <c r="WCK10" s="10"/>
      <c r="WCL10" s="10"/>
      <c r="WCM10" s="10"/>
      <c r="WCN10" s="10"/>
      <c r="WCO10" s="10"/>
      <c r="WCP10" s="10"/>
      <c r="WCQ10" s="10"/>
      <c r="WCR10" s="10"/>
      <c r="WCS10" s="10"/>
      <c r="WCT10" s="10"/>
      <c r="WCU10" s="10"/>
      <c r="WCV10" s="10"/>
      <c r="WCW10" s="10"/>
      <c r="WCX10" s="10"/>
      <c r="WCY10" s="10"/>
      <c r="WCZ10" s="10"/>
      <c r="WDA10" s="10"/>
      <c r="WDB10" s="10"/>
      <c r="WDC10" s="10"/>
      <c r="WDD10" s="10"/>
      <c r="WDE10" s="10"/>
      <c r="WDF10" s="10"/>
      <c r="WDG10" s="10"/>
      <c r="WDH10" s="10"/>
      <c r="WDI10" s="10"/>
      <c r="WDJ10" s="10"/>
      <c r="WDK10" s="10"/>
      <c r="WDL10" s="10"/>
      <c r="WDM10" s="10"/>
      <c r="WDN10" s="10"/>
      <c r="WDO10" s="10"/>
      <c r="WDP10" s="10"/>
      <c r="WDQ10" s="10"/>
      <c r="WDR10" s="10"/>
      <c r="WDS10" s="10"/>
      <c r="WDT10" s="10"/>
      <c r="WDU10" s="10"/>
      <c r="WDV10" s="10"/>
      <c r="WDW10" s="10"/>
      <c r="WDX10" s="10"/>
      <c r="WDY10" s="10"/>
      <c r="WDZ10" s="10"/>
      <c r="WEA10" s="10"/>
      <c r="WEB10" s="10"/>
      <c r="WEC10" s="10"/>
      <c r="WED10" s="10"/>
      <c r="WEE10" s="10"/>
      <c r="WEF10" s="10"/>
      <c r="WEG10" s="10"/>
      <c r="WEH10" s="10"/>
      <c r="WEI10" s="10"/>
      <c r="WEJ10" s="10"/>
      <c r="WEK10" s="10"/>
      <c r="WEL10" s="10"/>
      <c r="WEM10" s="10"/>
      <c r="WEN10" s="10"/>
      <c r="WEO10" s="10"/>
      <c r="WEP10" s="10"/>
      <c r="WEQ10" s="10"/>
      <c r="WER10" s="10"/>
      <c r="WES10" s="10"/>
      <c r="WET10" s="10"/>
      <c r="WEU10" s="10"/>
      <c r="WEV10" s="10"/>
      <c r="WEW10" s="10"/>
      <c r="WEX10" s="10"/>
      <c r="WEY10" s="10"/>
      <c r="WEZ10" s="10"/>
      <c r="WFA10" s="10"/>
      <c r="WFB10" s="10"/>
      <c r="WFC10" s="10"/>
      <c r="WFD10" s="10"/>
      <c r="WFE10" s="10"/>
      <c r="WFF10" s="10"/>
      <c r="WFG10" s="10"/>
      <c r="WFH10" s="10"/>
      <c r="WFI10" s="10"/>
      <c r="WFJ10" s="10"/>
      <c r="WFK10" s="10"/>
      <c r="WFL10" s="10"/>
      <c r="WFM10" s="10"/>
      <c r="WFN10" s="10"/>
      <c r="WFO10" s="10"/>
      <c r="WFP10" s="10"/>
      <c r="WFQ10" s="10"/>
      <c r="WFR10" s="10"/>
      <c r="WFS10" s="10"/>
      <c r="WFT10" s="10"/>
      <c r="WFU10" s="10"/>
      <c r="WFV10" s="10"/>
      <c r="WFW10" s="10"/>
      <c r="WFX10" s="10"/>
      <c r="WFY10" s="10"/>
      <c r="WFZ10" s="10"/>
      <c r="WGA10" s="10"/>
      <c r="WGB10" s="10"/>
      <c r="WGC10" s="10"/>
      <c r="WGD10" s="10"/>
      <c r="WGE10" s="10"/>
      <c r="WGF10" s="10"/>
      <c r="WGG10" s="10"/>
      <c r="WGH10" s="10"/>
      <c r="WGI10" s="10"/>
      <c r="WGJ10" s="10"/>
      <c r="WGK10" s="10"/>
      <c r="WGL10" s="10"/>
      <c r="WGM10" s="10"/>
      <c r="WGN10" s="10"/>
      <c r="WGO10" s="10"/>
      <c r="WGP10" s="10"/>
      <c r="WGQ10" s="10"/>
      <c r="WGR10" s="10"/>
      <c r="WGS10" s="10"/>
      <c r="WGT10" s="10"/>
      <c r="WGU10" s="10"/>
      <c r="WGV10" s="10"/>
      <c r="WGW10" s="10"/>
      <c r="WGX10" s="10"/>
      <c r="WGY10" s="10"/>
      <c r="WGZ10" s="10"/>
      <c r="WHA10" s="10"/>
      <c r="WHB10" s="10"/>
      <c r="WHC10" s="10"/>
      <c r="WHD10" s="10"/>
      <c r="WHE10" s="10"/>
      <c r="WHF10" s="10"/>
      <c r="WHG10" s="10"/>
      <c r="WHH10" s="10"/>
      <c r="WHI10" s="10"/>
      <c r="WHJ10" s="10"/>
      <c r="WHK10" s="10"/>
      <c r="WHL10" s="10"/>
      <c r="WHM10" s="10"/>
      <c r="WHN10" s="10"/>
      <c r="WHO10" s="10"/>
      <c r="WHP10" s="10"/>
      <c r="WHQ10" s="10"/>
      <c r="WHR10" s="10"/>
      <c r="WHS10" s="10"/>
      <c r="WHT10" s="10"/>
      <c r="WHU10" s="10"/>
      <c r="WHV10" s="10"/>
      <c r="WHW10" s="10"/>
      <c r="WHX10" s="10"/>
      <c r="WHY10" s="10"/>
      <c r="WHZ10" s="10"/>
      <c r="WIA10" s="10"/>
      <c r="WIB10" s="10"/>
      <c r="WIC10" s="10"/>
      <c r="WID10" s="10"/>
      <c r="WIE10" s="10"/>
      <c r="WIF10" s="10"/>
      <c r="WIG10" s="10"/>
      <c r="WIH10" s="10"/>
      <c r="WII10" s="10"/>
      <c r="WIJ10" s="10"/>
      <c r="WIK10" s="10"/>
      <c r="WIL10" s="10"/>
      <c r="WIM10" s="10"/>
      <c r="WIN10" s="10"/>
      <c r="WIO10" s="10"/>
      <c r="WIP10" s="10"/>
      <c r="WIQ10" s="10"/>
      <c r="WIR10" s="10"/>
      <c r="WIS10" s="10"/>
      <c r="WIT10" s="10"/>
      <c r="WIU10" s="10"/>
      <c r="WIV10" s="10"/>
      <c r="WIW10" s="10"/>
      <c r="WIX10" s="10"/>
      <c r="WIY10" s="10"/>
      <c r="WIZ10" s="10"/>
      <c r="WJA10" s="10"/>
      <c r="WJB10" s="10"/>
      <c r="WJC10" s="10"/>
      <c r="WJD10" s="10"/>
      <c r="WJE10" s="10"/>
      <c r="WJF10" s="10"/>
      <c r="WJG10" s="10"/>
      <c r="WJH10" s="10"/>
      <c r="WJI10" s="10"/>
      <c r="WJJ10" s="10"/>
      <c r="WJK10" s="10"/>
      <c r="WJL10" s="10"/>
      <c r="WJM10" s="10"/>
      <c r="WJN10" s="10"/>
      <c r="WJO10" s="10"/>
      <c r="WJP10" s="10"/>
      <c r="WJQ10" s="10"/>
      <c r="WJR10" s="10"/>
      <c r="WJS10" s="10"/>
      <c r="WJT10" s="10"/>
      <c r="WJU10" s="10"/>
      <c r="WJV10" s="10"/>
      <c r="WJW10" s="10"/>
      <c r="WJX10" s="10"/>
      <c r="WJY10" s="10"/>
      <c r="WJZ10" s="10"/>
      <c r="WKA10" s="10"/>
      <c r="WKB10" s="10"/>
      <c r="WKC10" s="10"/>
      <c r="WKD10" s="10"/>
      <c r="WKE10" s="10"/>
      <c r="WKF10" s="10"/>
      <c r="WKG10" s="10"/>
      <c r="WKH10" s="10"/>
      <c r="WKI10" s="10"/>
      <c r="WKJ10" s="10"/>
      <c r="WKK10" s="10"/>
      <c r="WKL10" s="10"/>
      <c r="WKM10" s="10"/>
      <c r="WKN10" s="10"/>
      <c r="WKO10" s="10"/>
      <c r="WKP10" s="10"/>
      <c r="WKQ10" s="10"/>
      <c r="WKR10" s="10"/>
      <c r="WKS10" s="10"/>
      <c r="WKT10" s="10"/>
      <c r="WKU10" s="10"/>
      <c r="WKV10" s="10"/>
      <c r="WKW10" s="10"/>
      <c r="WKX10" s="10"/>
      <c r="WKY10" s="10"/>
      <c r="WKZ10" s="10"/>
      <c r="WLA10" s="10"/>
      <c r="WLB10" s="10"/>
      <c r="WLC10" s="10"/>
      <c r="WLD10" s="10"/>
      <c r="WLE10" s="10"/>
      <c r="WLF10" s="10"/>
      <c r="WLG10" s="10"/>
      <c r="WLH10" s="10"/>
      <c r="WLI10" s="10"/>
      <c r="WLJ10" s="10"/>
      <c r="WLK10" s="10"/>
      <c r="WLL10" s="10"/>
      <c r="WLM10" s="10"/>
      <c r="WLN10" s="10"/>
      <c r="WLO10" s="10"/>
      <c r="WLP10" s="10"/>
      <c r="WLQ10" s="10"/>
      <c r="WLR10" s="10"/>
      <c r="WLS10" s="10"/>
      <c r="WLT10" s="10"/>
      <c r="WLU10" s="10"/>
      <c r="WLV10" s="10"/>
      <c r="WLW10" s="10"/>
      <c r="WLX10" s="10"/>
      <c r="WLY10" s="10"/>
      <c r="WLZ10" s="10"/>
      <c r="WMA10" s="10"/>
      <c r="WMB10" s="10"/>
      <c r="WMC10" s="10"/>
      <c r="WMD10" s="10"/>
      <c r="WME10" s="10"/>
      <c r="WMF10" s="10"/>
      <c r="WMG10" s="10"/>
      <c r="WMH10" s="10"/>
      <c r="WMI10" s="10"/>
      <c r="WMJ10" s="10"/>
      <c r="WMK10" s="10"/>
      <c r="WML10" s="10"/>
      <c r="WMM10" s="10"/>
      <c r="WMN10" s="10"/>
      <c r="WMO10" s="10"/>
      <c r="WMP10" s="10"/>
      <c r="WMQ10" s="10"/>
      <c r="WMR10" s="10"/>
      <c r="WMS10" s="10"/>
      <c r="WMT10" s="10"/>
      <c r="WMU10" s="10"/>
      <c r="WMV10" s="10"/>
      <c r="WMW10" s="10"/>
      <c r="WMX10" s="10"/>
      <c r="WMY10" s="10"/>
      <c r="WMZ10" s="10"/>
      <c r="WNA10" s="10"/>
      <c r="WNB10" s="10"/>
      <c r="WNC10" s="10"/>
      <c r="WND10" s="10"/>
      <c r="WNE10" s="10"/>
      <c r="WNF10" s="10"/>
      <c r="WNG10" s="10"/>
      <c r="WNH10" s="10"/>
      <c r="WNI10" s="10"/>
      <c r="WNJ10" s="10"/>
      <c r="WNK10" s="10"/>
      <c r="WNL10" s="10"/>
      <c r="WNM10" s="10"/>
      <c r="WNN10" s="10"/>
      <c r="WNO10" s="10"/>
      <c r="WNP10" s="10"/>
      <c r="WNQ10" s="10"/>
      <c r="WNR10" s="10"/>
      <c r="WNS10" s="10"/>
      <c r="WNT10" s="10"/>
      <c r="WNU10" s="10"/>
      <c r="WNV10" s="10"/>
      <c r="WNW10" s="10"/>
      <c r="WNX10" s="10"/>
      <c r="WNY10" s="10"/>
      <c r="WNZ10" s="10"/>
      <c r="WOA10" s="10"/>
      <c r="WOB10" s="10"/>
      <c r="WOC10" s="10"/>
      <c r="WOD10" s="10"/>
      <c r="WOE10" s="10"/>
      <c r="WOF10" s="10"/>
      <c r="WOG10" s="10"/>
      <c r="WOH10" s="10"/>
      <c r="WOI10" s="10"/>
      <c r="WOJ10" s="10"/>
      <c r="WOK10" s="10"/>
      <c r="WOL10" s="10"/>
      <c r="WOM10" s="10"/>
      <c r="WON10" s="10"/>
      <c r="WOO10" s="10"/>
      <c r="WOP10" s="10"/>
      <c r="WOQ10" s="10"/>
      <c r="WOR10" s="10"/>
      <c r="WOS10" s="10"/>
      <c r="WOT10" s="10"/>
      <c r="WOU10" s="10"/>
      <c r="WOV10" s="10"/>
      <c r="WOW10" s="10"/>
      <c r="WOX10" s="10"/>
      <c r="WOY10" s="10"/>
      <c r="WOZ10" s="10"/>
      <c r="WPA10" s="10"/>
      <c r="WPB10" s="10"/>
      <c r="WPC10" s="10"/>
      <c r="WPD10" s="10"/>
      <c r="WPE10" s="10"/>
      <c r="WPF10" s="10"/>
      <c r="WPG10" s="10"/>
      <c r="WPH10" s="10"/>
      <c r="WPI10" s="10"/>
      <c r="WPJ10" s="10"/>
      <c r="WPK10" s="10"/>
      <c r="WPL10" s="10"/>
      <c r="WPM10" s="10"/>
      <c r="WPN10" s="10"/>
      <c r="WPO10" s="10"/>
      <c r="WPP10" s="10"/>
      <c r="WPQ10" s="10"/>
      <c r="WPR10" s="10"/>
      <c r="WPS10" s="10"/>
      <c r="WPT10" s="10"/>
      <c r="WPU10" s="10"/>
      <c r="WPV10" s="10"/>
      <c r="WPW10" s="10"/>
      <c r="WPX10" s="10"/>
      <c r="WPY10" s="10"/>
      <c r="WPZ10" s="10"/>
      <c r="WQA10" s="10"/>
      <c r="WQB10" s="10"/>
      <c r="WQC10" s="10"/>
      <c r="WQD10" s="10"/>
      <c r="WQE10" s="10"/>
      <c r="WQF10" s="10"/>
      <c r="WQG10" s="10"/>
      <c r="WQH10" s="10"/>
      <c r="WQI10" s="10"/>
      <c r="WQJ10" s="10"/>
      <c r="WQK10" s="10"/>
      <c r="WQL10" s="10"/>
      <c r="WQM10" s="10"/>
      <c r="WQN10" s="10"/>
      <c r="WQO10" s="10"/>
      <c r="WQP10" s="10"/>
      <c r="WQQ10" s="10"/>
      <c r="WQR10" s="10"/>
      <c r="WQS10" s="10"/>
      <c r="WQT10" s="10"/>
      <c r="WQU10" s="10"/>
      <c r="WQV10" s="10"/>
      <c r="WQW10" s="10"/>
      <c r="WQX10" s="10"/>
      <c r="WQY10" s="10"/>
      <c r="WQZ10" s="10"/>
      <c r="WRA10" s="10"/>
      <c r="WRB10" s="10"/>
      <c r="WRC10" s="10"/>
      <c r="WRD10" s="10"/>
      <c r="WRE10" s="10"/>
      <c r="WRF10" s="10"/>
      <c r="WRG10" s="10"/>
      <c r="WRH10" s="10"/>
      <c r="WRI10" s="10"/>
      <c r="WRJ10" s="10"/>
      <c r="WRK10" s="10"/>
      <c r="WRL10" s="10"/>
      <c r="WRM10" s="10"/>
      <c r="WRN10" s="10"/>
      <c r="WRO10" s="10"/>
      <c r="WRP10" s="10"/>
      <c r="WRQ10" s="10"/>
      <c r="WRR10" s="10"/>
      <c r="WRS10" s="10"/>
      <c r="WRT10" s="10"/>
      <c r="WRU10" s="10"/>
      <c r="WRV10" s="10"/>
      <c r="WRW10" s="10"/>
      <c r="WRX10" s="10"/>
      <c r="WRY10" s="10"/>
      <c r="WRZ10" s="10"/>
      <c r="WSA10" s="10"/>
      <c r="WSB10" s="10"/>
      <c r="WSC10" s="10"/>
      <c r="WSD10" s="10"/>
      <c r="WSE10" s="10"/>
      <c r="WSF10" s="10"/>
      <c r="WSG10" s="10"/>
      <c r="WSH10" s="10"/>
      <c r="WSI10" s="10"/>
      <c r="WSJ10" s="10"/>
      <c r="WSK10" s="10"/>
      <c r="WSL10" s="10"/>
      <c r="WSM10" s="10"/>
      <c r="WSN10" s="10"/>
      <c r="WSO10" s="10"/>
      <c r="WSP10" s="10"/>
      <c r="WSQ10" s="10"/>
      <c r="WSR10" s="10"/>
      <c r="WSS10" s="10"/>
      <c r="WST10" s="10"/>
      <c r="WSU10" s="10"/>
      <c r="WSV10" s="10"/>
      <c r="WSW10" s="10"/>
      <c r="WSX10" s="10"/>
      <c r="WSY10" s="10"/>
      <c r="WSZ10" s="10"/>
      <c r="WTA10" s="10"/>
      <c r="WTB10" s="10"/>
      <c r="WTC10" s="10"/>
      <c r="WTD10" s="10"/>
      <c r="WTE10" s="10"/>
      <c r="WTF10" s="10"/>
      <c r="WTG10" s="10"/>
      <c r="WTH10" s="10"/>
      <c r="WTI10" s="10"/>
      <c r="WTJ10" s="10"/>
      <c r="WTK10" s="10"/>
      <c r="WTL10" s="10"/>
      <c r="WTM10" s="10"/>
      <c r="WTN10" s="10"/>
      <c r="WTO10" s="10"/>
      <c r="WTP10" s="10"/>
      <c r="WTQ10" s="10"/>
      <c r="WTR10" s="10"/>
      <c r="WTS10" s="10"/>
      <c r="WTT10" s="10"/>
      <c r="WTU10" s="10"/>
      <c r="WTV10" s="10"/>
      <c r="WTW10" s="10"/>
      <c r="WTX10" s="10"/>
      <c r="WTY10" s="10"/>
      <c r="WTZ10" s="10"/>
      <c r="WUA10" s="10"/>
      <c r="WUB10" s="10"/>
      <c r="WUC10" s="10"/>
      <c r="WUD10" s="10"/>
      <c r="WUE10" s="10"/>
      <c r="WUF10" s="10"/>
      <c r="WUG10" s="10"/>
      <c r="WUH10" s="10"/>
      <c r="WUI10" s="10"/>
      <c r="WUJ10" s="10"/>
      <c r="WUK10" s="10"/>
      <c r="WUL10" s="10"/>
      <c r="WUM10" s="10"/>
      <c r="WUN10" s="10"/>
      <c r="WUO10" s="10"/>
      <c r="WUP10" s="10"/>
      <c r="WUQ10" s="10"/>
      <c r="WUR10" s="10"/>
      <c r="WUS10" s="10"/>
      <c r="WUT10" s="10"/>
      <c r="WUU10" s="10"/>
      <c r="WUV10" s="10"/>
      <c r="WUW10" s="10"/>
      <c r="WUX10" s="10"/>
      <c r="WUY10" s="10"/>
      <c r="WUZ10" s="10"/>
      <c r="WVA10" s="10"/>
      <c r="WVB10" s="10"/>
      <c r="WVC10" s="10"/>
      <c r="WVD10" s="10"/>
      <c r="WVE10" s="10"/>
      <c r="WVF10" s="10"/>
      <c r="WVG10" s="10"/>
      <c r="WVH10" s="10"/>
      <c r="WVI10" s="10"/>
      <c r="WVJ10" s="10"/>
      <c r="WVK10" s="10"/>
      <c r="WVL10" s="10"/>
      <c r="WVM10" s="10"/>
      <c r="WVN10" s="10"/>
      <c r="WVO10" s="10"/>
      <c r="WVP10" s="10"/>
      <c r="WVQ10" s="10"/>
      <c r="WVR10" s="10"/>
      <c r="WVS10" s="10"/>
      <c r="WVT10" s="10"/>
      <c r="WVU10" s="10"/>
      <c r="WVV10" s="10"/>
      <c r="WVW10" s="10"/>
      <c r="WVX10" s="10"/>
      <c r="WVY10" s="10"/>
      <c r="WVZ10" s="10"/>
      <c r="WWA10" s="10"/>
      <c r="WWB10" s="10"/>
      <c r="WWC10" s="10"/>
      <c r="WWD10" s="10"/>
      <c r="WWE10" s="10"/>
      <c r="WWF10" s="10"/>
      <c r="WWG10" s="10"/>
      <c r="WWH10" s="10"/>
      <c r="WWI10" s="10"/>
      <c r="WWJ10" s="10"/>
      <c r="WWK10" s="10"/>
      <c r="WWL10" s="10"/>
      <c r="WWM10" s="10"/>
      <c r="WWN10" s="10"/>
      <c r="WWO10" s="10"/>
      <c r="WWP10" s="10"/>
      <c r="WWQ10" s="10"/>
      <c r="WWR10" s="10"/>
      <c r="WWS10" s="10"/>
      <c r="WWT10" s="10"/>
      <c r="WWU10" s="10"/>
      <c r="WWV10" s="10"/>
      <c r="WWW10" s="10"/>
      <c r="WWX10" s="10"/>
      <c r="WWY10" s="10"/>
      <c r="WWZ10" s="10"/>
      <c r="WXA10" s="10"/>
      <c r="WXB10" s="10"/>
      <c r="WXC10" s="10"/>
      <c r="WXD10" s="10"/>
      <c r="WXE10" s="10"/>
      <c r="WXF10" s="10"/>
      <c r="WXG10" s="10"/>
      <c r="WXH10" s="10"/>
      <c r="WXI10" s="10"/>
      <c r="WXJ10" s="10"/>
      <c r="WXK10" s="10"/>
      <c r="WXL10" s="10"/>
      <c r="WXM10" s="10"/>
      <c r="WXN10" s="10"/>
      <c r="WXO10" s="10"/>
      <c r="WXP10" s="10"/>
      <c r="WXQ10" s="10"/>
      <c r="WXR10" s="10"/>
      <c r="WXS10" s="10"/>
      <c r="WXT10" s="10"/>
      <c r="WXU10" s="10"/>
      <c r="WXV10" s="10"/>
      <c r="WXW10" s="10"/>
      <c r="WXX10" s="10"/>
      <c r="WXY10" s="10"/>
      <c r="WXZ10" s="10"/>
      <c r="WYA10" s="10"/>
      <c r="WYB10" s="10"/>
      <c r="WYC10" s="10"/>
      <c r="WYD10" s="10"/>
      <c r="WYE10" s="10"/>
      <c r="WYF10" s="10"/>
      <c r="WYG10" s="10"/>
      <c r="WYH10" s="10"/>
      <c r="WYI10" s="10"/>
      <c r="WYJ10" s="10"/>
      <c r="WYK10" s="10"/>
      <c r="WYL10" s="10"/>
      <c r="WYM10" s="10"/>
      <c r="WYN10" s="10"/>
      <c r="WYO10" s="10"/>
      <c r="WYP10" s="10"/>
      <c r="WYQ10" s="10"/>
      <c r="WYR10" s="10"/>
      <c r="WYS10" s="10"/>
      <c r="WYT10" s="10"/>
      <c r="WYU10" s="10"/>
      <c r="WYV10" s="10"/>
      <c r="WYW10" s="10"/>
      <c r="WYX10" s="10"/>
      <c r="WYY10" s="10"/>
      <c r="WYZ10" s="10"/>
      <c r="WZA10" s="10"/>
      <c r="WZB10" s="10"/>
      <c r="WZC10" s="10"/>
      <c r="WZD10" s="10"/>
      <c r="WZE10" s="10"/>
      <c r="WZF10" s="10"/>
      <c r="WZG10" s="10"/>
      <c r="WZH10" s="10"/>
      <c r="WZI10" s="10"/>
      <c r="WZJ10" s="10"/>
      <c r="WZK10" s="10"/>
      <c r="WZL10" s="10"/>
      <c r="WZM10" s="10"/>
      <c r="WZN10" s="10"/>
      <c r="WZO10" s="10"/>
      <c r="WZP10" s="10"/>
      <c r="WZQ10" s="10"/>
      <c r="WZR10" s="10"/>
      <c r="WZS10" s="10"/>
      <c r="WZT10" s="10"/>
      <c r="WZU10" s="10"/>
      <c r="WZV10" s="10"/>
      <c r="WZW10" s="10"/>
      <c r="WZX10" s="10"/>
      <c r="WZY10" s="10"/>
      <c r="WZZ10" s="10"/>
      <c r="XAA10" s="10"/>
      <c r="XAB10" s="10"/>
      <c r="XAC10" s="10"/>
      <c r="XAD10" s="10"/>
      <c r="XAE10" s="10"/>
      <c r="XAF10" s="10"/>
      <c r="XAG10" s="10"/>
      <c r="XAH10" s="10"/>
      <c r="XAI10" s="10"/>
      <c r="XAJ10" s="10"/>
      <c r="XAK10" s="10"/>
      <c r="XAL10" s="10"/>
      <c r="XAM10" s="10"/>
      <c r="XAN10" s="10"/>
      <c r="XAO10" s="10"/>
      <c r="XAP10" s="10"/>
      <c r="XAQ10" s="10"/>
      <c r="XAR10" s="10"/>
      <c r="XAS10" s="10"/>
      <c r="XAT10" s="10"/>
      <c r="XAU10" s="10"/>
      <c r="XAV10" s="10"/>
      <c r="XAW10" s="10"/>
      <c r="XAX10" s="10"/>
      <c r="XAY10" s="10"/>
      <c r="XAZ10" s="10"/>
      <c r="XBA10" s="10"/>
      <c r="XBB10" s="10"/>
      <c r="XBC10" s="10"/>
      <c r="XBD10" s="10"/>
      <c r="XBE10" s="10"/>
      <c r="XBF10" s="10"/>
      <c r="XBG10" s="10"/>
      <c r="XBH10" s="10"/>
      <c r="XBI10" s="10"/>
      <c r="XBJ10" s="10"/>
      <c r="XBK10" s="10"/>
      <c r="XBL10" s="10"/>
      <c r="XBM10" s="10"/>
      <c r="XBN10" s="10"/>
      <c r="XBO10" s="10"/>
      <c r="XBP10" s="10"/>
      <c r="XBQ10" s="10"/>
      <c r="XBR10" s="10"/>
      <c r="XBS10" s="10"/>
      <c r="XBT10" s="10"/>
      <c r="XBU10" s="10"/>
      <c r="XBV10" s="10"/>
      <c r="XBW10" s="10"/>
      <c r="XBX10" s="10"/>
      <c r="XBY10" s="10"/>
      <c r="XBZ10" s="10"/>
      <c r="XCA10" s="10"/>
      <c r="XCB10" s="10"/>
      <c r="XCC10" s="10"/>
      <c r="XCD10" s="10"/>
      <c r="XCE10" s="10"/>
      <c r="XCF10" s="10"/>
      <c r="XCG10" s="10"/>
      <c r="XCH10" s="10"/>
      <c r="XCI10" s="10"/>
      <c r="XCJ10" s="10"/>
      <c r="XCK10" s="10"/>
      <c r="XCL10" s="10"/>
      <c r="XCM10" s="10"/>
      <c r="XCN10" s="10"/>
      <c r="XCO10" s="10"/>
      <c r="XCP10" s="10"/>
      <c r="XCQ10" s="10"/>
      <c r="XCR10" s="10"/>
      <c r="XCS10" s="10"/>
      <c r="XCT10" s="10"/>
      <c r="XCU10" s="10"/>
      <c r="XCV10" s="10"/>
      <c r="XCW10" s="10"/>
      <c r="XCX10" s="10"/>
      <c r="XCY10" s="10"/>
      <c r="XCZ10" s="10"/>
      <c r="XDA10" s="10"/>
      <c r="XDB10" s="10"/>
      <c r="XDC10" s="10"/>
      <c r="XDD10" s="10"/>
      <c r="XDE10" s="10"/>
      <c r="XDF10" s="10"/>
      <c r="XDG10" s="10"/>
      <c r="XDH10" s="10"/>
      <c r="XDI10" s="10"/>
      <c r="XDJ10" s="10"/>
      <c r="XDK10" s="10"/>
      <c r="XDL10" s="10"/>
      <c r="XDM10" s="10"/>
      <c r="XDN10" s="10"/>
      <c r="XDO10" s="10"/>
      <c r="XDP10" s="10"/>
      <c r="XDQ10" s="10"/>
      <c r="XDR10" s="10"/>
      <c r="XDS10" s="10"/>
      <c r="XDT10" s="10"/>
      <c r="XDU10" s="10"/>
      <c r="XDV10" s="10"/>
      <c r="XDW10" s="10"/>
      <c r="XDX10" s="10"/>
      <c r="XDY10" s="10"/>
      <c r="XDZ10" s="10"/>
      <c r="XEA10" s="10"/>
      <c r="XEB10" s="10"/>
      <c r="XEC10" s="10"/>
    </row>
    <row r="11" customHeight="1" spans="1:18">
      <c r="A11" s="19">
        <v>5</v>
      </c>
      <c r="B11" s="25" t="s">
        <v>59</v>
      </c>
      <c r="C11" s="25">
        <v>148955</v>
      </c>
      <c r="D11" s="83" t="s">
        <v>23</v>
      </c>
      <c r="E11" s="83" t="str">
        <f t="shared" si="0"/>
        <v>148955,</v>
      </c>
      <c r="F11" s="25" t="s">
        <v>60</v>
      </c>
      <c r="G11" s="25" t="s">
        <v>61</v>
      </c>
      <c r="H11" s="25" t="s">
        <v>62</v>
      </c>
      <c r="I11" s="88">
        <f>VLOOKUP(C:C,'[1]重点品种（数据原表）'!$D:$J,7,0)</f>
        <v>0.393939393939394</v>
      </c>
      <c r="J11" s="16">
        <v>120</v>
      </c>
      <c r="K11" s="16">
        <v>198</v>
      </c>
      <c r="L11" s="44" t="s">
        <v>63</v>
      </c>
      <c r="M11" s="44" t="s">
        <v>64</v>
      </c>
      <c r="N11" s="100" t="s">
        <v>55</v>
      </c>
      <c r="O11" s="100" t="s">
        <v>65</v>
      </c>
      <c r="P11" s="96" t="s">
        <v>55</v>
      </c>
      <c r="Q11" s="39" t="s">
        <v>57</v>
      </c>
      <c r="R11" s="10" t="s">
        <v>66</v>
      </c>
    </row>
    <row r="12" customHeight="1" spans="1:18">
      <c r="A12" s="19"/>
      <c r="B12" s="25"/>
      <c r="C12" s="25">
        <v>1454</v>
      </c>
      <c r="D12" s="83" t="s">
        <v>23</v>
      </c>
      <c r="E12" s="83" t="str">
        <f t="shared" si="0"/>
        <v>1454,</v>
      </c>
      <c r="F12" s="25" t="s">
        <v>67</v>
      </c>
      <c r="G12" s="25" t="s">
        <v>68</v>
      </c>
      <c r="H12" s="25" t="s">
        <v>62</v>
      </c>
      <c r="I12" s="88">
        <f>VLOOKUP(C:C,'[1]重点品种（数据原表）'!$D:$J,7,0)</f>
        <v>0.259615384615385</v>
      </c>
      <c r="J12" s="16">
        <v>385</v>
      </c>
      <c r="K12" s="16">
        <v>520</v>
      </c>
      <c r="L12" s="44"/>
      <c r="M12" s="44"/>
      <c r="N12" s="101"/>
      <c r="O12" s="101"/>
      <c r="P12" s="99"/>
      <c r="Q12" s="16"/>
      <c r="R12" s="10" t="s">
        <v>69</v>
      </c>
    </row>
    <row r="13" customHeight="1" spans="1:18">
      <c r="A13" s="19"/>
      <c r="B13" s="25"/>
      <c r="C13" s="24">
        <v>63764</v>
      </c>
      <c r="D13" s="83" t="s">
        <v>23</v>
      </c>
      <c r="E13" s="83" t="str">
        <f t="shared" si="0"/>
        <v>63764,</v>
      </c>
      <c r="F13" s="24" t="s">
        <v>70</v>
      </c>
      <c r="G13" s="24" t="s">
        <v>71</v>
      </c>
      <c r="H13" s="24" t="s">
        <v>72</v>
      </c>
      <c r="I13" s="88">
        <f>VLOOKUP(C:C,'[1]重点品种（数据原表）'!$D:$J,7,0)</f>
        <v>0.232814814814815</v>
      </c>
      <c r="J13" s="16">
        <v>103.57</v>
      </c>
      <c r="K13" s="16">
        <v>135</v>
      </c>
      <c r="L13" s="44"/>
      <c r="M13" s="44"/>
      <c r="N13" s="42">
        <v>0.03</v>
      </c>
      <c r="O13" s="42">
        <v>0.04</v>
      </c>
      <c r="P13" s="42">
        <v>0.02</v>
      </c>
      <c r="Q13" s="16"/>
      <c r="R13" s="10" t="e">
        <v>#N/A</v>
      </c>
    </row>
    <row r="14" s="10" customFormat="1" customHeight="1" spans="1:18">
      <c r="A14" s="19">
        <v>6</v>
      </c>
      <c r="B14" s="19" t="s">
        <v>73</v>
      </c>
      <c r="C14" s="26">
        <v>39103</v>
      </c>
      <c r="D14" s="83" t="s">
        <v>23</v>
      </c>
      <c r="E14" s="83" t="str">
        <f t="shared" si="0"/>
        <v>39103,</v>
      </c>
      <c r="F14" s="26" t="s">
        <v>74</v>
      </c>
      <c r="G14" s="26" t="s">
        <v>75</v>
      </c>
      <c r="H14" s="19" t="s">
        <v>76</v>
      </c>
      <c r="I14" s="88">
        <f>VLOOKUP(C:C,'[1]重点品种（数据原表）'!$D:$J,7,0)</f>
        <v>0.373134328358209</v>
      </c>
      <c r="J14" s="16">
        <v>42</v>
      </c>
      <c r="K14" s="16">
        <v>67</v>
      </c>
      <c r="L14" s="16" t="s">
        <v>77</v>
      </c>
      <c r="M14" s="16" t="s">
        <v>78</v>
      </c>
      <c r="N14" s="39">
        <v>0.04</v>
      </c>
      <c r="O14" s="39">
        <v>0.05</v>
      </c>
      <c r="P14" s="39">
        <v>0.03</v>
      </c>
      <c r="Q14" s="16" t="s">
        <v>57</v>
      </c>
      <c r="R14" s="10" t="e">
        <v>#N/A</v>
      </c>
    </row>
    <row r="15" s="10" customFormat="1" customHeight="1" spans="1:18">
      <c r="A15" s="19"/>
      <c r="B15" s="19"/>
      <c r="C15" s="26">
        <v>174232</v>
      </c>
      <c r="D15" s="83" t="s">
        <v>23</v>
      </c>
      <c r="E15" s="83" t="str">
        <f t="shared" si="0"/>
        <v>174232,</v>
      </c>
      <c r="F15" s="27" t="s">
        <v>74</v>
      </c>
      <c r="G15" s="26" t="s">
        <v>79</v>
      </c>
      <c r="H15" s="19" t="s">
        <v>76</v>
      </c>
      <c r="I15" s="88">
        <f>VLOOKUP(C:C,'[1]重点品种（数据原表）'!$D:$J,7,0)</f>
        <v>0.391304347826087</v>
      </c>
      <c r="J15" s="16">
        <v>84</v>
      </c>
      <c r="K15" s="16">
        <v>138</v>
      </c>
      <c r="L15" s="16"/>
      <c r="M15" s="16"/>
      <c r="N15" s="16"/>
      <c r="O15" s="16"/>
      <c r="P15" s="16"/>
      <c r="Q15" s="16"/>
      <c r="R15" s="10" t="e">
        <v>#N/A</v>
      </c>
    </row>
    <row r="16" customHeight="1" spans="1:18">
      <c r="A16" s="19">
        <v>7</v>
      </c>
      <c r="B16" s="25" t="s">
        <v>80</v>
      </c>
      <c r="C16" s="26">
        <v>164949</v>
      </c>
      <c r="D16" s="24" t="s">
        <v>23</v>
      </c>
      <c r="E16" s="24" t="str">
        <f t="shared" ref="E16:E23" si="1">C16&amp;D16</f>
        <v>164949,</v>
      </c>
      <c r="F16" s="26" t="s">
        <v>81</v>
      </c>
      <c r="G16" s="27" t="s">
        <v>82</v>
      </c>
      <c r="H16" s="25" t="s">
        <v>83</v>
      </c>
      <c r="I16" s="88">
        <f>VLOOKUP(C:C,'[1]重点品种（数据原表）'!$D:$J,7,0)</f>
        <v>0.52</v>
      </c>
      <c r="J16" s="16">
        <v>84</v>
      </c>
      <c r="K16" s="16">
        <v>175</v>
      </c>
      <c r="L16" s="102" t="s">
        <v>84</v>
      </c>
      <c r="M16" s="45" t="s">
        <v>85</v>
      </c>
      <c r="N16" s="103" t="s">
        <v>55</v>
      </c>
      <c r="O16" s="104"/>
      <c r="P16" s="90"/>
      <c r="Q16" s="39" t="s">
        <v>57</v>
      </c>
      <c r="R16" s="10" t="s">
        <v>86</v>
      </c>
    </row>
    <row r="17" customHeight="1" spans="1:18">
      <c r="A17" s="19"/>
      <c r="B17" s="25"/>
      <c r="C17" s="26">
        <v>75138</v>
      </c>
      <c r="D17" s="24" t="s">
        <v>23</v>
      </c>
      <c r="E17" s="24" t="str">
        <f t="shared" si="1"/>
        <v>75138,</v>
      </c>
      <c r="F17" s="26" t="s">
        <v>81</v>
      </c>
      <c r="G17" s="26" t="s">
        <v>87</v>
      </c>
      <c r="H17" s="25" t="s">
        <v>83</v>
      </c>
      <c r="I17" s="88">
        <f>VLOOKUP(C:C,'[1]重点品种（数据原表）'!$D:$J,7,0)</f>
        <v>0.289940828402367</v>
      </c>
      <c r="J17" s="16">
        <v>60</v>
      </c>
      <c r="K17" s="16">
        <v>84.5</v>
      </c>
      <c r="L17" s="102"/>
      <c r="M17" s="45"/>
      <c r="N17" s="96">
        <v>0.05</v>
      </c>
      <c r="O17" s="96">
        <v>0.07</v>
      </c>
      <c r="P17" s="96">
        <v>0.04</v>
      </c>
      <c r="Q17" s="16"/>
      <c r="R17" s="10" t="e">
        <v>#N/A</v>
      </c>
    </row>
    <row r="18" customHeight="1" spans="1:18">
      <c r="A18" s="19"/>
      <c r="B18" s="25"/>
      <c r="C18" s="26">
        <v>84174</v>
      </c>
      <c r="D18" s="24" t="s">
        <v>23</v>
      </c>
      <c r="E18" s="24" t="str">
        <f t="shared" si="1"/>
        <v>84174,</v>
      </c>
      <c r="F18" s="26" t="s">
        <v>88</v>
      </c>
      <c r="G18" s="26" t="s">
        <v>89</v>
      </c>
      <c r="H18" s="25" t="s">
        <v>90</v>
      </c>
      <c r="I18" s="88">
        <f>VLOOKUP(C:C,'[1]重点品种（数据原表）'!$D:$J,7,0)</f>
        <v>0.634328358208955</v>
      </c>
      <c r="J18" s="16">
        <v>12.25</v>
      </c>
      <c r="K18" s="16">
        <v>33.5</v>
      </c>
      <c r="L18" s="102"/>
      <c r="M18" s="45"/>
      <c r="N18" s="97"/>
      <c r="O18" s="97"/>
      <c r="P18" s="97"/>
      <c r="Q18" s="16"/>
      <c r="R18" s="10" t="e">
        <v>#N/A</v>
      </c>
    </row>
    <row r="19" customHeight="1" spans="1:18">
      <c r="A19" s="19"/>
      <c r="B19" s="25"/>
      <c r="C19" s="26">
        <v>166880</v>
      </c>
      <c r="D19" s="24" t="s">
        <v>23</v>
      </c>
      <c r="E19" s="24" t="str">
        <f t="shared" si="1"/>
        <v>166880,</v>
      </c>
      <c r="F19" s="26" t="s">
        <v>91</v>
      </c>
      <c r="G19" s="26" t="s">
        <v>92</v>
      </c>
      <c r="H19" s="19" t="s">
        <v>93</v>
      </c>
      <c r="I19" s="88">
        <f>VLOOKUP(C:C,'[1]重点品种（数据原表）'!$D:$J,7,0)</f>
        <v>0.55</v>
      </c>
      <c r="J19" s="16">
        <v>89.1</v>
      </c>
      <c r="K19" s="16">
        <v>198</v>
      </c>
      <c r="L19" s="102"/>
      <c r="M19" s="45"/>
      <c r="N19" s="97"/>
      <c r="O19" s="97"/>
      <c r="P19" s="97"/>
      <c r="Q19" s="16"/>
      <c r="R19" s="10" t="e">
        <v>#N/A</v>
      </c>
    </row>
    <row r="20" customHeight="1" spans="1:18">
      <c r="A20" s="19"/>
      <c r="B20" s="25"/>
      <c r="C20" s="26">
        <v>21580</v>
      </c>
      <c r="D20" s="24" t="s">
        <v>23</v>
      </c>
      <c r="E20" s="24" t="str">
        <f t="shared" si="1"/>
        <v>21580,</v>
      </c>
      <c r="F20" s="26" t="s">
        <v>94</v>
      </c>
      <c r="G20" s="26" t="s">
        <v>95</v>
      </c>
      <c r="H20" s="19" t="s">
        <v>96</v>
      </c>
      <c r="I20" s="88">
        <f>VLOOKUP(C:C,'[1]重点品种（数据原表）'!$D:$J,7,0)</f>
        <v>0.414736842105263</v>
      </c>
      <c r="J20" s="16">
        <v>55.6</v>
      </c>
      <c r="K20" s="16">
        <v>95</v>
      </c>
      <c r="L20" s="102"/>
      <c r="M20" s="45"/>
      <c r="N20" s="99"/>
      <c r="O20" s="99"/>
      <c r="P20" s="99"/>
      <c r="Q20" s="16"/>
      <c r="R20" s="10" t="e">
        <v>#N/A</v>
      </c>
    </row>
    <row r="21" s="11" customFormat="1" customHeight="1" spans="1:16357">
      <c r="A21" s="81">
        <v>8</v>
      </c>
      <c r="B21" s="24" t="s">
        <v>97</v>
      </c>
      <c r="C21" s="24">
        <v>171872</v>
      </c>
      <c r="D21" s="24" t="s">
        <v>23</v>
      </c>
      <c r="E21" s="24" t="str">
        <f t="shared" si="1"/>
        <v>171872,</v>
      </c>
      <c r="F21" s="24" t="s">
        <v>98</v>
      </c>
      <c r="G21" s="24" t="s">
        <v>99</v>
      </c>
      <c r="H21" s="24" t="s">
        <v>100</v>
      </c>
      <c r="I21" s="39">
        <v>0.69</v>
      </c>
      <c r="J21" s="16">
        <v>8.32</v>
      </c>
      <c r="K21" s="16">
        <v>26.9</v>
      </c>
      <c r="L21" s="91" t="s">
        <v>101</v>
      </c>
      <c r="M21" s="91" t="s">
        <v>102</v>
      </c>
      <c r="N21" s="96">
        <v>0.04</v>
      </c>
      <c r="O21" s="96">
        <v>0.05</v>
      </c>
      <c r="P21" s="96">
        <v>0.03</v>
      </c>
      <c r="Q21" s="91" t="s">
        <v>57</v>
      </c>
      <c r="R21" s="10" t="e">
        <v>#N/A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  <c r="ALC21" s="28"/>
      <c r="ALD21" s="28"/>
      <c r="ALE21" s="28"/>
      <c r="ALF21" s="28"/>
      <c r="ALG21" s="28"/>
      <c r="ALH21" s="28"/>
      <c r="ALI21" s="28"/>
      <c r="ALJ21" s="28"/>
      <c r="ALK21" s="28"/>
      <c r="ALL21" s="28"/>
      <c r="ALM21" s="28"/>
      <c r="ALN21" s="28"/>
      <c r="ALO21" s="28"/>
      <c r="ALP21" s="28"/>
      <c r="ALQ21" s="28"/>
      <c r="ALR21" s="28"/>
      <c r="ALS21" s="28"/>
      <c r="ALT21" s="28"/>
      <c r="ALU21" s="28"/>
      <c r="ALV21" s="28"/>
      <c r="ALW21" s="28"/>
      <c r="ALX21" s="28"/>
      <c r="ALY21" s="28"/>
      <c r="ALZ21" s="28"/>
      <c r="AMA21" s="28"/>
      <c r="AMB21" s="28"/>
      <c r="AMC21" s="28"/>
      <c r="AMD21" s="28"/>
      <c r="AME21" s="28"/>
      <c r="AMF21" s="28"/>
      <c r="AMG21" s="28"/>
      <c r="AMH21" s="28"/>
      <c r="AMI21" s="28"/>
      <c r="AMJ21" s="28"/>
      <c r="AMK21" s="28"/>
      <c r="AML21" s="28"/>
      <c r="AMM21" s="28"/>
      <c r="AMN21" s="28"/>
      <c r="AMO21" s="28"/>
      <c r="AMP21" s="28"/>
      <c r="AMQ21" s="28"/>
      <c r="AMR21" s="28"/>
      <c r="AMS21" s="28"/>
      <c r="AMT21" s="28"/>
      <c r="AMU21" s="28"/>
      <c r="AMV21" s="28"/>
      <c r="AMW21" s="28"/>
      <c r="AMX21" s="28"/>
      <c r="AMY21" s="28"/>
      <c r="AMZ21" s="28"/>
      <c r="ANA21" s="28"/>
      <c r="ANB21" s="28"/>
      <c r="ANC21" s="28"/>
      <c r="AND21" s="28"/>
      <c r="ANE21" s="28"/>
      <c r="ANF21" s="28"/>
      <c r="ANG21" s="28"/>
      <c r="ANH21" s="28"/>
      <c r="ANI21" s="28"/>
      <c r="ANJ21" s="28"/>
      <c r="ANK21" s="28"/>
      <c r="ANL21" s="28"/>
      <c r="ANM21" s="28"/>
      <c r="ANN21" s="28"/>
      <c r="ANO21" s="28"/>
      <c r="ANP21" s="28"/>
      <c r="ANQ21" s="28"/>
      <c r="ANR21" s="28"/>
      <c r="ANS21" s="28"/>
      <c r="ANT21" s="28"/>
      <c r="ANU21" s="28"/>
      <c r="ANV21" s="28"/>
      <c r="ANW21" s="28"/>
      <c r="ANX21" s="28"/>
      <c r="ANY21" s="28"/>
      <c r="ANZ21" s="28"/>
      <c r="AOA21" s="28"/>
      <c r="AOB21" s="28"/>
      <c r="AOC21" s="28"/>
      <c r="AOD21" s="28"/>
      <c r="AOE21" s="28"/>
      <c r="AOF21" s="28"/>
      <c r="AOG21" s="28"/>
      <c r="AOH21" s="28"/>
      <c r="AOI21" s="28"/>
      <c r="AOJ21" s="28"/>
      <c r="AOK21" s="28"/>
      <c r="AOL21" s="28"/>
      <c r="AOM21" s="28"/>
      <c r="AON21" s="28"/>
      <c r="AOO21" s="28"/>
      <c r="AOP21" s="28"/>
      <c r="AOQ21" s="28"/>
      <c r="AOR21" s="28"/>
      <c r="AOS21" s="28"/>
      <c r="AOT21" s="28"/>
      <c r="AOU21" s="28"/>
      <c r="AOV21" s="28"/>
      <c r="AOW21" s="28"/>
      <c r="AOX21" s="28"/>
      <c r="AOY21" s="28"/>
      <c r="AOZ21" s="28"/>
      <c r="APA21" s="28"/>
      <c r="APB21" s="28"/>
      <c r="APC21" s="28"/>
      <c r="APD21" s="28"/>
      <c r="APE21" s="28"/>
      <c r="APF21" s="28"/>
      <c r="APG21" s="28"/>
      <c r="APH21" s="28"/>
      <c r="API21" s="28"/>
      <c r="APJ21" s="28"/>
      <c r="APK21" s="28"/>
      <c r="APL21" s="28"/>
      <c r="APM21" s="28"/>
      <c r="APN21" s="28"/>
      <c r="APO21" s="28"/>
      <c r="APP21" s="28"/>
      <c r="APQ21" s="28"/>
      <c r="APR21" s="28"/>
      <c r="APS21" s="28"/>
      <c r="APT21" s="28"/>
      <c r="APU21" s="28"/>
      <c r="APV21" s="28"/>
      <c r="APW21" s="28"/>
      <c r="APX21" s="28"/>
      <c r="APY21" s="28"/>
      <c r="APZ21" s="28"/>
      <c r="AQA21" s="28"/>
      <c r="AQB21" s="28"/>
      <c r="AQC21" s="28"/>
      <c r="AQD21" s="28"/>
      <c r="AQE21" s="28"/>
      <c r="AQF21" s="28"/>
      <c r="AQG21" s="28"/>
      <c r="AQH21" s="28"/>
      <c r="AQI21" s="28"/>
      <c r="AQJ21" s="28"/>
      <c r="AQK21" s="28"/>
      <c r="AQL21" s="28"/>
      <c r="AQM21" s="28"/>
      <c r="AQN21" s="28"/>
      <c r="AQO21" s="28"/>
      <c r="AQP21" s="28"/>
      <c r="AQQ21" s="28"/>
      <c r="AQR21" s="28"/>
      <c r="AQS21" s="28"/>
      <c r="AQT21" s="28"/>
      <c r="AQU21" s="28"/>
      <c r="AQV21" s="28"/>
      <c r="AQW21" s="28"/>
      <c r="AQX21" s="28"/>
      <c r="AQY21" s="28"/>
      <c r="AQZ21" s="28"/>
      <c r="ARA21" s="28"/>
      <c r="ARB21" s="28"/>
      <c r="ARC21" s="28"/>
      <c r="ARD21" s="28"/>
      <c r="ARE21" s="28"/>
      <c r="ARF21" s="28"/>
      <c r="ARG21" s="28"/>
      <c r="ARH21" s="28"/>
      <c r="ARI21" s="28"/>
      <c r="ARJ21" s="28"/>
      <c r="ARK21" s="28"/>
      <c r="ARL21" s="28"/>
      <c r="ARM21" s="28"/>
      <c r="ARN21" s="28"/>
      <c r="ARO21" s="28"/>
      <c r="ARP21" s="28"/>
      <c r="ARQ21" s="28"/>
      <c r="ARR21" s="28"/>
      <c r="ARS21" s="28"/>
      <c r="ART21" s="28"/>
      <c r="ARU21" s="28"/>
      <c r="ARV21" s="28"/>
      <c r="ARW21" s="28"/>
      <c r="ARX21" s="28"/>
      <c r="ARY21" s="28"/>
      <c r="ARZ21" s="28"/>
      <c r="ASA21" s="28"/>
      <c r="ASB21" s="28"/>
      <c r="ASC21" s="28"/>
      <c r="ASD21" s="28"/>
      <c r="ASE21" s="28"/>
      <c r="ASF21" s="28"/>
      <c r="ASG21" s="28"/>
      <c r="ASH21" s="28"/>
      <c r="ASI21" s="28"/>
      <c r="ASJ21" s="28"/>
      <c r="ASK21" s="28"/>
      <c r="ASL21" s="28"/>
      <c r="ASM21" s="28"/>
      <c r="ASN21" s="28"/>
      <c r="ASO21" s="28"/>
      <c r="ASP21" s="28"/>
      <c r="ASQ21" s="28"/>
      <c r="ASR21" s="28"/>
      <c r="ASS21" s="28"/>
      <c r="AST21" s="28"/>
      <c r="ASU21" s="28"/>
      <c r="ASV21" s="28"/>
      <c r="ASW21" s="28"/>
      <c r="ASX21" s="28"/>
      <c r="ASY21" s="28"/>
      <c r="ASZ21" s="28"/>
      <c r="ATA21" s="28"/>
      <c r="ATB21" s="28"/>
      <c r="ATC21" s="28"/>
      <c r="ATD21" s="28"/>
      <c r="ATE21" s="28"/>
      <c r="ATF21" s="28"/>
      <c r="ATG21" s="28"/>
      <c r="ATH21" s="28"/>
      <c r="ATI21" s="28"/>
      <c r="ATJ21" s="28"/>
      <c r="ATK21" s="28"/>
      <c r="ATL21" s="28"/>
      <c r="ATM21" s="28"/>
      <c r="ATN21" s="28"/>
      <c r="ATO21" s="28"/>
      <c r="ATP21" s="28"/>
      <c r="ATQ21" s="28"/>
      <c r="ATR21" s="28"/>
      <c r="ATS21" s="28"/>
      <c r="ATT21" s="28"/>
      <c r="ATU21" s="28"/>
      <c r="ATV21" s="28"/>
      <c r="ATW21" s="28"/>
      <c r="ATX21" s="28"/>
      <c r="ATY21" s="28"/>
      <c r="ATZ21" s="28"/>
      <c r="AUA21" s="28"/>
      <c r="AUB21" s="28"/>
      <c r="AUC21" s="28"/>
      <c r="AUD21" s="28"/>
      <c r="AUE21" s="28"/>
      <c r="AUF21" s="28"/>
      <c r="AUG21" s="28"/>
      <c r="AUH21" s="28"/>
      <c r="AUI21" s="28"/>
      <c r="AUJ21" s="28"/>
      <c r="AUK21" s="28"/>
      <c r="AUL21" s="28"/>
      <c r="AUM21" s="28"/>
      <c r="AUN21" s="28"/>
      <c r="AUO21" s="28"/>
      <c r="AUP21" s="28"/>
      <c r="AUQ21" s="28"/>
      <c r="AUR21" s="28"/>
      <c r="AUS21" s="28"/>
      <c r="AUT21" s="28"/>
      <c r="AUU21" s="28"/>
      <c r="AUV21" s="28"/>
      <c r="AUW21" s="28"/>
      <c r="AUX21" s="28"/>
      <c r="AUY21" s="28"/>
      <c r="AUZ21" s="28"/>
      <c r="AVA21" s="28"/>
      <c r="AVB21" s="28"/>
      <c r="AVC21" s="28"/>
      <c r="AVD21" s="28"/>
      <c r="AVE21" s="28"/>
      <c r="AVF21" s="28"/>
      <c r="AVG21" s="28"/>
      <c r="AVH21" s="28"/>
      <c r="AVI21" s="28"/>
      <c r="AVJ21" s="28"/>
      <c r="AVK21" s="28"/>
      <c r="AVL21" s="28"/>
      <c r="AVM21" s="28"/>
      <c r="AVN21" s="28"/>
      <c r="AVO21" s="28"/>
      <c r="AVP21" s="28"/>
      <c r="AVQ21" s="28"/>
      <c r="AVR21" s="28"/>
      <c r="AVS21" s="28"/>
      <c r="AVT21" s="28"/>
      <c r="AVU21" s="28"/>
      <c r="AVV21" s="28"/>
      <c r="AVW21" s="28"/>
      <c r="AVX21" s="28"/>
      <c r="AVY21" s="28"/>
      <c r="AVZ21" s="28"/>
      <c r="AWA21" s="28"/>
      <c r="AWB21" s="28"/>
      <c r="AWC21" s="28"/>
      <c r="AWD21" s="28"/>
      <c r="AWE21" s="28"/>
      <c r="AWF21" s="28"/>
      <c r="AWG21" s="28"/>
      <c r="AWH21" s="28"/>
      <c r="AWI21" s="28"/>
      <c r="AWJ21" s="28"/>
      <c r="AWK21" s="28"/>
      <c r="AWL21" s="28"/>
      <c r="AWM21" s="28"/>
      <c r="AWN21" s="28"/>
      <c r="AWO21" s="28"/>
      <c r="AWP21" s="28"/>
      <c r="AWQ21" s="28"/>
      <c r="AWR21" s="28"/>
      <c r="AWS21" s="28"/>
      <c r="AWT21" s="28"/>
      <c r="AWU21" s="28"/>
      <c r="AWV21" s="28"/>
      <c r="AWW21" s="28"/>
      <c r="AWX21" s="28"/>
      <c r="AWY21" s="28"/>
      <c r="AWZ21" s="28"/>
      <c r="AXA21" s="28"/>
      <c r="AXB21" s="28"/>
      <c r="AXC21" s="28"/>
      <c r="AXD21" s="28"/>
      <c r="AXE21" s="28"/>
      <c r="AXF21" s="28"/>
      <c r="AXG21" s="28"/>
      <c r="AXH21" s="28"/>
      <c r="AXI21" s="28"/>
      <c r="AXJ21" s="28"/>
      <c r="AXK21" s="28"/>
      <c r="AXL21" s="28"/>
      <c r="AXM21" s="28"/>
      <c r="AXN21" s="28"/>
      <c r="AXO21" s="28"/>
      <c r="AXP21" s="28"/>
      <c r="AXQ21" s="28"/>
      <c r="AXR21" s="28"/>
      <c r="AXS21" s="28"/>
      <c r="AXT21" s="28"/>
      <c r="AXU21" s="28"/>
      <c r="AXV21" s="28"/>
      <c r="AXW21" s="28"/>
      <c r="AXX21" s="28"/>
      <c r="AXY21" s="28"/>
      <c r="AXZ21" s="28"/>
      <c r="AYA21" s="28"/>
      <c r="AYB21" s="28"/>
      <c r="AYC21" s="28"/>
      <c r="AYD21" s="28"/>
      <c r="AYE21" s="28"/>
      <c r="AYF21" s="28"/>
      <c r="AYG21" s="28"/>
      <c r="AYH21" s="28"/>
      <c r="AYI21" s="28"/>
      <c r="AYJ21" s="28"/>
      <c r="AYK21" s="28"/>
      <c r="AYL21" s="28"/>
      <c r="AYM21" s="28"/>
      <c r="AYN21" s="28"/>
      <c r="AYO21" s="28"/>
      <c r="AYP21" s="28"/>
      <c r="AYQ21" s="28"/>
      <c r="AYR21" s="28"/>
      <c r="AYS21" s="28"/>
      <c r="AYT21" s="28"/>
      <c r="AYU21" s="28"/>
      <c r="AYV21" s="28"/>
      <c r="AYW21" s="28"/>
      <c r="AYX21" s="28"/>
      <c r="AYY21" s="28"/>
      <c r="AYZ21" s="28"/>
      <c r="AZA21" s="28"/>
      <c r="AZB21" s="28"/>
      <c r="AZC21" s="28"/>
      <c r="AZD21" s="28"/>
      <c r="AZE21" s="28"/>
      <c r="AZF21" s="28"/>
      <c r="AZG21" s="28"/>
      <c r="AZH21" s="28"/>
      <c r="AZI21" s="28"/>
      <c r="AZJ21" s="28"/>
      <c r="AZK21" s="28"/>
      <c r="AZL21" s="28"/>
      <c r="AZM21" s="28"/>
      <c r="AZN21" s="28"/>
      <c r="AZO21" s="28"/>
      <c r="AZP21" s="28"/>
      <c r="AZQ21" s="28"/>
      <c r="AZR21" s="28"/>
      <c r="AZS21" s="28"/>
      <c r="AZT21" s="28"/>
      <c r="AZU21" s="28"/>
      <c r="AZV21" s="28"/>
      <c r="AZW21" s="28"/>
      <c r="AZX21" s="28"/>
      <c r="AZY21" s="28"/>
      <c r="AZZ21" s="28"/>
      <c r="BAA21" s="28"/>
      <c r="BAB21" s="28"/>
      <c r="BAC21" s="28"/>
      <c r="BAD21" s="28"/>
      <c r="BAE21" s="28"/>
      <c r="BAF21" s="28"/>
      <c r="BAG21" s="28"/>
      <c r="BAH21" s="28"/>
      <c r="BAI21" s="28"/>
      <c r="BAJ21" s="28"/>
      <c r="BAK21" s="28"/>
      <c r="BAL21" s="28"/>
      <c r="BAM21" s="28"/>
      <c r="BAN21" s="28"/>
      <c r="BAO21" s="28"/>
      <c r="BAP21" s="28"/>
      <c r="BAQ21" s="28"/>
      <c r="BAR21" s="28"/>
      <c r="BAS21" s="28"/>
      <c r="BAT21" s="28"/>
      <c r="BAU21" s="28"/>
      <c r="BAV21" s="28"/>
      <c r="BAW21" s="28"/>
      <c r="BAX21" s="28"/>
      <c r="BAY21" s="28"/>
      <c r="BAZ21" s="28"/>
      <c r="BBA21" s="28"/>
      <c r="BBB21" s="28"/>
      <c r="BBC21" s="28"/>
      <c r="BBD21" s="28"/>
      <c r="BBE21" s="28"/>
      <c r="BBF21" s="28"/>
      <c r="BBG21" s="28"/>
      <c r="BBH21" s="28"/>
      <c r="BBI21" s="28"/>
      <c r="BBJ21" s="28"/>
      <c r="BBK21" s="28"/>
      <c r="BBL21" s="28"/>
      <c r="BBM21" s="28"/>
      <c r="BBN21" s="28"/>
      <c r="BBO21" s="28"/>
      <c r="BBP21" s="28"/>
      <c r="BBQ21" s="28"/>
      <c r="BBR21" s="28"/>
      <c r="BBS21" s="28"/>
      <c r="BBT21" s="28"/>
      <c r="BBU21" s="28"/>
      <c r="BBV21" s="28"/>
      <c r="BBW21" s="28"/>
      <c r="BBX21" s="28"/>
      <c r="BBY21" s="28"/>
      <c r="BBZ21" s="28"/>
      <c r="BCA21" s="28"/>
      <c r="BCB21" s="28"/>
      <c r="BCC21" s="28"/>
      <c r="BCD21" s="28"/>
      <c r="BCE21" s="28"/>
      <c r="BCF21" s="28"/>
      <c r="BCG21" s="28"/>
      <c r="BCH21" s="28"/>
      <c r="BCI21" s="28"/>
      <c r="BCJ21" s="28"/>
      <c r="BCK21" s="28"/>
      <c r="BCL21" s="28"/>
      <c r="BCM21" s="28"/>
      <c r="BCN21" s="28"/>
      <c r="BCO21" s="28"/>
      <c r="BCP21" s="28"/>
      <c r="BCQ21" s="28"/>
      <c r="BCR21" s="28"/>
      <c r="BCS21" s="28"/>
      <c r="BCT21" s="28"/>
      <c r="BCU21" s="28"/>
      <c r="BCV21" s="28"/>
      <c r="BCW21" s="28"/>
      <c r="BCX21" s="28"/>
      <c r="BCY21" s="28"/>
      <c r="BCZ21" s="28"/>
      <c r="BDA21" s="28"/>
      <c r="BDB21" s="28"/>
      <c r="BDC21" s="28"/>
      <c r="BDD21" s="28"/>
      <c r="BDE21" s="28"/>
      <c r="BDF21" s="28"/>
      <c r="BDG21" s="28"/>
      <c r="BDH21" s="28"/>
      <c r="BDI21" s="28"/>
      <c r="BDJ21" s="28"/>
      <c r="BDK21" s="28"/>
      <c r="BDL21" s="28"/>
      <c r="BDM21" s="28"/>
      <c r="BDN21" s="28"/>
      <c r="BDO21" s="28"/>
      <c r="BDP21" s="28"/>
      <c r="BDQ21" s="28"/>
      <c r="BDR21" s="28"/>
      <c r="BDS21" s="28"/>
      <c r="BDT21" s="28"/>
      <c r="BDU21" s="28"/>
      <c r="BDV21" s="28"/>
      <c r="BDW21" s="28"/>
      <c r="BDX21" s="28"/>
      <c r="BDY21" s="28"/>
      <c r="BDZ21" s="28"/>
      <c r="BEA21" s="28"/>
      <c r="BEB21" s="28"/>
      <c r="BEC21" s="28"/>
      <c r="BED21" s="28"/>
      <c r="BEE21" s="28"/>
      <c r="BEF21" s="28"/>
      <c r="BEG21" s="28"/>
      <c r="BEH21" s="28"/>
      <c r="BEI21" s="28"/>
      <c r="BEJ21" s="28"/>
      <c r="BEK21" s="28"/>
      <c r="BEL21" s="28"/>
      <c r="BEM21" s="28"/>
      <c r="BEN21" s="28"/>
      <c r="BEO21" s="28"/>
      <c r="BEP21" s="28"/>
      <c r="BEQ21" s="28"/>
      <c r="BER21" s="28"/>
      <c r="BES21" s="28"/>
      <c r="BET21" s="28"/>
      <c r="BEU21" s="28"/>
      <c r="BEV21" s="28"/>
      <c r="BEW21" s="28"/>
      <c r="BEX21" s="28"/>
      <c r="BEY21" s="28"/>
      <c r="BEZ21" s="28"/>
      <c r="BFA21" s="28"/>
      <c r="BFB21" s="28"/>
      <c r="BFC21" s="28"/>
      <c r="BFD21" s="28"/>
      <c r="BFE21" s="28"/>
      <c r="BFF21" s="28"/>
      <c r="BFG21" s="28"/>
      <c r="BFH21" s="28"/>
      <c r="BFI21" s="28"/>
      <c r="BFJ21" s="28"/>
      <c r="BFK21" s="28"/>
      <c r="BFL21" s="28"/>
      <c r="BFM21" s="28"/>
      <c r="BFN21" s="28"/>
      <c r="BFO21" s="28"/>
      <c r="BFP21" s="28"/>
      <c r="BFQ21" s="28"/>
      <c r="BFR21" s="28"/>
      <c r="BFS21" s="28"/>
      <c r="BFT21" s="28"/>
      <c r="BFU21" s="28"/>
      <c r="BFV21" s="28"/>
      <c r="BFW21" s="28"/>
      <c r="BFX21" s="28"/>
      <c r="BFY21" s="28"/>
      <c r="BFZ21" s="28"/>
      <c r="BGA21" s="28"/>
      <c r="BGB21" s="28"/>
      <c r="BGC21" s="28"/>
      <c r="BGD21" s="28"/>
      <c r="BGE21" s="28"/>
      <c r="BGF21" s="28"/>
      <c r="BGG21" s="28"/>
      <c r="BGH21" s="28"/>
      <c r="BGI21" s="28"/>
      <c r="BGJ21" s="28"/>
      <c r="BGK21" s="28"/>
      <c r="BGL21" s="28"/>
      <c r="BGM21" s="28"/>
      <c r="BGN21" s="28"/>
      <c r="BGO21" s="28"/>
      <c r="BGP21" s="28"/>
      <c r="BGQ21" s="28"/>
      <c r="BGR21" s="28"/>
      <c r="BGS21" s="28"/>
      <c r="BGT21" s="28"/>
      <c r="BGU21" s="28"/>
      <c r="BGV21" s="28"/>
      <c r="BGW21" s="28"/>
      <c r="BGX21" s="28"/>
      <c r="BGY21" s="28"/>
      <c r="BGZ21" s="28"/>
      <c r="BHA21" s="28"/>
      <c r="BHB21" s="28"/>
      <c r="BHC21" s="28"/>
      <c r="BHD21" s="28"/>
      <c r="BHE21" s="28"/>
      <c r="BHF21" s="28"/>
      <c r="BHG21" s="28"/>
      <c r="BHH21" s="28"/>
      <c r="BHI21" s="28"/>
      <c r="BHJ21" s="28"/>
      <c r="BHK21" s="28"/>
      <c r="BHL21" s="28"/>
      <c r="BHM21" s="28"/>
      <c r="BHN21" s="28"/>
      <c r="BHO21" s="28"/>
      <c r="BHP21" s="28"/>
      <c r="BHQ21" s="28"/>
      <c r="BHR21" s="28"/>
      <c r="BHS21" s="28"/>
      <c r="BHT21" s="28"/>
      <c r="BHU21" s="28"/>
      <c r="BHV21" s="28"/>
      <c r="BHW21" s="28"/>
      <c r="BHX21" s="28"/>
      <c r="BHY21" s="28"/>
      <c r="BHZ21" s="28"/>
      <c r="BIA21" s="28"/>
      <c r="BIB21" s="28"/>
      <c r="BIC21" s="28"/>
      <c r="BID21" s="28"/>
      <c r="BIE21" s="28"/>
      <c r="BIF21" s="28"/>
      <c r="BIG21" s="28"/>
      <c r="BIH21" s="28"/>
      <c r="BII21" s="28"/>
      <c r="BIJ21" s="28"/>
      <c r="BIK21" s="28"/>
      <c r="BIL21" s="28"/>
      <c r="BIM21" s="28"/>
      <c r="BIN21" s="28"/>
      <c r="BIO21" s="28"/>
      <c r="BIP21" s="28"/>
      <c r="BIQ21" s="28"/>
      <c r="BIR21" s="28"/>
      <c r="BIS21" s="28"/>
      <c r="BIT21" s="28"/>
      <c r="BIU21" s="28"/>
      <c r="BIV21" s="28"/>
      <c r="BIW21" s="28"/>
      <c r="BIX21" s="28"/>
      <c r="BIY21" s="28"/>
      <c r="BIZ21" s="28"/>
      <c r="BJA21" s="28"/>
      <c r="BJB21" s="28"/>
      <c r="BJC21" s="28"/>
      <c r="BJD21" s="28"/>
      <c r="BJE21" s="28"/>
      <c r="BJF21" s="28"/>
      <c r="BJG21" s="28"/>
      <c r="BJH21" s="28"/>
      <c r="BJI21" s="28"/>
      <c r="BJJ21" s="28"/>
      <c r="BJK21" s="28"/>
      <c r="BJL21" s="28"/>
      <c r="BJM21" s="28"/>
      <c r="BJN21" s="28"/>
      <c r="BJO21" s="28"/>
      <c r="BJP21" s="28"/>
      <c r="BJQ21" s="28"/>
      <c r="BJR21" s="28"/>
      <c r="BJS21" s="28"/>
      <c r="BJT21" s="28"/>
      <c r="BJU21" s="28"/>
      <c r="BJV21" s="28"/>
      <c r="BJW21" s="28"/>
      <c r="BJX21" s="28"/>
      <c r="BJY21" s="28"/>
      <c r="BJZ21" s="28"/>
      <c r="BKA21" s="28"/>
      <c r="BKB21" s="28"/>
      <c r="BKC21" s="28"/>
      <c r="BKD21" s="28"/>
      <c r="BKE21" s="28"/>
      <c r="BKF21" s="28"/>
      <c r="BKG21" s="28"/>
      <c r="BKH21" s="28"/>
      <c r="BKI21" s="28"/>
      <c r="BKJ21" s="28"/>
      <c r="BKK21" s="28"/>
      <c r="BKL21" s="28"/>
      <c r="BKM21" s="28"/>
      <c r="BKN21" s="28"/>
      <c r="BKO21" s="28"/>
      <c r="BKP21" s="28"/>
      <c r="BKQ21" s="28"/>
      <c r="BKR21" s="28"/>
      <c r="BKS21" s="28"/>
      <c r="BKT21" s="28"/>
      <c r="BKU21" s="28"/>
      <c r="BKV21" s="28"/>
      <c r="BKW21" s="28"/>
      <c r="BKX21" s="28"/>
      <c r="BKY21" s="28"/>
      <c r="BKZ21" s="28"/>
      <c r="BLA21" s="28"/>
      <c r="BLB21" s="28"/>
      <c r="BLC21" s="28"/>
      <c r="BLD21" s="28"/>
      <c r="BLE21" s="28"/>
      <c r="BLF21" s="28"/>
      <c r="BLG21" s="28"/>
      <c r="BLH21" s="28"/>
      <c r="BLI21" s="28"/>
      <c r="BLJ21" s="28"/>
      <c r="BLK21" s="28"/>
      <c r="BLL21" s="28"/>
      <c r="BLM21" s="28"/>
      <c r="BLN21" s="28"/>
      <c r="BLO21" s="28"/>
      <c r="BLP21" s="28"/>
      <c r="BLQ21" s="28"/>
      <c r="BLR21" s="28"/>
      <c r="BLS21" s="28"/>
      <c r="BLT21" s="28"/>
      <c r="BLU21" s="28"/>
      <c r="BLV21" s="28"/>
      <c r="BLW21" s="28"/>
      <c r="BLX21" s="28"/>
      <c r="BLY21" s="28"/>
      <c r="BLZ21" s="28"/>
      <c r="BMA21" s="28"/>
      <c r="BMB21" s="28"/>
      <c r="BMC21" s="28"/>
      <c r="BMD21" s="28"/>
      <c r="BME21" s="28"/>
      <c r="BMF21" s="28"/>
      <c r="BMG21" s="28"/>
      <c r="BMH21" s="28"/>
      <c r="BMI21" s="28"/>
      <c r="BMJ21" s="28"/>
      <c r="BMK21" s="28"/>
      <c r="BML21" s="28"/>
      <c r="BMM21" s="28"/>
      <c r="BMN21" s="28"/>
      <c r="BMO21" s="28"/>
      <c r="BMP21" s="28"/>
      <c r="BMQ21" s="28"/>
      <c r="BMR21" s="28"/>
      <c r="BMS21" s="28"/>
      <c r="BMT21" s="28"/>
      <c r="BMU21" s="28"/>
      <c r="BMV21" s="28"/>
      <c r="BMW21" s="28"/>
      <c r="BMX21" s="28"/>
      <c r="BMY21" s="28"/>
      <c r="BMZ21" s="28"/>
      <c r="BNA21" s="28"/>
      <c r="BNB21" s="28"/>
      <c r="BNC21" s="28"/>
      <c r="BND21" s="28"/>
      <c r="BNE21" s="28"/>
      <c r="BNF21" s="28"/>
      <c r="BNG21" s="28"/>
      <c r="BNH21" s="28"/>
      <c r="BNI21" s="28"/>
      <c r="BNJ21" s="28"/>
      <c r="BNK21" s="28"/>
      <c r="BNL21" s="28"/>
      <c r="BNM21" s="28"/>
      <c r="BNN21" s="28"/>
      <c r="BNO21" s="28"/>
      <c r="BNP21" s="28"/>
      <c r="BNQ21" s="28"/>
      <c r="BNR21" s="28"/>
      <c r="BNS21" s="28"/>
      <c r="BNT21" s="28"/>
      <c r="BNU21" s="28"/>
      <c r="BNV21" s="28"/>
      <c r="BNW21" s="28"/>
      <c r="BNX21" s="28"/>
      <c r="BNY21" s="28"/>
      <c r="BNZ21" s="28"/>
      <c r="BOA21" s="28"/>
      <c r="BOB21" s="28"/>
      <c r="BOC21" s="28"/>
      <c r="BOD21" s="28"/>
      <c r="BOE21" s="28"/>
      <c r="BOF21" s="28"/>
      <c r="BOG21" s="28"/>
      <c r="BOH21" s="28"/>
      <c r="BOI21" s="28"/>
      <c r="BOJ21" s="28"/>
      <c r="BOK21" s="28"/>
      <c r="BOL21" s="28"/>
      <c r="BOM21" s="28"/>
      <c r="BON21" s="28"/>
      <c r="BOO21" s="28"/>
      <c r="BOP21" s="28"/>
      <c r="BOQ21" s="28"/>
      <c r="BOR21" s="28"/>
      <c r="BOS21" s="28"/>
      <c r="BOT21" s="28"/>
      <c r="BOU21" s="28"/>
      <c r="BOV21" s="28"/>
      <c r="BOW21" s="28"/>
      <c r="BOX21" s="28"/>
      <c r="BOY21" s="28"/>
      <c r="BOZ21" s="28"/>
      <c r="BPA21" s="28"/>
      <c r="BPB21" s="28"/>
      <c r="BPC21" s="28"/>
      <c r="BPD21" s="28"/>
      <c r="BPE21" s="28"/>
      <c r="BPF21" s="28"/>
      <c r="BPG21" s="28"/>
      <c r="BPH21" s="28"/>
      <c r="BPI21" s="28"/>
      <c r="BPJ21" s="28"/>
      <c r="BPK21" s="28"/>
      <c r="BPL21" s="28"/>
      <c r="BPM21" s="28"/>
      <c r="BPN21" s="28"/>
      <c r="BPO21" s="28"/>
      <c r="BPP21" s="28"/>
      <c r="BPQ21" s="28"/>
      <c r="BPR21" s="28"/>
      <c r="BPS21" s="28"/>
      <c r="BPT21" s="28"/>
      <c r="BPU21" s="28"/>
      <c r="BPV21" s="28"/>
      <c r="BPW21" s="28"/>
      <c r="BPX21" s="28"/>
      <c r="BPY21" s="28"/>
      <c r="BPZ21" s="28"/>
      <c r="BQA21" s="28"/>
      <c r="BQB21" s="28"/>
      <c r="BQC21" s="28"/>
      <c r="BQD21" s="28"/>
      <c r="BQE21" s="28"/>
      <c r="BQF21" s="28"/>
      <c r="BQG21" s="28"/>
      <c r="BQH21" s="28"/>
      <c r="BQI21" s="28"/>
      <c r="BQJ21" s="28"/>
      <c r="BQK21" s="28"/>
      <c r="BQL21" s="28"/>
      <c r="BQM21" s="28"/>
      <c r="BQN21" s="28"/>
      <c r="BQO21" s="28"/>
      <c r="BQP21" s="28"/>
      <c r="BQQ21" s="28"/>
      <c r="BQR21" s="28"/>
      <c r="BQS21" s="28"/>
      <c r="BQT21" s="28"/>
      <c r="BQU21" s="28"/>
      <c r="BQV21" s="28"/>
      <c r="BQW21" s="28"/>
      <c r="BQX21" s="28"/>
      <c r="BQY21" s="28"/>
      <c r="BQZ21" s="28"/>
      <c r="BRA21" s="28"/>
      <c r="BRB21" s="28"/>
      <c r="BRC21" s="28"/>
      <c r="BRD21" s="28"/>
      <c r="BRE21" s="28"/>
      <c r="BRF21" s="28"/>
      <c r="BRG21" s="28"/>
      <c r="BRH21" s="28"/>
      <c r="BRI21" s="28"/>
      <c r="BRJ21" s="28"/>
      <c r="BRK21" s="28"/>
      <c r="BRL21" s="28"/>
      <c r="BRM21" s="28"/>
      <c r="BRN21" s="28"/>
      <c r="BRO21" s="28"/>
      <c r="BRP21" s="28"/>
      <c r="BRQ21" s="28"/>
      <c r="BRR21" s="28"/>
      <c r="BRS21" s="28"/>
      <c r="BRT21" s="28"/>
      <c r="BRU21" s="28"/>
      <c r="BRV21" s="28"/>
      <c r="BRW21" s="28"/>
      <c r="BRX21" s="28"/>
      <c r="BRY21" s="28"/>
      <c r="BRZ21" s="28"/>
      <c r="BSA21" s="28"/>
      <c r="BSB21" s="28"/>
      <c r="BSC21" s="28"/>
      <c r="BSD21" s="28"/>
      <c r="BSE21" s="28"/>
      <c r="BSF21" s="28"/>
      <c r="BSG21" s="28"/>
      <c r="BSH21" s="28"/>
      <c r="BSI21" s="28"/>
      <c r="BSJ21" s="28"/>
      <c r="BSK21" s="28"/>
      <c r="BSL21" s="28"/>
      <c r="BSM21" s="28"/>
      <c r="BSN21" s="28"/>
      <c r="BSO21" s="28"/>
      <c r="BSP21" s="28"/>
      <c r="BSQ21" s="28"/>
      <c r="BSR21" s="28"/>
      <c r="BSS21" s="28"/>
      <c r="BST21" s="28"/>
      <c r="BSU21" s="28"/>
      <c r="BSV21" s="28"/>
      <c r="BSW21" s="28"/>
      <c r="BSX21" s="28"/>
      <c r="BSY21" s="28"/>
      <c r="BSZ21" s="28"/>
      <c r="BTA21" s="28"/>
      <c r="BTB21" s="28"/>
      <c r="BTC21" s="28"/>
      <c r="BTD21" s="28"/>
      <c r="BTE21" s="28"/>
      <c r="BTF21" s="28"/>
      <c r="BTG21" s="28"/>
      <c r="BTH21" s="28"/>
      <c r="BTI21" s="28"/>
      <c r="BTJ21" s="28"/>
      <c r="BTK21" s="28"/>
      <c r="BTL21" s="28"/>
      <c r="BTM21" s="28"/>
      <c r="BTN21" s="28"/>
      <c r="BTO21" s="28"/>
      <c r="BTP21" s="28"/>
      <c r="BTQ21" s="28"/>
      <c r="BTR21" s="28"/>
      <c r="BTS21" s="28"/>
      <c r="BTT21" s="28"/>
      <c r="BTU21" s="28"/>
      <c r="BTV21" s="28"/>
      <c r="BTW21" s="28"/>
      <c r="BTX21" s="28"/>
      <c r="BTY21" s="28"/>
      <c r="BTZ21" s="28"/>
      <c r="BUA21" s="28"/>
      <c r="BUB21" s="28"/>
      <c r="BUC21" s="28"/>
      <c r="BUD21" s="28"/>
      <c r="BUE21" s="28"/>
      <c r="BUF21" s="28"/>
      <c r="BUG21" s="28"/>
      <c r="BUH21" s="28"/>
      <c r="BUI21" s="28"/>
      <c r="BUJ21" s="28"/>
      <c r="BUK21" s="28"/>
      <c r="BUL21" s="28"/>
      <c r="BUM21" s="28"/>
      <c r="BUN21" s="28"/>
      <c r="BUO21" s="28"/>
      <c r="BUP21" s="28"/>
      <c r="BUQ21" s="28"/>
      <c r="BUR21" s="28"/>
      <c r="BUS21" s="28"/>
      <c r="BUT21" s="28"/>
      <c r="BUU21" s="28"/>
      <c r="BUV21" s="28"/>
      <c r="BUW21" s="28"/>
      <c r="BUX21" s="28"/>
      <c r="BUY21" s="28"/>
      <c r="BUZ21" s="28"/>
      <c r="BVA21" s="28"/>
      <c r="BVB21" s="28"/>
      <c r="BVC21" s="28"/>
      <c r="BVD21" s="28"/>
      <c r="BVE21" s="28"/>
      <c r="BVF21" s="28"/>
      <c r="BVG21" s="28"/>
      <c r="BVH21" s="28"/>
      <c r="BVI21" s="28"/>
      <c r="BVJ21" s="28"/>
      <c r="BVK21" s="28"/>
      <c r="BVL21" s="28"/>
      <c r="BVM21" s="28"/>
      <c r="BVN21" s="28"/>
      <c r="BVO21" s="28"/>
      <c r="BVP21" s="28"/>
      <c r="BVQ21" s="28"/>
      <c r="BVR21" s="28"/>
      <c r="BVS21" s="28"/>
      <c r="BVT21" s="28"/>
      <c r="BVU21" s="28"/>
      <c r="BVV21" s="28"/>
      <c r="BVW21" s="28"/>
      <c r="BVX21" s="28"/>
      <c r="BVY21" s="28"/>
      <c r="BVZ21" s="28"/>
      <c r="BWA21" s="28"/>
      <c r="BWB21" s="28"/>
      <c r="BWC21" s="28"/>
      <c r="BWD21" s="28"/>
      <c r="BWE21" s="28"/>
      <c r="BWF21" s="28"/>
      <c r="BWG21" s="28"/>
      <c r="BWH21" s="28"/>
      <c r="BWI21" s="28"/>
      <c r="BWJ21" s="28"/>
      <c r="BWK21" s="28"/>
      <c r="BWL21" s="28"/>
      <c r="BWM21" s="28"/>
      <c r="BWN21" s="28"/>
      <c r="BWO21" s="28"/>
      <c r="BWP21" s="28"/>
      <c r="BWQ21" s="28"/>
      <c r="BWR21" s="28"/>
      <c r="BWS21" s="28"/>
      <c r="BWT21" s="28"/>
      <c r="BWU21" s="28"/>
      <c r="BWV21" s="28"/>
      <c r="BWW21" s="28"/>
      <c r="BWX21" s="28"/>
      <c r="BWY21" s="28"/>
      <c r="BWZ21" s="28"/>
      <c r="BXA21" s="28"/>
      <c r="BXB21" s="28"/>
      <c r="BXC21" s="28"/>
      <c r="BXD21" s="28"/>
      <c r="BXE21" s="28"/>
      <c r="BXF21" s="28"/>
      <c r="BXG21" s="28"/>
      <c r="BXH21" s="28"/>
      <c r="BXI21" s="28"/>
      <c r="BXJ21" s="28"/>
      <c r="BXK21" s="28"/>
      <c r="BXL21" s="28"/>
      <c r="BXM21" s="28"/>
      <c r="BXN21" s="28"/>
      <c r="BXO21" s="28"/>
      <c r="BXP21" s="28"/>
      <c r="BXQ21" s="28"/>
      <c r="BXR21" s="28"/>
      <c r="BXS21" s="28"/>
      <c r="BXT21" s="28"/>
      <c r="BXU21" s="28"/>
      <c r="BXV21" s="28"/>
      <c r="BXW21" s="28"/>
      <c r="BXX21" s="28"/>
      <c r="BXY21" s="28"/>
      <c r="BXZ21" s="28"/>
      <c r="BYA21" s="28"/>
      <c r="BYB21" s="28"/>
      <c r="BYC21" s="28"/>
      <c r="BYD21" s="28"/>
      <c r="BYE21" s="28"/>
      <c r="BYF21" s="28"/>
      <c r="BYG21" s="28"/>
      <c r="BYH21" s="28"/>
      <c r="BYI21" s="28"/>
      <c r="BYJ21" s="28"/>
      <c r="BYK21" s="28"/>
      <c r="BYL21" s="28"/>
      <c r="BYM21" s="28"/>
      <c r="BYN21" s="28"/>
      <c r="BYO21" s="28"/>
      <c r="BYP21" s="28"/>
      <c r="BYQ21" s="28"/>
      <c r="BYR21" s="28"/>
      <c r="BYS21" s="28"/>
      <c r="BYT21" s="28"/>
      <c r="BYU21" s="28"/>
      <c r="BYV21" s="28"/>
      <c r="BYW21" s="28"/>
      <c r="BYX21" s="28"/>
      <c r="BYY21" s="28"/>
      <c r="BYZ21" s="28"/>
      <c r="BZA21" s="28"/>
      <c r="BZB21" s="28"/>
      <c r="BZC21" s="28"/>
      <c r="BZD21" s="28"/>
      <c r="BZE21" s="28"/>
      <c r="BZF21" s="28"/>
      <c r="BZG21" s="28"/>
      <c r="BZH21" s="28"/>
      <c r="BZI21" s="28"/>
      <c r="BZJ21" s="28"/>
      <c r="BZK21" s="28"/>
      <c r="BZL21" s="28"/>
      <c r="BZM21" s="28"/>
      <c r="BZN21" s="28"/>
      <c r="BZO21" s="28"/>
      <c r="BZP21" s="28"/>
      <c r="BZQ21" s="28"/>
      <c r="BZR21" s="28"/>
      <c r="BZS21" s="28"/>
      <c r="BZT21" s="28"/>
      <c r="BZU21" s="28"/>
      <c r="BZV21" s="28"/>
      <c r="BZW21" s="28"/>
      <c r="BZX21" s="28"/>
      <c r="BZY21" s="28"/>
      <c r="BZZ21" s="28"/>
      <c r="CAA21" s="28"/>
      <c r="CAB21" s="28"/>
      <c r="CAC21" s="28"/>
      <c r="CAD21" s="28"/>
      <c r="CAE21" s="28"/>
      <c r="CAF21" s="28"/>
      <c r="CAG21" s="28"/>
      <c r="CAH21" s="28"/>
      <c r="CAI21" s="28"/>
      <c r="CAJ21" s="28"/>
      <c r="CAK21" s="28"/>
      <c r="CAL21" s="28"/>
      <c r="CAM21" s="28"/>
      <c r="CAN21" s="28"/>
      <c r="CAO21" s="28"/>
      <c r="CAP21" s="28"/>
      <c r="CAQ21" s="28"/>
      <c r="CAR21" s="28"/>
      <c r="CAS21" s="28"/>
      <c r="CAT21" s="28"/>
      <c r="CAU21" s="28"/>
      <c r="CAV21" s="28"/>
      <c r="CAW21" s="28"/>
      <c r="CAX21" s="28"/>
      <c r="CAY21" s="28"/>
      <c r="CAZ21" s="28"/>
      <c r="CBA21" s="28"/>
      <c r="CBB21" s="28"/>
      <c r="CBC21" s="28"/>
      <c r="CBD21" s="28"/>
      <c r="CBE21" s="28"/>
      <c r="CBF21" s="28"/>
      <c r="CBG21" s="28"/>
      <c r="CBH21" s="28"/>
      <c r="CBI21" s="28"/>
      <c r="CBJ21" s="28"/>
      <c r="CBK21" s="28"/>
      <c r="CBL21" s="28"/>
      <c r="CBM21" s="28"/>
      <c r="CBN21" s="28"/>
      <c r="CBO21" s="28"/>
      <c r="CBP21" s="28"/>
      <c r="CBQ21" s="28"/>
      <c r="CBR21" s="28"/>
      <c r="CBS21" s="28"/>
      <c r="CBT21" s="28"/>
      <c r="CBU21" s="28"/>
      <c r="CBV21" s="28"/>
      <c r="CBW21" s="28"/>
      <c r="CBX21" s="28"/>
      <c r="CBY21" s="28"/>
      <c r="CBZ21" s="28"/>
      <c r="CCA21" s="28"/>
      <c r="CCB21" s="28"/>
      <c r="CCC21" s="28"/>
      <c r="CCD21" s="28"/>
      <c r="CCE21" s="28"/>
      <c r="CCF21" s="28"/>
      <c r="CCG21" s="28"/>
      <c r="CCH21" s="28"/>
      <c r="CCI21" s="28"/>
      <c r="CCJ21" s="28"/>
      <c r="CCK21" s="28"/>
      <c r="CCL21" s="28"/>
      <c r="CCM21" s="28"/>
      <c r="CCN21" s="28"/>
      <c r="CCO21" s="28"/>
      <c r="CCP21" s="28"/>
      <c r="CCQ21" s="28"/>
      <c r="CCR21" s="28"/>
      <c r="CCS21" s="28"/>
      <c r="CCT21" s="28"/>
      <c r="CCU21" s="28"/>
      <c r="CCV21" s="28"/>
      <c r="CCW21" s="28"/>
      <c r="CCX21" s="28"/>
      <c r="CCY21" s="28"/>
      <c r="CCZ21" s="28"/>
      <c r="CDA21" s="28"/>
      <c r="CDB21" s="28"/>
      <c r="CDC21" s="28"/>
      <c r="CDD21" s="28"/>
      <c r="CDE21" s="28"/>
      <c r="CDF21" s="28"/>
      <c r="CDG21" s="28"/>
      <c r="CDH21" s="28"/>
      <c r="CDI21" s="28"/>
      <c r="CDJ21" s="28"/>
      <c r="CDK21" s="28"/>
      <c r="CDL21" s="28"/>
      <c r="CDM21" s="28"/>
      <c r="CDN21" s="28"/>
      <c r="CDO21" s="28"/>
      <c r="CDP21" s="28"/>
      <c r="CDQ21" s="28"/>
      <c r="CDR21" s="28"/>
      <c r="CDS21" s="28"/>
      <c r="CDT21" s="28"/>
      <c r="CDU21" s="28"/>
      <c r="CDV21" s="28"/>
      <c r="CDW21" s="28"/>
      <c r="CDX21" s="28"/>
      <c r="CDY21" s="28"/>
      <c r="CDZ21" s="28"/>
      <c r="CEA21" s="28"/>
      <c r="CEB21" s="28"/>
      <c r="CEC21" s="28"/>
      <c r="CED21" s="28"/>
      <c r="CEE21" s="28"/>
      <c r="CEF21" s="28"/>
      <c r="CEG21" s="28"/>
      <c r="CEH21" s="28"/>
      <c r="CEI21" s="28"/>
      <c r="CEJ21" s="28"/>
      <c r="CEK21" s="28"/>
      <c r="CEL21" s="28"/>
      <c r="CEM21" s="28"/>
      <c r="CEN21" s="28"/>
      <c r="CEO21" s="28"/>
      <c r="CEP21" s="28"/>
      <c r="CEQ21" s="28"/>
      <c r="CER21" s="28"/>
      <c r="CES21" s="28"/>
      <c r="CET21" s="28"/>
      <c r="CEU21" s="28"/>
      <c r="CEV21" s="28"/>
      <c r="CEW21" s="28"/>
      <c r="CEX21" s="28"/>
      <c r="CEY21" s="28"/>
      <c r="CEZ21" s="28"/>
      <c r="CFA21" s="28"/>
      <c r="CFB21" s="28"/>
      <c r="CFC21" s="28"/>
      <c r="CFD21" s="28"/>
      <c r="CFE21" s="28"/>
      <c r="CFF21" s="28"/>
      <c r="CFG21" s="28"/>
      <c r="CFH21" s="28"/>
      <c r="CFI21" s="28"/>
      <c r="CFJ21" s="28"/>
      <c r="CFK21" s="28"/>
      <c r="CFL21" s="28"/>
      <c r="CFM21" s="28"/>
      <c r="CFN21" s="28"/>
      <c r="CFO21" s="28"/>
      <c r="CFP21" s="28"/>
      <c r="CFQ21" s="28"/>
      <c r="CFR21" s="28"/>
      <c r="CFS21" s="28"/>
      <c r="CFT21" s="28"/>
      <c r="CFU21" s="28"/>
      <c r="CFV21" s="28"/>
      <c r="CFW21" s="28"/>
      <c r="CFX21" s="28"/>
      <c r="CFY21" s="28"/>
      <c r="CFZ21" s="28"/>
      <c r="CGA21" s="28"/>
      <c r="CGB21" s="28"/>
      <c r="CGC21" s="28"/>
      <c r="CGD21" s="28"/>
      <c r="CGE21" s="28"/>
      <c r="CGF21" s="28"/>
      <c r="CGG21" s="28"/>
      <c r="CGH21" s="28"/>
      <c r="CGI21" s="28"/>
      <c r="CGJ21" s="28"/>
      <c r="CGK21" s="28"/>
      <c r="CGL21" s="28"/>
      <c r="CGM21" s="28"/>
      <c r="CGN21" s="28"/>
      <c r="CGO21" s="28"/>
      <c r="CGP21" s="28"/>
      <c r="CGQ21" s="28"/>
      <c r="CGR21" s="28"/>
      <c r="CGS21" s="28"/>
      <c r="CGT21" s="28"/>
      <c r="CGU21" s="28"/>
      <c r="CGV21" s="28"/>
      <c r="CGW21" s="28"/>
      <c r="CGX21" s="28"/>
      <c r="CGY21" s="28"/>
      <c r="CGZ21" s="28"/>
      <c r="CHA21" s="28"/>
      <c r="CHB21" s="28"/>
      <c r="CHC21" s="28"/>
      <c r="CHD21" s="28"/>
      <c r="CHE21" s="28"/>
      <c r="CHF21" s="28"/>
      <c r="CHG21" s="28"/>
      <c r="CHH21" s="28"/>
      <c r="CHI21" s="28"/>
      <c r="CHJ21" s="28"/>
      <c r="CHK21" s="28"/>
      <c r="CHL21" s="28"/>
      <c r="CHM21" s="28"/>
      <c r="CHN21" s="28"/>
      <c r="CHO21" s="28"/>
      <c r="CHP21" s="28"/>
      <c r="CHQ21" s="28"/>
      <c r="CHR21" s="28"/>
      <c r="CHS21" s="28"/>
      <c r="CHT21" s="28"/>
      <c r="CHU21" s="28"/>
      <c r="CHV21" s="28"/>
      <c r="CHW21" s="28"/>
      <c r="CHX21" s="28"/>
      <c r="CHY21" s="28"/>
      <c r="CHZ21" s="28"/>
      <c r="CIA21" s="28"/>
      <c r="CIB21" s="28"/>
      <c r="CIC21" s="28"/>
      <c r="CID21" s="28"/>
      <c r="CIE21" s="28"/>
      <c r="CIF21" s="28"/>
      <c r="CIG21" s="28"/>
      <c r="CIH21" s="28"/>
      <c r="CII21" s="28"/>
      <c r="CIJ21" s="28"/>
      <c r="CIK21" s="28"/>
      <c r="CIL21" s="28"/>
      <c r="CIM21" s="28"/>
      <c r="CIN21" s="28"/>
      <c r="CIO21" s="28"/>
      <c r="CIP21" s="28"/>
      <c r="CIQ21" s="28"/>
      <c r="CIR21" s="28"/>
      <c r="CIS21" s="28"/>
      <c r="CIT21" s="28"/>
      <c r="CIU21" s="28"/>
      <c r="CIV21" s="28"/>
      <c r="CIW21" s="28"/>
      <c r="CIX21" s="28"/>
      <c r="CIY21" s="28"/>
      <c r="CIZ21" s="28"/>
      <c r="CJA21" s="28"/>
      <c r="CJB21" s="28"/>
      <c r="CJC21" s="28"/>
      <c r="CJD21" s="28"/>
      <c r="CJE21" s="28"/>
      <c r="CJF21" s="28"/>
      <c r="CJG21" s="28"/>
      <c r="CJH21" s="28"/>
      <c r="CJI21" s="28"/>
      <c r="CJJ21" s="28"/>
      <c r="CJK21" s="28"/>
      <c r="CJL21" s="28"/>
      <c r="CJM21" s="28"/>
      <c r="CJN21" s="28"/>
      <c r="CJO21" s="28"/>
      <c r="CJP21" s="28"/>
      <c r="CJQ21" s="28"/>
      <c r="CJR21" s="28"/>
      <c r="CJS21" s="28"/>
      <c r="CJT21" s="28"/>
      <c r="CJU21" s="28"/>
      <c r="CJV21" s="28"/>
      <c r="CJW21" s="28"/>
      <c r="CJX21" s="28"/>
      <c r="CJY21" s="28"/>
      <c r="CJZ21" s="28"/>
      <c r="CKA21" s="28"/>
      <c r="CKB21" s="28"/>
      <c r="CKC21" s="28"/>
      <c r="CKD21" s="28"/>
      <c r="CKE21" s="28"/>
      <c r="CKF21" s="28"/>
      <c r="CKG21" s="28"/>
      <c r="CKH21" s="28"/>
      <c r="CKI21" s="28"/>
      <c r="CKJ21" s="28"/>
      <c r="CKK21" s="28"/>
      <c r="CKL21" s="28"/>
      <c r="CKM21" s="28"/>
      <c r="CKN21" s="28"/>
      <c r="CKO21" s="28"/>
      <c r="CKP21" s="28"/>
      <c r="CKQ21" s="28"/>
      <c r="CKR21" s="28"/>
      <c r="CKS21" s="28"/>
      <c r="CKT21" s="28"/>
      <c r="CKU21" s="28"/>
      <c r="CKV21" s="28"/>
      <c r="CKW21" s="28"/>
      <c r="CKX21" s="28"/>
      <c r="CKY21" s="28"/>
      <c r="CKZ21" s="28"/>
      <c r="CLA21" s="28"/>
      <c r="CLB21" s="28"/>
      <c r="CLC21" s="28"/>
      <c r="CLD21" s="28"/>
      <c r="CLE21" s="28"/>
      <c r="CLF21" s="28"/>
      <c r="CLG21" s="28"/>
      <c r="CLH21" s="28"/>
      <c r="CLI21" s="28"/>
      <c r="CLJ21" s="28"/>
      <c r="CLK21" s="28"/>
      <c r="CLL21" s="28"/>
      <c r="CLM21" s="28"/>
      <c r="CLN21" s="28"/>
      <c r="CLO21" s="28"/>
      <c r="CLP21" s="28"/>
      <c r="CLQ21" s="28"/>
      <c r="CLR21" s="28"/>
      <c r="CLS21" s="28"/>
      <c r="CLT21" s="28"/>
      <c r="CLU21" s="28"/>
      <c r="CLV21" s="28"/>
      <c r="CLW21" s="28"/>
      <c r="CLX21" s="28"/>
      <c r="CLY21" s="28"/>
      <c r="CLZ21" s="28"/>
      <c r="CMA21" s="28"/>
      <c r="CMB21" s="28"/>
      <c r="CMC21" s="28"/>
      <c r="CMD21" s="28"/>
      <c r="CME21" s="28"/>
      <c r="CMF21" s="28"/>
      <c r="CMG21" s="28"/>
      <c r="CMH21" s="28"/>
      <c r="CMI21" s="28"/>
      <c r="CMJ21" s="28"/>
      <c r="CMK21" s="28"/>
      <c r="CML21" s="28"/>
      <c r="CMM21" s="28"/>
      <c r="CMN21" s="28"/>
      <c r="CMO21" s="28"/>
      <c r="CMP21" s="28"/>
      <c r="CMQ21" s="28"/>
      <c r="CMR21" s="28"/>
      <c r="CMS21" s="28"/>
      <c r="CMT21" s="28"/>
      <c r="CMU21" s="28"/>
      <c r="CMV21" s="28"/>
      <c r="CMW21" s="28"/>
      <c r="CMX21" s="28"/>
      <c r="CMY21" s="28"/>
      <c r="CMZ21" s="28"/>
      <c r="CNA21" s="28"/>
      <c r="CNB21" s="28"/>
      <c r="CNC21" s="28"/>
      <c r="CND21" s="28"/>
      <c r="CNE21" s="28"/>
      <c r="CNF21" s="28"/>
      <c r="CNG21" s="28"/>
      <c r="CNH21" s="28"/>
      <c r="CNI21" s="28"/>
      <c r="CNJ21" s="28"/>
      <c r="CNK21" s="28"/>
      <c r="CNL21" s="28"/>
      <c r="CNM21" s="28"/>
      <c r="CNN21" s="28"/>
      <c r="CNO21" s="28"/>
      <c r="CNP21" s="28"/>
      <c r="CNQ21" s="28"/>
      <c r="CNR21" s="28"/>
      <c r="CNS21" s="28"/>
      <c r="CNT21" s="28"/>
      <c r="CNU21" s="28"/>
      <c r="CNV21" s="28"/>
      <c r="CNW21" s="28"/>
      <c r="CNX21" s="28"/>
      <c r="CNY21" s="28"/>
      <c r="CNZ21" s="28"/>
      <c r="COA21" s="28"/>
      <c r="COB21" s="28"/>
      <c r="COC21" s="28"/>
      <c r="COD21" s="28"/>
      <c r="COE21" s="28"/>
      <c r="COF21" s="28"/>
      <c r="COG21" s="28"/>
      <c r="COH21" s="28"/>
      <c r="COI21" s="28"/>
      <c r="COJ21" s="28"/>
      <c r="COK21" s="28"/>
      <c r="COL21" s="28"/>
      <c r="COM21" s="28"/>
      <c r="CON21" s="28"/>
      <c r="COO21" s="28"/>
      <c r="COP21" s="28"/>
      <c r="COQ21" s="28"/>
      <c r="COR21" s="28"/>
      <c r="COS21" s="28"/>
      <c r="COT21" s="28"/>
      <c r="COU21" s="28"/>
      <c r="COV21" s="28"/>
      <c r="COW21" s="28"/>
      <c r="COX21" s="28"/>
      <c r="COY21" s="28"/>
      <c r="COZ21" s="28"/>
      <c r="CPA21" s="28"/>
      <c r="CPB21" s="28"/>
      <c r="CPC21" s="28"/>
      <c r="CPD21" s="28"/>
      <c r="CPE21" s="28"/>
      <c r="CPF21" s="28"/>
      <c r="CPG21" s="28"/>
      <c r="CPH21" s="28"/>
      <c r="CPI21" s="28"/>
      <c r="CPJ21" s="28"/>
      <c r="CPK21" s="28"/>
      <c r="CPL21" s="28"/>
      <c r="CPM21" s="28"/>
      <c r="CPN21" s="28"/>
      <c r="CPO21" s="28"/>
      <c r="CPP21" s="28"/>
      <c r="CPQ21" s="28"/>
      <c r="CPR21" s="28"/>
      <c r="CPS21" s="28"/>
      <c r="CPT21" s="28"/>
      <c r="CPU21" s="28"/>
      <c r="CPV21" s="28"/>
      <c r="CPW21" s="28"/>
      <c r="CPX21" s="28"/>
      <c r="CPY21" s="28"/>
      <c r="CPZ21" s="28"/>
      <c r="CQA21" s="28"/>
      <c r="CQB21" s="28"/>
      <c r="CQC21" s="28"/>
      <c r="CQD21" s="28"/>
      <c r="CQE21" s="28"/>
      <c r="CQF21" s="28"/>
      <c r="CQG21" s="28"/>
      <c r="CQH21" s="28"/>
      <c r="CQI21" s="28"/>
      <c r="CQJ21" s="28"/>
      <c r="CQK21" s="28"/>
      <c r="CQL21" s="28"/>
      <c r="CQM21" s="28"/>
      <c r="CQN21" s="28"/>
      <c r="CQO21" s="28"/>
      <c r="CQP21" s="28"/>
      <c r="CQQ21" s="28"/>
      <c r="CQR21" s="28"/>
      <c r="CQS21" s="28"/>
      <c r="CQT21" s="28"/>
      <c r="CQU21" s="28"/>
      <c r="CQV21" s="28"/>
      <c r="CQW21" s="28"/>
      <c r="CQX21" s="28"/>
      <c r="CQY21" s="28"/>
      <c r="CQZ21" s="28"/>
      <c r="CRA21" s="28"/>
      <c r="CRB21" s="28"/>
      <c r="CRC21" s="28"/>
      <c r="CRD21" s="28"/>
      <c r="CRE21" s="28"/>
      <c r="CRF21" s="28"/>
      <c r="CRG21" s="28"/>
      <c r="CRH21" s="28"/>
      <c r="CRI21" s="28"/>
      <c r="CRJ21" s="28"/>
      <c r="CRK21" s="28"/>
      <c r="CRL21" s="28"/>
      <c r="CRM21" s="28"/>
      <c r="CRN21" s="28"/>
      <c r="CRO21" s="28"/>
      <c r="CRP21" s="28"/>
      <c r="CRQ21" s="28"/>
      <c r="CRR21" s="28"/>
      <c r="CRS21" s="28"/>
      <c r="CRT21" s="28"/>
      <c r="CRU21" s="28"/>
      <c r="CRV21" s="28"/>
      <c r="CRW21" s="28"/>
      <c r="CRX21" s="28"/>
      <c r="CRY21" s="28"/>
      <c r="CRZ21" s="28"/>
      <c r="CSA21" s="28"/>
      <c r="CSB21" s="28"/>
      <c r="CSC21" s="28"/>
      <c r="CSD21" s="28"/>
      <c r="CSE21" s="28"/>
      <c r="CSF21" s="28"/>
      <c r="CSG21" s="28"/>
      <c r="CSH21" s="28"/>
      <c r="CSI21" s="28"/>
      <c r="CSJ21" s="28"/>
      <c r="CSK21" s="28"/>
      <c r="CSL21" s="28"/>
      <c r="CSM21" s="28"/>
      <c r="CSN21" s="28"/>
      <c r="CSO21" s="28"/>
      <c r="CSP21" s="28"/>
      <c r="CSQ21" s="28"/>
      <c r="CSR21" s="28"/>
      <c r="CSS21" s="28"/>
      <c r="CST21" s="28"/>
      <c r="CSU21" s="28"/>
      <c r="CSV21" s="28"/>
      <c r="CSW21" s="28"/>
      <c r="CSX21" s="28"/>
      <c r="CSY21" s="28"/>
      <c r="CSZ21" s="28"/>
      <c r="CTA21" s="28"/>
      <c r="CTB21" s="28"/>
      <c r="CTC21" s="28"/>
      <c r="CTD21" s="28"/>
      <c r="CTE21" s="28"/>
      <c r="CTF21" s="28"/>
      <c r="CTG21" s="28"/>
      <c r="CTH21" s="28"/>
      <c r="CTI21" s="28"/>
      <c r="CTJ21" s="28"/>
      <c r="CTK21" s="28"/>
      <c r="CTL21" s="28"/>
      <c r="CTM21" s="28"/>
      <c r="CTN21" s="28"/>
      <c r="CTO21" s="28"/>
      <c r="CTP21" s="28"/>
      <c r="CTQ21" s="28"/>
      <c r="CTR21" s="28"/>
      <c r="CTS21" s="28"/>
      <c r="CTT21" s="28"/>
      <c r="CTU21" s="28"/>
      <c r="CTV21" s="28"/>
      <c r="CTW21" s="28"/>
      <c r="CTX21" s="28"/>
      <c r="CTY21" s="28"/>
      <c r="CTZ21" s="28"/>
      <c r="CUA21" s="28"/>
      <c r="CUB21" s="28"/>
      <c r="CUC21" s="28"/>
      <c r="CUD21" s="28"/>
      <c r="CUE21" s="28"/>
      <c r="CUF21" s="28"/>
      <c r="CUG21" s="28"/>
      <c r="CUH21" s="28"/>
      <c r="CUI21" s="28"/>
      <c r="CUJ21" s="28"/>
      <c r="CUK21" s="28"/>
      <c r="CUL21" s="28"/>
      <c r="CUM21" s="28"/>
      <c r="CUN21" s="28"/>
      <c r="CUO21" s="28"/>
      <c r="CUP21" s="28"/>
      <c r="CUQ21" s="28"/>
      <c r="CUR21" s="28"/>
      <c r="CUS21" s="28"/>
      <c r="CUT21" s="28"/>
      <c r="CUU21" s="28"/>
      <c r="CUV21" s="28"/>
      <c r="CUW21" s="28"/>
      <c r="CUX21" s="28"/>
      <c r="CUY21" s="28"/>
      <c r="CUZ21" s="28"/>
      <c r="CVA21" s="28"/>
      <c r="CVB21" s="28"/>
      <c r="CVC21" s="28"/>
      <c r="CVD21" s="28"/>
      <c r="CVE21" s="28"/>
      <c r="CVF21" s="28"/>
      <c r="CVG21" s="28"/>
      <c r="CVH21" s="28"/>
      <c r="CVI21" s="28"/>
      <c r="CVJ21" s="28"/>
      <c r="CVK21" s="28"/>
      <c r="CVL21" s="28"/>
      <c r="CVM21" s="28"/>
      <c r="CVN21" s="28"/>
      <c r="CVO21" s="28"/>
      <c r="CVP21" s="28"/>
      <c r="CVQ21" s="28"/>
      <c r="CVR21" s="28"/>
      <c r="CVS21" s="28"/>
      <c r="CVT21" s="28"/>
      <c r="CVU21" s="28"/>
      <c r="CVV21" s="28"/>
      <c r="CVW21" s="28"/>
      <c r="CVX21" s="28"/>
      <c r="CVY21" s="28"/>
      <c r="CVZ21" s="28"/>
      <c r="CWA21" s="28"/>
      <c r="CWB21" s="28"/>
      <c r="CWC21" s="28"/>
      <c r="CWD21" s="28"/>
      <c r="CWE21" s="28"/>
      <c r="CWF21" s="28"/>
      <c r="CWG21" s="28"/>
      <c r="CWH21" s="28"/>
      <c r="CWI21" s="28"/>
      <c r="CWJ21" s="28"/>
      <c r="CWK21" s="28"/>
      <c r="CWL21" s="28"/>
      <c r="CWM21" s="28"/>
      <c r="CWN21" s="28"/>
      <c r="CWO21" s="28"/>
      <c r="CWP21" s="28"/>
      <c r="CWQ21" s="28"/>
      <c r="CWR21" s="28"/>
      <c r="CWS21" s="28"/>
      <c r="CWT21" s="28"/>
      <c r="CWU21" s="28"/>
      <c r="CWV21" s="28"/>
      <c r="CWW21" s="28"/>
      <c r="CWX21" s="28"/>
      <c r="CWY21" s="28"/>
      <c r="CWZ21" s="28"/>
      <c r="CXA21" s="28"/>
      <c r="CXB21" s="28"/>
      <c r="CXC21" s="28"/>
      <c r="CXD21" s="28"/>
      <c r="CXE21" s="28"/>
      <c r="CXF21" s="28"/>
      <c r="CXG21" s="28"/>
      <c r="CXH21" s="28"/>
      <c r="CXI21" s="28"/>
      <c r="CXJ21" s="28"/>
      <c r="CXK21" s="28"/>
      <c r="CXL21" s="28"/>
      <c r="CXM21" s="28"/>
      <c r="CXN21" s="28"/>
      <c r="CXO21" s="28"/>
      <c r="CXP21" s="28"/>
      <c r="CXQ21" s="28"/>
      <c r="CXR21" s="28"/>
      <c r="CXS21" s="28"/>
      <c r="CXT21" s="28"/>
      <c r="CXU21" s="28"/>
      <c r="CXV21" s="28"/>
      <c r="CXW21" s="28"/>
      <c r="CXX21" s="28"/>
      <c r="CXY21" s="28"/>
      <c r="CXZ21" s="28"/>
      <c r="CYA21" s="28"/>
      <c r="CYB21" s="28"/>
      <c r="CYC21" s="28"/>
      <c r="CYD21" s="28"/>
      <c r="CYE21" s="28"/>
      <c r="CYF21" s="28"/>
      <c r="CYG21" s="28"/>
      <c r="CYH21" s="28"/>
      <c r="CYI21" s="28"/>
      <c r="CYJ21" s="28"/>
      <c r="CYK21" s="28"/>
      <c r="CYL21" s="28"/>
      <c r="CYM21" s="28"/>
      <c r="CYN21" s="28"/>
      <c r="CYO21" s="28"/>
      <c r="CYP21" s="28"/>
      <c r="CYQ21" s="28"/>
      <c r="CYR21" s="28"/>
      <c r="CYS21" s="28"/>
      <c r="CYT21" s="28"/>
      <c r="CYU21" s="28"/>
      <c r="CYV21" s="28"/>
      <c r="CYW21" s="28"/>
      <c r="CYX21" s="28"/>
      <c r="CYY21" s="28"/>
      <c r="CYZ21" s="28"/>
      <c r="CZA21" s="28"/>
      <c r="CZB21" s="28"/>
      <c r="CZC21" s="28"/>
      <c r="CZD21" s="28"/>
      <c r="CZE21" s="28"/>
      <c r="CZF21" s="28"/>
      <c r="CZG21" s="28"/>
      <c r="CZH21" s="28"/>
      <c r="CZI21" s="28"/>
      <c r="CZJ21" s="28"/>
      <c r="CZK21" s="28"/>
      <c r="CZL21" s="28"/>
      <c r="CZM21" s="28"/>
      <c r="CZN21" s="28"/>
      <c r="CZO21" s="28"/>
      <c r="CZP21" s="28"/>
      <c r="CZQ21" s="28"/>
      <c r="CZR21" s="28"/>
      <c r="CZS21" s="28"/>
      <c r="CZT21" s="28"/>
      <c r="CZU21" s="28"/>
      <c r="CZV21" s="28"/>
      <c r="CZW21" s="28"/>
      <c r="CZX21" s="28"/>
      <c r="CZY21" s="28"/>
      <c r="CZZ21" s="28"/>
      <c r="DAA21" s="28"/>
      <c r="DAB21" s="28"/>
      <c r="DAC21" s="28"/>
      <c r="DAD21" s="28"/>
      <c r="DAE21" s="28"/>
      <c r="DAF21" s="28"/>
      <c r="DAG21" s="28"/>
      <c r="DAH21" s="28"/>
      <c r="DAI21" s="28"/>
      <c r="DAJ21" s="28"/>
      <c r="DAK21" s="28"/>
      <c r="DAL21" s="28"/>
      <c r="DAM21" s="28"/>
      <c r="DAN21" s="28"/>
      <c r="DAO21" s="28"/>
      <c r="DAP21" s="28"/>
      <c r="DAQ21" s="28"/>
      <c r="DAR21" s="28"/>
      <c r="DAS21" s="28"/>
      <c r="DAT21" s="28"/>
      <c r="DAU21" s="28"/>
      <c r="DAV21" s="28"/>
      <c r="DAW21" s="28"/>
      <c r="DAX21" s="28"/>
      <c r="DAY21" s="28"/>
      <c r="DAZ21" s="28"/>
      <c r="DBA21" s="28"/>
      <c r="DBB21" s="28"/>
      <c r="DBC21" s="28"/>
      <c r="DBD21" s="28"/>
      <c r="DBE21" s="28"/>
      <c r="DBF21" s="28"/>
      <c r="DBG21" s="28"/>
      <c r="DBH21" s="28"/>
      <c r="DBI21" s="28"/>
      <c r="DBJ21" s="28"/>
      <c r="DBK21" s="28"/>
      <c r="DBL21" s="28"/>
      <c r="DBM21" s="28"/>
      <c r="DBN21" s="28"/>
      <c r="DBO21" s="28"/>
      <c r="DBP21" s="28"/>
      <c r="DBQ21" s="28"/>
      <c r="DBR21" s="28"/>
      <c r="DBS21" s="28"/>
      <c r="DBT21" s="28"/>
      <c r="DBU21" s="28"/>
      <c r="DBV21" s="28"/>
      <c r="DBW21" s="28"/>
      <c r="DBX21" s="28"/>
      <c r="DBY21" s="28"/>
      <c r="DBZ21" s="28"/>
      <c r="DCA21" s="28"/>
      <c r="DCB21" s="28"/>
      <c r="DCC21" s="28"/>
      <c r="DCD21" s="28"/>
      <c r="DCE21" s="28"/>
      <c r="DCF21" s="28"/>
      <c r="DCG21" s="28"/>
      <c r="DCH21" s="28"/>
      <c r="DCI21" s="28"/>
      <c r="DCJ21" s="28"/>
      <c r="DCK21" s="28"/>
      <c r="DCL21" s="28"/>
      <c r="DCM21" s="28"/>
      <c r="DCN21" s="28"/>
      <c r="DCO21" s="28"/>
      <c r="DCP21" s="28"/>
      <c r="DCQ21" s="28"/>
      <c r="DCR21" s="28"/>
      <c r="DCS21" s="28"/>
      <c r="DCT21" s="28"/>
      <c r="DCU21" s="28"/>
      <c r="DCV21" s="28"/>
      <c r="DCW21" s="28"/>
      <c r="DCX21" s="28"/>
      <c r="DCY21" s="28"/>
      <c r="DCZ21" s="28"/>
      <c r="DDA21" s="28"/>
      <c r="DDB21" s="28"/>
      <c r="DDC21" s="28"/>
      <c r="DDD21" s="28"/>
      <c r="DDE21" s="28"/>
      <c r="DDF21" s="28"/>
      <c r="DDG21" s="28"/>
      <c r="DDH21" s="28"/>
      <c r="DDI21" s="28"/>
      <c r="DDJ21" s="28"/>
      <c r="DDK21" s="28"/>
      <c r="DDL21" s="28"/>
      <c r="DDM21" s="28"/>
      <c r="DDN21" s="28"/>
      <c r="DDO21" s="28"/>
      <c r="DDP21" s="28"/>
      <c r="DDQ21" s="28"/>
      <c r="DDR21" s="28"/>
      <c r="DDS21" s="28"/>
      <c r="DDT21" s="28"/>
      <c r="DDU21" s="28"/>
      <c r="DDV21" s="28"/>
      <c r="DDW21" s="28"/>
      <c r="DDX21" s="28"/>
      <c r="DDY21" s="28"/>
      <c r="DDZ21" s="28"/>
      <c r="DEA21" s="28"/>
      <c r="DEB21" s="28"/>
      <c r="DEC21" s="28"/>
      <c r="DED21" s="28"/>
      <c r="DEE21" s="28"/>
      <c r="DEF21" s="28"/>
      <c r="DEG21" s="28"/>
      <c r="DEH21" s="28"/>
      <c r="DEI21" s="28"/>
      <c r="DEJ21" s="28"/>
      <c r="DEK21" s="28"/>
      <c r="DEL21" s="28"/>
      <c r="DEM21" s="28"/>
      <c r="DEN21" s="28"/>
      <c r="DEO21" s="28"/>
      <c r="DEP21" s="28"/>
      <c r="DEQ21" s="28"/>
      <c r="DER21" s="28"/>
      <c r="DES21" s="28"/>
      <c r="DET21" s="28"/>
      <c r="DEU21" s="28"/>
      <c r="DEV21" s="28"/>
      <c r="DEW21" s="28"/>
      <c r="DEX21" s="28"/>
      <c r="DEY21" s="28"/>
      <c r="DEZ21" s="28"/>
      <c r="DFA21" s="28"/>
      <c r="DFB21" s="28"/>
      <c r="DFC21" s="28"/>
      <c r="DFD21" s="28"/>
      <c r="DFE21" s="28"/>
      <c r="DFF21" s="28"/>
      <c r="DFG21" s="28"/>
      <c r="DFH21" s="28"/>
      <c r="DFI21" s="28"/>
      <c r="DFJ21" s="28"/>
      <c r="DFK21" s="28"/>
      <c r="DFL21" s="28"/>
      <c r="DFM21" s="28"/>
      <c r="DFN21" s="28"/>
      <c r="DFO21" s="28"/>
      <c r="DFP21" s="28"/>
      <c r="DFQ21" s="28"/>
      <c r="DFR21" s="28"/>
      <c r="DFS21" s="28"/>
      <c r="DFT21" s="28"/>
      <c r="DFU21" s="28"/>
      <c r="DFV21" s="28"/>
      <c r="DFW21" s="28"/>
      <c r="DFX21" s="28"/>
      <c r="DFY21" s="28"/>
      <c r="DFZ21" s="28"/>
      <c r="DGA21" s="28"/>
      <c r="DGB21" s="28"/>
      <c r="DGC21" s="28"/>
      <c r="DGD21" s="28"/>
      <c r="DGE21" s="28"/>
      <c r="DGF21" s="28"/>
      <c r="DGG21" s="28"/>
      <c r="DGH21" s="28"/>
      <c r="DGI21" s="28"/>
      <c r="DGJ21" s="28"/>
      <c r="DGK21" s="28"/>
      <c r="DGL21" s="28"/>
      <c r="DGM21" s="28"/>
      <c r="DGN21" s="28"/>
      <c r="DGO21" s="28"/>
      <c r="DGP21" s="28"/>
      <c r="DGQ21" s="28"/>
      <c r="DGR21" s="28"/>
      <c r="DGS21" s="28"/>
      <c r="DGT21" s="28"/>
      <c r="DGU21" s="28"/>
      <c r="DGV21" s="28"/>
      <c r="DGW21" s="28"/>
      <c r="DGX21" s="28"/>
      <c r="DGY21" s="28"/>
      <c r="DGZ21" s="28"/>
      <c r="DHA21" s="28"/>
      <c r="DHB21" s="28"/>
      <c r="DHC21" s="28"/>
      <c r="DHD21" s="28"/>
      <c r="DHE21" s="28"/>
      <c r="DHF21" s="28"/>
      <c r="DHG21" s="28"/>
      <c r="DHH21" s="28"/>
      <c r="DHI21" s="28"/>
      <c r="DHJ21" s="28"/>
      <c r="DHK21" s="28"/>
      <c r="DHL21" s="28"/>
      <c r="DHM21" s="28"/>
      <c r="DHN21" s="28"/>
      <c r="DHO21" s="28"/>
      <c r="DHP21" s="28"/>
      <c r="DHQ21" s="28"/>
      <c r="DHR21" s="28"/>
      <c r="DHS21" s="28"/>
      <c r="DHT21" s="28"/>
      <c r="DHU21" s="28"/>
      <c r="DHV21" s="28"/>
      <c r="DHW21" s="28"/>
      <c r="DHX21" s="28"/>
      <c r="DHY21" s="28"/>
      <c r="DHZ21" s="28"/>
      <c r="DIA21" s="28"/>
      <c r="DIB21" s="28"/>
      <c r="DIC21" s="28"/>
      <c r="DID21" s="28"/>
      <c r="DIE21" s="28"/>
      <c r="DIF21" s="28"/>
      <c r="DIG21" s="28"/>
      <c r="DIH21" s="28"/>
      <c r="DII21" s="28"/>
      <c r="DIJ21" s="28"/>
      <c r="DIK21" s="28"/>
      <c r="DIL21" s="28"/>
      <c r="DIM21" s="28"/>
      <c r="DIN21" s="28"/>
      <c r="DIO21" s="28"/>
      <c r="DIP21" s="28"/>
      <c r="DIQ21" s="28"/>
      <c r="DIR21" s="28"/>
      <c r="DIS21" s="28"/>
      <c r="DIT21" s="28"/>
      <c r="DIU21" s="28"/>
      <c r="DIV21" s="28"/>
      <c r="DIW21" s="28"/>
      <c r="DIX21" s="28"/>
      <c r="DIY21" s="28"/>
      <c r="DIZ21" s="28"/>
      <c r="DJA21" s="28"/>
      <c r="DJB21" s="28"/>
      <c r="DJC21" s="28"/>
      <c r="DJD21" s="28"/>
      <c r="DJE21" s="28"/>
      <c r="DJF21" s="28"/>
      <c r="DJG21" s="28"/>
      <c r="DJH21" s="28"/>
      <c r="DJI21" s="28"/>
      <c r="DJJ21" s="28"/>
      <c r="DJK21" s="28"/>
      <c r="DJL21" s="28"/>
      <c r="DJM21" s="28"/>
      <c r="DJN21" s="28"/>
      <c r="DJO21" s="28"/>
      <c r="DJP21" s="28"/>
      <c r="DJQ21" s="28"/>
      <c r="DJR21" s="28"/>
      <c r="DJS21" s="28"/>
      <c r="DJT21" s="28"/>
      <c r="DJU21" s="28"/>
      <c r="DJV21" s="28"/>
      <c r="DJW21" s="28"/>
      <c r="DJX21" s="28"/>
      <c r="DJY21" s="28"/>
      <c r="DJZ21" s="28"/>
      <c r="DKA21" s="28"/>
      <c r="DKB21" s="28"/>
      <c r="DKC21" s="28"/>
      <c r="DKD21" s="28"/>
      <c r="DKE21" s="28"/>
      <c r="DKF21" s="28"/>
      <c r="DKG21" s="28"/>
      <c r="DKH21" s="28"/>
      <c r="DKI21" s="28"/>
      <c r="DKJ21" s="28"/>
      <c r="DKK21" s="28"/>
      <c r="DKL21" s="28"/>
      <c r="DKM21" s="28"/>
      <c r="DKN21" s="28"/>
      <c r="DKO21" s="28"/>
      <c r="DKP21" s="28"/>
      <c r="DKQ21" s="28"/>
      <c r="DKR21" s="28"/>
      <c r="DKS21" s="28"/>
      <c r="DKT21" s="28"/>
      <c r="DKU21" s="28"/>
      <c r="DKV21" s="28"/>
      <c r="DKW21" s="28"/>
      <c r="DKX21" s="28"/>
      <c r="DKY21" s="28"/>
      <c r="DKZ21" s="28"/>
      <c r="DLA21" s="28"/>
      <c r="DLB21" s="28"/>
      <c r="DLC21" s="28"/>
      <c r="DLD21" s="28"/>
      <c r="DLE21" s="28"/>
      <c r="DLF21" s="28"/>
      <c r="DLG21" s="28"/>
      <c r="DLH21" s="28"/>
      <c r="DLI21" s="28"/>
      <c r="DLJ21" s="28"/>
      <c r="DLK21" s="28"/>
      <c r="DLL21" s="28"/>
      <c r="DLM21" s="28"/>
      <c r="DLN21" s="28"/>
      <c r="DLO21" s="28"/>
      <c r="DLP21" s="28"/>
      <c r="DLQ21" s="28"/>
      <c r="DLR21" s="28"/>
      <c r="DLS21" s="28"/>
      <c r="DLT21" s="28"/>
      <c r="DLU21" s="28"/>
      <c r="DLV21" s="28"/>
      <c r="DLW21" s="28"/>
      <c r="DLX21" s="28"/>
      <c r="DLY21" s="28"/>
      <c r="DLZ21" s="28"/>
      <c r="DMA21" s="28"/>
      <c r="DMB21" s="28"/>
      <c r="DMC21" s="28"/>
      <c r="DMD21" s="28"/>
      <c r="DME21" s="28"/>
      <c r="DMF21" s="28"/>
      <c r="DMG21" s="28"/>
      <c r="DMH21" s="28"/>
      <c r="DMI21" s="28"/>
      <c r="DMJ21" s="28"/>
      <c r="DMK21" s="28"/>
      <c r="DML21" s="28"/>
      <c r="DMM21" s="28"/>
      <c r="DMN21" s="28"/>
      <c r="DMO21" s="28"/>
      <c r="DMP21" s="28"/>
      <c r="DMQ21" s="28"/>
      <c r="DMR21" s="28"/>
      <c r="DMS21" s="28"/>
      <c r="DMT21" s="28"/>
      <c r="DMU21" s="28"/>
      <c r="DMV21" s="28"/>
      <c r="DMW21" s="28"/>
      <c r="DMX21" s="28"/>
      <c r="DMY21" s="28"/>
      <c r="DMZ21" s="28"/>
      <c r="DNA21" s="28"/>
      <c r="DNB21" s="28"/>
      <c r="DNC21" s="28"/>
      <c r="DND21" s="28"/>
      <c r="DNE21" s="28"/>
      <c r="DNF21" s="28"/>
      <c r="DNG21" s="28"/>
      <c r="DNH21" s="28"/>
      <c r="DNI21" s="28"/>
      <c r="DNJ21" s="28"/>
      <c r="DNK21" s="28"/>
      <c r="DNL21" s="28"/>
      <c r="DNM21" s="28"/>
      <c r="DNN21" s="28"/>
      <c r="DNO21" s="28"/>
      <c r="DNP21" s="28"/>
      <c r="DNQ21" s="28"/>
      <c r="DNR21" s="28"/>
      <c r="DNS21" s="28"/>
      <c r="DNT21" s="28"/>
      <c r="DNU21" s="28"/>
      <c r="DNV21" s="28"/>
      <c r="DNW21" s="28"/>
      <c r="DNX21" s="28"/>
      <c r="DNY21" s="28"/>
      <c r="DNZ21" s="28"/>
      <c r="DOA21" s="28"/>
      <c r="DOB21" s="28"/>
      <c r="DOC21" s="28"/>
      <c r="DOD21" s="28"/>
      <c r="DOE21" s="28"/>
      <c r="DOF21" s="28"/>
      <c r="DOG21" s="28"/>
      <c r="DOH21" s="28"/>
      <c r="DOI21" s="28"/>
      <c r="DOJ21" s="28"/>
      <c r="DOK21" s="28"/>
      <c r="DOL21" s="28"/>
      <c r="DOM21" s="28"/>
      <c r="DON21" s="28"/>
      <c r="DOO21" s="28"/>
      <c r="DOP21" s="28"/>
      <c r="DOQ21" s="28"/>
      <c r="DOR21" s="28"/>
      <c r="DOS21" s="28"/>
      <c r="DOT21" s="28"/>
      <c r="DOU21" s="28"/>
      <c r="DOV21" s="28"/>
      <c r="DOW21" s="28"/>
      <c r="DOX21" s="28"/>
      <c r="DOY21" s="28"/>
      <c r="DOZ21" s="28"/>
      <c r="DPA21" s="28"/>
      <c r="DPB21" s="28"/>
      <c r="DPC21" s="28"/>
      <c r="DPD21" s="28"/>
      <c r="DPE21" s="28"/>
      <c r="DPF21" s="28"/>
      <c r="DPG21" s="28"/>
      <c r="DPH21" s="28"/>
      <c r="DPI21" s="28"/>
      <c r="DPJ21" s="28"/>
      <c r="DPK21" s="28"/>
      <c r="DPL21" s="28"/>
      <c r="DPM21" s="28"/>
      <c r="DPN21" s="28"/>
      <c r="DPO21" s="28"/>
      <c r="DPP21" s="28"/>
      <c r="DPQ21" s="28"/>
      <c r="DPR21" s="28"/>
      <c r="DPS21" s="28"/>
      <c r="DPT21" s="28"/>
      <c r="DPU21" s="28"/>
      <c r="DPV21" s="28"/>
      <c r="DPW21" s="28"/>
      <c r="DPX21" s="28"/>
      <c r="DPY21" s="28"/>
      <c r="DPZ21" s="28"/>
      <c r="DQA21" s="28"/>
      <c r="DQB21" s="28"/>
      <c r="DQC21" s="28"/>
      <c r="DQD21" s="28"/>
      <c r="DQE21" s="28"/>
      <c r="DQF21" s="28"/>
      <c r="DQG21" s="28"/>
      <c r="DQH21" s="28"/>
      <c r="DQI21" s="28"/>
      <c r="DQJ21" s="28"/>
      <c r="DQK21" s="28"/>
      <c r="DQL21" s="28"/>
      <c r="DQM21" s="28"/>
      <c r="DQN21" s="28"/>
      <c r="DQO21" s="28"/>
      <c r="DQP21" s="28"/>
      <c r="DQQ21" s="28"/>
      <c r="DQR21" s="28"/>
      <c r="DQS21" s="28"/>
      <c r="DQT21" s="28"/>
      <c r="DQU21" s="28"/>
      <c r="DQV21" s="28"/>
      <c r="DQW21" s="28"/>
      <c r="DQX21" s="28"/>
      <c r="DQY21" s="28"/>
      <c r="DQZ21" s="28"/>
      <c r="DRA21" s="28"/>
      <c r="DRB21" s="28"/>
      <c r="DRC21" s="28"/>
      <c r="DRD21" s="28"/>
      <c r="DRE21" s="28"/>
      <c r="DRF21" s="28"/>
      <c r="DRG21" s="28"/>
      <c r="DRH21" s="28"/>
      <c r="DRI21" s="28"/>
      <c r="DRJ21" s="28"/>
      <c r="DRK21" s="28"/>
      <c r="DRL21" s="28"/>
      <c r="DRM21" s="28"/>
      <c r="DRN21" s="28"/>
      <c r="DRO21" s="28"/>
      <c r="DRP21" s="28"/>
      <c r="DRQ21" s="28"/>
      <c r="DRR21" s="28"/>
      <c r="DRS21" s="28"/>
      <c r="DRT21" s="28"/>
      <c r="DRU21" s="28"/>
      <c r="DRV21" s="28"/>
      <c r="DRW21" s="28"/>
      <c r="DRX21" s="28"/>
      <c r="DRY21" s="28"/>
      <c r="DRZ21" s="28"/>
      <c r="DSA21" s="28"/>
      <c r="DSB21" s="28"/>
      <c r="DSC21" s="28"/>
      <c r="DSD21" s="28"/>
      <c r="DSE21" s="28"/>
      <c r="DSF21" s="28"/>
      <c r="DSG21" s="28"/>
      <c r="DSH21" s="28"/>
      <c r="DSI21" s="28"/>
      <c r="DSJ21" s="28"/>
      <c r="DSK21" s="28"/>
      <c r="DSL21" s="28"/>
      <c r="DSM21" s="28"/>
      <c r="DSN21" s="28"/>
      <c r="DSO21" s="28"/>
      <c r="DSP21" s="28"/>
      <c r="DSQ21" s="28"/>
      <c r="DSR21" s="28"/>
      <c r="DSS21" s="28"/>
      <c r="DST21" s="28"/>
      <c r="DSU21" s="28"/>
      <c r="DSV21" s="28"/>
      <c r="DSW21" s="28"/>
      <c r="DSX21" s="28"/>
      <c r="DSY21" s="28"/>
      <c r="DSZ21" s="28"/>
      <c r="DTA21" s="28"/>
      <c r="DTB21" s="28"/>
      <c r="DTC21" s="28"/>
      <c r="DTD21" s="28"/>
      <c r="DTE21" s="28"/>
      <c r="DTF21" s="28"/>
      <c r="DTG21" s="28"/>
      <c r="DTH21" s="28"/>
      <c r="DTI21" s="28"/>
      <c r="DTJ21" s="28"/>
      <c r="DTK21" s="28"/>
      <c r="DTL21" s="28"/>
      <c r="DTM21" s="28"/>
      <c r="DTN21" s="28"/>
      <c r="DTO21" s="28"/>
      <c r="DTP21" s="28"/>
      <c r="DTQ21" s="28"/>
      <c r="DTR21" s="28"/>
      <c r="DTS21" s="28"/>
      <c r="DTT21" s="28"/>
      <c r="DTU21" s="28"/>
      <c r="DTV21" s="28"/>
      <c r="DTW21" s="28"/>
      <c r="DTX21" s="28"/>
      <c r="DTY21" s="28"/>
      <c r="DTZ21" s="28"/>
      <c r="DUA21" s="28"/>
      <c r="DUB21" s="28"/>
      <c r="DUC21" s="28"/>
      <c r="DUD21" s="28"/>
      <c r="DUE21" s="28"/>
      <c r="DUF21" s="28"/>
      <c r="DUG21" s="28"/>
      <c r="DUH21" s="28"/>
      <c r="DUI21" s="28"/>
      <c r="DUJ21" s="28"/>
      <c r="DUK21" s="28"/>
      <c r="DUL21" s="28"/>
      <c r="DUM21" s="28"/>
      <c r="DUN21" s="28"/>
      <c r="DUO21" s="28"/>
      <c r="DUP21" s="28"/>
      <c r="DUQ21" s="28"/>
      <c r="DUR21" s="28"/>
      <c r="DUS21" s="28"/>
      <c r="DUT21" s="28"/>
      <c r="DUU21" s="28"/>
      <c r="DUV21" s="28"/>
      <c r="DUW21" s="28"/>
      <c r="DUX21" s="28"/>
      <c r="DUY21" s="28"/>
      <c r="DUZ21" s="28"/>
      <c r="DVA21" s="28"/>
      <c r="DVB21" s="28"/>
      <c r="DVC21" s="28"/>
      <c r="DVD21" s="28"/>
      <c r="DVE21" s="28"/>
      <c r="DVF21" s="28"/>
      <c r="DVG21" s="28"/>
      <c r="DVH21" s="28"/>
      <c r="DVI21" s="28"/>
      <c r="DVJ21" s="28"/>
      <c r="DVK21" s="28"/>
      <c r="DVL21" s="28"/>
      <c r="DVM21" s="28"/>
      <c r="DVN21" s="28"/>
      <c r="DVO21" s="28"/>
      <c r="DVP21" s="28"/>
      <c r="DVQ21" s="28"/>
      <c r="DVR21" s="28"/>
      <c r="DVS21" s="28"/>
      <c r="DVT21" s="28"/>
      <c r="DVU21" s="28"/>
      <c r="DVV21" s="28"/>
      <c r="DVW21" s="28"/>
      <c r="DVX21" s="28"/>
      <c r="DVY21" s="28"/>
      <c r="DVZ21" s="28"/>
      <c r="DWA21" s="28"/>
      <c r="DWB21" s="28"/>
      <c r="DWC21" s="28"/>
      <c r="DWD21" s="28"/>
      <c r="DWE21" s="28"/>
      <c r="DWF21" s="28"/>
      <c r="DWG21" s="28"/>
      <c r="DWH21" s="28"/>
      <c r="DWI21" s="28"/>
      <c r="DWJ21" s="28"/>
      <c r="DWK21" s="28"/>
      <c r="DWL21" s="28"/>
      <c r="DWM21" s="28"/>
      <c r="DWN21" s="28"/>
      <c r="DWO21" s="28"/>
      <c r="DWP21" s="28"/>
      <c r="DWQ21" s="28"/>
      <c r="DWR21" s="28"/>
      <c r="DWS21" s="28"/>
      <c r="DWT21" s="28"/>
      <c r="DWU21" s="28"/>
      <c r="DWV21" s="28"/>
      <c r="DWW21" s="28"/>
      <c r="DWX21" s="28"/>
      <c r="DWY21" s="28"/>
      <c r="DWZ21" s="28"/>
      <c r="DXA21" s="28"/>
      <c r="DXB21" s="28"/>
      <c r="DXC21" s="28"/>
      <c r="DXD21" s="28"/>
      <c r="DXE21" s="28"/>
      <c r="DXF21" s="28"/>
      <c r="DXG21" s="28"/>
      <c r="DXH21" s="28"/>
      <c r="DXI21" s="28"/>
      <c r="DXJ21" s="28"/>
      <c r="DXK21" s="28"/>
      <c r="DXL21" s="28"/>
      <c r="DXM21" s="28"/>
      <c r="DXN21" s="28"/>
      <c r="DXO21" s="28"/>
      <c r="DXP21" s="28"/>
      <c r="DXQ21" s="28"/>
      <c r="DXR21" s="28"/>
      <c r="DXS21" s="28"/>
      <c r="DXT21" s="28"/>
      <c r="DXU21" s="28"/>
      <c r="DXV21" s="28"/>
      <c r="DXW21" s="28"/>
      <c r="DXX21" s="28"/>
      <c r="DXY21" s="28"/>
      <c r="DXZ21" s="28"/>
      <c r="DYA21" s="28"/>
      <c r="DYB21" s="28"/>
      <c r="DYC21" s="28"/>
      <c r="DYD21" s="28"/>
      <c r="DYE21" s="28"/>
      <c r="DYF21" s="28"/>
      <c r="DYG21" s="28"/>
      <c r="DYH21" s="28"/>
      <c r="DYI21" s="28"/>
      <c r="DYJ21" s="28"/>
      <c r="DYK21" s="28"/>
      <c r="DYL21" s="28"/>
      <c r="DYM21" s="28"/>
      <c r="DYN21" s="28"/>
      <c r="DYO21" s="28"/>
      <c r="DYP21" s="28"/>
      <c r="DYQ21" s="28"/>
      <c r="DYR21" s="28"/>
      <c r="DYS21" s="28"/>
      <c r="DYT21" s="28"/>
      <c r="DYU21" s="28"/>
      <c r="DYV21" s="28"/>
      <c r="DYW21" s="28"/>
      <c r="DYX21" s="28"/>
      <c r="DYY21" s="28"/>
      <c r="DYZ21" s="28"/>
      <c r="DZA21" s="28"/>
      <c r="DZB21" s="28"/>
      <c r="DZC21" s="28"/>
      <c r="DZD21" s="28"/>
      <c r="DZE21" s="28"/>
      <c r="DZF21" s="28"/>
      <c r="DZG21" s="28"/>
      <c r="DZH21" s="28"/>
      <c r="DZI21" s="28"/>
      <c r="DZJ21" s="28"/>
      <c r="DZK21" s="28"/>
      <c r="DZL21" s="28"/>
      <c r="DZM21" s="28"/>
      <c r="DZN21" s="28"/>
      <c r="DZO21" s="28"/>
      <c r="DZP21" s="28"/>
      <c r="DZQ21" s="28"/>
      <c r="DZR21" s="28"/>
      <c r="DZS21" s="28"/>
      <c r="DZT21" s="28"/>
      <c r="DZU21" s="28"/>
      <c r="DZV21" s="28"/>
      <c r="DZW21" s="28"/>
      <c r="DZX21" s="28"/>
      <c r="DZY21" s="28"/>
      <c r="DZZ21" s="28"/>
      <c r="EAA21" s="28"/>
      <c r="EAB21" s="28"/>
      <c r="EAC21" s="28"/>
      <c r="EAD21" s="28"/>
      <c r="EAE21" s="28"/>
      <c r="EAF21" s="28"/>
      <c r="EAG21" s="28"/>
      <c r="EAH21" s="28"/>
      <c r="EAI21" s="28"/>
      <c r="EAJ21" s="28"/>
      <c r="EAK21" s="28"/>
      <c r="EAL21" s="28"/>
      <c r="EAM21" s="28"/>
      <c r="EAN21" s="28"/>
      <c r="EAO21" s="28"/>
      <c r="EAP21" s="28"/>
      <c r="EAQ21" s="28"/>
      <c r="EAR21" s="28"/>
      <c r="EAS21" s="28"/>
      <c r="EAT21" s="28"/>
      <c r="EAU21" s="28"/>
      <c r="EAV21" s="28"/>
      <c r="EAW21" s="28"/>
      <c r="EAX21" s="28"/>
      <c r="EAY21" s="28"/>
      <c r="EAZ21" s="28"/>
      <c r="EBA21" s="28"/>
      <c r="EBB21" s="28"/>
      <c r="EBC21" s="28"/>
      <c r="EBD21" s="28"/>
      <c r="EBE21" s="28"/>
      <c r="EBF21" s="28"/>
      <c r="EBG21" s="28"/>
      <c r="EBH21" s="28"/>
      <c r="EBI21" s="28"/>
      <c r="EBJ21" s="28"/>
      <c r="EBK21" s="28"/>
      <c r="EBL21" s="28"/>
      <c r="EBM21" s="28"/>
      <c r="EBN21" s="28"/>
      <c r="EBO21" s="28"/>
      <c r="EBP21" s="28"/>
      <c r="EBQ21" s="28"/>
      <c r="EBR21" s="28"/>
      <c r="EBS21" s="28"/>
      <c r="EBT21" s="28"/>
      <c r="EBU21" s="28"/>
      <c r="EBV21" s="28"/>
      <c r="EBW21" s="28"/>
      <c r="EBX21" s="28"/>
      <c r="EBY21" s="28"/>
      <c r="EBZ21" s="28"/>
      <c r="ECA21" s="28"/>
      <c r="ECB21" s="28"/>
      <c r="ECC21" s="28"/>
      <c r="ECD21" s="28"/>
      <c r="ECE21" s="28"/>
      <c r="ECF21" s="28"/>
      <c r="ECG21" s="28"/>
      <c r="ECH21" s="28"/>
      <c r="ECI21" s="28"/>
      <c r="ECJ21" s="28"/>
      <c r="ECK21" s="28"/>
      <c r="ECL21" s="28"/>
      <c r="ECM21" s="28"/>
      <c r="ECN21" s="28"/>
      <c r="ECO21" s="28"/>
      <c r="ECP21" s="28"/>
      <c r="ECQ21" s="28"/>
      <c r="ECR21" s="28"/>
      <c r="ECS21" s="28"/>
      <c r="ECT21" s="28"/>
      <c r="ECU21" s="28"/>
      <c r="ECV21" s="28"/>
      <c r="ECW21" s="28"/>
      <c r="ECX21" s="28"/>
      <c r="ECY21" s="28"/>
      <c r="ECZ21" s="28"/>
      <c r="EDA21" s="28"/>
      <c r="EDB21" s="28"/>
      <c r="EDC21" s="28"/>
      <c r="EDD21" s="28"/>
      <c r="EDE21" s="28"/>
      <c r="EDF21" s="28"/>
      <c r="EDG21" s="28"/>
      <c r="EDH21" s="28"/>
      <c r="EDI21" s="28"/>
      <c r="EDJ21" s="28"/>
      <c r="EDK21" s="28"/>
      <c r="EDL21" s="28"/>
      <c r="EDM21" s="28"/>
      <c r="EDN21" s="28"/>
      <c r="EDO21" s="28"/>
      <c r="EDP21" s="28"/>
      <c r="EDQ21" s="28"/>
      <c r="EDR21" s="28"/>
      <c r="EDS21" s="28"/>
      <c r="EDT21" s="28"/>
      <c r="EDU21" s="28"/>
      <c r="EDV21" s="28"/>
      <c r="EDW21" s="28"/>
      <c r="EDX21" s="28"/>
      <c r="EDY21" s="28"/>
      <c r="EDZ21" s="28"/>
      <c r="EEA21" s="28"/>
      <c r="EEB21" s="28"/>
      <c r="EEC21" s="28"/>
      <c r="EED21" s="28"/>
      <c r="EEE21" s="28"/>
      <c r="EEF21" s="28"/>
      <c r="EEG21" s="28"/>
      <c r="EEH21" s="28"/>
      <c r="EEI21" s="28"/>
      <c r="EEJ21" s="28"/>
      <c r="EEK21" s="28"/>
      <c r="EEL21" s="28"/>
      <c r="EEM21" s="28"/>
      <c r="EEN21" s="28"/>
      <c r="EEO21" s="28"/>
      <c r="EEP21" s="28"/>
      <c r="EEQ21" s="28"/>
      <c r="EER21" s="28"/>
      <c r="EES21" s="28"/>
      <c r="EET21" s="28"/>
      <c r="EEU21" s="28"/>
      <c r="EEV21" s="28"/>
      <c r="EEW21" s="28"/>
      <c r="EEX21" s="28"/>
      <c r="EEY21" s="28"/>
      <c r="EEZ21" s="28"/>
      <c r="EFA21" s="28"/>
      <c r="EFB21" s="28"/>
      <c r="EFC21" s="28"/>
      <c r="EFD21" s="28"/>
      <c r="EFE21" s="28"/>
      <c r="EFF21" s="28"/>
      <c r="EFG21" s="28"/>
      <c r="EFH21" s="28"/>
      <c r="EFI21" s="28"/>
      <c r="EFJ21" s="28"/>
      <c r="EFK21" s="28"/>
      <c r="EFL21" s="28"/>
      <c r="EFM21" s="28"/>
      <c r="EFN21" s="28"/>
      <c r="EFO21" s="28"/>
      <c r="EFP21" s="28"/>
      <c r="EFQ21" s="28"/>
      <c r="EFR21" s="28"/>
      <c r="EFS21" s="28"/>
      <c r="EFT21" s="28"/>
      <c r="EFU21" s="28"/>
      <c r="EFV21" s="28"/>
      <c r="EFW21" s="28"/>
      <c r="EFX21" s="28"/>
      <c r="EFY21" s="28"/>
      <c r="EFZ21" s="28"/>
      <c r="EGA21" s="28"/>
      <c r="EGB21" s="28"/>
      <c r="EGC21" s="28"/>
      <c r="EGD21" s="28"/>
      <c r="EGE21" s="28"/>
      <c r="EGF21" s="28"/>
      <c r="EGG21" s="28"/>
      <c r="EGH21" s="28"/>
      <c r="EGI21" s="28"/>
      <c r="EGJ21" s="28"/>
      <c r="EGK21" s="28"/>
      <c r="EGL21" s="28"/>
      <c r="EGM21" s="28"/>
      <c r="EGN21" s="28"/>
      <c r="EGO21" s="28"/>
      <c r="EGP21" s="28"/>
      <c r="EGQ21" s="28"/>
      <c r="EGR21" s="28"/>
      <c r="EGS21" s="28"/>
      <c r="EGT21" s="28"/>
      <c r="EGU21" s="28"/>
      <c r="EGV21" s="28"/>
      <c r="EGW21" s="28"/>
      <c r="EGX21" s="28"/>
      <c r="EGY21" s="28"/>
      <c r="EGZ21" s="28"/>
      <c r="EHA21" s="28"/>
      <c r="EHB21" s="28"/>
      <c r="EHC21" s="28"/>
      <c r="EHD21" s="28"/>
      <c r="EHE21" s="28"/>
      <c r="EHF21" s="28"/>
      <c r="EHG21" s="28"/>
      <c r="EHH21" s="28"/>
      <c r="EHI21" s="28"/>
      <c r="EHJ21" s="28"/>
      <c r="EHK21" s="28"/>
      <c r="EHL21" s="28"/>
      <c r="EHM21" s="28"/>
      <c r="EHN21" s="28"/>
      <c r="EHO21" s="28"/>
      <c r="EHP21" s="28"/>
      <c r="EHQ21" s="28"/>
      <c r="EHR21" s="28"/>
      <c r="EHS21" s="28"/>
      <c r="EHT21" s="28"/>
      <c r="EHU21" s="28"/>
      <c r="EHV21" s="28"/>
      <c r="EHW21" s="28"/>
      <c r="EHX21" s="28"/>
      <c r="EHY21" s="28"/>
      <c r="EHZ21" s="28"/>
      <c r="EIA21" s="28"/>
      <c r="EIB21" s="28"/>
      <c r="EIC21" s="28"/>
      <c r="EID21" s="28"/>
      <c r="EIE21" s="28"/>
      <c r="EIF21" s="28"/>
      <c r="EIG21" s="28"/>
      <c r="EIH21" s="28"/>
      <c r="EII21" s="28"/>
      <c r="EIJ21" s="28"/>
      <c r="EIK21" s="28"/>
      <c r="EIL21" s="28"/>
      <c r="EIM21" s="28"/>
      <c r="EIN21" s="28"/>
      <c r="EIO21" s="28"/>
      <c r="EIP21" s="28"/>
      <c r="EIQ21" s="28"/>
      <c r="EIR21" s="28"/>
      <c r="EIS21" s="28"/>
      <c r="EIT21" s="28"/>
      <c r="EIU21" s="28"/>
      <c r="EIV21" s="28"/>
      <c r="EIW21" s="28"/>
      <c r="EIX21" s="28"/>
      <c r="EIY21" s="28"/>
      <c r="EIZ21" s="28"/>
      <c r="EJA21" s="28"/>
      <c r="EJB21" s="28"/>
      <c r="EJC21" s="28"/>
      <c r="EJD21" s="28"/>
      <c r="EJE21" s="28"/>
      <c r="EJF21" s="28"/>
      <c r="EJG21" s="28"/>
      <c r="EJH21" s="28"/>
      <c r="EJI21" s="28"/>
      <c r="EJJ21" s="28"/>
      <c r="EJK21" s="28"/>
      <c r="EJL21" s="28"/>
      <c r="EJM21" s="28"/>
      <c r="EJN21" s="28"/>
      <c r="EJO21" s="28"/>
      <c r="EJP21" s="28"/>
      <c r="EJQ21" s="28"/>
      <c r="EJR21" s="28"/>
      <c r="EJS21" s="28"/>
      <c r="EJT21" s="28"/>
      <c r="EJU21" s="28"/>
      <c r="EJV21" s="28"/>
      <c r="EJW21" s="28"/>
      <c r="EJX21" s="28"/>
      <c r="EJY21" s="28"/>
      <c r="EJZ21" s="28"/>
      <c r="EKA21" s="28"/>
      <c r="EKB21" s="28"/>
      <c r="EKC21" s="28"/>
      <c r="EKD21" s="28"/>
      <c r="EKE21" s="28"/>
      <c r="EKF21" s="28"/>
      <c r="EKG21" s="28"/>
      <c r="EKH21" s="28"/>
      <c r="EKI21" s="28"/>
      <c r="EKJ21" s="28"/>
      <c r="EKK21" s="28"/>
      <c r="EKL21" s="28"/>
      <c r="EKM21" s="28"/>
      <c r="EKN21" s="28"/>
      <c r="EKO21" s="28"/>
      <c r="EKP21" s="28"/>
      <c r="EKQ21" s="28"/>
      <c r="EKR21" s="28"/>
      <c r="EKS21" s="28"/>
      <c r="EKT21" s="28"/>
      <c r="EKU21" s="28"/>
      <c r="EKV21" s="28"/>
      <c r="EKW21" s="28"/>
      <c r="EKX21" s="28"/>
      <c r="EKY21" s="28"/>
      <c r="EKZ21" s="28"/>
      <c r="ELA21" s="28"/>
      <c r="ELB21" s="28"/>
      <c r="ELC21" s="28"/>
      <c r="ELD21" s="28"/>
      <c r="ELE21" s="28"/>
      <c r="ELF21" s="28"/>
      <c r="ELG21" s="28"/>
      <c r="ELH21" s="28"/>
      <c r="ELI21" s="28"/>
      <c r="ELJ21" s="28"/>
      <c r="ELK21" s="28"/>
      <c r="ELL21" s="28"/>
      <c r="ELM21" s="28"/>
      <c r="ELN21" s="28"/>
      <c r="ELO21" s="28"/>
      <c r="ELP21" s="28"/>
      <c r="ELQ21" s="28"/>
      <c r="ELR21" s="28"/>
      <c r="ELS21" s="28"/>
      <c r="ELT21" s="28"/>
      <c r="ELU21" s="28"/>
      <c r="ELV21" s="28"/>
      <c r="ELW21" s="28"/>
      <c r="ELX21" s="28"/>
      <c r="ELY21" s="28"/>
      <c r="ELZ21" s="28"/>
      <c r="EMA21" s="28"/>
      <c r="EMB21" s="28"/>
      <c r="EMC21" s="28"/>
      <c r="EMD21" s="28"/>
      <c r="EME21" s="28"/>
      <c r="EMF21" s="28"/>
      <c r="EMG21" s="28"/>
      <c r="EMH21" s="28"/>
      <c r="EMI21" s="28"/>
      <c r="EMJ21" s="28"/>
      <c r="EMK21" s="28"/>
      <c r="EML21" s="28"/>
      <c r="EMM21" s="28"/>
      <c r="EMN21" s="28"/>
      <c r="EMO21" s="28"/>
      <c r="EMP21" s="28"/>
      <c r="EMQ21" s="28"/>
      <c r="EMR21" s="28"/>
      <c r="EMS21" s="28"/>
      <c r="EMT21" s="28"/>
      <c r="EMU21" s="28"/>
      <c r="EMV21" s="28"/>
      <c r="EMW21" s="28"/>
      <c r="EMX21" s="28"/>
      <c r="EMY21" s="28"/>
      <c r="EMZ21" s="28"/>
      <c r="ENA21" s="28"/>
      <c r="ENB21" s="28"/>
      <c r="ENC21" s="28"/>
      <c r="END21" s="28"/>
      <c r="ENE21" s="28"/>
      <c r="ENF21" s="28"/>
      <c r="ENG21" s="28"/>
      <c r="ENH21" s="28"/>
      <c r="ENI21" s="28"/>
      <c r="ENJ21" s="28"/>
      <c r="ENK21" s="28"/>
      <c r="ENL21" s="28"/>
      <c r="ENM21" s="28"/>
      <c r="ENN21" s="28"/>
      <c r="ENO21" s="28"/>
      <c r="ENP21" s="28"/>
      <c r="ENQ21" s="28"/>
      <c r="ENR21" s="28"/>
      <c r="ENS21" s="28"/>
      <c r="ENT21" s="28"/>
      <c r="ENU21" s="28"/>
      <c r="ENV21" s="28"/>
      <c r="ENW21" s="28"/>
      <c r="ENX21" s="28"/>
      <c r="ENY21" s="28"/>
      <c r="ENZ21" s="28"/>
      <c r="EOA21" s="28"/>
      <c r="EOB21" s="28"/>
      <c r="EOC21" s="28"/>
      <c r="EOD21" s="28"/>
      <c r="EOE21" s="28"/>
      <c r="EOF21" s="28"/>
      <c r="EOG21" s="28"/>
      <c r="EOH21" s="28"/>
      <c r="EOI21" s="28"/>
      <c r="EOJ21" s="28"/>
      <c r="EOK21" s="28"/>
      <c r="EOL21" s="28"/>
      <c r="EOM21" s="28"/>
      <c r="EON21" s="28"/>
      <c r="EOO21" s="28"/>
      <c r="EOP21" s="28"/>
      <c r="EOQ21" s="28"/>
      <c r="EOR21" s="28"/>
      <c r="EOS21" s="28"/>
      <c r="EOT21" s="28"/>
      <c r="EOU21" s="28"/>
      <c r="EOV21" s="28"/>
      <c r="EOW21" s="28"/>
      <c r="EOX21" s="28"/>
      <c r="EOY21" s="28"/>
      <c r="EOZ21" s="28"/>
      <c r="EPA21" s="28"/>
      <c r="EPB21" s="28"/>
      <c r="EPC21" s="28"/>
      <c r="EPD21" s="28"/>
      <c r="EPE21" s="28"/>
      <c r="EPF21" s="28"/>
      <c r="EPG21" s="28"/>
      <c r="EPH21" s="28"/>
      <c r="EPI21" s="28"/>
      <c r="EPJ21" s="28"/>
      <c r="EPK21" s="28"/>
      <c r="EPL21" s="28"/>
      <c r="EPM21" s="28"/>
      <c r="EPN21" s="28"/>
      <c r="EPO21" s="28"/>
      <c r="EPP21" s="28"/>
      <c r="EPQ21" s="28"/>
      <c r="EPR21" s="28"/>
      <c r="EPS21" s="28"/>
      <c r="EPT21" s="28"/>
      <c r="EPU21" s="28"/>
      <c r="EPV21" s="28"/>
      <c r="EPW21" s="28"/>
      <c r="EPX21" s="28"/>
      <c r="EPY21" s="28"/>
      <c r="EPZ21" s="28"/>
      <c r="EQA21" s="28"/>
      <c r="EQB21" s="28"/>
      <c r="EQC21" s="28"/>
      <c r="EQD21" s="28"/>
      <c r="EQE21" s="28"/>
      <c r="EQF21" s="28"/>
      <c r="EQG21" s="28"/>
      <c r="EQH21" s="28"/>
      <c r="EQI21" s="28"/>
      <c r="EQJ21" s="28"/>
      <c r="EQK21" s="28"/>
      <c r="EQL21" s="28"/>
      <c r="EQM21" s="28"/>
      <c r="EQN21" s="28"/>
      <c r="EQO21" s="28"/>
      <c r="EQP21" s="28"/>
      <c r="EQQ21" s="28"/>
      <c r="EQR21" s="28"/>
      <c r="EQS21" s="28"/>
      <c r="EQT21" s="28"/>
      <c r="EQU21" s="28"/>
      <c r="EQV21" s="28"/>
      <c r="EQW21" s="28"/>
      <c r="EQX21" s="28"/>
      <c r="EQY21" s="28"/>
      <c r="EQZ21" s="28"/>
      <c r="ERA21" s="28"/>
      <c r="ERB21" s="28"/>
      <c r="ERC21" s="28"/>
      <c r="ERD21" s="28"/>
      <c r="ERE21" s="28"/>
      <c r="ERF21" s="28"/>
      <c r="ERG21" s="28"/>
      <c r="ERH21" s="28"/>
      <c r="ERI21" s="28"/>
      <c r="ERJ21" s="28"/>
      <c r="ERK21" s="28"/>
      <c r="ERL21" s="28"/>
      <c r="ERM21" s="28"/>
      <c r="ERN21" s="28"/>
      <c r="ERO21" s="28"/>
      <c r="ERP21" s="28"/>
      <c r="ERQ21" s="28"/>
      <c r="ERR21" s="28"/>
      <c r="ERS21" s="28"/>
      <c r="ERT21" s="28"/>
      <c r="ERU21" s="28"/>
      <c r="ERV21" s="28"/>
      <c r="ERW21" s="28"/>
      <c r="ERX21" s="28"/>
      <c r="ERY21" s="28"/>
      <c r="ERZ21" s="28"/>
      <c r="ESA21" s="28"/>
      <c r="ESB21" s="28"/>
      <c r="ESC21" s="28"/>
      <c r="ESD21" s="28"/>
      <c r="ESE21" s="28"/>
      <c r="ESF21" s="28"/>
      <c r="ESG21" s="28"/>
      <c r="ESH21" s="28"/>
      <c r="ESI21" s="28"/>
      <c r="ESJ21" s="28"/>
      <c r="ESK21" s="28"/>
      <c r="ESL21" s="28"/>
      <c r="ESM21" s="28"/>
      <c r="ESN21" s="28"/>
      <c r="ESO21" s="28"/>
      <c r="ESP21" s="28"/>
      <c r="ESQ21" s="28"/>
      <c r="ESR21" s="28"/>
      <c r="ESS21" s="28"/>
      <c r="EST21" s="28"/>
      <c r="ESU21" s="28"/>
      <c r="ESV21" s="28"/>
      <c r="ESW21" s="28"/>
      <c r="ESX21" s="28"/>
      <c r="ESY21" s="28"/>
      <c r="ESZ21" s="28"/>
      <c r="ETA21" s="28"/>
      <c r="ETB21" s="28"/>
      <c r="ETC21" s="28"/>
      <c r="ETD21" s="28"/>
      <c r="ETE21" s="28"/>
      <c r="ETF21" s="28"/>
      <c r="ETG21" s="28"/>
      <c r="ETH21" s="28"/>
      <c r="ETI21" s="28"/>
      <c r="ETJ21" s="28"/>
      <c r="ETK21" s="28"/>
      <c r="ETL21" s="28"/>
      <c r="ETM21" s="28"/>
      <c r="ETN21" s="28"/>
      <c r="ETO21" s="28"/>
      <c r="ETP21" s="28"/>
      <c r="ETQ21" s="28"/>
      <c r="ETR21" s="28"/>
      <c r="ETS21" s="28"/>
      <c r="ETT21" s="28"/>
      <c r="ETU21" s="28"/>
      <c r="ETV21" s="28"/>
      <c r="ETW21" s="28"/>
      <c r="ETX21" s="28"/>
      <c r="ETY21" s="28"/>
      <c r="ETZ21" s="28"/>
      <c r="EUA21" s="28"/>
      <c r="EUB21" s="28"/>
      <c r="EUC21" s="28"/>
      <c r="EUD21" s="28"/>
      <c r="EUE21" s="28"/>
      <c r="EUF21" s="28"/>
      <c r="EUG21" s="28"/>
      <c r="EUH21" s="28"/>
      <c r="EUI21" s="28"/>
      <c r="EUJ21" s="28"/>
      <c r="EUK21" s="28"/>
      <c r="EUL21" s="28"/>
      <c r="EUM21" s="28"/>
      <c r="EUN21" s="28"/>
      <c r="EUO21" s="28"/>
      <c r="EUP21" s="28"/>
      <c r="EUQ21" s="28"/>
      <c r="EUR21" s="28"/>
      <c r="EUS21" s="28"/>
      <c r="EUT21" s="28"/>
      <c r="EUU21" s="28"/>
      <c r="EUV21" s="28"/>
      <c r="EUW21" s="28"/>
      <c r="EUX21" s="28"/>
      <c r="EUY21" s="28"/>
      <c r="EUZ21" s="28"/>
      <c r="EVA21" s="28"/>
      <c r="EVB21" s="28"/>
      <c r="EVC21" s="28"/>
      <c r="EVD21" s="28"/>
      <c r="EVE21" s="28"/>
      <c r="EVF21" s="28"/>
      <c r="EVG21" s="28"/>
      <c r="EVH21" s="28"/>
      <c r="EVI21" s="28"/>
      <c r="EVJ21" s="28"/>
      <c r="EVK21" s="28"/>
      <c r="EVL21" s="28"/>
      <c r="EVM21" s="28"/>
      <c r="EVN21" s="28"/>
      <c r="EVO21" s="28"/>
      <c r="EVP21" s="28"/>
      <c r="EVQ21" s="28"/>
      <c r="EVR21" s="28"/>
      <c r="EVS21" s="28"/>
      <c r="EVT21" s="28"/>
      <c r="EVU21" s="28"/>
      <c r="EVV21" s="28"/>
      <c r="EVW21" s="28"/>
      <c r="EVX21" s="28"/>
      <c r="EVY21" s="28"/>
      <c r="EVZ21" s="28"/>
      <c r="EWA21" s="28"/>
      <c r="EWB21" s="28"/>
      <c r="EWC21" s="28"/>
      <c r="EWD21" s="28"/>
      <c r="EWE21" s="28"/>
      <c r="EWF21" s="28"/>
      <c r="EWG21" s="28"/>
      <c r="EWH21" s="28"/>
      <c r="EWI21" s="28"/>
      <c r="EWJ21" s="28"/>
      <c r="EWK21" s="28"/>
      <c r="EWL21" s="28"/>
      <c r="EWM21" s="28"/>
      <c r="EWN21" s="28"/>
      <c r="EWO21" s="28"/>
      <c r="EWP21" s="28"/>
      <c r="EWQ21" s="28"/>
      <c r="EWR21" s="28"/>
      <c r="EWS21" s="28"/>
      <c r="EWT21" s="28"/>
      <c r="EWU21" s="28"/>
      <c r="EWV21" s="28"/>
      <c r="EWW21" s="28"/>
      <c r="EWX21" s="28"/>
      <c r="EWY21" s="28"/>
      <c r="EWZ21" s="28"/>
      <c r="EXA21" s="28"/>
      <c r="EXB21" s="28"/>
      <c r="EXC21" s="28"/>
      <c r="EXD21" s="28"/>
      <c r="EXE21" s="28"/>
      <c r="EXF21" s="28"/>
      <c r="EXG21" s="28"/>
      <c r="EXH21" s="28"/>
      <c r="EXI21" s="28"/>
      <c r="EXJ21" s="28"/>
      <c r="EXK21" s="28"/>
      <c r="EXL21" s="28"/>
      <c r="EXM21" s="28"/>
      <c r="EXN21" s="28"/>
      <c r="EXO21" s="28"/>
      <c r="EXP21" s="28"/>
      <c r="EXQ21" s="28"/>
      <c r="EXR21" s="28"/>
      <c r="EXS21" s="28"/>
      <c r="EXT21" s="28"/>
      <c r="EXU21" s="28"/>
      <c r="EXV21" s="28"/>
      <c r="EXW21" s="28"/>
      <c r="EXX21" s="28"/>
      <c r="EXY21" s="28"/>
      <c r="EXZ21" s="28"/>
      <c r="EYA21" s="28"/>
      <c r="EYB21" s="28"/>
      <c r="EYC21" s="28"/>
      <c r="EYD21" s="28"/>
      <c r="EYE21" s="28"/>
      <c r="EYF21" s="28"/>
      <c r="EYG21" s="28"/>
      <c r="EYH21" s="28"/>
      <c r="EYI21" s="28"/>
      <c r="EYJ21" s="28"/>
      <c r="EYK21" s="28"/>
      <c r="EYL21" s="28"/>
      <c r="EYM21" s="28"/>
      <c r="EYN21" s="28"/>
      <c r="EYO21" s="28"/>
      <c r="EYP21" s="28"/>
      <c r="EYQ21" s="28"/>
      <c r="EYR21" s="28"/>
      <c r="EYS21" s="28"/>
      <c r="EYT21" s="28"/>
      <c r="EYU21" s="28"/>
      <c r="EYV21" s="28"/>
      <c r="EYW21" s="28"/>
      <c r="EYX21" s="28"/>
      <c r="EYY21" s="28"/>
      <c r="EYZ21" s="28"/>
      <c r="EZA21" s="28"/>
      <c r="EZB21" s="28"/>
      <c r="EZC21" s="28"/>
      <c r="EZD21" s="28"/>
      <c r="EZE21" s="28"/>
      <c r="EZF21" s="28"/>
      <c r="EZG21" s="28"/>
      <c r="EZH21" s="28"/>
      <c r="EZI21" s="28"/>
      <c r="EZJ21" s="28"/>
      <c r="EZK21" s="28"/>
      <c r="EZL21" s="28"/>
      <c r="EZM21" s="28"/>
      <c r="EZN21" s="28"/>
      <c r="EZO21" s="28"/>
      <c r="EZP21" s="28"/>
      <c r="EZQ21" s="28"/>
      <c r="EZR21" s="28"/>
      <c r="EZS21" s="28"/>
      <c r="EZT21" s="28"/>
      <c r="EZU21" s="28"/>
      <c r="EZV21" s="28"/>
      <c r="EZW21" s="28"/>
      <c r="EZX21" s="28"/>
      <c r="EZY21" s="28"/>
      <c r="EZZ21" s="28"/>
      <c r="FAA21" s="28"/>
      <c r="FAB21" s="28"/>
      <c r="FAC21" s="28"/>
      <c r="FAD21" s="28"/>
      <c r="FAE21" s="28"/>
      <c r="FAF21" s="28"/>
      <c r="FAG21" s="28"/>
      <c r="FAH21" s="28"/>
      <c r="FAI21" s="28"/>
      <c r="FAJ21" s="28"/>
      <c r="FAK21" s="28"/>
      <c r="FAL21" s="28"/>
      <c r="FAM21" s="28"/>
      <c r="FAN21" s="28"/>
      <c r="FAO21" s="28"/>
      <c r="FAP21" s="28"/>
      <c r="FAQ21" s="28"/>
      <c r="FAR21" s="28"/>
      <c r="FAS21" s="28"/>
      <c r="FAT21" s="28"/>
      <c r="FAU21" s="28"/>
      <c r="FAV21" s="28"/>
      <c r="FAW21" s="28"/>
      <c r="FAX21" s="28"/>
      <c r="FAY21" s="28"/>
      <c r="FAZ21" s="28"/>
      <c r="FBA21" s="28"/>
      <c r="FBB21" s="28"/>
      <c r="FBC21" s="28"/>
      <c r="FBD21" s="28"/>
      <c r="FBE21" s="28"/>
      <c r="FBF21" s="28"/>
      <c r="FBG21" s="28"/>
      <c r="FBH21" s="28"/>
      <c r="FBI21" s="28"/>
      <c r="FBJ21" s="28"/>
      <c r="FBK21" s="28"/>
      <c r="FBL21" s="28"/>
      <c r="FBM21" s="28"/>
      <c r="FBN21" s="28"/>
      <c r="FBO21" s="28"/>
      <c r="FBP21" s="28"/>
      <c r="FBQ21" s="28"/>
      <c r="FBR21" s="28"/>
      <c r="FBS21" s="28"/>
      <c r="FBT21" s="28"/>
      <c r="FBU21" s="28"/>
      <c r="FBV21" s="28"/>
      <c r="FBW21" s="28"/>
      <c r="FBX21" s="28"/>
      <c r="FBY21" s="28"/>
      <c r="FBZ21" s="28"/>
      <c r="FCA21" s="28"/>
      <c r="FCB21" s="28"/>
      <c r="FCC21" s="28"/>
      <c r="FCD21" s="28"/>
      <c r="FCE21" s="28"/>
      <c r="FCF21" s="28"/>
      <c r="FCG21" s="28"/>
      <c r="FCH21" s="28"/>
      <c r="FCI21" s="28"/>
      <c r="FCJ21" s="28"/>
      <c r="FCK21" s="28"/>
      <c r="FCL21" s="28"/>
      <c r="FCM21" s="28"/>
      <c r="FCN21" s="28"/>
      <c r="FCO21" s="28"/>
      <c r="FCP21" s="28"/>
      <c r="FCQ21" s="28"/>
      <c r="FCR21" s="28"/>
      <c r="FCS21" s="28"/>
      <c r="FCT21" s="28"/>
      <c r="FCU21" s="28"/>
      <c r="FCV21" s="28"/>
      <c r="FCW21" s="28"/>
      <c r="FCX21" s="28"/>
      <c r="FCY21" s="28"/>
      <c r="FCZ21" s="28"/>
      <c r="FDA21" s="28"/>
      <c r="FDB21" s="28"/>
      <c r="FDC21" s="28"/>
      <c r="FDD21" s="28"/>
      <c r="FDE21" s="28"/>
      <c r="FDF21" s="28"/>
      <c r="FDG21" s="28"/>
      <c r="FDH21" s="28"/>
      <c r="FDI21" s="28"/>
      <c r="FDJ21" s="28"/>
      <c r="FDK21" s="28"/>
      <c r="FDL21" s="28"/>
      <c r="FDM21" s="28"/>
      <c r="FDN21" s="28"/>
      <c r="FDO21" s="28"/>
      <c r="FDP21" s="28"/>
      <c r="FDQ21" s="28"/>
      <c r="FDR21" s="28"/>
      <c r="FDS21" s="28"/>
      <c r="FDT21" s="28"/>
      <c r="FDU21" s="28"/>
      <c r="FDV21" s="28"/>
      <c r="FDW21" s="28"/>
      <c r="FDX21" s="28"/>
      <c r="FDY21" s="28"/>
      <c r="FDZ21" s="28"/>
      <c r="FEA21" s="28"/>
      <c r="FEB21" s="28"/>
      <c r="FEC21" s="28"/>
      <c r="FED21" s="28"/>
      <c r="FEE21" s="28"/>
      <c r="FEF21" s="28"/>
      <c r="FEG21" s="28"/>
      <c r="FEH21" s="28"/>
      <c r="FEI21" s="28"/>
      <c r="FEJ21" s="28"/>
      <c r="FEK21" s="28"/>
      <c r="FEL21" s="28"/>
      <c r="FEM21" s="28"/>
      <c r="FEN21" s="28"/>
      <c r="FEO21" s="28"/>
      <c r="FEP21" s="28"/>
      <c r="FEQ21" s="28"/>
      <c r="FER21" s="28"/>
      <c r="FES21" s="28"/>
      <c r="FET21" s="28"/>
      <c r="FEU21" s="28"/>
      <c r="FEV21" s="28"/>
      <c r="FEW21" s="28"/>
      <c r="FEX21" s="28"/>
      <c r="FEY21" s="28"/>
      <c r="FEZ21" s="28"/>
      <c r="FFA21" s="28"/>
      <c r="FFB21" s="28"/>
      <c r="FFC21" s="28"/>
      <c r="FFD21" s="28"/>
      <c r="FFE21" s="28"/>
      <c r="FFF21" s="28"/>
      <c r="FFG21" s="28"/>
      <c r="FFH21" s="28"/>
      <c r="FFI21" s="28"/>
      <c r="FFJ21" s="28"/>
      <c r="FFK21" s="28"/>
      <c r="FFL21" s="28"/>
      <c r="FFM21" s="28"/>
      <c r="FFN21" s="28"/>
      <c r="FFO21" s="28"/>
      <c r="FFP21" s="28"/>
      <c r="FFQ21" s="28"/>
      <c r="FFR21" s="28"/>
      <c r="FFS21" s="28"/>
      <c r="FFT21" s="28"/>
      <c r="FFU21" s="28"/>
      <c r="FFV21" s="28"/>
      <c r="FFW21" s="28"/>
      <c r="FFX21" s="28"/>
      <c r="FFY21" s="28"/>
      <c r="FFZ21" s="28"/>
      <c r="FGA21" s="28"/>
      <c r="FGB21" s="28"/>
      <c r="FGC21" s="28"/>
      <c r="FGD21" s="28"/>
      <c r="FGE21" s="28"/>
      <c r="FGF21" s="28"/>
      <c r="FGG21" s="28"/>
      <c r="FGH21" s="28"/>
      <c r="FGI21" s="28"/>
      <c r="FGJ21" s="28"/>
      <c r="FGK21" s="28"/>
      <c r="FGL21" s="28"/>
      <c r="FGM21" s="28"/>
      <c r="FGN21" s="28"/>
      <c r="FGO21" s="28"/>
      <c r="FGP21" s="28"/>
      <c r="FGQ21" s="28"/>
      <c r="FGR21" s="28"/>
      <c r="FGS21" s="28"/>
      <c r="FGT21" s="28"/>
      <c r="FGU21" s="28"/>
      <c r="FGV21" s="28"/>
      <c r="FGW21" s="28"/>
      <c r="FGX21" s="28"/>
      <c r="FGY21" s="28"/>
      <c r="FGZ21" s="28"/>
      <c r="FHA21" s="28"/>
      <c r="FHB21" s="28"/>
      <c r="FHC21" s="28"/>
      <c r="FHD21" s="28"/>
      <c r="FHE21" s="28"/>
      <c r="FHF21" s="28"/>
      <c r="FHG21" s="28"/>
      <c r="FHH21" s="28"/>
      <c r="FHI21" s="28"/>
      <c r="FHJ21" s="28"/>
      <c r="FHK21" s="28"/>
      <c r="FHL21" s="28"/>
      <c r="FHM21" s="28"/>
      <c r="FHN21" s="28"/>
      <c r="FHO21" s="28"/>
      <c r="FHP21" s="28"/>
      <c r="FHQ21" s="28"/>
      <c r="FHR21" s="28"/>
      <c r="FHS21" s="28"/>
      <c r="FHT21" s="28"/>
      <c r="FHU21" s="28"/>
      <c r="FHV21" s="28"/>
      <c r="FHW21" s="28"/>
      <c r="FHX21" s="28"/>
      <c r="FHY21" s="28"/>
      <c r="FHZ21" s="28"/>
      <c r="FIA21" s="28"/>
      <c r="FIB21" s="28"/>
      <c r="FIC21" s="28"/>
      <c r="FID21" s="28"/>
      <c r="FIE21" s="28"/>
      <c r="FIF21" s="28"/>
      <c r="FIG21" s="28"/>
      <c r="FIH21" s="28"/>
      <c r="FII21" s="28"/>
      <c r="FIJ21" s="28"/>
      <c r="FIK21" s="28"/>
      <c r="FIL21" s="28"/>
      <c r="FIM21" s="28"/>
      <c r="FIN21" s="28"/>
      <c r="FIO21" s="28"/>
      <c r="FIP21" s="28"/>
      <c r="FIQ21" s="28"/>
      <c r="FIR21" s="28"/>
      <c r="FIS21" s="28"/>
      <c r="FIT21" s="28"/>
      <c r="FIU21" s="28"/>
      <c r="FIV21" s="28"/>
      <c r="FIW21" s="28"/>
      <c r="FIX21" s="28"/>
      <c r="FIY21" s="28"/>
      <c r="FIZ21" s="28"/>
      <c r="FJA21" s="28"/>
      <c r="FJB21" s="28"/>
      <c r="FJC21" s="28"/>
      <c r="FJD21" s="28"/>
      <c r="FJE21" s="28"/>
      <c r="FJF21" s="28"/>
      <c r="FJG21" s="28"/>
      <c r="FJH21" s="28"/>
      <c r="FJI21" s="28"/>
      <c r="FJJ21" s="28"/>
      <c r="FJK21" s="28"/>
      <c r="FJL21" s="28"/>
      <c r="FJM21" s="28"/>
      <c r="FJN21" s="28"/>
      <c r="FJO21" s="28"/>
      <c r="FJP21" s="28"/>
      <c r="FJQ21" s="28"/>
      <c r="FJR21" s="28"/>
      <c r="FJS21" s="28"/>
      <c r="FJT21" s="28"/>
      <c r="FJU21" s="28"/>
      <c r="FJV21" s="28"/>
      <c r="FJW21" s="28"/>
      <c r="FJX21" s="28"/>
      <c r="FJY21" s="28"/>
      <c r="FJZ21" s="28"/>
      <c r="FKA21" s="28"/>
      <c r="FKB21" s="28"/>
      <c r="FKC21" s="28"/>
      <c r="FKD21" s="28"/>
      <c r="FKE21" s="28"/>
      <c r="FKF21" s="28"/>
      <c r="FKG21" s="28"/>
      <c r="FKH21" s="28"/>
      <c r="FKI21" s="28"/>
      <c r="FKJ21" s="28"/>
      <c r="FKK21" s="28"/>
      <c r="FKL21" s="28"/>
      <c r="FKM21" s="28"/>
      <c r="FKN21" s="28"/>
      <c r="FKO21" s="28"/>
      <c r="FKP21" s="28"/>
      <c r="FKQ21" s="28"/>
      <c r="FKR21" s="28"/>
      <c r="FKS21" s="28"/>
      <c r="FKT21" s="28"/>
      <c r="FKU21" s="28"/>
      <c r="FKV21" s="28"/>
      <c r="FKW21" s="28"/>
      <c r="FKX21" s="28"/>
      <c r="FKY21" s="28"/>
      <c r="FKZ21" s="28"/>
      <c r="FLA21" s="28"/>
      <c r="FLB21" s="28"/>
      <c r="FLC21" s="28"/>
      <c r="FLD21" s="28"/>
      <c r="FLE21" s="28"/>
      <c r="FLF21" s="28"/>
      <c r="FLG21" s="28"/>
      <c r="FLH21" s="28"/>
      <c r="FLI21" s="28"/>
      <c r="FLJ21" s="28"/>
      <c r="FLK21" s="28"/>
      <c r="FLL21" s="28"/>
      <c r="FLM21" s="28"/>
      <c r="FLN21" s="28"/>
      <c r="FLO21" s="28"/>
      <c r="FLP21" s="28"/>
      <c r="FLQ21" s="28"/>
      <c r="FLR21" s="28"/>
      <c r="FLS21" s="28"/>
      <c r="FLT21" s="28"/>
      <c r="FLU21" s="28"/>
      <c r="FLV21" s="28"/>
      <c r="FLW21" s="28"/>
      <c r="FLX21" s="28"/>
      <c r="FLY21" s="28"/>
      <c r="FLZ21" s="28"/>
      <c r="FMA21" s="28"/>
      <c r="FMB21" s="28"/>
      <c r="FMC21" s="28"/>
      <c r="FMD21" s="28"/>
      <c r="FME21" s="28"/>
      <c r="FMF21" s="28"/>
      <c r="FMG21" s="28"/>
      <c r="FMH21" s="28"/>
      <c r="FMI21" s="28"/>
      <c r="FMJ21" s="28"/>
      <c r="FMK21" s="28"/>
      <c r="FML21" s="28"/>
      <c r="FMM21" s="28"/>
      <c r="FMN21" s="28"/>
      <c r="FMO21" s="28"/>
      <c r="FMP21" s="28"/>
      <c r="FMQ21" s="28"/>
      <c r="FMR21" s="28"/>
      <c r="FMS21" s="28"/>
      <c r="FMT21" s="28"/>
      <c r="FMU21" s="28"/>
      <c r="FMV21" s="28"/>
      <c r="FMW21" s="28"/>
      <c r="FMX21" s="28"/>
      <c r="FMY21" s="28"/>
      <c r="FMZ21" s="28"/>
      <c r="FNA21" s="28"/>
      <c r="FNB21" s="28"/>
      <c r="FNC21" s="28"/>
      <c r="FND21" s="28"/>
      <c r="FNE21" s="28"/>
      <c r="FNF21" s="28"/>
      <c r="FNG21" s="28"/>
      <c r="FNH21" s="28"/>
      <c r="FNI21" s="28"/>
      <c r="FNJ21" s="28"/>
      <c r="FNK21" s="28"/>
      <c r="FNL21" s="28"/>
      <c r="FNM21" s="28"/>
      <c r="FNN21" s="28"/>
      <c r="FNO21" s="28"/>
      <c r="FNP21" s="28"/>
      <c r="FNQ21" s="28"/>
      <c r="FNR21" s="28"/>
      <c r="FNS21" s="28"/>
      <c r="FNT21" s="28"/>
      <c r="FNU21" s="28"/>
      <c r="FNV21" s="28"/>
      <c r="FNW21" s="28"/>
      <c r="FNX21" s="28"/>
      <c r="FNY21" s="28"/>
      <c r="FNZ21" s="28"/>
      <c r="FOA21" s="28"/>
      <c r="FOB21" s="28"/>
      <c r="FOC21" s="28"/>
      <c r="FOD21" s="28"/>
      <c r="FOE21" s="28"/>
      <c r="FOF21" s="28"/>
      <c r="FOG21" s="28"/>
      <c r="FOH21" s="28"/>
      <c r="FOI21" s="28"/>
      <c r="FOJ21" s="28"/>
      <c r="FOK21" s="28"/>
      <c r="FOL21" s="28"/>
      <c r="FOM21" s="28"/>
      <c r="FON21" s="28"/>
      <c r="FOO21" s="28"/>
      <c r="FOP21" s="28"/>
      <c r="FOQ21" s="28"/>
      <c r="FOR21" s="28"/>
      <c r="FOS21" s="28"/>
      <c r="FOT21" s="28"/>
      <c r="FOU21" s="28"/>
      <c r="FOV21" s="28"/>
      <c r="FOW21" s="28"/>
      <c r="FOX21" s="28"/>
      <c r="FOY21" s="28"/>
      <c r="FOZ21" s="28"/>
      <c r="FPA21" s="28"/>
      <c r="FPB21" s="28"/>
      <c r="FPC21" s="28"/>
      <c r="FPD21" s="28"/>
      <c r="FPE21" s="28"/>
      <c r="FPF21" s="28"/>
      <c r="FPG21" s="28"/>
      <c r="FPH21" s="28"/>
      <c r="FPI21" s="28"/>
      <c r="FPJ21" s="28"/>
      <c r="FPK21" s="28"/>
      <c r="FPL21" s="28"/>
      <c r="FPM21" s="28"/>
      <c r="FPN21" s="28"/>
      <c r="FPO21" s="28"/>
      <c r="FPP21" s="28"/>
      <c r="FPQ21" s="28"/>
      <c r="FPR21" s="28"/>
      <c r="FPS21" s="28"/>
      <c r="FPT21" s="28"/>
      <c r="FPU21" s="28"/>
      <c r="FPV21" s="28"/>
      <c r="FPW21" s="28"/>
      <c r="FPX21" s="28"/>
      <c r="FPY21" s="28"/>
      <c r="FPZ21" s="28"/>
      <c r="FQA21" s="28"/>
      <c r="FQB21" s="28"/>
      <c r="FQC21" s="28"/>
      <c r="FQD21" s="28"/>
      <c r="FQE21" s="28"/>
      <c r="FQF21" s="28"/>
      <c r="FQG21" s="28"/>
      <c r="FQH21" s="28"/>
      <c r="FQI21" s="28"/>
      <c r="FQJ21" s="28"/>
      <c r="FQK21" s="28"/>
      <c r="FQL21" s="28"/>
      <c r="FQM21" s="28"/>
      <c r="FQN21" s="28"/>
      <c r="FQO21" s="28"/>
      <c r="FQP21" s="28"/>
      <c r="FQQ21" s="28"/>
      <c r="FQR21" s="28"/>
      <c r="FQS21" s="28"/>
      <c r="FQT21" s="28"/>
      <c r="FQU21" s="28"/>
      <c r="FQV21" s="28"/>
      <c r="FQW21" s="28"/>
      <c r="FQX21" s="28"/>
      <c r="FQY21" s="28"/>
      <c r="FQZ21" s="28"/>
      <c r="FRA21" s="28"/>
      <c r="FRB21" s="28"/>
      <c r="FRC21" s="28"/>
      <c r="FRD21" s="28"/>
      <c r="FRE21" s="28"/>
      <c r="FRF21" s="28"/>
      <c r="FRG21" s="28"/>
      <c r="FRH21" s="28"/>
      <c r="FRI21" s="28"/>
      <c r="FRJ21" s="28"/>
      <c r="FRK21" s="28"/>
      <c r="FRL21" s="28"/>
      <c r="FRM21" s="28"/>
      <c r="FRN21" s="28"/>
      <c r="FRO21" s="28"/>
      <c r="FRP21" s="28"/>
      <c r="FRQ21" s="28"/>
      <c r="FRR21" s="28"/>
      <c r="FRS21" s="28"/>
      <c r="FRT21" s="28"/>
      <c r="FRU21" s="28"/>
      <c r="FRV21" s="28"/>
      <c r="FRW21" s="28"/>
      <c r="FRX21" s="28"/>
      <c r="FRY21" s="28"/>
      <c r="FRZ21" s="28"/>
      <c r="FSA21" s="28"/>
      <c r="FSB21" s="28"/>
      <c r="FSC21" s="28"/>
      <c r="FSD21" s="28"/>
      <c r="FSE21" s="28"/>
      <c r="FSF21" s="28"/>
      <c r="FSG21" s="28"/>
      <c r="FSH21" s="28"/>
      <c r="FSI21" s="28"/>
      <c r="FSJ21" s="28"/>
      <c r="FSK21" s="28"/>
      <c r="FSL21" s="28"/>
      <c r="FSM21" s="28"/>
      <c r="FSN21" s="28"/>
      <c r="FSO21" s="28"/>
      <c r="FSP21" s="28"/>
      <c r="FSQ21" s="28"/>
      <c r="FSR21" s="28"/>
      <c r="FSS21" s="28"/>
      <c r="FST21" s="28"/>
      <c r="FSU21" s="28"/>
      <c r="FSV21" s="28"/>
      <c r="FSW21" s="28"/>
      <c r="FSX21" s="28"/>
      <c r="FSY21" s="28"/>
      <c r="FSZ21" s="28"/>
      <c r="FTA21" s="28"/>
      <c r="FTB21" s="28"/>
      <c r="FTC21" s="28"/>
      <c r="FTD21" s="28"/>
      <c r="FTE21" s="28"/>
      <c r="FTF21" s="28"/>
      <c r="FTG21" s="28"/>
      <c r="FTH21" s="28"/>
      <c r="FTI21" s="28"/>
      <c r="FTJ21" s="28"/>
      <c r="FTK21" s="28"/>
      <c r="FTL21" s="28"/>
      <c r="FTM21" s="28"/>
      <c r="FTN21" s="28"/>
      <c r="FTO21" s="28"/>
      <c r="FTP21" s="28"/>
      <c r="FTQ21" s="28"/>
      <c r="FTR21" s="28"/>
      <c r="FTS21" s="28"/>
      <c r="FTT21" s="28"/>
      <c r="FTU21" s="28"/>
      <c r="FTV21" s="28"/>
      <c r="FTW21" s="28"/>
      <c r="FTX21" s="28"/>
      <c r="FTY21" s="28"/>
      <c r="FTZ21" s="28"/>
      <c r="FUA21" s="28"/>
      <c r="FUB21" s="28"/>
      <c r="FUC21" s="28"/>
      <c r="FUD21" s="28"/>
      <c r="FUE21" s="28"/>
      <c r="FUF21" s="28"/>
      <c r="FUG21" s="28"/>
      <c r="FUH21" s="28"/>
      <c r="FUI21" s="28"/>
      <c r="FUJ21" s="28"/>
      <c r="FUK21" s="28"/>
      <c r="FUL21" s="28"/>
      <c r="FUM21" s="28"/>
      <c r="FUN21" s="28"/>
      <c r="FUO21" s="28"/>
      <c r="FUP21" s="28"/>
      <c r="FUQ21" s="28"/>
      <c r="FUR21" s="28"/>
      <c r="FUS21" s="28"/>
      <c r="FUT21" s="28"/>
      <c r="FUU21" s="28"/>
      <c r="FUV21" s="28"/>
      <c r="FUW21" s="28"/>
      <c r="FUX21" s="28"/>
      <c r="FUY21" s="28"/>
      <c r="FUZ21" s="28"/>
      <c r="FVA21" s="28"/>
      <c r="FVB21" s="28"/>
      <c r="FVC21" s="28"/>
      <c r="FVD21" s="28"/>
      <c r="FVE21" s="28"/>
      <c r="FVF21" s="28"/>
      <c r="FVG21" s="28"/>
      <c r="FVH21" s="28"/>
      <c r="FVI21" s="28"/>
      <c r="FVJ21" s="28"/>
      <c r="FVK21" s="28"/>
      <c r="FVL21" s="28"/>
      <c r="FVM21" s="28"/>
      <c r="FVN21" s="28"/>
      <c r="FVO21" s="28"/>
      <c r="FVP21" s="28"/>
      <c r="FVQ21" s="28"/>
      <c r="FVR21" s="28"/>
      <c r="FVS21" s="28"/>
      <c r="FVT21" s="28"/>
      <c r="FVU21" s="28"/>
      <c r="FVV21" s="28"/>
      <c r="FVW21" s="28"/>
      <c r="FVX21" s="28"/>
      <c r="FVY21" s="28"/>
      <c r="FVZ21" s="28"/>
      <c r="FWA21" s="28"/>
      <c r="FWB21" s="28"/>
      <c r="FWC21" s="28"/>
      <c r="FWD21" s="28"/>
      <c r="FWE21" s="28"/>
      <c r="FWF21" s="28"/>
      <c r="FWG21" s="28"/>
      <c r="FWH21" s="28"/>
      <c r="FWI21" s="28"/>
      <c r="FWJ21" s="28"/>
      <c r="FWK21" s="28"/>
      <c r="FWL21" s="28"/>
      <c r="FWM21" s="28"/>
      <c r="FWN21" s="28"/>
      <c r="FWO21" s="28"/>
      <c r="FWP21" s="28"/>
      <c r="FWQ21" s="28"/>
      <c r="FWR21" s="28"/>
      <c r="FWS21" s="28"/>
      <c r="FWT21" s="28"/>
      <c r="FWU21" s="28"/>
      <c r="FWV21" s="28"/>
      <c r="FWW21" s="28"/>
      <c r="FWX21" s="28"/>
      <c r="FWY21" s="28"/>
      <c r="FWZ21" s="28"/>
      <c r="FXA21" s="28"/>
      <c r="FXB21" s="28"/>
      <c r="FXC21" s="28"/>
      <c r="FXD21" s="28"/>
      <c r="FXE21" s="28"/>
      <c r="FXF21" s="28"/>
      <c r="FXG21" s="28"/>
      <c r="FXH21" s="28"/>
      <c r="FXI21" s="28"/>
      <c r="FXJ21" s="28"/>
      <c r="FXK21" s="28"/>
      <c r="FXL21" s="28"/>
      <c r="FXM21" s="28"/>
      <c r="FXN21" s="28"/>
      <c r="FXO21" s="28"/>
      <c r="FXP21" s="28"/>
      <c r="FXQ21" s="28"/>
      <c r="FXR21" s="28"/>
      <c r="FXS21" s="28"/>
      <c r="FXT21" s="28"/>
      <c r="FXU21" s="28"/>
      <c r="FXV21" s="28"/>
      <c r="FXW21" s="28"/>
      <c r="FXX21" s="28"/>
      <c r="FXY21" s="28"/>
      <c r="FXZ21" s="28"/>
      <c r="FYA21" s="28"/>
      <c r="FYB21" s="28"/>
      <c r="FYC21" s="28"/>
      <c r="FYD21" s="28"/>
      <c r="FYE21" s="28"/>
      <c r="FYF21" s="28"/>
      <c r="FYG21" s="28"/>
      <c r="FYH21" s="28"/>
      <c r="FYI21" s="28"/>
      <c r="FYJ21" s="28"/>
      <c r="FYK21" s="28"/>
      <c r="FYL21" s="28"/>
      <c r="FYM21" s="28"/>
      <c r="FYN21" s="28"/>
      <c r="FYO21" s="28"/>
      <c r="FYP21" s="28"/>
      <c r="FYQ21" s="28"/>
      <c r="FYR21" s="28"/>
      <c r="FYS21" s="28"/>
      <c r="FYT21" s="28"/>
      <c r="FYU21" s="28"/>
      <c r="FYV21" s="28"/>
      <c r="FYW21" s="28"/>
      <c r="FYX21" s="28"/>
      <c r="FYY21" s="28"/>
      <c r="FYZ21" s="28"/>
      <c r="FZA21" s="28"/>
      <c r="FZB21" s="28"/>
      <c r="FZC21" s="28"/>
      <c r="FZD21" s="28"/>
      <c r="FZE21" s="28"/>
      <c r="FZF21" s="28"/>
      <c r="FZG21" s="28"/>
      <c r="FZH21" s="28"/>
      <c r="FZI21" s="28"/>
      <c r="FZJ21" s="28"/>
      <c r="FZK21" s="28"/>
      <c r="FZL21" s="28"/>
      <c r="FZM21" s="28"/>
      <c r="FZN21" s="28"/>
      <c r="FZO21" s="28"/>
      <c r="FZP21" s="28"/>
      <c r="FZQ21" s="28"/>
      <c r="FZR21" s="28"/>
      <c r="FZS21" s="28"/>
      <c r="FZT21" s="28"/>
      <c r="FZU21" s="28"/>
      <c r="FZV21" s="28"/>
      <c r="FZW21" s="28"/>
      <c r="FZX21" s="28"/>
      <c r="FZY21" s="28"/>
      <c r="FZZ21" s="28"/>
      <c r="GAA21" s="28"/>
      <c r="GAB21" s="28"/>
      <c r="GAC21" s="28"/>
      <c r="GAD21" s="28"/>
      <c r="GAE21" s="28"/>
      <c r="GAF21" s="28"/>
      <c r="GAG21" s="28"/>
      <c r="GAH21" s="28"/>
      <c r="GAI21" s="28"/>
      <c r="GAJ21" s="28"/>
      <c r="GAK21" s="28"/>
      <c r="GAL21" s="28"/>
      <c r="GAM21" s="28"/>
      <c r="GAN21" s="28"/>
      <c r="GAO21" s="28"/>
      <c r="GAP21" s="28"/>
      <c r="GAQ21" s="28"/>
      <c r="GAR21" s="28"/>
      <c r="GAS21" s="28"/>
      <c r="GAT21" s="28"/>
      <c r="GAU21" s="28"/>
      <c r="GAV21" s="28"/>
      <c r="GAW21" s="28"/>
      <c r="GAX21" s="28"/>
      <c r="GAY21" s="28"/>
      <c r="GAZ21" s="28"/>
      <c r="GBA21" s="28"/>
      <c r="GBB21" s="28"/>
      <c r="GBC21" s="28"/>
      <c r="GBD21" s="28"/>
      <c r="GBE21" s="28"/>
      <c r="GBF21" s="28"/>
      <c r="GBG21" s="28"/>
      <c r="GBH21" s="28"/>
      <c r="GBI21" s="28"/>
      <c r="GBJ21" s="28"/>
      <c r="GBK21" s="28"/>
      <c r="GBL21" s="28"/>
      <c r="GBM21" s="28"/>
      <c r="GBN21" s="28"/>
      <c r="GBO21" s="28"/>
      <c r="GBP21" s="28"/>
      <c r="GBQ21" s="28"/>
      <c r="GBR21" s="28"/>
      <c r="GBS21" s="28"/>
      <c r="GBT21" s="28"/>
      <c r="GBU21" s="28"/>
      <c r="GBV21" s="28"/>
      <c r="GBW21" s="28"/>
      <c r="GBX21" s="28"/>
      <c r="GBY21" s="28"/>
      <c r="GBZ21" s="28"/>
      <c r="GCA21" s="28"/>
      <c r="GCB21" s="28"/>
      <c r="GCC21" s="28"/>
      <c r="GCD21" s="28"/>
      <c r="GCE21" s="28"/>
      <c r="GCF21" s="28"/>
      <c r="GCG21" s="28"/>
      <c r="GCH21" s="28"/>
      <c r="GCI21" s="28"/>
      <c r="GCJ21" s="28"/>
      <c r="GCK21" s="28"/>
      <c r="GCL21" s="28"/>
      <c r="GCM21" s="28"/>
      <c r="GCN21" s="28"/>
      <c r="GCO21" s="28"/>
      <c r="GCP21" s="28"/>
      <c r="GCQ21" s="28"/>
      <c r="GCR21" s="28"/>
      <c r="GCS21" s="28"/>
      <c r="GCT21" s="28"/>
      <c r="GCU21" s="28"/>
      <c r="GCV21" s="28"/>
      <c r="GCW21" s="28"/>
      <c r="GCX21" s="28"/>
      <c r="GCY21" s="28"/>
      <c r="GCZ21" s="28"/>
      <c r="GDA21" s="28"/>
      <c r="GDB21" s="28"/>
      <c r="GDC21" s="28"/>
      <c r="GDD21" s="28"/>
      <c r="GDE21" s="28"/>
      <c r="GDF21" s="28"/>
      <c r="GDG21" s="28"/>
      <c r="GDH21" s="28"/>
      <c r="GDI21" s="28"/>
      <c r="GDJ21" s="28"/>
      <c r="GDK21" s="28"/>
      <c r="GDL21" s="28"/>
      <c r="GDM21" s="28"/>
      <c r="GDN21" s="28"/>
      <c r="GDO21" s="28"/>
      <c r="GDP21" s="28"/>
      <c r="GDQ21" s="28"/>
      <c r="GDR21" s="28"/>
      <c r="GDS21" s="28"/>
      <c r="GDT21" s="28"/>
      <c r="GDU21" s="28"/>
      <c r="GDV21" s="28"/>
      <c r="GDW21" s="28"/>
      <c r="GDX21" s="28"/>
      <c r="GDY21" s="28"/>
      <c r="GDZ21" s="28"/>
      <c r="GEA21" s="28"/>
      <c r="GEB21" s="28"/>
      <c r="GEC21" s="28"/>
      <c r="GED21" s="28"/>
      <c r="GEE21" s="28"/>
      <c r="GEF21" s="28"/>
      <c r="GEG21" s="28"/>
      <c r="GEH21" s="28"/>
      <c r="GEI21" s="28"/>
      <c r="GEJ21" s="28"/>
      <c r="GEK21" s="28"/>
      <c r="GEL21" s="28"/>
      <c r="GEM21" s="28"/>
      <c r="GEN21" s="28"/>
      <c r="GEO21" s="28"/>
      <c r="GEP21" s="28"/>
      <c r="GEQ21" s="28"/>
      <c r="GER21" s="28"/>
      <c r="GES21" s="28"/>
      <c r="GET21" s="28"/>
      <c r="GEU21" s="28"/>
      <c r="GEV21" s="28"/>
      <c r="GEW21" s="28"/>
      <c r="GEX21" s="28"/>
      <c r="GEY21" s="28"/>
      <c r="GEZ21" s="28"/>
      <c r="GFA21" s="28"/>
      <c r="GFB21" s="28"/>
      <c r="GFC21" s="28"/>
      <c r="GFD21" s="28"/>
      <c r="GFE21" s="28"/>
      <c r="GFF21" s="28"/>
      <c r="GFG21" s="28"/>
      <c r="GFH21" s="28"/>
      <c r="GFI21" s="28"/>
      <c r="GFJ21" s="28"/>
      <c r="GFK21" s="28"/>
      <c r="GFL21" s="28"/>
      <c r="GFM21" s="28"/>
      <c r="GFN21" s="28"/>
      <c r="GFO21" s="28"/>
      <c r="GFP21" s="28"/>
      <c r="GFQ21" s="28"/>
      <c r="GFR21" s="28"/>
      <c r="GFS21" s="28"/>
      <c r="GFT21" s="28"/>
      <c r="GFU21" s="28"/>
      <c r="GFV21" s="28"/>
      <c r="GFW21" s="28"/>
      <c r="GFX21" s="28"/>
      <c r="GFY21" s="28"/>
      <c r="GFZ21" s="28"/>
      <c r="GGA21" s="28"/>
      <c r="GGB21" s="28"/>
      <c r="GGC21" s="28"/>
      <c r="GGD21" s="28"/>
      <c r="GGE21" s="28"/>
      <c r="GGF21" s="28"/>
      <c r="GGG21" s="28"/>
      <c r="GGH21" s="28"/>
      <c r="GGI21" s="28"/>
      <c r="GGJ21" s="28"/>
      <c r="GGK21" s="28"/>
      <c r="GGL21" s="28"/>
      <c r="GGM21" s="28"/>
      <c r="GGN21" s="28"/>
      <c r="GGO21" s="28"/>
      <c r="GGP21" s="28"/>
      <c r="GGQ21" s="28"/>
      <c r="GGR21" s="28"/>
      <c r="GGS21" s="28"/>
      <c r="GGT21" s="28"/>
      <c r="GGU21" s="28"/>
      <c r="GGV21" s="28"/>
      <c r="GGW21" s="28"/>
      <c r="GGX21" s="28"/>
      <c r="GGY21" s="28"/>
      <c r="GGZ21" s="28"/>
      <c r="GHA21" s="28"/>
      <c r="GHB21" s="28"/>
      <c r="GHC21" s="28"/>
      <c r="GHD21" s="28"/>
      <c r="GHE21" s="28"/>
      <c r="GHF21" s="28"/>
      <c r="GHG21" s="28"/>
      <c r="GHH21" s="28"/>
      <c r="GHI21" s="28"/>
      <c r="GHJ21" s="28"/>
      <c r="GHK21" s="28"/>
      <c r="GHL21" s="28"/>
      <c r="GHM21" s="28"/>
      <c r="GHN21" s="28"/>
      <c r="GHO21" s="28"/>
      <c r="GHP21" s="28"/>
      <c r="GHQ21" s="28"/>
      <c r="GHR21" s="28"/>
      <c r="GHS21" s="28"/>
      <c r="GHT21" s="28"/>
      <c r="GHU21" s="28"/>
      <c r="GHV21" s="28"/>
      <c r="GHW21" s="28"/>
      <c r="GHX21" s="28"/>
      <c r="GHY21" s="28"/>
      <c r="GHZ21" s="28"/>
      <c r="GIA21" s="28"/>
      <c r="GIB21" s="28"/>
      <c r="GIC21" s="28"/>
      <c r="GID21" s="28"/>
      <c r="GIE21" s="28"/>
      <c r="GIF21" s="28"/>
      <c r="GIG21" s="28"/>
      <c r="GIH21" s="28"/>
      <c r="GII21" s="28"/>
      <c r="GIJ21" s="28"/>
      <c r="GIK21" s="28"/>
      <c r="GIL21" s="28"/>
      <c r="GIM21" s="28"/>
      <c r="GIN21" s="28"/>
      <c r="GIO21" s="28"/>
      <c r="GIP21" s="28"/>
      <c r="GIQ21" s="28"/>
      <c r="GIR21" s="28"/>
      <c r="GIS21" s="28"/>
      <c r="GIT21" s="28"/>
      <c r="GIU21" s="28"/>
      <c r="GIV21" s="28"/>
      <c r="GIW21" s="28"/>
      <c r="GIX21" s="28"/>
      <c r="GIY21" s="28"/>
      <c r="GIZ21" s="28"/>
      <c r="GJA21" s="28"/>
      <c r="GJB21" s="28"/>
      <c r="GJC21" s="28"/>
      <c r="GJD21" s="28"/>
      <c r="GJE21" s="28"/>
      <c r="GJF21" s="28"/>
      <c r="GJG21" s="28"/>
      <c r="GJH21" s="28"/>
      <c r="GJI21" s="28"/>
      <c r="GJJ21" s="28"/>
      <c r="GJK21" s="28"/>
      <c r="GJL21" s="28"/>
      <c r="GJM21" s="28"/>
      <c r="GJN21" s="28"/>
      <c r="GJO21" s="28"/>
      <c r="GJP21" s="28"/>
      <c r="GJQ21" s="28"/>
      <c r="GJR21" s="28"/>
      <c r="GJS21" s="28"/>
      <c r="GJT21" s="28"/>
      <c r="GJU21" s="28"/>
      <c r="GJV21" s="28"/>
      <c r="GJW21" s="28"/>
      <c r="GJX21" s="28"/>
      <c r="GJY21" s="28"/>
      <c r="GJZ21" s="28"/>
      <c r="GKA21" s="28"/>
      <c r="GKB21" s="28"/>
      <c r="GKC21" s="28"/>
      <c r="GKD21" s="28"/>
      <c r="GKE21" s="28"/>
      <c r="GKF21" s="28"/>
      <c r="GKG21" s="28"/>
      <c r="GKH21" s="28"/>
      <c r="GKI21" s="28"/>
      <c r="GKJ21" s="28"/>
      <c r="GKK21" s="28"/>
      <c r="GKL21" s="28"/>
      <c r="GKM21" s="28"/>
      <c r="GKN21" s="28"/>
      <c r="GKO21" s="28"/>
      <c r="GKP21" s="28"/>
      <c r="GKQ21" s="28"/>
      <c r="GKR21" s="28"/>
      <c r="GKS21" s="28"/>
      <c r="GKT21" s="28"/>
      <c r="GKU21" s="28"/>
      <c r="GKV21" s="28"/>
      <c r="GKW21" s="28"/>
      <c r="GKX21" s="28"/>
      <c r="GKY21" s="28"/>
      <c r="GKZ21" s="28"/>
      <c r="GLA21" s="28"/>
      <c r="GLB21" s="28"/>
      <c r="GLC21" s="28"/>
      <c r="GLD21" s="28"/>
      <c r="GLE21" s="28"/>
      <c r="GLF21" s="28"/>
      <c r="GLG21" s="28"/>
      <c r="GLH21" s="28"/>
      <c r="GLI21" s="28"/>
      <c r="GLJ21" s="28"/>
      <c r="GLK21" s="28"/>
      <c r="GLL21" s="28"/>
      <c r="GLM21" s="28"/>
      <c r="GLN21" s="28"/>
      <c r="GLO21" s="28"/>
      <c r="GLP21" s="28"/>
      <c r="GLQ21" s="28"/>
      <c r="GLR21" s="28"/>
      <c r="GLS21" s="28"/>
      <c r="GLT21" s="28"/>
      <c r="GLU21" s="28"/>
      <c r="GLV21" s="28"/>
      <c r="GLW21" s="28"/>
      <c r="GLX21" s="28"/>
      <c r="GLY21" s="28"/>
      <c r="GLZ21" s="28"/>
      <c r="GMA21" s="28"/>
      <c r="GMB21" s="28"/>
      <c r="GMC21" s="28"/>
      <c r="GMD21" s="28"/>
      <c r="GME21" s="28"/>
      <c r="GMF21" s="28"/>
      <c r="GMG21" s="28"/>
      <c r="GMH21" s="28"/>
      <c r="GMI21" s="28"/>
      <c r="GMJ21" s="28"/>
      <c r="GMK21" s="28"/>
      <c r="GML21" s="28"/>
      <c r="GMM21" s="28"/>
      <c r="GMN21" s="28"/>
      <c r="GMO21" s="28"/>
      <c r="GMP21" s="28"/>
      <c r="GMQ21" s="28"/>
      <c r="GMR21" s="28"/>
      <c r="GMS21" s="28"/>
      <c r="GMT21" s="28"/>
      <c r="GMU21" s="28"/>
      <c r="GMV21" s="28"/>
      <c r="GMW21" s="28"/>
      <c r="GMX21" s="28"/>
      <c r="GMY21" s="28"/>
      <c r="GMZ21" s="28"/>
      <c r="GNA21" s="28"/>
      <c r="GNB21" s="28"/>
      <c r="GNC21" s="28"/>
      <c r="GND21" s="28"/>
      <c r="GNE21" s="28"/>
      <c r="GNF21" s="28"/>
      <c r="GNG21" s="28"/>
      <c r="GNH21" s="28"/>
      <c r="GNI21" s="28"/>
      <c r="GNJ21" s="28"/>
      <c r="GNK21" s="28"/>
      <c r="GNL21" s="28"/>
      <c r="GNM21" s="28"/>
      <c r="GNN21" s="28"/>
      <c r="GNO21" s="28"/>
      <c r="GNP21" s="28"/>
      <c r="GNQ21" s="28"/>
      <c r="GNR21" s="28"/>
      <c r="GNS21" s="28"/>
      <c r="GNT21" s="28"/>
      <c r="GNU21" s="28"/>
      <c r="GNV21" s="28"/>
      <c r="GNW21" s="28"/>
      <c r="GNX21" s="28"/>
      <c r="GNY21" s="28"/>
      <c r="GNZ21" s="28"/>
      <c r="GOA21" s="28"/>
      <c r="GOB21" s="28"/>
      <c r="GOC21" s="28"/>
      <c r="GOD21" s="28"/>
      <c r="GOE21" s="28"/>
      <c r="GOF21" s="28"/>
      <c r="GOG21" s="28"/>
      <c r="GOH21" s="28"/>
      <c r="GOI21" s="28"/>
      <c r="GOJ21" s="28"/>
      <c r="GOK21" s="28"/>
      <c r="GOL21" s="28"/>
      <c r="GOM21" s="28"/>
      <c r="GON21" s="28"/>
      <c r="GOO21" s="28"/>
      <c r="GOP21" s="28"/>
      <c r="GOQ21" s="28"/>
      <c r="GOR21" s="28"/>
      <c r="GOS21" s="28"/>
      <c r="GOT21" s="28"/>
      <c r="GOU21" s="28"/>
      <c r="GOV21" s="28"/>
      <c r="GOW21" s="28"/>
      <c r="GOX21" s="28"/>
      <c r="GOY21" s="28"/>
      <c r="GOZ21" s="28"/>
      <c r="GPA21" s="28"/>
      <c r="GPB21" s="28"/>
      <c r="GPC21" s="28"/>
      <c r="GPD21" s="28"/>
      <c r="GPE21" s="28"/>
      <c r="GPF21" s="28"/>
      <c r="GPG21" s="28"/>
      <c r="GPH21" s="28"/>
      <c r="GPI21" s="28"/>
      <c r="GPJ21" s="28"/>
      <c r="GPK21" s="28"/>
      <c r="GPL21" s="28"/>
      <c r="GPM21" s="28"/>
      <c r="GPN21" s="28"/>
      <c r="GPO21" s="28"/>
      <c r="GPP21" s="28"/>
      <c r="GPQ21" s="28"/>
      <c r="GPR21" s="28"/>
      <c r="GPS21" s="28"/>
      <c r="GPT21" s="28"/>
      <c r="GPU21" s="28"/>
      <c r="GPV21" s="28"/>
      <c r="GPW21" s="28"/>
      <c r="GPX21" s="28"/>
      <c r="GPY21" s="28"/>
      <c r="GPZ21" s="28"/>
      <c r="GQA21" s="28"/>
      <c r="GQB21" s="28"/>
      <c r="GQC21" s="28"/>
      <c r="GQD21" s="28"/>
      <c r="GQE21" s="28"/>
      <c r="GQF21" s="28"/>
      <c r="GQG21" s="28"/>
      <c r="GQH21" s="28"/>
      <c r="GQI21" s="28"/>
      <c r="GQJ21" s="28"/>
      <c r="GQK21" s="28"/>
      <c r="GQL21" s="28"/>
      <c r="GQM21" s="28"/>
      <c r="GQN21" s="28"/>
      <c r="GQO21" s="28"/>
      <c r="GQP21" s="28"/>
      <c r="GQQ21" s="28"/>
      <c r="GQR21" s="28"/>
      <c r="GQS21" s="28"/>
      <c r="GQT21" s="28"/>
      <c r="GQU21" s="28"/>
      <c r="GQV21" s="28"/>
      <c r="GQW21" s="28"/>
      <c r="GQX21" s="28"/>
      <c r="GQY21" s="28"/>
      <c r="GQZ21" s="28"/>
      <c r="GRA21" s="28"/>
      <c r="GRB21" s="28"/>
      <c r="GRC21" s="28"/>
      <c r="GRD21" s="28"/>
      <c r="GRE21" s="28"/>
      <c r="GRF21" s="28"/>
      <c r="GRG21" s="28"/>
      <c r="GRH21" s="28"/>
      <c r="GRI21" s="28"/>
      <c r="GRJ21" s="28"/>
      <c r="GRK21" s="28"/>
      <c r="GRL21" s="28"/>
      <c r="GRM21" s="28"/>
      <c r="GRN21" s="28"/>
      <c r="GRO21" s="28"/>
      <c r="GRP21" s="28"/>
      <c r="GRQ21" s="28"/>
      <c r="GRR21" s="28"/>
      <c r="GRS21" s="28"/>
      <c r="GRT21" s="28"/>
      <c r="GRU21" s="28"/>
      <c r="GRV21" s="28"/>
      <c r="GRW21" s="28"/>
      <c r="GRX21" s="28"/>
      <c r="GRY21" s="28"/>
      <c r="GRZ21" s="28"/>
      <c r="GSA21" s="28"/>
      <c r="GSB21" s="28"/>
      <c r="GSC21" s="28"/>
      <c r="GSD21" s="28"/>
      <c r="GSE21" s="28"/>
      <c r="GSF21" s="28"/>
      <c r="GSG21" s="28"/>
      <c r="GSH21" s="28"/>
      <c r="GSI21" s="28"/>
      <c r="GSJ21" s="28"/>
      <c r="GSK21" s="28"/>
      <c r="GSL21" s="28"/>
      <c r="GSM21" s="28"/>
      <c r="GSN21" s="28"/>
      <c r="GSO21" s="28"/>
      <c r="GSP21" s="28"/>
      <c r="GSQ21" s="28"/>
      <c r="GSR21" s="28"/>
      <c r="GSS21" s="28"/>
      <c r="GST21" s="28"/>
      <c r="GSU21" s="28"/>
      <c r="GSV21" s="28"/>
      <c r="GSW21" s="28"/>
      <c r="GSX21" s="28"/>
      <c r="GSY21" s="28"/>
      <c r="GSZ21" s="28"/>
      <c r="GTA21" s="28"/>
      <c r="GTB21" s="28"/>
      <c r="GTC21" s="28"/>
      <c r="GTD21" s="28"/>
      <c r="GTE21" s="28"/>
      <c r="GTF21" s="28"/>
      <c r="GTG21" s="28"/>
      <c r="GTH21" s="28"/>
      <c r="GTI21" s="28"/>
      <c r="GTJ21" s="28"/>
      <c r="GTK21" s="28"/>
      <c r="GTL21" s="28"/>
      <c r="GTM21" s="28"/>
      <c r="GTN21" s="28"/>
      <c r="GTO21" s="28"/>
      <c r="GTP21" s="28"/>
      <c r="GTQ21" s="28"/>
      <c r="GTR21" s="28"/>
      <c r="GTS21" s="28"/>
      <c r="GTT21" s="28"/>
      <c r="GTU21" s="28"/>
      <c r="GTV21" s="28"/>
      <c r="GTW21" s="28"/>
      <c r="GTX21" s="28"/>
      <c r="GTY21" s="28"/>
      <c r="GTZ21" s="28"/>
      <c r="GUA21" s="28"/>
      <c r="GUB21" s="28"/>
      <c r="GUC21" s="28"/>
      <c r="GUD21" s="28"/>
      <c r="GUE21" s="28"/>
      <c r="GUF21" s="28"/>
      <c r="GUG21" s="28"/>
      <c r="GUH21" s="28"/>
      <c r="GUI21" s="28"/>
      <c r="GUJ21" s="28"/>
      <c r="GUK21" s="28"/>
      <c r="GUL21" s="28"/>
      <c r="GUM21" s="28"/>
      <c r="GUN21" s="28"/>
      <c r="GUO21" s="28"/>
      <c r="GUP21" s="28"/>
      <c r="GUQ21" s="28"/>
      <c r="GUR21" s="28"/>
      <c r="GUS21" s="28"/>
      <c r="GUT21" s="28"/>
      <c r="GUU21" s="28"/>
      <c r="GUV21" s="28"/>
      <c r="GUW21" s="28"/>
      <c r="GUX21" s="28"/>
      <c r="GUY21" s="28"/>
      <c r="GUZ21" s="28"/>
      <c r="GVA21" s="28"/>
      <c r="GVB21" s="28"/>
      <c r="GVC21" s="28"/>
      <c r="GVD21" s="28"/>
      <c r="GVE21" s="28"/>
      <c r="GVF21" s="28"/>
      <c r="GVG21" s="28"/>
      <c r="GVH21" s="28"/>
      <c r="GVI21" s="28"/>
      <c r="GVJ21" s="28"/>
      <c r="GVK21" s="28"/>
      <c r="GVL21" s="28"/>
      <c r="GVM21" s="28"/>
      <c r="GVN21" s="28"/>
      <c r="GVO21" s="28"/>
      <c r="GVP21" s="28"/>
      <c r="GVQ21" s="28"/>
      <c r="GVR21" s="28"/>
      <c r="GVS21" s="28"/>
      <c r="GVT21" s="28"/>
      <c r="GVU21" s="28"/>
      <c r="GVV21" s="28"/>
      <c r="GVW21" s="28"/>
      <c r="GVX21" s="28"/>
      <c r="GVY21" s="28"/>
      <c r="GVZ21" s="28"/>
      <c r="GWA21" s="28"/>
      <c r="GWB21" s="28"/>
      <c r="GWC21" s="28"/>
      <c r="GWD21" s="28"/>
      <c r="GWE21" s="28"/>
      <c r="GWF21" s="28"/>
      <c r="GWG21" s="28"/>
      <c r="GWH21" s="28"/>
      <c r="GWI21" s="28"/>
      <c r="GWJ21" s="28"/>
      <c r="GWK21" s="28"/>
      <c r="GWL21" s="28"/>
      <c r="GWM21" s="28"/>
      <c r="GWN21" s="28"/>
      <c r="GWO21" s="28"/>
      <c r="GWP21" s="28"/>
      <c r="GWQ21" s="28"/>
      <c r="GWR21" s="28"/>
      <c r="GWS21" s="28"/>
      <c r="GWT21" s="28"/>
      <c r="GWU21" s="28"/>
      <c r="GWV21" s="28"/>
      <c r="GWW21" s="28"/>
      <c r="GWX21" s="28"/>
      <c r="GWY21" s="28"/>
      <c r="GWZ21" s="28"/>
      <c r="GXA21" s="28"/>
      <c r="GXB21" s="28"/>
      <c r="GXC21" s="28"/>
      <c r="GXD21" s="28"/>
      <c r="GXE21" s="28"/>
      <c r="GXF21" s="28"/>
      <c r="GXG21" s="28"/>
      <c r="GXH21" s="28"/>
      <c r="GXI21" s="28"/>
      <c r="GXJ21" s="28"/>
      <c r="GXK21" s="28"/>
      <c r="GXL21" s="28"/>
      <c r="GXM21" s="28"/>
      <c r="GXN21" s="28"/>
      <c r="GXO21" s="28"/>
      <c r="GXP21" s="28"/>
      <c r="GXQ21" s="28"/>
      <c r="GXR21" s="28"/>
      <c r="GXS21" s="28"/>
      <c r="GXT21" s="28"/>
      <c r="GXU21" s="28"/>
      <c r="GXV21" s="28"/>
      <c r="GXW21" s="28"/>
      <c r="GXX21" s="28"/>
      <c r="GXY21" s="28"/>
      <c r="GXZ21" s="28"/>
      <c r="GYA21" s="28"/>
      <c r="GYB21" s="28"/>
      <c r="GYC21" s="28"/>
      <c r="GYD21" s="28"/>
      <c r="GYE21" s="28"/>
      <c r="GYF21" s="28"/>
      <c r="GYG21" s="28"/>
      <c r="GYH21" s="28"/>
      <c r="GYI21" s="28"/>
      <c r="GYJ21" s="28"/>
      <c r="GYK21" s="28"/>
      <c r="GYL21" s="28"/>
      <c r="GYM21" s="28"/>
      <c r="GYN21" s="28"/>
      <c r="GYO21" s="28"/>
      <c r="GYP21" s="28"/>
      <c r="GYQ21" s="28"/>
      <c r="GYR21" s="28"/>
      <c r="GYS21" s="28"/>
      <c r="GYT21" s="28"/>
      <c r="GYU21" s="28"/>
      <c r="GYV21" s="28"/>
      <c r="GYW21" s="28"/>
      <c r="GYX21" s="28"/>
      <c r="GYY21" s="28"/>
      <c r="GYZ21" s="28"/>
      <c r="GZA21" s="28"/>
      <c r="GZB21" s="28"/>
      <c r="GZC21" s="28"/>
      <c r="GZD21" s="28"/>
      <c r="GZE21" s="28"/>
      <c r="GZF21" s="28"/>
      <c r="GZG21" s="28"/>
      <c r="GZH21" s="28"/>
      <c r="GZI21" s="28"/>
      <c r="GZJ21" s="28"/>
      <c r="GZK21" s="28"/>
      <c r="GZL21" s="28"/>
      <c r="GZM21" s="28"/>
      <c r="GZN21" s="28"/>
      <c r="GZO21" s="28"/>
      <c r="GZP21" s="28"/>
      <c r="GZQ21" s="28"/>
      <c r="GZR21" s="28"/>
      <c r="GZS21" s="28"/>
      <c r="GZT21" s="28"/>
      <c r="GZU21" s="28"/>
      <c r="GZV21" s="28"/>
      <c r="GZW21" s="28"/>
      <c r="GZX21" s="28"/>
      <c r="GZY21" s="28"/>
      <c r="GZZ21" s="28"/>
      <c r="HAA21" s="28"/>
      <c r="HAB21" s="28"/>
      <c r="HAC21" s="28"/>
      <c r="HAD21" s="28"/>
      <c r="HAE21" s="28"/>
      <c r="HAF21" s="28"/>
      <c r="HAG21" s="28"/>
      <c r="HAH21" s="28"/>
      <c r="HAI21" s="28"/>
      <c r="HAJ21" s="28"/>
      <c r="HAK21" s="28"/>
      <c r="HAL21" s="28"/>
      <c r="HAM21" s="28"/>
      <c r="HAN21" s="28"/>
      <c r="HAO21" s="28"/>
      <c r="HAP21" s="28"/>
      <c r="HAQ21" s="28"/>
      <c r="HAR21" s="28"/>
      <c r="HAS21" s="28"/>
      <c r="HAT21" s="28"/>
      <c r="HAU21" s="28"/>
      <c r="HAV21" s="28"/>
      <c r="HAW21" s="28"/>
      <c r="HAX21" s="28"/>
      <c r="HAY21" s="28"/>
      <c r="HAZ21" s="28"/>
      <c r="HBA21" s="28"/>
      <c r="HBB21" s="28"/>
      <c r="HBC21" s="28"/>
      <c r="HBD21" s="28"/>
      <c r="HBE21" s="28"/>
      <c r="HBF21" s="28"/>
      <c r="HBG21" s="28"/>
      <c r="HBH21" s="28"/>
      <c r="HBI21" s="28"/>
      <c r="HBJ21" s="28"/>
      <c r="HBK21" s="28"/>
      <c r="HBL21" s="28"/>
      <c r="HBM21" s="28"/>
      <c r="HBN21" s="28"/>
      <c r="HBO21" s="28"/>
      <c r="HBP21" s="28"/>
      <c r="HBQ21" s="28"/>
      <c r="HBR21" s="28"/>
      <c r="HBS21" s="28"/>
      <c r="HBT21" s="28"/>
      <c r="HBU21" s="28"/>
      <c r="HBV21" s="28"/>
      <c r="HBW21" s="28"/>
      <c r="HBX21" s="28"/>
      <c r="HBY21" s="28"/>
      <c r="HBZ21" s="28"/>
      <c r="HCA21" s="28"/>
      <c r="HCB21" s="28"/>
      <c r="HCC21" s="28"/>
      <c r="HCD21" s="28"/>
      <c r="HCE21" s="28"/>
      <c r="HCF21" s="28"/>
      <c r="HCG21" s="28"/>
      <c r="HCH21" s="28"/>
      <c r="HCI21" s="28"/>
      <c r="HCJ21" s="28"/>
      <c r="HCK21" s="28"/>
      <c r="HCL21" s="28"/>
      <c r="HCM21" s="28"/>
      <c r="HCN21" s="28"/>
      <c r="HCO21" s="28"/>
      <c r="HCP21" s="28"/>
      <c r="HCQ21" s="28"/>
      <c r="HCR21" s="28"/>
      <c r="HCS21" s="28"/>
      <c r="HCT21" s="28"/>
      <c r="HCU21" s="28"/>
      <c r="HCV21" s="28"/>
      <c r="HCW21" s="28"/>
      <c r="HCX21" s="28"/>
      <c r="HCY21" s="28"/>
      <c r="HCZ21" s="28"/>
      <c r="HDA21" s="28"/>
      <c r="HDB21" s="28"/>
      <c r="HDC21" s="28"/>
      <c r="HDD21" s="28"/>
      <c r="HDE21" s="28"/>
      <c r="HDF21" s="28"/>
      <c r="HDG21" s="28"/>
      <c r="HDH21" s="28"/>
      <c r="HDI21" s="28"/>
      <c r="HDJ21" s="28"/>
      <c r="HDK21" s="28"/>
      <c r="HDL21" s="28"/>
      <c r="HDM21" s="28"/>
      <c r="HDN21" s="28"/>
      <c r="HDO21" s="28"/>
      <c r="HDP21" s="28"/>
      <c r="HDQ21" s="28"/>
      <c r="HDR21" s="28"/>
      <c r="HDS21" s="28"/>
      <c r="HDT21" s="28"/>
      <c r="HDU21" s="28"/>
      <c r="HDV21" s="28"/>
      <c r="HDW21" s="28"/>
      <c r="HDX21" s="28"/>
      <c r="HDY21" s="28"/>
      <c r="HDZ21" s="28"/>
      <c r="HEA21" s="28"/>
      <c r="HEB21" s="28"/>
      <c r="HEC21" s="28"/>
      <c r="HED21" s="28"/>
      <c r="HEE21" s="28"/>
      <c r="HEF21" s="28"/>
      <c r="HEG21" s="28"/>
      <c r="HEH21" s="28"/>
      <c r="HEI21" s="28"/>
      <c r="HEJ21" s="28"/>
      <c r="HEK21" s="28"/>
      <c r="HEL21" s="28"/>
      <c r="HEM21" s="28"/>
      <c r="HEN21" s="28"/>
      <c r="HEO21" s="28"/>
      <c r="HEP21" s="28"/>
      <c r="HEQ21" s="28"/>
      <c r="HER21" s="28"/>
      <c r="HES21" s="28"/>
      <c r="HET21" s="28"/>
      <c r="HEU21" s="28"/>
      <c r="HEV21" s="28"/>
      <c r="HEW21" s="28"/>
      <c r="HEX21" s="28"/>
      <c r="HEY21" s="28"/>
      <c r="HEZ21" s="28"/>
      <c r="HFA21" s="28"/>
      <c r="HFB21" s="28"/>
      <c r="HFC21" s="28"/>
      <c r="HFD21" s="28"/>
      <c r="HFE21" s="28"/>
      <c r="HFF21" s="28"/>
      <c r="HFG21" s="28"/>
      <c r="HFH21" s="28"/>
      <c r="HFI21" s="28"/>
      <c r="HFJ21" s="28"/>
      <c r="HFK21" s="28"/>
      <c r="HFL21" s="28"/>
      <c r="HFM21" s="28"/>
      <c r="HFN21" s="28"/>
      <c r="HFO21" s="28"/>
      <c r="HFP21" s="28"/>
      <c r="HFQ21" s="28"/>
      <c r="HFR21" s="28"/>
      <c r="HFS21" s="28"/>
      <c r="HFT21" s="28"/>
      <c r="HFU21" s="28"/>
      <c r="HFV21" s="28"/>
      <c r="HFW21" s="28"/>
      <c r="HFX21" s="28"/>
      <c r="HFY21" s="28"/>
      <c r="HFZ21" s="28"/>
      <c r="HGA21" s="28"/>
      <c r="HGB21" s="28"/>
      <c r="HGC21" s="28"/>
      <c r="HGD21" s="28"/>
      <c r="HGE21" s="28"/>
      <c r="HGF21" s="28"/>
      <c r="HGG21" s="28"/>
      <c r="HGH21" s="28"/>
      <c r="HGI21" s="28"/>
      <c r="HGJ21" s="28"/>
      <c r="HGK21" s="28"/>
      <c r="HGL21" s="28"/>
      <c r="HGM21" s="28"/>
      <c r="HGN21" s="28"/>
      <c r="HGO21" s="28"/>
      <c r="HGP21" s="28"/>
      <c r="HGQ21" s="28"/>
      <c r="HGR21" s="28"/>
      <c r="HGS21" s="28"/>
      <c r="HGT21" s="28"/>
      <c r="HGU21" s="28"/>
      <c r="HGV21" s="28"/>
      <c r="HGW21" s="28"/>
      <c r="HGX21" s="28"/>
      <c r="HGY21" s="28"/>
      <c r="HGZ21" s="28"/>
      <c r="HHA21" s="28"/>
      <c r="HHB21" s="28"/>
      <c r="HHC21" s="28"/>
      <c r="HHD21" s="28"/>
      <c r="HHE21" s="28"/>
      <c r="HHF21" s="28"/>
      <c r="HHG21" s="28"/>
      <c r="HHH21" s="28"/>
      <c r="HHI21" s="28"/>
      <c r="HHJ21" s="28"/>
      <c r="HHK21" s="28"/>
      <c r="HHL21" s="28"/>
      <c r="HHM21" s="28"/>
      <c r="HHN21" s="28"/>
      <c r="HHO21" s="28"/>
      <c r="HHP21" s="28"/>
      <c r="HHQ21" s="28"/>
      <c r="HHR21" s="28"/>
      <c r="HHS21" s="28"/>
      <c r="HHT21" s="28"/>
      <c r="HHU21" s="28"/>
      <c r="HHV21" s="28"/>
      <c r="HHW21" s="28"/>
      <c r="HHX21" s="28"/>
      <c r="HHY21" s="28"/>
      <c r="HHZ21" s="28"/>
      <c r="HIA21" s="28"/>
      <c r="HIB21" s="28"/>
      <c r="HIC21" s="28"/>
      <c r="HID21" s="28"/>
      <c r="HIE21" s="28"/>
      <c r="HIF21" s="28"/>
      <c r="HIG21" s="28"/>
      <c r="HIH21" s="28"/>
      <c r="HII21" s="28"/>
      <c r="HIJ21" s="28"/>
      <c r="HIK21" s="28"/>
      <c r="HIL21" s="28"/>
      <c r="HIM21" s="28"/>
      <c r="HIN21" s="28"/>
      <c r="HIO21" s="28"/>
      <c r="HIP21" s="28"/>
      <c r="HIQ21" s="28"/>
      <c r="HIR21" s="28"/>
      <c r="HIS21" s="28"/>
      <c r="HIT21" s="28"/>
      <c r="HIU21" s="28"/>
      <c r="HIV21" s="28"/>
      <c r="HIW21" s="28"/>
      <c r="HIX21" s="28"/>
      <c r="HIY21" s="28"/>
      <c r="HIZ21" s="28"/>
      <c r="HJA21" s="28"/>
      <c r="HJB21" s="28"/>
      <c r="HJC21" s="28"/>
      <c r="HJD21" s="28"/>
      <c r="HJE21" s="28"/>
      <c r="HJF21" s="28"/>
      <c r="HJG21" s="28"/>
      <c r="HJH21" s="28"/>
      <c r="HJI21" s="28"/>
      <c r="HJJ21" s="28"/>
      <c r="HJK21" s="28"/>
      <c r="HJL21" s="28"/>
      <c r="HJM21" s="28"/>
      <c r="HJN21" s="28"/>
      <c r="HJO21" s="28"/>
      <c r="HJP21" s="28"/>
      <c r="HJQ21" s="28"/>
      <c r="HJR21" s="28"/>
      <c r="HJS21" s="28"/>
      <c r="HJT21" s="28"/>
      <c r="HJU21" s="28"/>
      <c r="HJV21" s="28"/>
      <c r="HJW21" s="28"/>
      <c r="HJX21" s="28"/>
      <c r="HJY21" s="28"/>
      <c r="HJZ21" s="28"/>
      <c r="HKA21" s="28"/>
      <c r="HKB21" s="28"/>
      <c r="HKC21" s="28"/>
      <c r="HKD21" s="28"/>
      <c r="HKE21" s="28"/>
      <c r="HKF21" s="28"/>
      <c r="HKG21" s="28"/>
      <c r="HKH21" s="28"/>
      <c r="HKI21" s="28"/>
      <c r="HKJ21" s="28"/>
      <c r="HKK21" s="28"/>
      <c r="HKL21" s="28"/>
      <c r="HKM21" s="28"/>
      <c r="HKN21" s="28"/>
      <c r="HKO21" s="28"/>
      <c r="HKP21" s="28"/>
      <c r="HKQ21" s="28"/>
      <c r="HKR21" s="28"/>
      <c r="HKS21" s="28"/>
      <c r="HKT21" s="28"/>
      <c r="HKU21" s="28"/>
      <c r="HKV21" s="28"/>
      <c r="HKW21" s="28"/>
      <c r="HKX21" s="28"/>
      <c r="HKY21" s="28"/>
      <c r="HKZ21" s="28"/>
      <c r="HLA21" s="28"/>
      <c r="HLB21" s="28"/>
      <c r="HLC21" s="28"/>
      <c r="HLD21" s="28"/>
      <c r="HLE21" s="28"/>
      <c r="HLF21" s="28"/>
      <c r="HLG21" s="28"/>
      <c r="HLH21" s="28"/>
      <c r="HLI21" s="28"/>
      <c r="HLJ21" s="28"/>
      <c r="HLK21" s="28"/>
      <c r="HLL21" s="28"/>
      <c r="HLM21" s="28"/>
      <c r="HLN21" s="28"/>
      <c r="HLO21" s="28"/>
      <c r="HLP21" s="28"/>
      <c r="HLQ21" s="28"/>
      <c r="HLR21" s="28"/>
      <c r="HLS21" s="28"/>
      <c r="HLT21" s="28"/>
      <c r="HLU21" s="28"/>
      <c r="HLV21" s="28"/>
      <c r="HLW21" s="28"/>
      <c r="HLX21" s="28"/>
      <c r="HLY21" s="28"/>
      <c r="HLZ21" s="28"/>
      <c r="HMA21" s="28"/>
      <c r="HMB21" s="28"/>
      <c r="HMC21" s="28"/>
      <c r="HMD21" s="28"/>
      <c r="HME21" s="28"/>
      <c r="HMF21" s="28"/>
      <c r="HMG21" s="28"/>
      <c r="HMH21" s="28"/>
      <c r="HMI21" s="28"/>
      <c r="HMJ21" s="28"/>
      <c r="HMK21" s="28"/>
      <c r="HML21" s="28"/>
      <c r="HMM21" s="28"/>
      <c r="HMN21" s="28"/>
      <c r="HMO21" s="28"/>
      <c r="HMP21" s="28"/>
      <c r="HMQ21" s="28"/>
      <c r="HMR21" s="28"/>
      <c r="HMS21" s="28"/>
      <c r="HMT21" s="28"/>
      <c r="HMU21" s="28"/>
      <c r="HMV21" s="28"/>
      <c r="HMW21" s="28"/>
      <c r="HMX21" s="28"/>
      <c r="HMY21" s="28"/>
      <c r="HMZ21" s="28"/>
      <c r="HNA21" s="28"/>
      <c r="HNB21" s="28"/>
      <c r="HNC21" s="28"/>
      <c r="HND21" s="28"/>
      <c r="HNE21" s="28"/>
      <c r="HNF21" s="28"/>
      <c r="HNG21" s="28"/>
      <c r="HNH21" s="28"/>
      <c r="HNI21" s="28"/>
      <c r="HNJ21" s="28"/>
      <c r="HNK21" s="28"/>
      <c r="HNL21" s="28"/>
      <c r="HNM21" s="28"/>
      <c r="HNN21" s="28"/>
      <c r="HNO21" s="28"/>
      <c r="HNP21" s="28"/>
      <c r="HNQ21" s="28"/>
      <c r="HNR21" s="28"/>
      <c r="HNS21" s="28"/>
      <c r="HNT21" s="28"/>
      <c r="HNU21" s="28"/>
      <c r="HNV21" s="28"/>
      <c r="HNW21" s="28"/>
      <c r="HNX21" s="28"/>
      <c r="HNY21" s="28"/>
      <c r="HNZ21" s="28"/>
      <c r="HOA21" s="28"/>
      <c r="HOB21" s="28"/>
      <c r="HOC21" s="28"/>
      <c r="HOD21" s="28"/>
      <c r="HOE21" s="28"/>
      <c r="HOF21" s="28"/>
      <c r="HOG21" s="28"/>
      <c r="HOH21" s="28"/>
      <c r="HOI21" s="28"/>
      <c r="HOJ21" s="28"/>
      <c r="HOK21" s="28"/>
      <c r="HOL21" s="28"/>
      <c r="HOM21" s="28"/>
      <c r="HON21" s="28"/>
      <c r="HOO21" s="28"/>
      <c r="HOP21" s="28"/>
      <c r="HOQ21" s="28"/>
      <c r="HOR21" s="28"/>
      <c r="HOS21" s="28"/>
      <c r="HOT21" s="28"/>
      <c r="HOU21" s="28"/>
      <c r="HOV21" s="28"/>
      <c r="HOW21" s="28"/>
      <c r="HOX21" s="28"/>
      <c r="HOY21" s="28"/>
      <c r="HOZ21" s="28"/>
      <c r="HPA21" s="28"/>
      <c r="HPB21" s="28"/>
      <c r="HPC21" s="28"/>
      <c r="HPD21" s="28"/>
      <c r="HPE21" s="28"/>
      <c r="HPF21" s="28"/>
      <c r="HPG21" s="28"/>
      <c r="HPH21" s="28"/>
      <c r="HPI21" s="28"/>
      <c r="HPJ21" s="28"/>
      <c r="HPK21" s="28"/>
      <c r="HPL21" s="28"/>
      <c r="HPM21" s="28"/>
      <c r="HPN21" s="28"/>
      <c r="HPO21" s="28"/>
      <c r="HPP21" s="28"/>
      <c r="HPQ21" s="28"/>
      <c r="HPR21" s="28"/>
      <c r="HPS21" s="28"/>
      <c r="HPT21" s="28"/>
      <c r="HPU21" s="28"/>
      <c r="HPV21" s="28"/>
      <c r="HPW21" s="28"/>
      <c r="HPX21" s="28"/>
      <c r="HPY21" s="28"/>
      <c r="HPZ21" s="28"/>
      <c r="HQA21" s="28"/>
      <c r="HQB21" s="28"/>
      <c r="HQC21" s="28"/>
      <c r="HQD21" s="28"/>
      <c r="HQE21" s="28"/>
      <c r="HQF21" s="28"/>
      <c r="HQG21" s="28"/>
      <c r="HQH21" s="28"/>
      <c r="HQI21" s="28"/>
      <c r="HQJ21" s="28"/>
      <c r="HQK21" s="28"/>
      <c r="HQL21" s="28"/>
      <c r="HQM21" s="28"/>
      <c r="HQN21" s="28"/>
      <c r="HQO21" s="28"/>
      <c r="HQP21" s="28"/>
      <c r="HQQ21" s="28"/>
      <c r="HQR21" s="28"/>
      <c r="HQS21" s="28"/>
      <c r="HQT21" s="28"/>
      <c r="HQU21" s="28"/>
      <c r="HQV21" s="28"/>
      <c r="HQW21" s="28"/>
      <c r="HQX21" s="28"/>
      <c r="HQY21" s="28"/>
      <c r="HQZ21" s="28"/>
      <c r="HRA21" s="28"/>
      <c r="HRB21" s="28"/>
      <c r="HRC21" s="28"/>
      <c r="HRD21" s="28"/>
      <c r="HRE21" s="28"/>
      <c r="HRF21" s="28"/>
      <c r="HRG21" s="28"/>
      <c r="HRH21" s="28"/>
      <c r="HRI21" s="28"/>
      <c r="HRJ21" s="28"/>
      <c r="HRK21" s="28"/>
      <c r="HRL21" s="28"/>
      <c r="HRM21" s="28"/>
      <c r="HRN21" s="28"/>
      <c r="HRO21" s="28"/>
      <c r="HRP21" s="28"/>
      <c r="HRQ21" s="28"/>
      <c r="HRR21" s="28"/>
      <c r="HRS21" s="28"/>
      <c r="HRT21" s="28"/>
      <c r="HRU21" s="28"/>
      <c r="HRV21" s="28"/>
      <c r="HRW21" s="28"/>
      <c r="HRX21" s="28"/>
      <c r="HRY21" s="28"/>
      <c r="HRZ21" s="28"/>
      <c r="HSA21" s="28"/>
      <c r="HSB21" s="28"/>
      <c r="HSC21" s="28"/>
      <c r="HSD21" s="28"/>
      <c r="HSE21" s="28"/>
      <c r="HSF21" s="28"/>
      <c r="HSG21" s="28"/>
      <c r="HSH21" s="28"/>
      <c r="HSI21" s="28"/>
      <c r="HSJ21" s="28"/>
      <c r="HSK21" s="28"/>
      <c r="HSL21" s="28"/>
      <c r="HSM21" s="28"/>
      <c r="HSN21" s="28"/>
      <c r="HSO21" s="28"/>
      <c r="HSP21" s="28"/>
      <c r="HSQ21" s="28"/>
      <c r="HSR21" s="28"/>
      <c r="HSS21" s="28"/>
      <c r="HST21" s="28"/>
      <c r="HSU21" s="28"/>
      <c r="HSV21" s="28"/>
      <c r="HSW21" s="28"/>
      <c r="HSX21" s="28"/>
      <c r="HSY21" s="28"/>
      <c r="HSZ21" s="28"/>
      <c r="HTA21" s="28"/>
      <c r="HTB21" s="28"/>
      <c r="HTC21" s="28"/>
      <c r="HTD21" s="28"/>
      <c r="HTE21" s="28"/>
      <c r="HTF21" s="28"/>
      <c r="HTG21" s="28"/>
      <c r="HTH21" s="28"/>
      <c r="HTI21" s="28"/>
      <c r="HTJ21" s="28"/>
      <c r="HTK21" s="28"/>
      <c r="HTL21" s="28"/>
      <c r="HTM21" s="28"/>
      <c r="HTN21" s="28"/>
      <c r="HTO21" s="28"/>
      <c r="HTP21" s="28"/>
      <c r="HTQ21" s="28"/>
      <c r="HTR21" s="28"/>
      <c r="HTS21" s="28"/>
      <c r="HTT21" s="28"/>
      <c r="HTU21" s="28"/>
      <c r="HTV21" s="28"/>
      <c r="HTW21" s="28"/>
      <c r="HTX21" s="28"/>
      <c r="HTY21" s="28"/>
      <c r="HTZ21" s="28"/>
      <c r="HUA21" s="28"/>
      <c r="HUB21" s="28"/>
      <c r="HUC21" s="28"/>
      <c r="HUD21" s="28"/>
      <c r="HUE21" s="28"/>
      <c r="HUF21" s="28"/>
      <c r="HUG21" s="28"/>
      <c r="HUH21" s="28"/>
      <c r="HUI21" s="28"/>
      <c r="HUJ21" s="28"/>
      <c r="HUK21" s="28"/>
      <c r="HUL21" s="28"/>
      <c r="HUM21" s="28"/>
      <c r="HUN21" s="28"/>
      <c r="HUO21" s="28"/>
      <c r="HUP21" s="28"/>
      <c r="HUQ21" s="28"/>
      <c r="HUR21" s="28"/>
      <c r="HUS21" s="28"/>
      <c r="HUT21" s="28"/>
      <c r="HUU21" s="28"/>
      <c r="HUV21" s="28"/>
      <c r="HUW21" s="28"/>
      <c r="HUX21" s="28"/>
      <c r="HUY21" s="28"/>
      <c r="HUZ21" s="28"/>
      <c r="HVA21" s="28"/>
      <c r="HVB21" s="28"/>
      <c r="HVC21" s="28"/>
      <c r="HVD21" s="28"/>
      <c r="HVE21" s="28"/>
      <c r="HVF21" s="28"/>
      <c r="HVG21" s="28"/>
      <c r="HVH21" s="28"/>
      <c r="HVI21" s="28"/>
      <c r="HVJ21" s="28"/>
      <c r="HVK21" s="28"/>
      <c r="HVL21" s="28"/>
      <c r="HVM21" s="28"/>
      <c r="HVN21" s="28"/>
      <c r="HVO21" s="28"/>
      <c r="HVP21" s="28"/>
      <c r="HVQ21" s="28"/>
      <c r="HVR21" s="28"/>
      <c r="HVS21" s="28"/>
      <c r="HVT21" s="28"/>
      <c r="HVU21" s="28"/>
      <c r="HVV21" s="28"/>
      <c r="HVW21" s="28"/>
      <c r="HVX21" s="28"/>
      <c r="HVY21" s="28"/>
      <c r="HVZ21" s="28"/>
      <c r="HWA21" s="28"/>
      <c r="HWB21" s="28"/>
      <c r="HWC21" s="28"/>
      <c r="HWD21" s="28"/>
      <c r="HWE21" s="28"/>
      <c r="HWF21" s="28"/>
      <c r="HWG21" s="28"/>
      <c r="HWH21" s="28"/>
      <c r="HWI21" s="28"/>
      <c r="HWJ21" s="28"/>
      <c r="HWK21" s="28"/>
      <c r="HWL21" s="28"/>
      <c r="HWM21" s="28"/>
      <c r="HWN21" s="28"/>
      <c r="HWO21" s="28"/>
      <c r="HWP21" s="28"/>
      <c r="HWQ21" s="28"/>
      <c r="HWR21" s="28"/>
      <c r="HWS21" s="28"/>
      <c r="HWT21" s="28"/>
      <c r="HWU21" s="28"/>
      <c r="HWV21" s="28"/>
      <c r="HWW21" s="28"/>
      <c r="HWX21" s="28"/>
      <c r="HWY21" s="28"/>
      <c r="HWZ21" s="28"/>
      <c r="HXA21" s="28"/>
      <c r="HXB21" s="28"/>
      <c r="HXC21" s="28"/>
      <c r="HXD21" s="28"/>
      <c r="HXE21" s="28"/>
      <c r="HXF21" s="28"/>
      <c r="HXG21" s="28"/>
      <c r="HXH21" s="28"/>
      <c r="HXI21" s="28"/>
      <c r="HXJ21" s="28"/>
      <c r="HXK21" s="28"/>
      <c r="HXL21" s="28"/>
      <c r="HXM21" s="28"/>
      <c r="HXN21" s="28"/>
      <c r="HXO21" s="28"/>
      <c r="HXP21" s="28"/>
      <c r="HXQ21" s="28"/>
      <c r="HXR21" s="28"/>
      <c r="HXS21" s="28"/>
      <c r="HXT21" s="28"/>
      <c r="HXU21" s="28"/>
      <c r="HXV21" s="28"/>
      <c r="HXW21" s="28"/>
      <c r="HXX21" s="28"/>
      <c r="HXY21" s="28"/>
      <c r="HXZ21" s="28"/>
      <c r="HYA21" s="28"/>
      <c r="HYB21" s="28"/>
      <c r="HYC21" s="28"/>
      <c r="HYD21" s="28"/>
      <c r="HYE21" s="28"/>
      <c r="HYF21" s="28"/>
      <c r="HYG21" s="28"/>
      <c r="HYH21" s="28"/>
      <c r="HYI21" s="28"/>
      <c r="HYJ21" s="28"/>
      <c r="HYK21" s="28"/>
      <c r="HYL21" s="28"/>
      <c r="HYM21" s="28"/>
      <c r="HYN21" s="28"/>
      <c r="HYO21" s="28"/>
      <c r="HYP21" s="28"/>
      <c r="HYQ21" s="28"/>
      <c r="HYR21" s="28"/>
      <c r="HYS21" s="28"/>
      <c r="HYT21" s="28"/>
      <c r="HYU21" s="28"/>
      <c r="HYV21" s="28"/>
      <c r="HYW21" s="28"/>
      <c r="HYX21" s="28"/>
      <c r="HYY21" s="28"/>
      <c r="HYZ21" s="28"/>
      <c r="HZA21" s="28"/>
      <c r="HZB21" s="28"/>
      <c r="HZC21" s="28"/>
      <c r="HZD21" s="28"/>
      <c r="HZE21" s="28"/>
      <c r="HZF21" s="28"/>
      <c r="HZG21" s="28"/>
      <c r="HZH21" s="28"/>
      <c r="HZI21" s="28"/>
      <c r="HZJ21" s="28"/>
      <c r="HZK21" s="28"/>
      <c r="HZL21" s="28"/>
      <c r="HZM21" s="28"/>
      <c r="HZN21" s="28"/>
      <c r="HZO21" s="28"/>
      <c r="HZP21" s="28"/>
      <c r="HZQ21" s="28"/>
      <c r="HZR21" s="28"/>
      <c r="HZS21" s="28"/>
      <c r="HZT21" s="28"/>
      <c r="HZU21" s="28"/>
      <c r="HZV21" s="28"/>
      <c r="HZW21" s="28"/>
      <c r="HZX21" s="28"/>
      <c r="HZY21" s="28"/>
      <c r="HZZ21" s="28"/>
      <c r="IAA21" s="28"/>
      <c r="IAB21" s="28"/>
      <c r="IAC21" s="28"/>
      <c r="IAD21" s="28"/>
      <c r="IAE21" s="28"/>
      <c r="IAF21" s="28"/>
      <c r="IAG21" s="28"/>
      <c r="IAH21" s="28"/>
      <c r="IAI21" s="28"/>
      <c r="IAJ21" s="28"/>
      <c r="IAK21" s="28"/>
      <c r="IAL21" s="28"/>
      <c r="IAM21" s="28"/>
      <c r="IAN21" s="28"/>
      <c r="IAO21" s="28"/>
      <c r="IAP21" s="28"/>
      <c r="IAQ21" s="28"/>
      <c r="IAR21" s="28"/>
      <c r="IAS21" s="28"/>
      <c r="IAT21" s="28"/>
      <c r="IAU21" s="28"/>
      <c r="IAV21" s="28"/>
      <c r="IAW21" s="28"/>
      <c r="IAX21" s="28"/>
      <c r="IAY21" s="28"/>
      <c r="IAZ21" s="28"/>
      <c r="IBA21" s="28"/>
      <c r="IBB21" s="28"/>
      <c r="IBC21" s="28"/>
      <c r="IBD21" s="28"/>
      <c r="IBE21" s="28"/>
      <c r="IBF21" s="28"/>
      <c r="IBG21" s="28"/>
      <c r="IBH21" s="28"/>
      <c r="IBI21" s="28"/>
      <c r="IBJ21" s="28"/>
      <c r="IBK21" s="28"/>
      <c r="IBL21" s="28"/>
      <c r="IBM21" s="28"/>
      <c r="IBN21" s="28"/>
      <c r="IBO21" s="28"/>
      <c r="IBP21" s="28"/>
      <c r="IBQ21" s="28"/>
      <c r="IBR21" s="28"/>
      <c r="IBS21" s="28"/>
      <c r="IBT21" s="28"/>
      <c r="IBU21" s="28"/>
      <c r="IBV21" s="28"/>
      <c r="IBW21" s="28"/>
      <c r="IBX21" s="28"/>
      <c r="IBY21" s="28"/>
      <c r="IBZ21" s="28"/>
      <c r="ICA21" s="28"/>
      <c r="ICB21" s="28"/>
      <c r="ICC21" s="28"/>
      <c r="ICD21" s="28"/>
      <c r="ICE21" s="28"/>
      <c r="ICF21" s="28"/>
      <c r="ICG21" s="28"/>
      <c r="ICH21" s="28"/>
      <c r="ICI21" s="28"/>
      <c r="ICJ21" s="28"/>
      <c r="ICK21" s="28"/>
      <c r="ICL21" s="28"/>
      <c r="ICM21" s="28"/>
      <c r="ICN21" s="28"/>
      <c r="ICO21" s="28"/>
      <c r="ICP21" s="28"/>
      <c r="ICQ21" s="28"/>
      <c r="ICR21" s="28"/>
      <c r="ICS21" s="28"/>
      <c r="ICT21" s="28"/>
      <c r="ICU21" s="28"/>
      <c r="ICV21" s="28"/>
      <c r="ICW21" s="28"/>
      <c r="ICX21" s="28"/>
      <c r="ICY21" s="28"/>
      <c r="ICZ21" s="28"/>
      <c r="IDA21" s="28"/>
      <c r="IDB21" s="28"/>
      <c r="IDC21" s="28"/>
      <c r="IDD21" s="28"/>
      <c r="IDE21" s="28"/>
      <c r="IDF21" s="28"/>
      <c r="IDG21" s="28"/>
      <c r="IDH21" s="28"/>
      <c r="IDI21" s="28"/>
      <c r="IDJ21" s="28"/>
      <c r="IDK21" s="28"/>
      <c r="IDL21" s="28"/>
      <c r="IDM21" s="28"/>
      <c r="IDN21" s="28"/>
      <c r="IDO21" s="28"/>
      <c r="IDP21" s="28"/>
      <c r="IDQ21" s="28"/>
      <c r="IDR21" s="28"/>
      <c r="IDS21" s="28"/>
      <c r="IDT21" s="28"/>
      <c r="IDU21" s="28"/>
      <c r="IDV21" s="28"/>
      <c r="IDW21" s="28"/>
      <c r="IDX21" s="28"/>
      <c r="IDY21" s="28"/>
      <c r="IDZ21" s="28"/>
      <c r="IEA21" s="28"/>
      <c r="IEB21" s="28"/>
      <c r="IEC21" s="28"/>
      <c r="IED21" s="28"/>
      <c r="IEE21" s="28"/>
      <c r="IEF21" s="28"/>
      <c r="IEG21" s="28"/>
      <c r="IEH21" s="28"/>
      <c r="IEI21" s="28"/>
      <c r="IEJ21" s="28"/>
      <c r="IEK21" s="28"/>
      <c r="IEL21" s="28"/>
      <c r="IEM21" s="28"/>
      <c r="IEN21" s="28"/>
      <c r="IEO21" s="28"/>
      <c r="IEP21" s="28"/>
      <c r="IEQ21" s="28"/>
      <c r="IER21" s="28"/>
      <c r="IES21" s="28"/>
      <c r="IET21" s="28"/>
      <c r="IEU21" s="28"/>
      <c r="IEV21" s="28"/>
      <c r="IEW21" s="28"/>
      <c r="IEX21" s="28"/>
      <c r="IEY21" s="28"/>
      <c r="IEZ21" s="28"/>
      <c r="IFA21" s="28"/>
      <c r="IFB21" s="28"/>
      <c r="IFC21" s="28"/>
      <c r="IFD21" s="28"/>
      <c r="IFE21" s="28"/>
      <c r="IFF21" s="28"/>
      <c r="IFG21" s="28"/>
      <c r="IFH21" s="28"/>
      <c r="IFI21" s="28"/>
      <c r="IFJ21" s="28"/>
      <c r="IFK21" s="28"/>
      <c r="IFL21" s="28"/>
      <c r="IFM21" s="28"/>
      <c r="IFN21" s="28"/>
      <c r="IFO21" s="28"/>
      <c r="IFP21" s="28"/>
      <c r="IFQ21" s="28"/>
      <c r="IFR21" s="28"/>
      <c r="IFS21" s="28"/>
      <c r="IFT21" s="28"/>
      <c r="IFU21" s="28"/>
      <c r="IFV21" s="28"/>
      <c r="IFW21" s="28"/>
      <c r="IFX21" s="28"/>
      <c r="IFY21" s="28"/>
      <c r="IFZ21" s="28"/>
      <c r="IGA21" s="28"/>
      <c r="IGB21" s="28"/>
      <c r="IGC21" s="28"/>
      <c r="IGD21" s="28"/>
      <c r="IGE21" s="28"/>
      <c r="IGF21" s="28"/>
      <c r="IGG21" s="28"/>
      <c r="IGH21" s="28"/>
      <c r="IGI21" s="28"/>
      <c r="IGJ21" s="28"/>
      <c r="IGK21" s="28"/>
      <c r="IGL21" s="28"/>
      <c r="IGM21" s="28"/>
      <c r="IGN21" s="28"/>
      <c r="IGO21" s="28"/>
      <c r="IGP21" s="28"/>
      <c r="IGQ21" s="28"/>
      <c r="IGR21" s="28"/>
      <c r="IGS21" s="28"/>
      <c r="IGT21" s="28"/>
      <c r="IGU21" s="28"/>
      <c r="IGV21" s="28"/>
      <c r="IGW21" s="28"/>
      <c r="IGX21" s="28"/>
      <c r="IGY21" s="28"/>
      <c r="IGZ21" s="28"/>
      <c r="IHA21" s="28"/>
      <c r="IHB21" s="28"/>
      <c r="IHC21" s="28"/>
      <c r="IHD21" s="28"/>
      <c r="IHE21" s="28"/>
      <c r="IHF21" s="28"/>
      <c r="IHG21" s="28"/>
      <c r="IHH21" s="28"/>
      <c r="IHI21" s="28"/>
      <c r="IHJ21" s="28"/>
      <c r="IHK21" s="28"/>
      <c r="IHL21" s="28"/>
      <c r="IHM21" s="28"/>
      <c r="IHN21" s="28"/>
      <c r="IHO21" s="28"/>
      <c r="IHP21" s="28"/>
      <c r="IHQ21" s="28"/>
      <c r="IHR21" s="28"/>
      <c r="IHS21" s="28"/>
      <c r="IHT21" s="28"/>
      <c r="IHU21" s="28"/>
      <c r="IHV21" s="28"/>
      <c r="IHW21" s="28"/>
      <c r="IHX21" s="28"/>
      <c r="IHY21" s="28"/>
      <c r="IHZ21" s="28"/>
      <c r="IIA21" s="28"/>
      <c r="IIB21" s="28"/>
      <c r="IIC21" s="28"/>
      <c r="IID21" s="28"/>
      <c r="IIE21" s="28"/>
      <c r="IIF21" s="28"/>
      <c r="IIG21" s="28"/>
      <c r="IIH21" s="28"/>
      <c r="III21" s="28"/>
      <c r="IIJ21" s="28"/>
      <c r="IIK21" s="28"/>
      <c r="IIL21" s="28"/>
      <c r="IIM21" s="28"/>
      <c r="IIN21" s="28"/>
      <c r="IIO21" s="28"/>
      <c r="IIP21" s="28"/>
      <c r="IIQ21" s="28"/>
      <c r="IIR21" s="28"/>
      <c r="IIS21" s="28"/>
      <c r="IIT21" s="28"/>
      <c r="IIU21" s="28"/>
      <c r="IIV21" s="28"/>
      <c r="IIW21" s="28"/>
      <c r="IIX21" s="28"/>
      <c r="IIY21" s="28"/>
      <c r="IIZ21" s="28"/>
      <c r="IJA21" s="28"/>
      <c r="IJB21" s="28"/>
      <c r="IJC21" s="28"/>
      <c r="IJD21" s="28"/>
      <c r="IJE21" s="28"/>
      <c r="IJF21" s="28"/>
      <c r="IJG21" s="28"/>
      <c r="IJH21" s="28"/>
      <c r="IJI21" s="28"/>
      <c r="IJJ21" s="28"/>
      <c r="IJK21" s="28"/>
      <c r="IJL21" s="28"/>
      <c r="IJM21" s="28"/>
      <c r="IJN21" s="28"/>
      <c r="IJO21" s="28"/>
      <c r="IJP21" s="28"/>
      <c r="IJQ21" s="28"/>
      <c r="IJR21" s="28"/>
      <c r="IJS21" s="28"/>
      <c r="IJT21" s="28"/>
      <c r="IJU21" s="28"/>
      <c r="IJV21" s="28"/>
      <c r="IJW21" s="28"/>
      <c r="IJX21" s="28"/>
      <c r="IJY21" s="28"/>
      <c r="IJZ21" s="28"/>
      <c r="IKA21" s="28"/>
      <c r="IKB21" s="28"/>
      <c r="IKC21" s="28"/>
      <c r="IKD21" s="28"/>
      <c r="IKE21" s="28"/>
      <c r="IKF21" s="28"/>
      <c r="IKG21" s="28"/>
      <c r="IKH21" s="28"/>
      <c r="IKI21" s="28"/>
      <c r="IKJ21" s="28"/>
      <c r="IKK21" s="28"/>
      <c r="IKL21" s="28"/>
      <c r="IKM21" s="28"/>
      <c r="IKN21" s="28"/>
      <c r="IKO21" s="28"/>
      <c r="IKP21" s="28"/>
      <c r="IKQ21" s="28"/>
      <c r="IKR21" s="28"/>
      <c r="IKS21" s="28"/>
      <c r="IKT21" s="28"/>
      <c r="IKU21" s="28"/>
      <c r="IKV21" s="28"/>
      <c r="IKW21" s="28"/>
      <c r="IKX21" s="28"/>
      <c r="IKY21" s="28"/>
      <c r="IKZ21" s="28"/>
      <c r="ILA21" s="28"/>
      <c r="ILB21" s="28"/>
      <c r="ILC21" s="28"/>
      <c r="ILD21" s="28"/>
      <c r="ILE21" s="28"/>
      <c r="ILF21" s="28"/>
      <c r="ILG21" s="28"/>
      <c r="ILH21" s="28"/>
      <c r="ILI21" s="28"/>
      <c r="ILJ21" s="28"/>
      <c r="ILK21" s="28"/>
      <c r="ILL21" s="28"/>
      <c r="ILM21" s="28"/>
      <c r="ILN21" s="28"/>
      <c r="ILO21" s="28"/>
      <c r="ILP21" s="28"/>
      <c r="ILQ21" s="28"/>
      <c r="ILR21" s="28"/>
      <c r="ILS21" s="28"/>
      <c r="ILT21" s="28"/>
      <c r="ILU21" s="28"/>
      <c r="ILV21" s="28"/>
      <c r="ILW21" s="28"/>
      <c r="ILX21" s="28"/>
      <c r="ILY21" s="28"/>
      <c r="ILZ21" s="28"/>
      <c r="IMA21" s="28"/>
      <c r="IMB21" s="28"/>
      <c r="IMC21" s="28"/>
      <c r="IMD21" s="28"/>
      <c r="IME21" s="28"/>
      <c r="IMF21" s="28"/>
      <c r="IMG21" s="28"/>
      <c r="IMH21" s="28"/>
      <c r="IMI21" s="28"/>
      <c r="IMJ21" s="28"/>
      <c r="IMK21" s="28"/>
      <c r="IML21" s="28"/>
      <c r="IMM21" s="28"/>
      <c r="IMN21" s="28"/>
      <c r="IMO21" s="28"/>
      <c r="IMP21" s="28"/>
      <c r="IMQ21" s="28"/>
      <c r="IMR21" s="28"/>
      <c r="IMS21" s="28"/>
      <c r="IMT21" s="28"/>
      <c r="IMU21" s="28"/>
      <c r="IMV21" s="28"/>
      <c r="IMW21" s="28"/>
      <c r="IMX21" s="28"/>
      <c r="IMY21" s="28"/>
      <c r="IMZ21" s="28"/>
      <c r="INA21" s="28"/>
      <c r="INB21" s="28"/>
      <c r="INC21" s="28"/>
      <c r="IND21" s="28"/>
      <c r="INE21" s="28"/>
      <c r="INF21" s="28"/>
      <c r="ING21" s="28"/>
      <c r="INH21" s="28"/>
      <c r="INI21" s="28"/>
      <c r="INJ21" s="28"/>
      <c r="INK21" s="28"/>
      <c r="INL21" s="28"/>
      <c r="INM21" s="28"/>
      <c r="INN21" s="28"/>
      <c r="INO21" s="28"/>
      <c r="INP21" s="28"/>
      <c r="INQ21" s="28"/>
      <c r="INR21" s="28"/>
      <c r="INS21" s="28"/>
      <c r="INT21" s="28"/>
      <c r="INU21" s="28"/>
      <c r="INV21" s="28"/>
      <c r="INW21" s="28"/>
      <c r="INX21" s="28"/>
      <c r="INY21" s="28"/>
      <c r="INZ21" s="28"/>
      <c r="IOA21" s="28"/>
      <c r="IOB21" s="28"/>
      <c r="IOC21" s="28"/>
      <c r="IOD21" s="28"/>
      <c r="IOE21" s="28"/>
      <c r="IOF21" s="28"/>
      <c r="IOG21" s="28"/>
      <c r="IOH21" s="28"/>
      <c r="IOI21" s="28"/>
      <c r="IOJ21" s="28"/>
      <c r="IOK21" s="28"/>
      <c r="IOL21" s="28"/>
      <c r="IOM21" s="28"/>
      <c r="ION21" s="28"/>
      <c r="IOO21" s="28"/>
      <c r="IOP21" s="28"/>
      <c r="IOQ21" s="28"/>
      <c r="IOR21" s="28"/>
      <c r="IOS21" s="28"/>
      <c r="IOT21" s="28"/>
      <c r="IOU21" s="28"/>
      <c r="IOV21" s="28"/>
      <c r="IOW21" s="28"/>
      <c r="IOX21" s="28"/>
      <c r="IOY21" s="28"/>
      <c r="IOZ21" s="28"/>
      <c r="IPA21" s="28"/>
      <c r="IPB21" s="28"/>
      <c r="IPC21" s="28"/>
      <c r="IPD21" s="28"/>
      <c r="IPE21" s="28"/>
      <c r="IPF21" s="28"/>
      <c r="IPG21" s="28"/>
      <c r="IPH21" s="28"/>
      <c r="IPI21" s="28"/>
      <c r="IPJ21" s="28"/>
      <c r="IPK21" s="28"/>
      <c r="IPL21" s="28"/>
      <c r="IPM21" s="28"/>
      <c r="IPN21" s="28"/>
      <c r="IPO21" s="28"/>
      <c r="IPP21" s="28"/>
      <c r="IPQ21" s="28"/>
      <c r="IPR21" s="28"/>
      <c r="IPS21" s="28"/>
      <c r="IPT21" s="28"/>
      <c r="IPU21" s="28"/>
      <c r="IPV21" s="28"/>
      <c r="IPW21" s="28"/>
      <c r="IPX21" s="28"/>
      <c r="IPY21" s="28"/>
      <c r="IPZ21" s="28"/>
      <c r="IQA21" s="28"/>
      <c r="IQB21" s="28"/>
      <c r="IQC21" s="28"/>
      <c r="IQD21" s="28"/>
      <c r="IQE21" s="28"/>
      <c r="IQF21" s="28"/>
      <c r="IQG21" s="28"/>
      <c r="IQH21" s="28"/>
      <c r="IQI21" s="28"/>
      <c r="IQJ21" s="28"/>
      <c r="IQK21" s="28"/>
      <c r="IQL21" s="28"/>
      <c r="IQM21" s="28"/>
      <c r="IQN21" s="28"/>
      <c r="IQO21" s="28"/>
      <c r="IQP21" s="28"/>
      <c r="IQQ21" s="28"/>
      <c r="IQR21" s="28"/>
      <c r="IQS21" s="28"/>
      <c r="IQT21" s="28"/>
      <c r="IQU21" s="28"/>
      <c r="IQV21" s="28"/>
      <c r="IQW21" s="28"/>
      <c r="IQX21" s="28"/>
      <c r="IQY21" s="28"/>
      <c r="IQZ21" s="28"/>
      <c r="IRA21" s="28"/>
      <c r="IRB21" s="28"/>
      <c r="IRC21" s="28"/>
      <c r="IRD21" s="28"/>
      <c r="IRE21" s="28"/>
      <c r="IRF21" s="28"/>
      <c r="IRG21" s="28"/>
      <c r="IRH21" s="28"/>
      <c r="IRI21" s="28"/>
      <c r="IRJ21" s="28"/>
      <c r="IRK21" s="28"/>
      <c r="IRL21" s="28"/>
      <c r="IRM21" s="28"/>
      <c r="IRN21" s="28"/>
      <c r="IRO21" s="28"/>
      <c r="IRP21" s="28"/>
      <c r="IRQ21" s="28"/>
      <c r="IRR21" s="28"/>
      <c r="IRS21" s="28"/>
      <c r="IRT21" s="28"/>
      <c r="IRU21" s="28"/>
      <c r="IRV21" s="28"/>
      <c r="IRW21" s="28"/>
      <c r="IRX21" s="28"/>
      <c r="IRY21" s="28"/>
      <c r="IRZ21" s="28"/>
      <c r="ISA21" s="28"/>
      <c r="ISB21" s="28"/>
      <c r="ISC21" s="28"/>
      <c r="ISD21" s="28"/>
      <c r="ISE21" s="28"/>
      <c r="ISF21" s="28"/>
      <c r="ISG21" s="28"/>
      <c r="ISH21" s="28"/>
      <c r="ISI21" s="28"/>
      <c r="ISJ21" s="28"/>
      <c r="ISK21" s="28"/>
      <c r="ISL21" s="28"/>
      <c r="ISM21" s="28"/>
      <c r="ISN21" s="28"/>
      <c r="ISO21" s="28"/>
      <c r="ISP21" s="28"/>
      <c r="ISQ21" s="28"/>
      <c r="ISR21" s="28"/>
      <c r="ISS21" s="28"/>
      <c r="IST21" s="28"/>
      <c r="ISU21" s="28"/>
      <c r="ISV21" s="28"/>
      <c r="ISW21" s="28"/>
      <c r="ISX21" s="28"/>
      <c r="ISY21" s="28"/>
      <c r="ISZ21" s="28"/>
      <c r="ITA21" s="28"/>
      <c r="ITB21" s="28"/>
      <c r="ITC21" s="28"/>
      <c r="ITD21" s="28"/>
      <c r="ITE21" s="28"/>
      <c r="ITF21" s="28"/>
      <c r="ITG21" s="28"/>
      <c r="ITH21" s="28"/>
      <c r="ITI21" s="28"/>
      <c r="ITJ21" s="28"/>
      <c r="ITK21" s="28"/>
      <c r="ITL21" s="28"/>
      <c r="ITM21" s="28"/>
      <c r="ITN21" s="28"/>
      <c r="ITO21" s="28"/>
      <c r="ITP21" s="28"/>
      <c r="ITQ21" s="28"/>
      <c r="ITR21" s="28"/>
      <c r="ITS21" s="28"/>
      <c r="ITT21" s="28"/>
      <c r="ITU21" s="28"/>
      <c r="ITV21" s="28"/>
      <c r="ITW21" s="28"/>
      <c r="ITX21" s="28"/>
      <c r="ITY21" s="28"/>
      <c r="ITZ21" s="28"/>
      <c r="IUA21" s="28"/>
      <c r="IUB21" s="28"/>
      <c r="IUC21" s="28"/>
      <c r="IUD21" s="28"/>
      <c r="IUE21" s="28"/>
      <c r="IUF21" s="28"/>
      <c r="IUG21" s="28"/>
      <c r="IUH21" s="28"/>
      <c r="IUI21" s="28"/>
      <c r="IUJ21" s="28"/>
      <c r="IUK21" s="28"/>
      <c r="IUL21" s="28"/>
      <c r="IUM21" s="28"/>
      <c r="IUN21" s="28"/>
      <c r="IUO21" s="28"/>
      <c r="IUP21" s="28"/>
      <c r="IUQ21" s="28"/>
      <c r="IUR21" s="28"/>
      <c r="IUS21" s="28"/>
      <c r="IUT21" s="28"/>
      <c r="IUU21" s="28"/>
      <c r="IUV21" s="28"/>
      <c r="IUW21" s="28"/>
      <c r="IUX21" s="28"/>
      <c r="IUY21" s="28"/>
      <c r="IUZ21" s="28"/>
      <c r="IVA21" s="28"/>
      <c r="IVB21" s="28"/>
      <c r="IVC21" s="28"/>
      <c r="IVD21" s="28"/>
      <c r="IVE21" s="28"/>
      <c r="IVF21" s="28"/>
      <c r="IVG21" s="28"/>
      <c r="IVH21" s="28"/>
      <c r="IVI21" s="28"/>
      <c r="IVJ21" s="28"/>
      <c r="IVK21" s="28"/>
      <c r="IVL21" s="28"/>
      <c r="IVM21" s="28"/>
      <c r="IVN21" s="28"/>
      <c r="IVO21" s="28"/>
      <c r="IVP21" s="28"/>
      <c r="IVQ21" s="28"/>
      <c r="IVR21" s="28"/>
      <c r="IVS21" s="28"/>
      <c r="IVT21" s="28"/>
      <c r="IVU21" s="28"/>
      <c r="IVV21" s="28"/>
      <c r="IVW21" s="28"/>
      <c r="IVX21" s="28"/>
      <c r="IVY21" s="28"/>
      <c r="IVZ21" s="28"/>
      <c r="IWA21" s="28"/>
      <c r="IWB21" s="28"/>
      <c r="IWC21" s="28"/>
      <c r="IWD21" s="28"/>
      <c r="IWE21" s="28"/>
      <c r="IWF21" s="28"/>
      <c r="IWG21" s="28"/>
      <c r="IWH21" s="28"/>
      <c r="IWI21" s="28"/>
      <c r="IWJ21" s="28"/>
      <c r="IWK21" s="28"/>
      <c r="IWL21" s="28"/>
      <c r="IWM21" s="28"/>
      <c r="IWN21" s="28"/>
      <c r="IWO21" s="28"/>
      <c r="IWP21" s="28"/>
      <c r="IWQ21" s="28"/>
      <c r="IWR21" s="28"/>
      <c r="IWS21" s="28"/>
      <c r="IWT21" s="28"/>
      <c r="IWU21" s="28"/>
      <c r="IWV21" s="28"/>
      <c r="IWW21" s="28"/>
      <c r="IWX21" s="28"/>
      <c r="IWY21" s="28"/>
      <c r="IWZ21" s="28"/>
      <c r="IXA21" s="28"/>
      <c r="IXB21" s="28"/>
      <c r="IXC21" s="28"/>
      <c r="IXD21" s="28"/>
      <c r="IXE21" s="28"/>
      <c r="IXF21" s="28"/>
      <c r="IXG21" s="28"/>
      <c r="IXH21" s="28"/>
      <c r="IXI21" s="28"/>
      <c r="IXJ21" s="28"/>
      <c r="IXK21" s="28"/>
      <c r="IXL21" s="28"/>
      <c r="IXM21" s="28"/>
      <c r="IXN21" s="28"/>
      <c r="IXO21" s="28"/>
      <c r="IXP21" s="28"/>
      <c r="IXQ21" s="28"/>
      <c r="IXR21" s="28"/>
      <c r="IXS21" s="28"/>
      <c r="IXT21" s="28"/>
      <c r="IXU21" s="28"/>
      <c r="IXV21" s="28"/>
      <c r="IXW21" s="28"/>
      <c r="IXX21" s="28"/>
      <c r="IXY21" s="28"/>
      <c r="IXZ21" s="28"/>
      <c r="IYA21" s="28"/>
      <c r="IYB21" s="28"/>
      <c r="IYC21" s="28"/>
      <c r="IYD21" s="28"/>
      <c r="IYE21" s="28"/>
      <c r="IYF21" s="28"/>
      <c r="IYG21" s="28"/>
      <c r="IYH21" s="28"/>
      <c r="IYI21" s="28"/>
      <c r="IYJ21" s="28"/>
      <c r="IYK21" s="28"/>
      <c r="IYL21" s="28"/>
      <c r="IYM21" s="28"/>
      <c r="IYN21" s="28"/>
      <c r="IYO21" s="28"/>
      <c r="IYP21" s="28"/>
      <c r="IYQ21" s="28"/>
      <c r="IYR21" s="28"/>
      <c r="IYS21" s="28"/>
      <c r="IYT21" s="28"/>
      <c r="IYU21" s="28"/>
      <c r="IYV21" s="28"/>
      <c r="IYW21" s="28"/>
      <c r="IYX21" s="28"/>
      <c r="IYY21" s="28"/>
      <c r="IYZ21" s="28"/>
      <c r="IZA21" s="28"/>
      <c r="IZB21" s="28"/>
      <c r="IZC21" s="28"/>
      <c r="IZD21" s="28"/>
      <c r="IZE21" s="28"/>
      <c r="IZF21" s="28"/>
      <c r="IZG21" s="28"/>
      <c r="IZH21" s="28"/>
      <c r="IZI21" s="28"/>
      <c r="IZJ21" s="28"/>
      <c r="IZK21" s="28"/>
      <c r="IZL21" s="28"/>
      <c r="IZM21" s="28"/>
      <c r="IZN21" s="28"/>
      <c r="IZO21" s="28"/>
      <c r="IZP21" s="28"/>
      <c r="IZQ21" s="28"/>
      <c r="IZR21" s="28"/>
      <c r="IZS21" s="28"/>
      <c r="IZT21" s="28"/>
      <c r="IZU21" s="28"/>
      <c r="IZV21" s="28"/>
      <c r="IZW21" s="28"/>
      <c r="IZX21" s="28"/>
      <c r="IZY21" s="28"/>
      <c r="IZZ21" s="28"/>
      <c r="JAA21" s="28"/>
      <c r="JAB21" s="28"/>
      <c r="JAC21" s="28"/>
      <c r="JAD21" s="28"/>
      <c r="JAE21" s="28"/>
      <c r="JAF21" s="28"/>
      <c r="JAG21" s="28"/>
      <c r="JAH21" s="28"/>
      <c r="JAI21" s="28"/>
      <c r="JAJ21" s="28"/>
      <c r="JAK21" s="28"/>
      <c r="JAL21" s="28"/>
      <c r="JAM21" s="28"/>
      <c r="JAN21" s="28"/>
      <c r="JAO21" s="28"/>
      <c r="JAP21" s="28"/>
      <c r="JAQ21" s="28"/>
      <c r="JAR21" s="28"/>
      <c r="JAS21" s="28"/>
      <c r="JAT21" s="28"/>
      <c r="JAU21" s="28"/>
      <c r="JAV21" s="28"/>
      <c r="JAW21" s="28"/>
      <c r="JAX21" s="28"/>
      <c r="JAY21" s="28"/>
      <c r="JAZ21" s="28"/>
      <c r="JBA21" s="28"/>
      <c r="JBB21" s="28"/>
      <c r="JBC21" s="28"/>
      <c r="JBD21" s="28"/>
      <c r="JBE21" s="28"/>
      <c r="JBF21" s="28"/>
      <c r="JBG21" s="28"/>
      <c r="JBH21" s="28"/>
      <c r="JBI21" s="28"/>
      <c r="JBJ21" s="28"/>
      <c r="JBK21" s="28"/>
      <c r="JBL21" s="28"/>
      <c r="JBM21" s="28"/>
      <c r="JBN21" s="28"/>
      <c r="JBO21" s="28"/>
      <c r="JBP21" s="28"/>
      <c r="JBQ21" s="28"/>
      <c r="JBR21" s="28"/>
      <c r="JBS21" s="28"/>
      <c r="JBT21" s="28"/>
      <c r="JBU21" s="28"/>
      <c r="JBV21" s="28"/>
      <c r="JBW21" s="28"/>
      <c r="JBX21" s="28"/>
      <c r="JBY21" s="28"/>
      <c r="JBZ21" s="28"/>
      <c r="JCA21" s="28"/>
      <c r="JCB21" s="28"/>
      <c r="JCC21" s="28"/>
      <c r="JCD21" s="28"/>
      <c r="JCE21" s="28"/>
      <c r="JCF21" s="28"/>
      <c r="JCG21" s="28"/>
      <c r="JCH21" s="28"/>
      <c r="JCI21" s="28"/>
      <c r="JCJ21" s="28"/>
      <c r="JCK21" s="28"/>
      <c r="JCL21" s="28"/>
      <c r="JCM21" s="28"/>
      <c r="JCN21" s="28"/>
      <c r="JCO21" s="28"/>
      <c r="JCP21" s="28"/>
      <c r="JCQ21" s="28"/>
      <c r="JCR21" s="28"/>
      <c r="JCS21" s="28"/>
      <c r="JCT21" s="28"/>
      <c r="JCU21" s="28"/>
      <c r="JCV21" s="28"/>
      <c r="JCW21" s="28"/>
      <c r="JCX21" s="28"/>
      <c r="JCY21" s="28"/>
      <c r="JCZ21" s="28"/>
      <c r="JDA21" s="28"/>
      <c r="JDB21" s="28"/>
      <c r="JDC21" s="28"/>
      <c r="JDD21" s="28"/>
      <c r="JDE21" s="28"/>
      <c r="JDF21" s="28"/>
      <c r="JDG21" s="28"/>
      <c r="JDH21" s="28"/>
      <c r="JDI21" s="28"/>
      <c r="JDJ21" s="28"/>
      <c r="JDK21" s="28"/>
      <c r="JDL21" s="28"/>
      <c r="JDM21" s="28"/>
      <c r="JDN21" s="28"/>
      <c r="JDO21" s="28"/>
      <c r="JDP21" s="28"/>
      <c r="JDQ21" s="28"/>
      <c r="JDR21" s="28"/>
      <c r="JDS21" s="28"/>
      <c r="JDT21" s="28"/>
      <c r="JDU21" s="28"/>
      <c r="JDV21" s="28"/>
      <c r="JDW21" s="28"/>
      <c r="JDX21" s="28"/>
      <c r="JDY21" s="28"/>
      <c r="JDZ21" s="28"/>
      <c r="JEA21" s="28"/>
      <c r="JEB21" s="28"/>
      <c r="JEC21" s="28"/>
      <c r="JED21" s="28"/>
      <c r="JEE21" s="28"/>
      <c r="JEF21" s="28"/>
      <c r="JEG21" s="28"/>
      <c r="JEH21" s="28"/>
      <c r="JEI21" s="28"/>
      <c r="JEJ21" s="28"/>
      <c r="JEK21" s="28"/>
      <c r="JEL21" s="28"/>
      <c r="JEM21" s="28"/>
      <c r="JEN21" s="28"/>
      <c r="JEO21" s="28"/>
      <c r="JEP21" s="28"/>
      <c r="JEQ21" s="28"/>
      <c r="JER21" s="28"/>
      <c r="JES21" s="28"/>
      <c r="JET21" s="28"/>
      <c r="JEU21" s="28"/>
      <c r="JEV21" s="28"/>
      <c r="JEW21" s="28"/>
      <c r="JEX21" s="28"/>
      <c r="JEY21" s="28"/>
      <c r="JEZ21" s="28"/>
      <c r="JFA21" s="28"/>
      <c r="JFB21" s="28"/>
      <c r="JFC21" s="28"/>
      <c r="JFD21" s="28"/>
      <c r="JFE21" s="28"/>
      <c r="JFF21" s="28"/>
      <c r="JFG21" s="28"/>
      <c r="JFH21" s="28"/>
      <c r="JFI21" s="28"/>
      <c r="JFJ21" s="28"/>
      <c r="JFK21" s="28"/>
      <c r="JFL21" s="28"/>
      <c r="JFM21" s="28"/>
      <c r="JFN21" s="28"/>
      <c r="JFO21" s="28"/>
      <c r="JFP21" s="28"/>
      <c r="JFQ21" s="28"/>
      <c r="JFR21" s="28"/>
      <c r="JFS21" s="28"/>
      <c r="JFT21" s="28"/>
      <c r="JFU21" s="28"/>
      <c r="JFV21" s="28"/>
      <c r="JFW21" s="28"/>
      <c r="JFX21" s="28"/>
      <c r="JFY21" s="28"/>
      <c r="JFZ21" s="28"/>
      <c r="JGA21" s="28"/>
      <c r="JGB21" s="28"/>
      <c r="JGC21" s="28"/>
      <c r="JGD21" s="28"/>
      <c r="JGE21" s="28"/>
      <c r="JGF21" s="28"/>
      <c r="JGG21" s="28"/>
      <c r="JGH21" s="28"/>
      <c r="JGI21" s="28"/>
      <c r="JGJ21" s="28"/>
      <c r="JGK21" s="28"/>
      <c r="JGL21" s="28"/>
      <c r="JGM21" s="28"/>
      <c r="JGN21" s="28"/>
      <c r="JGO21" s="28"/>
      <c r="JGP21" s="28"/>
      <c r="JGQ21" s="28"/>
      <c r="JGR21" s="28"/>
      <c r="JGS21" s="28"/>
      <c r="JGT21" s="28"/>
      <c r="JGU21" s="28"/>
      <c r="JGV21" s="28"/>
      <c r="JGW21" s="28"/>
      <c r="JGX21" s="28"/>
      <c r="JGY21" s="28"/>
      <c r="JGZ21" s="28"/>
      <c r="JHA21" s="28"/>
      <c r="JHB21" s="28"/>
      <c r="JHC21" s="28"/>
      <c r="JHD21" s="28"/>
      <c r="JHE21" s="28"/>
      <c r="JHF21" s="28"/>
      <c r="JHG21" s="28"/>
      <c r="JHH21" s="28"/>
      <c r="JHI21" s="28"/>
      <c r="JHJ21" s="28"/>
      <c r="JHK21" s="28"/>
      <c r="JHL21" s="28"/>
      <c r="JHM21" s="28"/>
      <c r="JHN21" s="28"/>
      <c r="JHO21" s="28"/>
      <c r="JHP21" s="28"/>
      <c r="JHQ21" s="28"/>
      <c r="JHR21" s="28"/>
      <c r="JHS21" s="28"/>
      <c r="JHT21" s="28"/>
      <c r="JHU21" s="28"/>
      <c r="JHV21" s="28"/>
      <c r="JHW21" s="28"/>
      <c r="JHX21" s="28"/>
      <c r="JHY21" s="28"/>
      <c r="JHZ21" s="28"/>
      <c r="JIA21" s="28"/>
      <c r="JIB21" s="28"/>
      <c r="JIC21" s="28"/>
      <c r="JID21" s="28"/>
      <c r="JIE21" s="28"/>
      <c r="JIF21" s="28"/>
      <c r="JIG21" s="28"/>
      <c r="JIH21" s="28"/>
      <c r="JII21" s="28"/>
      <c r="JIJ21" s="28"/>
      <c r="JIK21" s="28"/>
      <c r="JIL21" s="28"/>
      <c r="JIM21" s="28"/>
      <c r="JIN21" s="28"/>
      <c r="JIO21" s="28"/>
      <c r="JIP21" s="28"/>
      <c r="JIQ21" s="28"/>
      <c r="JIR21" s="28"/>
      <c r="JIS21" s="28"/>
      <c r="JIT21" s="28"/>
      <c r="JIU21" s="28"/>
      <c r="JIV21" s="28"/>
      <c r="JIW21" s="28"/>
      <c r="JIX21" s="28"/>
      <c r="JIY21" s="28"/>
      <c r="JIZ21" s="28"/>
      <c r="JJA21" s="28"/>
      <c r="JJB21" s="28"/>
      <c r="JJC21" s="28"/>
      <c r="JJD21" s="28"/>
      <c r="JJE21" s="28"/>
      <c r="JJF21" s="28"/>
      <c r="JJG21" s="28"/>
      <c r="JJH21" s="28"/>
      <c r="JJI21" s="28"/>
      <c r="JJJ21" s="28"/>
      <c r="JJK21" s="28"/>
      <c r="JJL21" s="28"/>
      <c r="JJM21" s="28"/>
      <c r="JJN21" s="28"/>
      <c r="JJO21" s="28"/>
      <c r="JJP21" s="28"/>
      <c r="JJQ21" s="28"/>
      <c r="JJR21" s="28"/>
      <c r="JJS21" s="28"/>
      <c r="JJT21" s="28"/>
      <c r="JJU21" s="28"/>
      <c r="JJV21" s="28"/>
      <c r="JJW21" s="28"/>
      <c r="JJX21" s="28"/>
      <c r="JJY21" s="28"/>
      <c r="JJZ21" s="28"/>
      <c r="JKA21" s="28"/>
      <c r="JKB21" s="28"/>
      <c r="JKC21" s="28"/>
      <c r="JKD21" s="28"/>
      <c r="JKE21" s="28"/>
      <c r="JKF21" s="28"/>
      <c r="JKG21" s="28"/>
      <c r="JKH21" s="28"/>
      <c r="JKI21" s="28"/>
      <c r="JKJ21" s="28"/>
      <c r="JKK21" s="28"/>
      <c r="JKL21" s="28"/>
      <c r="JKM21" s="28"/>
      <c r="JKN21" s="28"/>
      <c r="JKO21" s="28"/>
      <c r="JKP21" s="28"/>
      <c r="JKQ21" s="28"/>
      <c r="JKR21" s="28"/>
      <c r="JKS21" s="28"/>
      <c r="JKT21" s="28"/>
      <c r="JKU21" s="28"/>
      <c r="JKV21" s="28"/>
      <c r="JKW21" s="28"/>
      <c r="JKX21" s="28"/>
      <c r="JKY21" s="28"/>
      <c r="JKZ21" s="28"/>
      <c r="JLA21" s="28"/>
      <c r="JLB21" s="28"/>
      <c r="JLC21" s="28"/>
      <c r="JLD21" s="28"/>
      <c r="JLE21" s="28"/>
      <c r="JLF21" s="28"/>
      <c r="JLG21" s="28"/>
      <c r="JLH21" s="28"/>
      <c r="JLI21" s="28"/>
      <c r="JLJ21" s="28"/>
      <c r="JLK21" s="28"/>
      <c r="JLL21" s="28"/>
      <c r="JLM21" s="28"/>
      <c r="JLN21" s="28"/>
      <c r="JLO21" s="28"/>
      <c r="JLP21" s="28"/>
      <c r="JLQ21" s="28"/>
      <c r="JLR21" s="28"/>
      <c r="JLS21" s="28"/>
      <c r="JLT21" s="28"/>
      <c r="JLU21" s="28"/>
      <c r="JLV21" s="28"/>
      <c r="JLW21" s="28"/>
      <c r="JLX21" s="28"/>
      <c r="JLY21" s="28"/>
      <c r="JLZ21" s="28"/>
      <c r="JMA21" s="28"/>
      <c r="JMB21" s="28"/>
      <c r="JMC21" s="28"/>
      <c r="JMD21" s="28"/>
      <c r="JME21" s="28"/>
      <c r="JMF21" s="28"/>
      <c r="JMG21" s="28"/>
      <c r="JMH21" s="28"/>
      <c r="JMI21" s="28"/>
      <c r="JMJ21" s="28"/>
      <c r="JMK21" s="28"/>
      <c r="JML21" s="28"/>
      <c r="JMM21" s="28"/>
      <c r="JMN21" s="28"/>
      <c r="JMO21" s="28"/>
      <c r="JMP21" s="28"/>
      <c r="JMQ21" s="28"/>
      <c r="JMR21" s="28"/>
      <c r="JMS21" s="28"/>
      <c r="JMT21" s="28"/>
      <c r="JMU21" s="28"/>
      <c r="JMV21" s="28"/>
      <c r="JMW21" s="28"/>
      <c r="JMX21" s="28"/>
      <c r="JMY21" s="28"/>
      <c r="JMZ21" s="28"/>
      <c r="JNA21" s="28"/>
      <c r="JNB21" s="28"/>
      <c r="JNC21" s="28"/>
      <c r="JND21" s="28"/>
      <c r="JNE21" s="28"/>
      <c r="JNF21" s="28"/>
      <c r="JNG21" s="28"/>
      <c r="JNH21" s="28"/>
      <c r="JNI21" s="28"/>
      <c r="JNJ21" s="28"/>
      <c r="JNK21" s="28"/>
      <c r="JNL21" s="28"/>
      <c r="JNM21" s="28"/>
      <c r="JNN21" s="28"/>
      <c r="JNO21" s="28"/>
      <c r="JNP21" s="28"/>
      <c r="JNQ21" s="28"/>
      <c r="JNR21" s="28"/>
      <c r="JNS21" s="28"/>
      <c r="JNT21" s="28"/>
      <c r="JNU21" s="28"/>
      <c r="JNV21" s="28"/>
      <c r="JNW21" s="28"/>
      <c r="JNX21" s="28"/>
      <c r="JNY21" s="28"/>
      <c r="JNZ21" s="28"/>
      <c r="JOA21" s="28"/>
      <c r="JOB21" s="28"/>
      <c r="JOC21" s="28"/>
      <c r="JOD21" s="28"/>
      <c r="JOE21" s="28"/>
      <c r="JOF21" s="28"/>
      <c r="JOG21" s="28"/>
      <c r="JOH21" s="28"/>
      <c r="JOI21" s="28"/>
      <c r="JOJ21" s="28"/>
      <c r="JOK21" s="28"/>
      <c r="JOL21" s="28"/>
      <c r="JOM21" s="28"/>
      <c r="JON21" s="28"/>
      <c r="JOO21" s="28"/>
      <c r="JOP21" s="28"/>
      <c r="JOQ21" s="28"/>
      <c r="JOR21" s="28"/>
      <c r="JOS21" s="28"/>
      <c r="JOT21" s="28"/>
      <c r="JOU21" s="28"/>
      <c r="JOV21" s="28"/>
      <c r="JOW21" s="28"/>
      <c r="JOX21" s="28"/>
      <c r="JOY21" s="28"/>
      <c r="JOZ21" s="28"/>
      <c r="JPA21" s="28"/>
      <c r="JPB21" s="28"/>
      <c r="JPC21" s="28"/>
      <c r="JPD21" s="28"/>
      <c r="JPE21" s="28"/>
      <c r="JPF21" s="28"/>
      <c r="JPG21" s="28"/>
      <c r="JPH21" s="28"/>
      <c r="JPI21" s="28"/>
      <c r="JPJ21" s="28"/>
      <c r="JPK21" s="28"/>
      <c r="JPL21" s="28"/>
      <c r="JPM21" s="28"/>
      <c r="JPN21" s="28"/>
      <c r="JPO21" s="28"/>
      <c r="JPP21" s="28"/>
      <c r="JPQ21" s="28"/>
      <c r="JPR21" s="28"/>
      <c r="JPS21" s="28"/>
      <c r="JPT21" s="28"/>
      <c r="JPU21" s="28"/>
      <c r="JPV21" s="28"/>
      <c r="JPW21" s="28"/>
      <c r="JPX21" s="28"/>
      <c r="JPY21" s="28"/>
      <c r="JPZ21" s="28"/>
      <c r="JQA21" s="28"/>
      <c r="JQB21" s="28"/>
      <c r="JQC21" s="28"/>
      <c r="JQD21" s="28"/>
      <c r="JQE21" s="28"/>
      <c r="JQF21" s="28"/>
      <c r="JQG21" s="28"/>
      <c r="JQH21" s="28"/>
      <c r="JQI21" s="28"/>
      <c r="JQJ21" s="28"/>
      <c r="JQK21" s="28"/>
      <c r="JQL21" s="28"/>
      <c r="JQM21" s="28"/>
      <c r="JQN21" s="28"/>
      <c r="JQO21" s="28"/>
      <c r="JQP21" s="28"/>
      <c r="JQQ21" s="28"/>
      <c r="JQR21" s="28"/>
      <c r="JQS21" s="28"/>
      <c r="JQT21" s="28"/>
      <c r="JQU21" s="28"/>
      <c r="JQV21" s="28"/>
      <c r="JQW21" s="28"/>
      <c r="JQX21" s="28"/>
      <c r="JQY21" s="28"/>
      <c r="JQZ21" s="28"/>
      <c r="JRA21" s="28"/>
      <c r="JRB21" s="28"/>
      <c r="JRC21" s="28"/>
      <c r="JRD21" s="28"/>
      <c r="JRE21" s="28"/>
      <c r="JRF21" s="28"/>
      <c r="JRG21" s="28"/>
      <c r="JRH21" s="28"/>
      <c r="JRI21" s="28"/>
      <c r="JRJ21" s="28"/>
      <c r="JRK21" s="28"/>
      <c r="JRL21" s="28"/>
      <c r="JRM21" s="28"/>
      <c r="JRN21" s="28"/>
      <c r="JRO21" s="28"/>
      <c r="JRP21" s="28"/>
      <c r="JRQ21" s="28"/>
      <c r="JRR21" s="28"/>
      <c r="JRS21" s="28"/>
      <c r="JRT21" s="28"/>
      <c r="JRU21" s="28"/>
      <c r="JRV21" s="28"/>
      <c r="JRW21" s="28"/>
      <c r="JRX21" s="28"/>
      <c r="JRY21" s="28"/>
      <c r="JRZ21" s="28"/>
      <c r="JSA21" s="28"/>
      <c r="JSB21" s="28"/>
      <c r="JSC21" s="28"/>
      <c r="JSD21" s="28"/>
      <c r="JSE21" s="28"/>
      <c r="JSF21" s="28"/>
      <c r="JSG21" s="28"/>
      <c r="JSH21" s="28"/>
      <c r="JSI21" s="28"/>
      <c r="JSJ21" s="28"/>
      <c r="JSK21" s="28"/>
      <c r="JSL21" s="28"/>
      <c r="JSM21" s="28"/>
      <c r="JSN21" s="28"/>
      <c r="JSO21" s="28"/>
      <c r="JSP21" s="28"/>
      <c r="JSQ21" s="28"/>
      <c r="JSR21" s="28"/>
      <c r="JSS21" s="28"/>
      <c r="JST21" s="28"/>
      <c r="JSU21" s="28"/>
      <c r="JSV21" s="28"/>
      <c r="JSW21" s="28"/>
      <c r="JSX21" s="28"/>
      <c r="JSY21" s="28"/>
      <c r="JSZ21" s="28"/>
      <c r="JTA21" s="28"/>
      <c r="JTB21" s="28"/>
      <c r="JTC21" s="28"/>
      <c r="JTD21" s="28"/>
      <c r="JTE21" s="28"/>
      <c r="JTF21" s="28"/>
      <c r="JTG21" s="28"/>
      <c r="JTH21" s="28"/>
      <c r="JTI21" s="28"/>
      <c r="JTJ21" s="28"/>
      <c r="JTK21" s="28"/>
      <c r="JTL21" s="28"/>
      <c r="JTM21" s="28"/>
      <c r="JTN21" s="28"/>
      <c r="JTO21" s="28"/>
      <c r="JTP21" s="28"/>
      <c r="JTQ21" s="28"/>
      <c r="JTR21" s="28"/>
      <c r="JTS21" s="28"/>
      <c r="JTT21" s="28"/>
      <c r="JTU21" s="28"/>
      <c r="JTV21" s="28"/>
      <c r="JTW21" s="28"/>
      <c r="JTX21" s="28"/>
      <c r="JTY21" s="28"/>
      <c r="JTZ21" s="28"/>
      <c r="JUA21" s="28"/>
      <c r="JUB21" s="28"/>
      <c r="JUC21" s="28"/>
      <c r="JUD21" s="28"/>
      <c r="JUE21" s="28"/>
      <c r="JUF21" s="28"/>
      <c r="JUG21" s="28"/>
      <c r="JUH21" s="28"/>
      <c r="JUI21" s="28"/>
      <c r="JUJ21" s="28"/>
      <c r="JUK21" s="28"/>
      <c r="JUL21" s="28"/>
      <c r="JUM21" s="28"/>
      <c r="JUN21" s="28"/>
      <c r="JUO21" s="28"/>
      <c r="JUP21" s="28"/>
      <c r="JUQ21" s="28"/>
      <c r="JUR21" s="28"/>
      <c r="JUS21" s="28"/>
      <c r="JUT21" s="28"/>
      <c r="JUU21" s="28"/>
      <c r="JUV21" s="28"/>
      <c r="JUW21" s="28"/>
      <c r="JUX21" s="28"/>
      <c r="JUY21" s="28"/>
      <c r="JUZ21" s="28"/>
      <c r="JVA21" s="28"/>
      <c r="JVB21" s="28"/>
      <c r="JVC21" s="28"/>
      <c r="JVD21" s="28"/>
      <c r="JVE21" s="28"/>
      <c r="JVF21" s="28"/>
      <c r="JVG21" s="28"/>
      <c r="JVH21" s="28"/>
      <c r="JVI21" s="28"/>
      <c r="JVJ21" s="28"/>
      <c r="JVK21" s="28"/>
      <c r="JVL21" s="28"/>
      <c r="JVM21" s="28"/>
      <c r="JVN21" s="28"/>
      <c r="JVO21" s="28"/>
      <c r="JVP21" s="28"/>
      <c r="JVQ21" s="28"/>
      <c r="JVR21" s="28"/>
      <c r="JVS21" s="28"/>
      <c r="JVT21" s="28"/>
      <c r="JVU21" s="28"/>
      <c r="JVV21" s="28"/>
      <c r="JVW21" s="28"/>
      <c r="JVX21" s="28"/>
      <c r="JVY21" s="28"/>
      <c r="JVZ21" s="28"/>
      <c r="JWA21" s="28"/>
      <c r="JWB21" s="28"/>
      <c r="JWC21" s="28"/>
      <c r="JWD21" s="28"/>
      <c r="JWE21" s="28"/>
      <c r="JWF21" s="28"/>
      <c r="JWG21" s="28"/>
      <c r="JWH21" s="28"/>
      <c r="JWI21" s="28"/>
      <c r="JWJ21" s="28"/>
      <c r="JWK21" s="28"/>
      <c r="JWL21" s="28"/>
      <c r="JWM21" s="28"/>
      <c r="JWN21" s="28"/>
      <c r="JWO21" s="28"/>
      <c r="JWP21" s="28"/>
      <c r="JWQ21" s="28"/>
      <c r="JWR21" s="28"/>
      <c r="JWS21" s="28"/>
      <c r="JWT21" s="28"/>
      <c r="JWU21" s="28"/>
      <c r="JWV21" s="28"/>
      <c r="JWW21" s="28"/>
      <c r="JWX21" s="28"/>
      <c r="JWY21" s="28"/>
      <c r="JWZ21" s="28"/>
      <c r="JXA21" s="28"/>
      <c r="JXB21" s="28"/>
      <c r="JXC21" s="28"/>
      <c r="JXD21" s="28"/>
      <c r="JXE21" s="28"/>
      <c r="JXF21" s="28"/>
      <c r="JXG21" s="28"/>
      <c r="JXH21" s="28"/>
      <c r="JXI21" s="28"/>
      <c r="JXJ21" s="28"/>
      <c r="JXK21" s="28"/>
      <c r="JXL21" s="28"/>
      <c r="JXM21" s="28"/>
      <c r="JXN21" s="28"/>
      <c r="JXO21" s="28"/>
      <c r="JXP21" s="28"/>
      <c r="JXQ21" s="28"/>
      <c r="JXR21" s="28"/>
      <c r="JXS21" s="28"/>
      <c r="JXT21" s="28"/>
      <c r="JXU21" s="28"/>
      <c r="JXV21" s="28"/>
      <c r="JXW21" s="28"/>
      <c r="JXX21" s="28"/>
      <c r="JXY21" s="28"/>
      <c r="JXZ21" s="28"/>
      <c r="JYA21" s="28"/>
      <c r="JYB21" s="28"/>
      <c r="JYC21" s="28"/>
      <c r="JYD21" s="28"/>
      <c r="JYE21" s="28"/>
      <c r="JYF21" s="28"/>
      <c r="JYG21" s="28"/>
      <c r="JYH21" s="28"/>
      <c r="JYI21" s="28"/>
      <c r="JYJ21" s="28"/>
      <c r="JYK21" s="28"/>
      <c r="JYL21" s="28"/>
      <c r="JYM21" s="28"/>
      <c r="JYN21" s="28"/>
      <c r="JYO21" s="28"/>
      <c r="JYP21" s="28"/>
      <c r="JYQ21" s="28"/>
      <c r="JYR21" s="28"/>
      <c r="JYS21" s="28"/>
      <c r="JYT21" s="28"/>
      <c r="JYU21" s="28"/>
      <c r="JYV21" s="28"/>
      <c r="JYW21" s="28"/>
      <c r="JYX21" s="28"/>
      <c r="JYY21" s="28"/>
      <c r="JYZ21" s="28"/>
      <c r="JZA21" s="28"/>
      <c r="JZB21" s="28"/>
      <c r="JZC21" s="28"/>
      <c r="JZD21" s="28"/>
      <c r="JZE21" s="28"/>
      <c r="JZF21" s="28"/>
      <c r="JZG21" s="28"/>
      <c r="JZH21" s="28"/>
      <c r="JZI21" s="28"/>
      <c r="JZJ21" s="28"/>
      <c r="JZK21" s="28"/>
      <c r="JZL21" s="28"/>
      <c r="JZM21" s="28"/>
      <c r="JZN21" s="28"/>
      <c r="JZO21" s="28"/>
      <c r="JZP21" s="28"/>
      <c r="JZQ21" s="28"/>
      <c r="JZR21" s="28"/>
      <c r="JZS21" s="28"/>
      <c r="JZT21" s="28"/>
      <c r="JZU21" s="28"/>
      <c r="JZV21" s="28"/>
      <c r="JZW21" s="28"/>
      <c r="JZX21" s="28"/>
      <c r="JZY21" s="28"/>
      <c r="JZZ21" s="28"/>
      <c r="KAA21" s="28"/>
      <c r="KAB21" s="28"/>
      <c r="KAC21" s="28"/>
      <c r="KAD21" s="28"/>
      <c r="KAE21" s="28"/>
      <c r="KAF21" s="28"/>
      <c r="KAG21" s="28"/>
      <c r="KAH21" s="28"/>
      <c r="KAI21" s="28"/>
      <c r="KAJ21" s="28"/>
      <c r="KAK21" s="28"/>
      <c r="KAL21" s="28"/>
      <c r="KAM21" s="28"/>
      <c r="KAN21" s="28"/>
      <c r="KAO21" s="28"/>
      <c r="KAP21" s="28"/>
      <c r="KAQ21" s="28"/>
      <c r="KAR21" s="28"/>
      <c r="KAS21" s="28"/>
      <c r="KAT21" s="28"/>
      <c r="KAU21" s="28"/>
      <c r="KAV21" s="28"/>
      <c r="KAW21" s="28"/>
      <c r="KAX21" s="28"/>
      <c r="KAY21" s="28"/>
      <c r="KAZ21" s="28"/>
      <c r="KBA21" s="28"/>
      <c r="KBB21" s="28"/>
      <c r="KBC21" s="28"/>
      <c r="KBD21" s="28"/>
      <c r="KBE21" s="28"/>
      <c r="KBF21" s="28"/>
      <c r="KBG21" s="28"/>
      <c r="KBH21" s="28"/>
      <c r="KBI21" s="28"/>
      <c r="KBJ21" s="28"/>
      <c r="KBK21" s="28"/>
      <c r="KBL21" s="28"/>
      <c r="KBM21" s="28"/>
      <c r="KBN21" s="28"/>
      <c r="KBO21" s="28"/>
      <c r="KBP21" s="28"/>
      <c r="KBQ21" s="28"/>
      <c r="KBR21" s="28"/>
      <c r="KBS21" s="28"/>
      <c r="KBT21" s="28"/>
      <c r="KBU21" s="28"/>
      <c r="KBV21" s="28"/>
      <c r="KBW21" s="28"/>
      <c r="KBX21" s="28"/>
      <c r="KBY21" s="28"/>
      <c r="KBZ21" s="28"/>
      <c r="KCA21" s="28"/>
      <c r="KCB21" s="28"/>
      <c r="KCC21" s="28"/>
      <c r="KCD21" s="28"/>
      <c r="KCE21" s="28"/>
      <c r="KCF21" s="28"/>
      <c r="KCG21" s="28"/>
      <c r="KCH21" s="28"/>
      <c r="KCI21" s="28"/>
      <c r="KCJ21" s="28"/>
      <c r="KCK21" s="28"/>
      <c r="KCL21" s="28"/>
      <c r="KCM21" s="28"/>
      <c r="KCN21" s="28"/>
      <c r="KCO21" s="28"/>
      <c r="KCP21" s="28"/>
      <c r="KCQ21" s="28"/>
      <c r="KCR21" s="28"/>
      <c r="KCS21" s="28"/>
      <c r="KCT21" s="28"/>
      <c r="KCU21" s="28"/>
      <c r="KCV21" s="28"/>
      <c r="KCW21" s="28"/>
      <c r="KCX21" s="28"/>
      <c r="KCY21" s="28"/>
      <c r="KCZ21" s="28"/>
      <c r="KDA21" s="28"/>
      <c r="KDB21" s="28"/>
      <c r="KDC21" s="28"/>
      <c r="KDD21" s="28"/>
      <c r="KDE21" s="28"/>
      <c r="KDF21" s="28"/>
      <c r="KDG21" s="28"/>
      <c r="KDH21" s="28"/>
      <c r="KDI21" s="28"/>
      <c r="KDJ21" s="28"/>
      <c r="KDK21" s="28"/>
      <c r="KDL21" s="28"/>
      <c r="KDM21" s="28"/>
      <c r="KDN21" s="28"/>
      <c r="KDO21" s="28"/>
      <c r="KDP21" s="28"/>
      <c r="KDQ21" s="28"/>
      <c r="KDR21" s="28"/>
      <c r="KDS21" s="28"/>
      <c r="KDT21" s="28"/>
      <c r="KDU21" s="28"/>
      <c r="KDV21" s="28"/>
      <c r="KDW21" s="28"/>
      <c r="KDX21" s="28"/>
      <c r="KDY21" s="28"/>
      <c r="KDZ21" s="28"/>
      <c r="KEA21" s="28"/>
      <c r="KEB21" s="28"/>
      <c r="KEC21" s="28"/>
      <c r="KED21" s="28"/>
      <c r="KEE21" s="28"/>
      <c r="KEF21" s="28"/>
      <c r="KEG21" s="28"/>
      <c r="KEH21" s="28"/>
      <c r="KEI21" s="28"/>
      <c r="KEJ21" s="28"/>
      <c r="KEK21" s="28"/>
      <c r="KEL21" s="28"/>
      <c r="KEM21" s="28"/>
      <c r="KEN21" s="28"/>
      <c r="KEO21" s="28"/>
      <c r="KEP21" s="28"/>
      <c r="KEQ21" s="28"/>
      <c r="KER21" s="28"/>
      <c r="KES21" s="28"/>
      <c r="KET21" s="28"/>
      <c r="KEU21" s="28"/>
      <c r="KEV21" s="28"/>
      <c r="KEW21" s="28"/>
      <c r="KEX21" s="28"/>
      <c r="KEY21" s="28"/>
      <c r="KEZ21" s="28"/>
      <c r="KFA21" s="28"/>
      <c r="KFB21" s="28"/>
      <c r="KFC21" s="28"/>
      <c r="KFD21" s="28"/>
      <c r="KFE21" s="28"/>
      <c r="KFF21" s="28"/>
      <c r="KFG21" s="28"/>
      <c r="KFH21" s="28"/>
      <c r="KFI21" s="28"/>
      <c r="KFJ21" s="28"/>
      <c r="KFK21" s="28"/>
      <c r="KFL21" s="28"/>
      <c r="KFM21" s="28"/>
      <c r="KFN21" s="28"/>
      <c r="KFO21" s="28"/>
      <c r="KFP21" s="28"/>
      <c r="KFQ21" s="28"/>
      <c r="KFR21" s="28"/>
      <c r="KFS21" s="28"/>
      <c r="KFT21" s="28"/>
      <c r="KFU21" s="28"/>
      <c r="KFV21" s="28"/>
      <c r="KFW21" s="28"/>
      <c r="KFX21" s="28"/>
      <c r="KFY21" s="28"/>
      <c r="KFZ21" s="28"/>
      <c r="KGA21" s="28"/>
      <c r="KGB21" s="28"/>
      <c r="KGC21" s="28"/>
      <c r="KGD21" s="28"/>
      <c r="KGE21" s="28"/>
      <c r="KGF21" s="28"/>
      <c r="KGG21" s="28"/>
      <c r="KGH21" s="28"/>
      <c r="KGI21" s="28"/>
      <c r="KGJ21" s="28"/>
      <c r="KGK21" s="28"/>
      <c r="KGL21" s="28"/>
      <c r="KGM21" s="28"/>
      <c r="KGN21" s="28"/>
      <c r="KGO21" s="28"/>
      <c r="KGP21" s="28"/>
      <c r="KGQ21" s="28"/>
      <c r="KGR21" s="28"/>
      <c r="KGS21" s="28"/>
      <c r="KGT21" s="28"/>
      <c r="KGU21" s="28"/>
      <c r="KGV21" s="28"/>
      <c r="KGW21" s="28"/>
      <c r="KGX21" s="28"/>
      <c r="KGY21" s="28"/>
      <c r="KGZ21" s="28"/>
      <c r="KHA21" s="28"/>
      <c r="KHB21" s="28"/>
      <c r="KHC21" s="28"/>
      <c r="KHD21" s="28"/>
      <c r="KHE21" s="28"/>
      <c r="KHF21" s="28"/>
      <c r="KHG21" s="28"/>
      <c r="KHH21" s="28"/>
      <c r="KHI21" s="28"/>
      <c r="KHJ21" s="28"/>
      <c r="KHK21" s="28"/>
      <c r="KHL21" s="28"/>
      <c r="KHM21" s="28"/>
      <c r="KHN21" s="28"/>
      <c r="KHO21" s="28"/>
      <c r="KHP21" s="28"/>
      <c r="KHQ21" s="28"/>
      <c r="KHR21" s="28"/>
      <c r="KHS21" s="28"/>
      <c r="KHT21" s="28"/>
      <c r="KHU21" s="28"/>
      <c r="KHV21" s="28"/>
      <c r="KHW21" s="28"/>
      <c r="KHX21" s="28"/>
      <c r="KHY21" s="28"/>
      <c r="KHZ21" s="28"/>
      <c r="KIA21" s="28"/>
      <c r="KIB21" s="28"/>
      <c r="KIC21" s="28"/>
      <c r="KID21" s="28"/>
      <c r="KIE21" s="28"/>
      <c r="KIF21" s="28"/>
      <c r="KIG21" s="28"/>
      <c r="KIH21" s="28"/>
      <c r="KII21" s="28"/>
      <c r="KIJ21" s="28"/>
      <c r="KIK21" s="28"/>
      <c r="KIL21" s="28"/>
      <c r="KIM21" s="28"/>
      <c r="KIN21" s="28"/>
      <c r="KIO21" s="28"/>
      <c r="KIP21" s="28"/>
      <c r="KIQ21" s="28"/>
      <c r="KIR21" s="28"/>
      <c r="KIS21" s="28"/>
      <c r="KIT21" s="28"/>
      <c r="KIU21" s="28"/>
      <c r="KIV21" s="28"/>
      <c r="KIW21" s="28"/>
      <c r="KIX21" s="28"/>
      <c r="KIY21" s="28"/>
      <c r="KIZ21" s="28"/>
      <c r="KJA21" s="28"/>
      <c r="KJB21" s="28"/>
      <c r="KJC21" s="28"/>
      <c r="KJD21" s="28"/>
      <c r="KJE21" s="28"/>
      <c r="KJF21" s="28"/>
      <c r="KJG21" s="28"/>
      <c r="KJH21" s="28"/>
      <c r="KJI21" s="28"/>
      <c r="KJJ21" s="28"/>
      <c r="KJK21" s="28"/>
      <c r="KJL21" s="28"/>
      <c r="KJM21" s="28"/>
      <c r="KJN21" s="28"/>
      <c r="KJO21" s="28"/>
      <c r="KJP21" s="28"/>
      <c r="KJQ21" s="28"/>
      <c r="KJR21" s="28"/>
      <c r="KJS21" s="28"/>
      <c r="KJT21" s="28"/>
      <c r="KJU21" s="28"/>
      <c r="KJV21" s="28"/>
      <c r="KJW21" s="28"/>
      <c r="KJX21" s="28"/>
      <c r="KJY21" s="28"/>
      <c r="KJZ21" s="28"/>
      <c r="KKA21" s="28"/>
      <c r="KKB21" s="28"/>
      <c r="KKC21" s="28"/>
      <c r="KKD21" s="28"/>
      <c r="KKE21" s="28"/>
      <c r="KKF21" s="28"/>
      <c r="KKG21" s="28"/>
      <c r="KKH21" s="28"/>
      <c r="KKI21" s="28"/>
      <c r="KKJ21" s="28"/>
      <c r="KKK21" s="28"/>
      <c r="KKL21" s="28"/>
      <c r="KKM21" s="28"/>
      <c r="KKN21" s="28"/>
      <c r="KKO21" s="28"/>
      <c r="KKP21" s="28"/>
      <c r="KKQ21" s="28"/>
      <c r="KKR21" s="28"/>
      <c r="KKS21" s="28"/>
      <c r="KKT21" s="28"/>
      <c r="KKU21" s="28"/>
      <c r="KKV21" s="28"/>
      <c r="KKW21" s="28"/>
      <c r="KKX21" s="28"/>
      <c r="KKY21" s="28"/>
      <c r="KKZ21" s="28"/>
      <c r="KLA21" s="28"/>
      <c r="KLB21" s="28"/>
      <c r="KLC21" s="28"/>
      <c r="KLD21" s="28"/>
      <c r="KLE21" s="28"/>
      <c r="KLF21" s="28"/>
      <c r="KLG21" s="28"/>
      <c r="KLH21" s="28"/>
      <c r="KLI21" s="28"/>
      <c r="KLJ21" s="28"/>
      <c r="KLK21" s="28"/>
      <c r="KLL21" s="28"/>
      <c r="KLM21" s="28"/>
      <c r="KLN21" s="28"/>
      <c r="KLO21" s="28"/>
      <c r="KLP21" s="28"/>
      <c r="KLQ21" s="28"/>
      <c r="KLR21" s="28"/>
      <c r="KLS21" s="28"/>
      <c r="KLT21" s="28"/>
      <c r="KLU21" s="28"/>
      <c r="KLV21" s="28"/>
      <c r="KLW21" s="28"/>
      <c r="KLX21" s="28"/>
      <c r="KLY21" s="28"/>
      <c r="KLZ21" s="28"/>
      <c r="KMA21" s="28"/>
      <c r="KMB21" s="28"/>
      <c r="KMC21" s="28"/>
      <c r="KMD21" s="28"/>
      <c r="KME21" s="28"/>
      <c r="KMF21" s="28"/>
      <c r="KMG21" s="28"/>
      <c r="KMH21" s="28"/>
      <c r="KMI21" s="28"/>
      <c r="KMJ21" s="28"/>
      <c r="KMK21" s="28"/>
      <c r="KML21" s="28"/>
      <c r="KMM21" s="28"/>
      <c r="KMN21" s="28"/>
      <c r="KMO21" s="28"/>
      <c r="KMP21" s="28"/>
      <c r="KMQ21" s="28"/>
      <c r="KMR21" s="28"/>
      <c r="KMS21" s="28"/>
      <c r="KMT21" s="28"/>
      <c r="KMU21" s="28"/>
      <c r="KMV21" s="28"/>
      <c r="KMW21" s="28"/>
      <c r="KMX21" s="28"/>
      <c r="KMY21" s="28"/>
      <c r="KMZ21" s="28"/>
      <c r="KNA21" s="28"/>
      <c r="KNB21" s="28"/>
      <c r="KNC21" s="28"/>
      <c r="KND21" s="28"/>
      <c r="KNE21" s="28"/>
      <c r="KNF21" s="28"/>
      <c r="KNG21" s="28"/>
      <c r="KNH21" s="28"/>
      <c r="KNI21" s="28"/>
      <c r="KNJ21" s="28"/>
      <c r="KNK21" s="28"/>
      <c r="KNL21" s="28"/>
      <c r="KNM21" s="28"/>
      <c r="KNN21" s="28"/>
      <c r="KNO21" s="28"/>
      <c r="KNP21" s="28"/>
      <c r="KNQ21" s="28"/>
      <c r="KNR21" s="28"/>
      <c r="KNS21" s="28"/>
      <c r="KNT21" s="28"/>
      <c r="KNU21" s="28"/>
      <c r="KNV21" s="28"/>
      <c r="KNW21" s="28"/>
      <c r="KNX21" s="28"/>
      <c r="KNY21" s="28"/>
      <c r="KNZ21" s="28"/>
      <c r="KOA21" s="28"/>
      <c r="KOB21" s="28"/>
      <c r="KOC21" s="28"/>
      <c r="KOD21" s="28"/>
      <c r="KOE21" s="28"/>
      <c r="KOF21" s="28"/>
      <c r="KOG21" s="28"/>
      <c r="KOH21" s="28"/>
      <c r="KOI21" s="28"/>
      <c r="KOJ21" s="28"/>
      <c r="KOK21" s="28"/>
      <c r="KOL21" s="28"/>
      <c r="KOM21" s="28"/>
      <c r="KON21" s="28"/>
      <c r="KOO21" s="28"/>
      <c r="KOP21" s="28"/>
      <c r="KOQ21" s="28"/>
      <c r="KOR21" s="28"/>
      <c r="KOS21" s="28"/>
      <c r="KOT21" s="28"/>
      <c r="KOU21" s="28"/>
      <c r="KOV21" s="28"/>
      <c r="KOW21" s="28"/>
      <c r="KOX21" s="28"/>
      <c r="KOY21" s="28"/>
      <c r="KOZ21" s="28"/>
      <c r="KPA21" s="28"/>
      <c r="KPB21" s="28"/>
      <c r="KPC21" s="28"/>
      <c r="KPD21" s="28"/>
      <c r="KPE21" s="28"/>
      <c r="KPF21" s="28"/>
      <c r="KPG21" s="28"/>
      <c r="KPH21" s="28"/>
      <c r="KPI21" s="28"/>
      <c r="KPJ21" s="28"/>
      <c r="KPK21" s="28"/>
      <c r="KPL21" s="28"/>
      <c r="KPM21" s="28"/>
      <c r="KPN21" s="28"/>
      <c r="KPO21" s="28"/>
      <c r="KPP21" s="28"/>
      <c r="KPQ21" s="28"/>
      <c r="KPR21" s="28"/>
      <c r="KPS21" s="28"/>
      <c r="KPT21" s="28"/>
      <c r="KPU21" s="28"/>
      <c r="KPV21" s="28"/>
      <c r="KPW21" s="28"/>
      <c r="KPX21" s="28"/>
      <c r="KPY21" s="28"/>
      <c r="KPZ21" s="28"/>
      <c r="KQA21" s="28"/>
      <c r="KQB21" s="28"/>
      <c r="KQC21" s="28"/>
      <c r="KQD21" s="28"/>
      <c r="KQE21" s="28"/>
      <c r="KQF21" s="28"/>
      <c r="KQG21" s="28"/>
      <c r="KQH21" s="28"/>
      <c r="KQI21" s="28"/>
      <c r="KQJ21" s="28"/>
      <c r="KQK21" s="28"/>
      <c r="KQL21" s="28"/>
      <c r="KQM21" s="28"/>
      <c r="KQN21" s="28"/>
      <c r="KQO21" s="28"/>
      <c r="KQP21" s="28"/>
      <c r="KQQ21" s="28"/>
      <c r="KQR21" s="28"/>
      <c r="KQS21" s="28"/>
      <c r="KQT21" s="28"/>
      <c r="KQU21" s="28"/>
      <c r="KQV21" s="28"/>
      <c r="KQW21" s="28"/>
      <c r="KQX21" s="28"/>
      <c r="KQY21" s="28"/>
      <c r="KQZ21" s="28"/>
      <c r="KRA21" s="28"/>
      <c r="KRB21" s="28"/>
      <c r="KRC21" s="28"/>
      <c r="KRD21" s="28"/>
      <c r="KRE21" s="28"/>
      <c r="KRF21" s="28"/>
      <c r="KRG21" s="28"/>
      <c r="KRH21" s="28"/>
      <c r="KRI21" s="28"/>
      <c r="KRJ21" s="28"/>
      <c r="KRK21" s="28"/>
      <c r="KRL21" s="28"/>
      <c r="KRM21" s="28"/>
      <c r="KRN21" s="28"/>
      <c r="KRO21" s="28"/>
      <c r="KRP21" s="28"/>
      <c r="KRQ21" s="28"/>
      <c r="KRR21" s="28"/>
      <c r="KRS21" s="28"/>
      <c r="KRT21" s="28"/>
      <c r="KRU21" s="28"/>
      <c r="KRV21" s="28"/>
      <c r="KRW21" s="28"/>
      <c r="KRX21" s="28"/>
      <c r="KRY21" s="28"/>
      <c r="KRZ21" s="28"/>
      <c r="KSA21" s="28"/>
      <c r="KSB21" s="28"/>
      <c r="KSC21" s="28"/>
      <c r="KSD21" s="28"/>
      <c r="KSE21" s="28"/>
      <c r="KSF21" s="28"/>
      <c r="KSG21" s="28"/>
      <c r="KSH21" s="28"/>
      <c r="KSI21" s="28"/>
      <c r="KSJ21" s="28"/>
      <c r="KSK21" s="28"/>
      <c r="KSL21" s="28"/>
      <c r="KSM21" s="28"/>
      <c r="KSN21" s="28"/>
      <c r="KSO21" s="28"/>
      <c r="KSP21" s="28"/>
      <c r="KSQ21" s="28"/>
      <c r="KSR21" s="28"/>
      <c r="KSS21" s="28"/>
      <c r="KST21" s="28"/>
      <c r="KSU21" s="28"/>
      <c r="KSV21" s="28"/>
      <c r="KSW21" s="28"/>
      <c r="KSX21" s="28"/>
      <c r="KSY21" s="28"/>
      <c r="KSZ21" s="28"/>
      <c r="KTA21" s="28"/>
      <c r="KTB21" s="28"/>
      <c r="KTC21" s="28"/>
      <c r="KTD21" s="28"/>
      <c r="KTE21" s="28"/>
      <c r="KTF21" s="28"/>
      <c r="KTG21" s="28"/>
      <c r="KTH21" s="28"/>
      <c r="KTI21" s="28"/>
      <c r="KTJ21" s="28"/>
      <c r="KTK21" s="28"/>
      <c r="KTL21" s="28"/>
      <c r="KTM21" s="28"/>
      <c r="KTN21" s="28"/>
      <c r="KTO21" s="28"/>
      <c r="KTP21" s="28"/>
      <c r="KTQ21" s="28"/>
      <c r="KTR21" s="28"/>
      <c r="KTS21" s="28"/>
      <c r="KTT21" s="28"/>
      <c r="KTU21" s="28"/>
      <c r="KTV21" s="28"/>
      <c r="KTW21" s="28"/>
      <c r="KTX21" s="28"/>
      <c r="KTY21" s="28"/>
      <c r="KTZ21" s="28"/>
      <c r="KUA21" s="28"/>
      <c r="KUB21" s="28"/>
      <c r="KUC21" s="28"/>
      <c r="KUD21" s="28"/>
      <c r="KUE21" s="28"/>
      <c r="KUF21" s="28"/>
      <c r="KUG21" s="28"/>
      <c r="KUH21" s="28"/>
      <c r="KUI21" s="28"/>
      <c r="KUJ21" s="28"/>
      <c r="KUK21" s="28"/>
      <c r="KUL21" s="28"/>
      <c r="KUM21" s="28"/>
      <c r="KUN21" s="28"/>
      <c r="KUO21" s="28"/>
      <c r="KUP21" s="28"/>
      <c r="KUQ21" s="28"/>
      <c r="KUR21" s="28"/>
      <c r="KUS21" s="28"/>
      <c r="KUT21" s="28"/>
      <c r="KUU21" s="28"/>
      <c r="KUV21" s="28"/>
      <c r="KUW21" s="28"/>
      <c r="KUX21" s="28"/>
      <c r="KUY21" s="28"/>
      <c r="KUZ21" s="28"/>
      <c r="KVA21" s="28"/>
      <c r="KVB21" s="28"/>
      <c r="KVC21" s="28"/>
      <c r="KVD21" s="28"/>
      <c r="KVE21" s="28"/>
      <c r="KVF21" s="28"/>
      <c r="KVG21" s="28"/>
      <c r="KVH21" s="28"/>
      <c r="KVI21" s="28"/>
      <c r="KVJ21" s="28"/>
      <c r="KVK21" s="28"/>
      <c r="KVL21" s="28"/>
      <c r="KVM21" s="28"/>
      <c r="KVN21" s="28"/>
      <c r="KVO21" s="28"/>
      <c r="KVP21" s="28"/>
      <c r="KVQ21" s="28"/>
      <c r="KVR21" s="28"/>
      <c r="KVS21" s="28"/>
      <c r="KVT21" s="28"/>
      <c r="KVU21" s="28"/>
      <c r="KVV21" s="28"/>
      <c r="KVW21" s="28"/>
      <c r="KVX21" s="28"/>
      <c r="KVY21" s="28"/>
      <c r="KVZ21" s="28"/>
      <c r="KWA21" s="28"/>
      <c r="KWB21" s="28"/>
      <c r="KWC21" s="28"/>
      <c r="KWD21" s="28"/>
      <c r="KWE21" s="28"/>
      <c r="KWF21" s="28"/>
      <c r="KWG21" s="28"/>
      <c r="KWH21" s="28"/>
      <c r="KWI21" s="28"/>
      <c r="KWJ21" s="28"/>
      <c r="KWK21" s="28"/>
      <c r="KWL21" s="28"/>
      <c r="KWM21" s="28"/>
      <c r="KWN21" s="28"/>
      <c r="KWO21" s="28"/>
      <c r="KWP21" s="28"/>
      <c r="KWQ21" s="28"/>
      <c r="KWR21" s="28"/>
      <c r="KWS21" s="28"/>
      <c r="KWT21" s="28"/>
      <c r="KWU21" s="28"/>
      <c r="KWV21" s="28"/>
      <c r="KWW21" s="28"/>
      <c r="KWX21" s="28"/>
      <c r="KWY21" s="28"/>
      <c r="KWZ21" s="28"/>
      <c r="KXA21" s="28"/>
      <c r="KXB21" s="28"/>
      <c r="KXC21" s="28"/>
      <c r="KXD21" s="28"/>
      <c r="KXE21" s="28"/>
      <c r="KXF21" s="28"/>
      <c r="KXG21" s="28"/>
      <c r="KXH21" s="28"/>
      <c r="KXI21" s="28"/>
      <c r="KXJ21" s="28"/>
      <c r="KXK21" s="28"/>
      <c r="KXL21" s="28"/>
      <c r="KXM21" s="28"/>
      <c r="KXN21" s="28"/>
      <c r="KXO21" s="28"/>
      <c r="KXP21" s="28"/>
      <c r="KXQ21" s="28"/>
      <c r="KXR21" s="28"/>
      <c r="KXS21" s="28"/>
      <c r="KXT21" s="28"/>
      <c r="KXU21" s="28"/>
      <c r="KXV21" s="28"/>
      <c r="KXW21" s="28"/>
      <c r="KXX21" s="28"/>
      <c r="KXY21" s="28"/>
      <c r="KXZ21" s="28"/>
      <c r="KYA21" s="28"/>
      <c r="KYB21" s="28"/>
      <c r="KYC21" s="28"/>
      <c r="KYD21" s="28"/>
      <c r="KYE21" s="28"/>
      <c r="KYF21" s="28"/>
      <c r="KYG21" s="28"/>
      <c r="KYH21" s="28"/>
      <c r="KYI21" s="28"/>
      <c r="KYJ21" s="28"/>
      <c r="KYK21" s="28"/>
      <c r="KYL21" s="28"/>
      <c r="KYM21" s="28"/>
      <c r="KYN21" s="28"/>
      <c r="KYO21" s="28"/>
      <c r="KYP21" s="28"/>
      <c r="KYQ21" s="28"/>
      <c r="KYR21" s="28"/>
      <c r="KYS21" s="28"/>
      <c r="KYT21" s="28"/>
      <c r="KYU21" s="28"/>
      <c r="KYV21" s="28"/>
      <c r="KYW21" s="28"/>
      <c r="KYX21" s="28"/>
      <c r="KYY21" s="28"/>
      <c r="KYZ21" s="28"/>
      <c r="KZA21" s="28"/>
      <c r="KZB21" s="28"/>
      <c r="KZC21" s="28"/>
      <c r="KZD21" s="28"/>
      <c r="KZE21" s="28"/>
      <c r="KZF21" s="28"/>
      <c r="KZG21" s="28"/>
      <c r="KZH21" s="28"/>
      <c r="KZI21" s="28"/>
      <c r="KZJ21" s="28"/>
      <c r="KZK21" s="28"/>
      <c r="KZL21" s="28"/>
      <c r="KZM21" s="28"/>
      <c r="KZN21" s="28"/>
      <c r="KZO21" s="28"/>
      <c r="KZP21" s="28"/>
      <c r="KZQ21" s="28"/>
      <c r="KZR21" s="28"/>
      <c r="KZS21" s="28"/>
      <c r="KZT21" s="28"/>
      <c r="KZU21" s="28"/>
      <c r="KZV21" s="28"/>
      <c r="KZW21" s="28"/>
      <c r="KZX21" s="28"/>
      <c r="KZY21" s="28"/>
      <c r="KZZ21" s="28"/>
      <c r="LAA21" s="28"/>
      <c r="LAB21" s="28"/>
      <c r="LAC21" s="28"/>
      <c r="LAD21" s="28"/>
      <c r="LAE21" s="28"/>
      <c r="LAF21" s="28"/>
      <c r="LAG21" s="28"/>
      <c r="LAH21" s="28"/>
      <c r="LAI21" s="28"/>
      <c r="LAJ21" s="28"/>
      <c r="LAK21" s="28"/>
      <c r="LAL21" s="28"/>
      <c r="LAM21" s="28"/>
      <c r="LAN21" s="28"/>
      <c r="LAO21" s="28"/>
      <c r="LAP21" s="28"/>
      <c r="LAQ21" s="28"/>
      <c r="LAR21" s="28"/>
      <c r="LAS21" s="28"/>
      <c r="LAT21" s="28"/>
      <c r="LAU21" s="28"/>
      <c r="LAV21" s="28"/>
      <c r="LAW21" s="28"/>
      <c r="LAX21" s="28"/>
      <c r="LAY21" s="28"/>
      <c r="LAZ21" s="28"/>
      <c r="LBA21" s="28"/>
      <c r="LBB21" s="28"/>
      <c r="LBC21" s="28"/>
      <c r="LBD21" s="28"/>
      <c r="LBE21" s="28"/>
      <c r="LBF21" s="28"/>
      <c r="LBG21" s="28"/>
      <c r="LBH21" s="28"/>
      <c r="LBI21" s="28"/>
      <c r="LBJ21" s="28"/>
      <c r="LBK21" s="28"/>
      <c r="LBL21" s="28"/>
      <c r="LBM21" s="28"/>
      <c r="LBN21" s="28"/>
      <c r="LBO21" s="28"/>
      <c r="LBP21" s="28"/>
      <c r="LBQ21" s="28"/>
      <c r="LBR21" s="28"/>
      <c r="LBS21" s="28"/>
      <c r="LBT21" s="28"/>
      <c r="LBU21" s="28"/>
      <c r="LBV21" s="28"/>
      <c r="LBW21" s="28"/>
      <c r="LBX21" s="28"/>
      <c r="LBY21" s="28"/>
      <c r="LBZ21" s="28"/>
      <c r="LCA21" s="28"/>
      <c r="LCB21" s="28"/>
      <c r="LCC21" s="28"/>
      <c r="LCD21" s="28"/>
      <c r="LCE21" s="28"/>
      <c r="LCF21" s="28"/>
      <c r="LCG21" s="28"/>
      <c r="LCH21" s="28"/>
      <c r="LCI21" s="28"/>
      <c r="LCJ21" s="28"/>
      <c r="LCK21" s="28"/>
      <c r="LCL21" s="28"/>
      <c r="LCM21" s="28"/>
      <c r="LCN21" s="28"/>
      <c r="LCO21" s="28"/>
      <c r="LCP21" s="28"/>
      <c r="LCQ21" s="28"/>
      <c r="LCR21" s="28"/>
      <c r="LCS21" s="28"/>
      <c r="LCT21" s="28"/>
      <c r="LCU21" s="28"/>
      <c r="LCV21" s="28"/>
      <c r="LCW21" s="28"/>
      <c r="LCX21" s="28"/>
      <c r="LCY21" s="28"/>
      <c r="LCZ21" s="28"/>
      <c r="LDA21" s="28"/>
      <c r="LDB21" s="28"/>
      <c r="LDC21" s="28"/>
      <c r="LDD21" s="28"/>
      <c r="LDE21" s="28"/>
      <c r="LDF21" s="28"/>
      <c r="LDG21" s="28"/>
      <c r="LDH21" s="28"/>
      <c r="LDI21" s="28"/>
      <c r="LDJ21" s="28"/>
      <c r="LDK21" s="28"/>
      <c r="LDL21" s="28"/>
      <c r="LDM21" s="28"/>
      <c r="LDN21" s="28"/>
      <c r="LDO21" s="28"/>
      <c r="LDP21" s="28"/>
      <c r="LDQ21" s="28"/>
      <c r="LDR21" s="28"/>
      <c r="LDS21" s="28"/>
      <c r="LDT21" s="28"/>
      <c r="LDU21" s="28"/>
      <c r="LDV21" s="28"/>
      <c r="LDW21" s="28"/>
      <c r="LDX21" s="28"/>
      <c r="LDY21" s="28"/>
      <c r="LDZ21" s="28"/>
      <c r="LEA21" s="28"/>
      <c r="LEB21" s="28"/>
      <c r="LEC21" s="28"/>
      <c r="LED21" s="28"/>
      <c r="LEE21" s="28"/>
      <c r="LEF21" s="28"/>
      <c r="LEG21" s="28"/>
      <c r="LEH21" s="28"/>
      <c r="LEI21" s="28"/>
      <c r="LEJ21" s="28"/>
      <c r="LEK21" s="28"/>
      <c r="LEL21" s="28"/>
      <c r="LEM21" s="28"/>
      <c r="LEN21" s="28"/>
      <c r="LEO21" s="28"/>
      <c r="LEP21" s="28"/>
      <c r="LEQ21" s="28"/>
      <c r="LER21" s="28"/>
      <c r="LES21" s="28"/>
      <c r="LET21" s="28"/>
      <c r="LEU21" s="28"/>
      <c r="LEV21" s="28"/>
      <c r="LEW21" s="28"/>
      <c r="LEX21" s="28"/>
      <c r="LEY21" s="28"/>
      <c r="LEZ21" s="28"/>
      <c r="LFA21" s="28"/>
      <c r="LFB21" s="28"/>
      <c r="LFC21" s="28"/>
      <c r="LFD21" s="28"/>
      <c r="LFE21" s="28"/>
      <c r="LFF21" s="28"/>
      <c r="LFG21" s="28"/>
      <c r="LFH21" s="28"/>
      <c r="LFI21" s="28"/>
      <c r="LFJ21" s="28"/>
      <c r="LFK21" s="28"/>
      <c r="LFL21" s="28"/>
      <c r="LFM21" s="28"/>
      <c r="LFN21" s="28"/>
      <c r="LFO21" s="28"/>
      <c r="LFP21" s="28"/>
      <c r="LFQ21" s="28"/>
      <c r="LFR21" s="28"/>
      <c r="LFS21" s="28"/>
      <c r="LFT21" s="28"/>
      <c r="LFU21" s="28"/>
      <c r="LFV21" s="28"/>
      <c r="LFW21" s="28"/>
      <c r="LFX21" s="28"/>
      <c r="LFY21" s="28"/>
      <c r="LFZ21" s="28"/>
      <c r="LGA21" s="28"/>
      <c r="LGB21" s="28"/>
      <c r="LGC21" s="28"/>
      <c r="LGD21" s="28"/>
      <c r="LGE21" s="28"/>
      <c r="LGF21" s="28"/>
      <c r="LGG21" s="28"/>
      <c r="LGH21" s="28"/>
      <c r="LGI21" s="28"/>
      <c r="LGJ21" s="28"/>
      <c r="LGK21" s="28"/>
      <c r="LGL21" s="28"/>
      <c r="LGM21" s="28"/>
      <c r="LGN21" s="28"/>
      <c r="LGO21" s="28"/>
      <c r="LGP21" s="28"/>
      <c r="LGQ21" s="28"/>
      <c r="LGR21" s="28"/>
      <c r="LGS21" s="28"/>
      <c r="LGT21" s="28"/>
      <c r="LGU21" s="28"/>
      <c r="LGV21" s="28"/>
      <c r="LGW21" s="28"/>
      <c r="LGX21" s="28"/>
      <c r="LGY21" s="28"/>
      <c r="LGZ21" s="28"/>
      <c r="LHA21" s="28"/>
      <c r="LHB21" s="28"/>
      <c r="LHC21" s="28"/>
      <c r="LHD21" s="28"/>
      <c r="LHE21" s="28"/>
      <c r="LHF21" s="28"/>
      <c r="LHG21" s="28"/>
      <c r="LHH21" s="28"/>
      <c r="LHI21" s="28"/>
      <c r="LHJ21" s="28"/>
      <c r="LHK21" s="28"/>
      <c r="LHL21" s="28"/>
      <c r="LHM21" s="28"/>
      <c r="LHN21" s="28"/>
      <c r="LHO21" s="28"/>
      <c r="LHP21" s="28"/>
      <c r="LHQ21" s="28"/>
      <c r="LHR21" s="28"/>
      <c r="LHS21" s="28"/>
      <c r="LHT21" s="28"/>
      <c r="LHU21" s="28"/>
      <c r="LHV21" s="28"/>
      <c r="LHW21" s="28"/>
      <c r="LHX21" s="28"/>
      <c r="LHY21" s="28"/>
      <c r="LHZ21" s="28"/>
      <c r="LIA21" s="28"/>
      <c r="LIB21" s="28"/>
      <c r="LIC21" s="28"/>
      <c r="LID21" s="28"/>
      <c r="LIE21" s="28"/>
      <c r="LIF21" s="28"/>
      <c r="LIG21" s="28"/>
      <c r="LIH21" s="28"/>
      <c r="LII21" s="28"/>
      <c r="LIJ21" s="28"/>
      <c r="LIK21" s="28"/>
      <c r="LIL21" s="28"/>
      <c r="LIM21" s="28"/>
      <c r="LIN21" s="28"/>
      <c r="LIO21" s="28"/>
      <c r="LIP21" s="28"/>
      <c r="LIQ21" s="28"/>
      <c r="LIR21" s="28"/>
      <c r="LIS21" s="28"/>
      <c r="LIT21" s="28"/>
      <c r="LIU21" s="28"/>
      <c r="LIV21" s="28"/>
      <c r="LIW21" s="28"/>
      <c r="LIX21" s="28"/>
      <c r="LIY21" s="28"/>
      <c r="LIZ21" s="28"/>
      <c r="LJA21" s="28"/>
      <c r="LJB21" s="28"/>
      <c r="LJC21" s="28"/>
      <c r="LJD21" s="28"/>
      <c r="LJE21" s="28"/>
      <c r="LJF21" s="28"/>
      <c r="LJG21" s="28"/>
      <c r="LJH21" s="28"/>
      <c r="LJI21" s="28"/>
      <c r="LJJ21" s="28"/>
      <c r="LJK21" s="28"/>
      <c r="LJL21" s="28"/>
      <c r="LJM21" s="28"/>
      <c r="LJN21" s="28"/>
      <c r="LJO21" s="28"/>
      <c r="LJP21" s="28"/>
      <c r="LJQ21" s="28"/>
      <c r="LJR21" s="28"/>
      <c r="LJS21" s="28"/>
      <c r="LJT21" s="28"/>
      <c r="LJU21" s="28"/>
      <c r="LJV21" s="28"/>
      <c r="LJW21" s="28"/>
      <c r="LJX21" s="28"/>
      <c r="LJY21" s="28"/>
      <c r="LJZ21" s="28"/>
      <c r="LKA21" s="28"/>
      <c r="LKB21" s="28"/>
      <c r="LKC21" s="28"/>
      <c r="LKD21" s="28"/>
      <c r="LKE21" s="28"/>
      <c r="LKF21" s="28"/>
      <c r="LKG21" s="28"/>
      <c r="LKH21" s="28"/>
      <c r="LKI21" s="28"/>
      <c r="LKJ21" s="28"/>
      <c r="LKK21" s="28"/>
      <c r="LKL21" s="28"/>
      <c r="LKM21" s="28"/>
      <c r="LKN21" s="28"/>
      <c r="LKO21" s="28"/>
      <c r="LKP21" s="28"/>
      <c r="LKQ21" s="28"/>
      <c r="LKR21" s="28"/>
      <c r="LKS21" s="28"/>
      <c r="LKT21" s="28"/>
      <c r="LKU21" s="28"/>
      <c r="LKV21" s="28"/>
      <c r="LKW21" s="28"/>
      <c r="LKX21" s="28"/>
      <c r="LKY21" s="28"/>
      <c r="LKZ21" s="28"/>
      <c r="LLA21" s="28"/>
      <c r="LLB21" s="28"/>
      <c r="LLC21" s="28"/>
      <c r="LLD21" s="28"/>
      <c r="LLE21" s="28"/>
      <c r="LLF21" s="28"/>
      <c r="LLG21" s="28"/>
      <c r="LLH21" s="28"/>
      <c r="LLI21" s="28"/>
      <c r="LLJ21" s="28"/>
      <c r="LLK21" s="28"/>
      <c r="LLL21" s="28"/>
      <c r="LLM21" s="28"/>
      <c r="LLN21" s="28"/>
      <c r="LLO21" s="28"/>
      <c r="LLP21" s="28"/>
      <c r="LLQ21" s="28"/>
      <c r="LLR21" s="28"/>
      <c r="LLS21" s="28"/>
      <c r="LLT21" s="28"/>
      <c r="LLU21" s="28"/>
      <c r="LLV21" s="28"/>
      <c r="LLW21" s="28"/>
      <c r="LLX21" s="28"/>
      <c r="LLY21" s="28"/>
      <c r="LLZ21" s="28"/>
      <c r="LMA21" s="28"/>
      <c r="LMB21" s="28"/>
      <c r="LMC21" s="28"/>
      <c r="LMD21" s="28"/>
      <c r="LME21" s="28"/>
      <c r="LMF21" s="28"/>
      <c r="LMG21" s="28"/>
      <c r="LMH21" s="28"/>
      <c r="LMI21" s="28"/>
      <c r="LMJ21" s="28"/>
      <c r="LMK21" s="28"/>
      <c r="LML21" s="28"/>
      <c r="LMM21" s="28"/>
      <c r="LMN21" s="28"/>
      <c r="LMO21" s="28"/>
      <c r="LMP21" s="28"/>
      <c r="LMQ21" s="28"/>
      <c r="LMR21" s="28"/>
      <c r="LMS21" s="28"/>
      <c r="LMT21" s="28"/>
      <c r="LMU21" s="28"/>
      <c r="LMV21" s="28"/>
      <c r="LMW21" s="28"/>
      <c r="LMX21" s="28"/>
      <c r="LMY21" s="28"/>
      <c r="LMZ21" s="28"/>
      <c r="LNA21" s="28"/>
      <c r="LNB21" s="28"/>
      <c r="LNC21" s="28"/>
      <c r="LND21" s="28"/>
      <c r="LNE21" s="28"/>
      <c r="LNF21" s="28"/>
      <c r="LNG21" s="28"/>
      <c r="LNH21" s="28"/>
      <c r="LNI21" s="28"/>
      <c r="LNJ21" s="28"/>
      <c r="LNK21" s="28"/>
      <c r="LNL21" s="28"/>
      <c r="LNM21" s="28"/>
      <c r="LNN21" s="28"/>
      <c r="LNO21" s="28"/>
      <c r="LNP21" s="28"/>
      <c r="LNQ21" s="28"/>
      <c r="LNR21" s="28"/>
      <c r="LNS21" s="28"/>
      <c r="LNT21" s="28"/>
      <c r="LNU21" s="28"/>
      <c r="LNV21" s="28"/>
      <c r="LNW21" s="28"/>
      <c r="LNX21" s="28"/>
      <c r="LNY21" s="28"/>
      <c r="LNZ21" s="28"/>
      <c r="LOA21" s="28"/>
      <c r="LOB21" s="28"/>
      <c r="LOC21" s="28"/>
      <c r="LOD21" s="28"/>
      <c r="LOE21" s="28"/>
      <c r="LOF21" s="28"/>
      <c r="LOG21" s="28"/>
      <c r="LOH21" s="28"/>
      <c r="LOI21" s="28"/>
      <c r="LOJ21" s="28"/>
      <c r="LOK21" s="28"/>
      <c r="LOL21" s="28"/>
      <c r="LOM21" s="28"/>
      <c r="LON21" s="28"/>
      <c r="LOO21" s="28"/>
      <c r="LOP21" s="28"/>
      <c r="LOQ21" s="28"/>
      <c r="LOR21" s="28"/>
      <c r="LOS21" s="28"/>
      <c r="LOT21" s="28"/>
      <c r="LOU21" s="28"/>
      <c r="LOV21" s="28"/>
      <c r="LOW21" s="28"/>
      <c r="LOX21" s="28"/>
      <c r="LOY21" s="28"/>
      <c r="LOZ21" s="28"/>
      <c r="LPA21" s="28"/>
      <c r="LPB21" s="28"/>
      <c r="LPC21" s="28"/>
      <c r="LPD21" s="28"/>
      <c r="LPE21" s="28"/>
      <c r="LPF21" s="28"/>
      <c r="LPG21" s="28"/>
      <c r="LPH21" s="28"/>
      <c r="LPI21" s="28"/>
      <c r="LPJ21" s="28"/>
      <c r="LPK21" s="28"/>
      <c r="LPL21" s="28"/>
      <c r="LPM21" s="28"/>
      <c r="LPN21" s="28"/>
      <c r="LPO21" s="28"/>
      <c r="LPP21" s="28"/>
      <c r="LPQ21" s="28"/>
      <c r="LPR21" s="28"/>
      <c r="LPS21" s="28"/>
      <c r="LPT21" s="28"/>
      <c r="LPU21" s="28"/>
      <c r="LPV21" s="28"/>
      <c r="LPW21" s="28"/>
      <c r="LPX21" s="28"/>
      <c r="LPY21" s="28"/>
      <c r="LPZ21" s="28"/>
      <c r="LQA21" s="28"/>
      <c r="LQB21" s="28"/>
      <c r="LQC21" s="28"/>
      <c r="LQD21" s="28"/>
      <c r="LQE21" s="28"/>
      <c r="LQF21" s="28"/>
      <c r="LQG21" s="28"/>
      <c r="LQH21" s="28"/>
      <c r="LQI21" s="28"/>
      <c r="LQJ21" s="28"/>
      <c r="LQK21" s="28"/>
      <c r="LQL21" s="28"/>
      <c r="LQM21" s="28"/>
      <c r="LQN21" s="28"/>
      <c r="LQO21" s="28"/>
      <c r="LQP21" s="28"/>
      <c r="LQQ21" s="28"/>
      <c r="LQR21" s="28"/>
      <c r="LQS21" s="28"/>
      <c r="LQT21" s="28"/>
      <c r="LQU21" s="28"/>
      <c r="LQV21" s="28"/>
      <c r="LQW21" s="28"/>
      <c r="LQX21" s="28"/>
      <c r="LQY21" s="28"/>
      <c r="LQZ21" s="28"/>
      <c r="LRA21" s="28"/>
      <c r="LRB21" s="28"/>
      <c r="LRC21" s="28"/>
      <c r="LRD21" s="28"/>
      <c r="LRE21" s="28"/>
      <c r="LRF21" s="28"/>
      <c r="LRG21" s="28"/>
      <c r="LRH21" s="28"/>
      <c r="LRI21" s="28"/>
      <c r="LRJ21" s="28"/>
      <c r="LRK21" s="28"/>
      <c r="LRL21" s="28"/>
      <c r="LRM21" s="28"/>
      <c r="LRN21" s="28"/>
      <c r="LRO21" s="28"/>
      <c r="LRP21" s="28"/>
      <c r="LRQ21" s="28"/>
      <c r="LRR21" s="28"/>
      <c r="LRS21" s="28"/>
      <c r="LRT21" s="28"/>
      <c r="LRU21" s="28"/>
      <c r="LRV21" s="28"/>
      <c r="LRW21" s="28"/>
      <c r="LRX21" s="28"/>
      <c r="LRY21" s="28"/>
      <c r="LRZ21" s="28"/>
      <c r="LSA21" s="28"/>
      <c r="LSB21" s="28"/>
      <c r="LSC21" s="28"/>
      <c r="LSD21" s="28"/>
      <c r="LSE21" s="28"/>
      <c r="LSF21" s="28"/>
      <c r="LSG21" s="28"/>
      <c r="LSH21" s="28"/>
      <c r="LSI21" s="28"/>
      <c r="LSJ21" s="28"/>
      <c r="LSK21" s="28"/>
      <c r="LSL21" s="28"/>
      <c r="LSM21" s="28"/>
      <c r="LSN21" s="28"/>
      <c r="LSO21" s="28"/>
      <c r="LSP21" s="28"/>
      <c r="LSQ21" s="28"/>
      <c r="LSR21" s="28"/>
      <c r="LSS21" s="28"/>
      <c r="LST21" s="28"/>
      <c r="LSU21" s="28"/>
      <c r="LSV21" s="28"/>
      <c r="LSW21" s="28"/>
      <c r="LSX21" s="28"/>
      <c r="LSY21" s="28"/>
      <c r="LSZ21" s="28"/>
      <c r="LTA21" s="28"/>
      <c r="LTB21" s="28"/>
      <c r="LTC21" s="28"/>
      <c r="LTD21" s="28"/>
      <c r="LTE21" s="28"/>
      <c r="LTF21" s="28"/>
      <c r="LTG21" s="28"/>
      <c r="LTH21" s="28"/>
      <c r="LTI21" s="28"/>
      <c r="LTJ21" s="28"/>
      <c r="LTK21" s="28"/>
      <c r="LTL21" s="28"/>
      <c r="LTM21" s="28"/>
      <c r="LTN21" s="28"/>
      <c r="LTO21" s="28"/>
      <c r="LTP21" s="28"/>
      <c r="LTQ21" s="28"/>
      <c r="LTR21" s="28"/>
      <c r="LTS21" s="28"/>
      <c r="LTT21" s="28"/>
      <c r="LTU21" s="28"/>
      <c r="LTV21" s="28"/>
      <c r="LTW21" s="28"/>
      <c r="LTX21" s="28"/>
      <c r="LTY21" s="28"/>
      <c r="LTZ21" s="28"/>
      <c r="LUA21" s="28"/>
      <c r="LUB21" s="28"/>
      <c r="LUC21" s="28"/>
      <c r="LUD21" s="28"/>
      <c r="LUE21" s="28"/>
      <c r="LUF21" s="28"/>
      <c r="LUG21" s="28"/>
      <c r="LUH21" s="28"/>
      <c r="LUI21" s="28"/>
      <c r="LUJ21" s="28"/>
      <c r="LUK21" s="28"/>
      <c r="LUL21" s="28"/>
      <c r="LUM21" s="28"/>
      <c r="LUN21" s="28"/>
      <c r="LUO21" s="28"/>
      <c r="LUP21" s="28"/>
      <c r="LUQ21" s="28"/>
      <c r="LUR21" s="28"/>
      <c r="LUS21" s="28"/>
      <c r="LUT21" s="28"/>
      <c r="LUU21" s="28"/>
      <c r="LUV21" s="28"/>
      <c r="LUW21" s="28"/>
      <c r="LUX21" s="28"/>
      <c r="LUY21" s="28"/>
      <c r="LUZ21" s="28"/>
      <c r="LVA21" s="28"/>
      <c r="LVB21" s="28"/>
      <c r="LVC21" s="28"/>
      <c r="LVD21" s="28"/>
      <c r="LVE21" s="28"/>
      <c r="LVF21" s="28"/>
      <c r="LVG21" s="28"/>
      <c r="LVH21" s="28"/>
      <c r="LVI21" s="28"/>
      <c r="LVJ21" s="28"/>
      <c r="LVK21" s="28"/>
      <c r="LVL21" s="28"/>
      <c r="LVM21" s="28"/>
      <c r="LVN21" s="28"/>
      <c r="LVO21" s="28"/>
      <c r="LVP21" s="28"/>
      <c r="LVQ21" s="28"/>
      <c r="LVR21" s="28"/>
      <c r="LVS21" s="28"/>
      <c r="LVT21" s="28"/>
      <c r="LVU21" s="28"/>
      <c r="LVV21" s="28"/>
      <c r="LVW21" s="28"/>
      <c r="LVX21" s="28"/>
      <c r="LVY21" s="28"/>
      <c r="LVZ21" s="28"/>
      <c r="LWA21" s="28"/>
      <c r="LWB21" s="28"/>
      <c r="LWC21" s="28"/>
      <c r="LWD21" s="28"/>
      <c r="LWE21" s="28"/>
      <c r="LWF21" s="28"/>
      <c r="LWG21" s="28"/>
      <c r="LWH21" s="28"/>
      <c r="LWI21" s="28"/>
      <c r="LWJ21" s="28"/>
      <c r="LWK21" s="28"/>
      <c r="LWL21" s="28"/>
      <c r="LWM21" s="28"/>
      <c r="LWN21" s="28"/>
      <c r="LWO21" s="28"/>
      <c r="LWP21" s="28"/>
      <c r="LWQ21" s="28"/>
      <c r="LWR21" s="28"/>
      <c r="LWS21" s="28"/>
      <c r="LWT21" s="28"/>
      <c r="LWU21" s="28"/>
      <c r="LWV21" s="28"/>
      <c r="LWW21" s="28"/>
      <c r="LWX21" s="28"/>
      <c r="LWY21" s="28"/>
      <c r="LWZ21" s="28"/>
      <c r="LXA21" s="28"/>
      <c r="LXB21" s="28"/>
      <c r="LXC21" s="28"/>
      <c r="LXD21" s="28"/>
      <c r="LXE21" s="28"/>
      <c r="LXF21" s="28"/>
      <c r="LXG21" s="28"/>
      <c r="LXH21" s="28"/>
      <c r="LXI21" s="28"/>
      <c r="LXJ21" s="28"/>
      <c r="LXK21" s="28"/>
      <c r="LXL21" s="28"/>
      <c r="LXM21" s="28"/>
      <c r="LXN21" s="28"/>
      <c r="LXO21" s="28"/>
      <c r="LXP21" s="28"/>
      <c r="LXQ21" s="28"/>
      <c r="LXR21" s="28"/>
      <c r="LXS21" s="28"/>
      <c r="LXT21" s="28"/>
      <c r="LXU21" s="28"/>
      <c r="LXV21" s="28"/>
      <c r="LXW21" s="28"/>
      <c r="LXX21" s="28"/>
      <c r="LXY21" s="28"/>
      <c r="LXZ21" s="28"/>
      <c r="LYA21" s="28"/>
      <c r="LYB21" s="28"/>
      <c r="LYC21" s="28"/>
      <c r="LYD21" s="28"/>
      <c r="LYE21" s="28"/>
      <c r="LYF21" s="28"/>
      <c r="LYG21" s="28"/>
      <c r="LYH21" s="28"/>
      <c r="LYI21" s="28"/>
      <c r="LYJ21" s="28"/>
      <c r="LYK21" s="28"/>
      <c r="LYL21" s="28"/>
      <c r="LYM21" s="28"/>
      <c r="LYN21" s="28"/>
      <c r="LYO21" s="28"/>
      <c r="LYP21" s="28"/>
      <c r="LYQ21" s="28"/>
      <c r="LYR21" s="28"/>
      <c r="LYS21" s="28"/>
      <c r="LYT21" s="28"/>
      <c r="LYU21" s="28"/>
      <c r="LYV21" s="28"/>
      <c r="LYW21" s="28"/>
      <c r="LYX21" s="28"/>
      <c r="LYY21" s="28"/>
      <c r="LYZ21" s="28"/>
      <c r="LZA21" s="28"/>
      <c r="LZB21" s="28"/>
      <c r="LZC21" s="28"/>
      <c r="LZD21" s="28"/>
      <c r="LZE21" s="28"/>
      <c r="LZF21" s="28"/>
      <c r="LZG21" s="28"/>
      <c r="LZH21" s="28"/>
      <c r="LZI21" s="28"/>
      <c r="LZJ21" s="28"/>
      <c r="LZK21" s="28"/>
      <c r="LZL21" s="28"/>
      <c r="LZM21" s="28"/>
      <c r="LZN21" s="28"/>
      <c r="LZO21" s="28"/>
      <c r="LZP21" s="28"/>
      <c r="LZQ21" s="28"/>
      <c r="LZR21" s="28"/>
      <c r="LZS21" s="28"/>
      <c r="LZT21" s="28"/>
      <c r="LZU21" s="28"/>
      <c r="LZV21" s="28"/>
      <c r="LZW21" s="28"/>
      <c r="LZX21" s="28"/>
      <c r="LZY21" s="28"/>
      <c r="LZZ21" s="28"/>
      <c r="MAA21" s="28"/>
      <c r="MAB21" s="28"/>
      <c r="MAC21" s="28"/>
      <c r="MAD21" s="28"/>
      <c r="MAE21" s="28"/>
      <c r="MAF21" s="28"/>
      <c r="MAG21" s="28"/>
      <c r="MAH21" s="28"/>
      <c r="MAI21" s="28"/>
      <c r="MAJ21" s="28"/>
      <c r="MAK21" s="28"/>
      <c r="MAL21" s="28"/>
      <c r="MAM21" s="28"/>
      <c r="MAN21" s="28"/>
      <c r="MAO21" s="28"/>
      <c r="MAP21" s="28"/>
      <c r="MAQ21" s="28"/>
      <c r="MAR21" s="28"/>
      <c r="MAS21" s="28"/>
      <c r="MAT21" s="28"/>
      <c r="MAU21" s="28"/>
      <c r="MAV21" s="28"/>
      <c r="MAW21" s="28"/>
      <c r="MAX21" s="28"/>
      <c r="MAY21" s="28"/>
      <c r="MAZ21" s="28"/>
      <c r="MBA21" s="28"/>
      <c r="MBB21" s="28"/>
      <c r="MBC21" s="28"/>
      <c r="MBD21" s="28"/>
      <c r="MBE21" s="28"/>
      <c r="MBF21" s="28"/>
      <c r="MBG21" s="28"/>
      <c r="MBH21" s="28"/>
      <c r="MBI21" s="28"/>
      <c r="MBJ21" s="28"/>
      <c r="MBK21" s="28"/>
      <c r="MBL21" s="28"/>
      <c r="MBM21" s="28"/>
      <c r="MBN21" s="28"/>
      <c r="MBO21" s="28"/>
      <c r="MBP21" s="28"/>
      <c r="MBQ21" s="28"/>
      <c r="MBR21" s="28"/>
      <c r="MBS21" s="28"/>
      <c r="MBT21" s="28"/>
      <c r="MBU21" s="28"/>
      <c r="MBV21" s="28"/>
      <c r="MBW21" s="28"/>
      <c r="MBX21" s="28"/>
      <c r="MBY21" s="28"/>
      <c r="MBZ21" s="28"/>
      <c r="MCA21" s="28"/>
      <c r="MCB21" s="28"/>
      <c r="MCC21" s="28"/>
      <c r="MCD21" s="28"/>
      <c r="MCE21" s="28"/>
      <c r="MCF21" s="28"/>
      <c r="MCG21" s="28"/>
      <c r="MCH21" s="28"/>
      <c r="MCI21" s="28"/>
      <c r="MCJ21" s="28"/>
      <c r="MCK21" s="28"/>
      <c r="MCL21" s="28"/>
      <c r="MCM21" s="28"/>
      <c r="MCN21" s="28"/>
      <c r="MCO21" s="28"/>
      <c r="MCP21" s="28"/>
      <c r="MCQ21" s="28"/>
      <c r="MCR21" s="28"/>
      <c r="MCS21" s="28"/>
      <c r="MCT21" s="28"/>
      <c r="MCU21" s="28"/>
      <c r="MCV21" s="28"/>
      <c r="MCW21" s="28"/>
      <c r="MCX21" s="28"/>
      <c r="MCY21" s="28"/>
      <c r="MCZ21" s="28"/>
      <c r="MDA21" s="28"/>
      <c r="MDB21" s="28"/>
      <c r="MDC21" s="28"/>
      <c r="MDD21" s="28"/>
      <c r="MDE21" s="28"/>
      <c r="MDF21" s="28"/>
      <c r="MDG21" s="28"/>
      <c r="MDH21" s="28"/>
      <c r="MDI21" s="28"/>
      <c r="MDJ21" s="28"/>
      <c r="MDK21" s="28"/>
      <c r="MDL21" s="28"/>
      <c r="MDM21" s="28"/>
      <c r="MDN21" s="28"/>
      <c r="MDO21" s="28"/>
      <c r="MDP21" s="28"/>
      <c r="MDQ21" s="28"/>
      <c r="MDR21" s="28"/>
      <c r="MDS21" s="28"/>
      <c r="MDT21" s="28"/>
      <c r="MDU21" s="28"/>
      <c r="MDV21" s="28"/>
      <c r="MDW21" s="28"/>
      <c r="MDX21" s="28"/>
      <c r="MDY21" s="28"/>
      <c r="MDZ21" s="28"/>
      <c r="MEA21" s="28"/>
      <c r="MEB21" s="28"/>
      <c r="MEC21" s="28"/>
      <c r="MED21" s="28"/>
      <c r="MEE21" s="28"/>
      <c r="MEF21" s="28"/>
      <c r="MEG21" s="28"/>
      <c r="MEH21" s="28"/>
      <c r="MEI21" s="28"/>
      <c r="MEJ21" s="28"/>
      <c r="MEK21" s="28"/>
      <c r="MEL21" s="28"/>
      <c r="MEM21" s="28"/>
      <c r="MEN21" s="28"/>
      <c r="MEO21" s="28"/>
      <c r="MEP21" s="28"/>
      <c r="MEQ21" s="28"/>
      <c r="MER21" s="28"/>
      <c r="MES21" s="28"/>
      <c r="MET21" s="28"/>
      <c r="MEU21" s="28"/>
      <c r="MEV21" s="28"/>
      <c r="MEW21" s="28"/>
      <c r="MEX21" s="28"/>
      <c r="MEY21" s="28"/>
      <c r="MEZ21" s="28"/>
      <c r="MFA21" s="28"/>
      <c r="MFB21" s="28"/>
      <c r="MFC21" s="28"/>
      <c r="MFD21" s="28"/>
      <c r="MFE21" s="28"/>
      <c r="MFF21" s="28"/>
      <c r="MFG21" s="28"/>
      <c r="MFH21" s="28"/>
      <c r="MFI21" s="28"/>
      <c r="MFJ21" s="28"/>
      <c r="MFK21" s="28"/>
      <c r="MFL21" s="28"/>
      <c r="MFM21" s="28"/>
      <c r="MFN21" s="28"/>
      <c r="MFO21" s="28"/>
      <c r="MFP21" s="28"/>
      <c r="MFQ21" s="28"/>
      <c r="MFR21" s="28"/>
      <c r="MFS21" s="28"/>
      <c r="MFT21" s="28"/>
      <c r="MFU21" s="28"/>
      <c r="MFV21" s="28"/>
      <c r="MFW21" s="28"/>
      <c r="MFX21" s="28"/>
      <c r="MFY21" s="28"/>
      <c r="MFZ21" s="28"/>
      <c r="MGA21" s="28"/>
      <c r="MGB21" s="28"/>
      <c r="MGC21" s="28"/>
      <c r="MGD21" s="28"/>
      <c r="MGE21" s="28"/>
      <c r="MGF21" s="28"/>
      <c r="MGG21" s="28"/>
      <c r="MGH21" s="28"/>
      <c r="MGI21" s="28"/>
      <c r="MGJ21" s="28"/>
      <c r="MGK21" s="28"/>
      <c r="MGL21" s="28"/>
      <c r="MGM21" s="28"/>
      <c r="MGN21" s="28"/>
      <c r="MGO21" s="28"/>
      <c r="MGP21" s="28"/>
      <c r="MGQ21" s="28"/>
      <c r="MGR21" s="28"/>
      <c r="MGS21" s="28"/>
      <c r="MGT21" s="28"/>
      <c r="MGU21" s="28"/>
      <c r="MGV21" s="28"/>
      <c r="MGW21" s="28"/>
      <c r="MGX21" s="28"/>
      <c r="MGY21" s="28"/>
      <c r="MGZ21" s="28"/>
      <c r="MHA21" s="28"/>
      <c r="MHB21" s="28"/>
      <c r="MHC21" s="28"/>
      <c r="MHD21" s="28"/>
      <c r="MHE21" s="28"/>
      <c r="MHF21" s="28"/>
      <c r="MHG21" s="28"/>
      <c r="MHH21" s="28"/>
      <c r="MHI21" s="28"/>
      <c r="MHJ21" s="28"/>
      <c r="MHK21" s="28"/>
      <c r="MHL21" s="28"/>
      <c r="MHM21" s="28"/>
      <c r="MHN21" s="28"/>
      <c r="MHO21" s="28"/>
      <c r="MHP21" s="28"/>
      <c r="MHQ21" s="28"/>
      <c r="MHR21" s="28"/>
      <c r="MHS21" s="28"/>
      <c r="MHT21" s="28"/>
      <c r="MHU21" s="28"/>
      <c r="MHV21" s="28"/>
      <c r="MHW21" s="28"/>
      <c r="MHX21" s="28"/>
      <c r="MHY21" s="28"/>
      <c r="MHZ21" s="28"/>
      <c r="MIA21" s="28"/>
      <c r="MIB21" s="28"/>
      <c r="MIC21" s="28"/>
      <c r="MID21" s="28"/>
      <c r="MIE21" s="28"/>
      <c r="MIF21" s="28"/>
      <c r="MIG21" s="28"/>
      <c r="MIH21" s="28"/>
      <c r="MII21" s="28"/>
      <c r="MIJ21" s="28"/>
      <c r="MIK21" s="28"/>
      <c r="MIL21" s="28"/>
      <c r="MIM21" s="28"/>
      <c r="MIN21" s="28"/>
      <c r="MIO21" s="28"/>
      <c r="MIP21" s="28"/>
      <c r="MIQ21" s="28"/>
      <c r="MIR21" s="28"/>
      <c r="MIS21" s="28"/>
      <c r="MIT21" s="28"/>
      <c r="MIU21" s="28"/>
      <c r="MIV21" s="28"/>
      <c r="MIW21" s="28"/>
      <c r="MIX21" s="28"/>
      <c r="MIY21" s="28"/>
      <c r="MIZ21" s="28"/>
      <c r="MJA21" s="28"/>
      <c r="MJB21" s="28"/>
      <c r="MJC21" s="28"/>
      <c r="MJD21" s="28"/>
      <c r="MJE21" s="28"/>
      <c r="MJF21" s="28"/>
      <c r="MJG21" s="28"/>
      <c r="MJH21" s="28"/>
      <c r="MJI21" s="28"/>
      <c r="MJJ21" s="28"/>
      <c r="MJK21" s="28"/>
      <c r="MJL21" s="28"/>
      <c r="MJM21" s="28"/>
      <c r="MJN21" s="28"/>
      <c r="MJO21" s="28"/>
      <c r="MJP21" s="28"/>
      <c r="MJQ21" s="28"/>
      <c r="MJR21" s="28"/>
      <c r="MJS21" s="28"/>
      <c r="MJT21" s="28"/>
      <c r="MJU21" s="28"/>
      <c r="MJV21" s="28"/>
      <c r="MJW21" s="28"/>
      <c r="MJX21" s="28"/>
      <c r="MJY21" s="28"/>
      <c r="MJZ21" s="28"/>
      <c r="MKA21" s="28"/>
      <c r="MKB21" s="28"/>
      <c r="MKC21" s="28"/>
      <c r="MKD21" s="28"/>
      <c r="MKE21" s="28"/>
      <c r="MKF21" s="28"/>
      <c r="MKG21" s="28"/>
      <c r="MKH21" s="28"/>
      <c r="MKI21" s="28"/>
      <c r="MKJ21" s="28"/>
      <c r="MKK21" s="28"/>
      <c r="MKL21" s="28"/>
      <c r="MKM21" s="28"/>
      <c r="MKN21" s="28"/>
      <c r="MKO21" s="28"/>
      <c r="MKP21" s="28"/>
      <c r="MKQ21" s="28"/>
      <c r="MKR21" s="28"/>
      <c r="MKS21" s="28"/>
      <c r="MKT21" s="28"/>
      <c r="MKU21" s="28"/>
      <c r="MKV21" s="28"/>
      <c r="MKW21" s="28"/>
      <c r="MKX21" s="28"/>
      <c r="MKY21" s="28"/>
      <c r="MKZ21" s="28"/>
      <c r="MLA21" s="28"/>
      <c r="MLB21" s="28"/>
      <c r="MLC21" s="28"/>
      <c r="MLD21" s="28"/>
      <c r="MLE21" s="28"/>
      <c r="MLF21" s="28"/>
      <c r="MLG21" s="28"/>
      <c r="MLH21" s="28"/>
      <c r="MLI21" s="28"/>
      <c r="MLJ21" s="28"/>
      <c r="MLK21" s="28"/>
      <c r="MLL21" s="28"/>
      <c r="MLM21" s="28"/>
      <c r="MLN21" s="28"/>
      <c r="MLO21" s="28"/>
      <c r="MLP21" s="28"/>
      <c r="MLQ21" s="28"/>
      <c r="MLR21" s="28"/>
      <c r="MLS21" s="28"/>
      <c r="MLT21" s="28"/>
      <c r="MLU21" s="28"/>
      <c r="MLV21" s="28"/>
      <c r="MLW21" s="28"/>
      <c r="MLX21" s="28"/>
      <c r="MLY21" s="28"/>
      <c r="MLZ21" s="28"/>
      <c r="MMA21" s="28"/>
      <c r="MMB21" s="28"/>
      <c r="MMC21" s="28"/>
      <c r="MMD21" s="28"/>
      <c r="MME21" s="28"/>
      <c r="MMF21" s="28"/>
      <c r="MMG21" s="28"/>
      <c r="MMH21" s="28"/>
      <c r="MMI21" s="28"/>
      <c r="MMJ21" s="28"/>
      <c r="MMK21" s="28"/>
      <c r="MML21" s="28"/>
      <c r="MMM21" s="28"/>
      <c r="MMN21" s="28"/>
      <c r="MMO21" s="28"/>
      <c r="MMP21" s="28"/>
      <c r="MMQ21" s="28"/>
      <c r="MMR21" s="28"/>
      <c r="MMS21" s="28"/>
      <c r="MMT21" s="28"/>
      <c r="MMU21" s="28"/>
      <c r="MMV21" s="28"/>
      <c r="MMW21" s="28"/>
      <c r="MMX21" s="28"/>
      <c r="MMY21" s="28"/>
      <c r="MMZ21" s="28"/>
      <c r="MNA21" s="28"/>
      <c r="MNB21" s="28"/>
      <c r="MNC21" s="28"/>
      <c r="MND21" s="28"/>
      <c r="MNE21" s="28"/>
      <c r="MNF21" s="28"/>
      <c r="MNG21" s="28"/>
      <c r="MNH21" s="28"/>
      <c r="MNI21" s="28"/>
      <c r="MNJ21" s="28"/>
      <c r="MNK21" s="28"/>
      <c r="MNL21" s="28"/>
      <c r="MNM21" s="28"/>
      <c r="MNN21" s="28"/>
      <c r="MNO21" s="28"/>
      <c r="MNP21" s="28"/>
      <c r="MNQ21" s="28"/>
      <c r="MNR21" s="28"/>
      <c r="MNS21" s="28"/>
      <c r="MNT21" s="28"/>
      <c r="MNU21" s="28"/>
      <c r="MNV21" s="28"/>
      <c r="MNW21" s="28"/>
      <c r="MNX21" s="28"/>
      <c r="MNY21" s="28"/>
      <c r="MNZ21" s="28"/>
      <c r="MOA21" s="28"/>
      <c r="MOB21" s="28"/>
      <c r="MOC21" s="28"/>
      <c r="MOD21" s="28"/>
      <c r="MOE21" s="28"/>
      <c r="MOF21" s="28"/>
      <c r="MOG21" s="28"/>
      <c r="MOH21" s="28"/>
      <c r="MOI21" s="28"/>
      <c r="MOJ21" s="28"/>
      <c r="MOK21" s="28"/>
      <c r="MOL21" s="28"/>
      <c r="MOM21" s="28"/>
      <c r="MON21" s="28"/>
      <c r="MOO21" s="28"/>
      <c r="MOP21" s="28"/>
      <c r="MOQ21" s="28"/>
      <c r="MOR21" s="28"/>
      <c r="MOS21" s="28"/>
      <c r="MOT21" s="28"/>
      <c r="MOU21" s="28"/>
      <c r="MOV21" s="28"/>
      <c r="MOW21" s="28"/>
      <c r="MOX21" s="28"/>
      <c r="MOY21" s="28"/>
      <c r="MOZ21" s="28"/>
      <c r="MPA21" s="28"/>
      <c r="MPB21" s="28"/>
      <c r="MPC21" s="28"/>
      <c r="MPD21" s="28"/>
      <c r="MPE21" s="28"/>
      <c r="MPF21" s="28"/>
      <c r="MPG21" s="28"/>
      <c r="MPH21" s="28"/>
      <c r="MPI21" s="28"/>
      <c r="MPJ21" s="28"/>
      <c r="MPK21" s="28"/>
      <c r="MPL21" s="28"/>
      <c r="MPM21" s="28"/>
      <c r="MPN21" s="28"/>
      <c r="MPO21" s="28"/>
      <c r="MPP21" s="28"/>
      <c r="MPQ21" s="28"/>
      <c r="MPR21" s="28"/>
      <c r="MPS21" s="28"/>
      <c r="MPT21" s="28"/>
      <c r="MPU21" s="28"/>
      <c r="MPV21" s="28"/>
      <c r="MPW21" s="28"/>
      <c r="MPX21" s="28"/>
      <c r="MPY21" s="28"/>
      <c r="MPZ21" s="28"/>
      <c r="MQA21" s="28"/>
      <c r="MQB21" s="28"/>
      <c r="MQC21" s="28"/>
      <c r="MQD21" s="28"/>
      <c r="MQE21" s="28"/>
      <c r="MQF21" s="28"/>
      <c r="MQG21" s="28"/>
      <c r="MQH21" s="28"/>
      <c r="MQI21" s="28"/>
      <c r="MQJ21" s="28"/>
      <c r="MQK21" s="28"/>
      <c r="MQL21" s="28"/>
      <c r="MQM21" s="28"/>
      <c r="MQN21" s="28"/>
      <c r="MQO21" s="28"/>
      <c r="MQP21" s="28"/>
      <c r="MQQ21" s="28"/>
      <c r="MQR21" s="28"/>
      <c r="MQS21" s="28"/>
      <c r="MQT21" s="28"/>
      <c r="MQU21" s="28"/>
      <c r="MQV21" s="28"/>
      <c r="MQW21" s="28"/>
      <c r="MQX21" s="28"/>
      <c r="MQY21" s="28"/>
      <c r="MQZ21" s="28"/>
      <c r="MRA21" s="28"/>
      <c r="MRB21" s="28"/>
      <c r="MRC21" s="28"/>
      <c r="MRD21" s="28"/>
      <c r="MRE21" s="28"/>
      <c r="MRF21" s="28"/>
      <c r="MRG21" s="28"/>
      <c r="MRH21" s="28"/>
      <c r="MRI21" s="28"/>
      <c r="MRJ21" s="28"/>
      <c r="MRK21" s="28"/>
      <c r="MRL21" s="28"/>
      <c r="MRM21" s="28"/>
      <c r="MRN21" s="28"/>
      <c r="MRO21" s="28"/>
      <c r="MRP21" s="28"/>
      <c r="MRQ21" s="28"/>
      <c r="MRR21" s="28"/>
      <c r="MRS21" s="28"/>
      <c r="MRT21" s="28"/>
      <c r="MRU21" s="28"/>
      <c r="MRV21" s="28"/>
      <c r="MRW21" s="28"/>
      <c r="MRX21" s="28"/>
      <c r="MRY21" s="28"/>
      <c r="MRZ21" s="28"/>
      <c r="MSA21" s="28"/>
      <c r="MSB21" s="28"/>
      <c r="MSC21" s="28"/>
      <c r="MSD21" s="28"/>
      <c r="MSE21" s="28"/>
      <c r="MSF21" s="28"/>
      <c r="MSG21" s="28"/>
      <c r="MSH21" s="28"/>
      <c r="MSI21" s="28"/>
      <c r="MSJ21" s="28"/>
      <c r="MSK21" s="28"/>
      <c r="MSL21" s="28"/>
      <c r="MSM21" s="28"/>
      <c r="MSN21" s="28"/>
      <c r="MSO21" s="28"/>
      <c r="MSP21" s="28"/>
      <c r="MSQ21" s="28"/>
      <c r="MSR21" s="28"/>
      <c r="MSS21" s="28"/>
      <c r="MST21" s="28"/>
      <c r="MSU21" s="28"/>
      <c r="MSV21" s="28"/>
      <c r="MSW21" s="28"/>
      <c r="MSX21" s="28"/>
      <c r="MSY21" s="28"/>
      <c r="MSZ21" s="28"/>
      <c r="MTA21" s="28"/>
      <c r="MTB21" s="28"/>
      <c r="MTC21" s="28"/>
      <c r="MTD21" s="28"/>
      <c r="MTE21" s="28"/>
      <c r="MTF21" s="28"/>
      <c r="MTG21" s="28"/>
      <c r="MTH21" s="28"/>
      <c r="MTI21" s="28"/>
      <c r="MTJ21" s="28"/>
      <c r="MTK21" s="28"/>
      <c r="MTL21" s="28"/>
      <c r="MTM21" s="28"/>
      <c r="MTN21" s="28"/>
      <c r="MTO21" s="28"/>
      <c r="MTP21" s="28"/>
      <c r="MTQ21" s="28"/>
      <c r="MTR21" s="28"/>
      <c r="MTS21" s="28"/>
      <c r="MTT21" s="28"/>
      <c r="MTU21" s="28"/>
      <c r="MTV21" s="28"/>
      <c r="MTW21" s="28"/>
      <c r="MTX21" s="28"/>
      <c r="MTY21" s="28"/>
      <c r="MTZ21" s="28"/>
      <c r="MUA21" s="28"/>
      <c r="MUB21" s="28"/>
      <c r="MUC21" s="28"/>
      <c r="MUD21" s="28"/>
      <c r="MUE21" s="28"/>
      <c r="MUF21" s="28"/>
      <c r="MUG21" s="28"/>
      <c r="MUH21" s="28"/>
      <c r="MUI21" s="28"/>
      <c r="MUJ21" s="28"/>
      <c r="MUK21" s="28"/>
      <c r="MUL21" s="28"/>
      <c r="MUM21" s="28"/>
      <c r="MUN21" s="28"/>
      <c r="MUO21" s="28"/>
      <c r="MUP21" s="28"/>
      <c r="MUQ21" s="28"/>
      <c r="MUR21" s="28"/>
      <c r="MUS21" s="28"/>
      <c r="MUT21" s="28"/>
      <c r="MUU21" s="28"/>
      <c r="MUV21" s="28"/>
      <c r="MUW21" s="28"/>
      <c r="MUX21" s="28"/>
      <c r="MUY21" s="28"/>
      <c r="MUZ21" s="28"/>
      <c r="MVA21" s="28"/>
      <c r="MVB21" s="28"/>
      <c r="MVC21" s="28"/>
      <c r="MVD21" s="28"/>
      <c r="MVE21" s="28"/>
      <c r="MVF21" s="28"/>
      <c r="MVG21" s="28"/>
      <c r="MVH21" s="28"/>
      <c r="MVI21" s="28"/>
      <c r="MVJ21" s="28"/>
      <c r="MVK21" s="28"/>
      <c r="MVL21" s="28"/>
      <c r="MVM21" s="28"/>
      <c r="MVN21" s="28"/>
      <c r="MVO21" s="28"/>
      <c r="MVP21" s="28"/>
      <c r="MVQ21" s="28"/>
      <c r="MVR21" s="28"/>
      <c r="MVS21" s="28"/>
      <c r="MVT21" s="28"/>
      <c r="MVU21" s="28"/>
      <c r="MVV21" s="28"/>
      <c r="MVW21" s="28"/>
      <c r="MVX21" s="28"/>
      <c r="MVY21" s="28"/>
      <c r="MVZ21" s="28"/>
      <c r="MWA21" s="28"/>
      <c r="MWB21" s="28"/>
      <c r="MWC21" s="28"/>
      <c r="MWD21" s="28"/>
      <c r="MWE21" s="28"/>
      <c r="MWF21" s="28"/>
      <c r="MWG21" s="28"/>
      <c r="MWH21" s="28"/>
      <c r="MWI21" s="28"/>
      <c r="MWJ21" s="28"/>
      <c r="MWK21" s="28"/>
      <c r="MWL21" s="28"/>
      <c r="MWM21" s="28"/>
      <c r="MWN21" s="28"/>
      <c r="MWO21" s="28"/>
      <c r="MWP21" s="28"/>
      <c r="MWQ21" s="28"/>
      <c r="MWR21" s="28"/>
      <c r="MWS21" s="28"/>
      <c r="MWT21" s="28"/>
      <c r="MWU21" s="28"/>
      <c r="MWV21" s="28"/>
      <c r="MWW21" s="28"/>
      <c r="MWX21" s="28"/>
      <c r="MWY21" s="28"/>
      <c r="MWZ21" s="28"/>
      <c r="MXA21" s="28"/>
      <c r="MXB21" s="28"/>
      <c r="MXC21" s="28"/>
      <c r="MXD21" s="28"/>
      <c r="MXE21" s="28"/>
      <c r="MXF21" s="28"/>
      <c r="MXG21" s="28"/>
      <c r="MXH21" s="28"/>
      <c r="MXI21" s="28"/>
      <c r="MXJ21" s="28"/>
      <c r="MXK21" s="28"/>
      <c r="MXL21" s="28"/>
      <c r="MXM21" s="28"/>
      <c r="MXN21" s="28"/>
      <c r="MXO21" s="28"/>
      <c r="MXP21" s="28"/>
      <c r="MXQ21" s="28"/>
      <c r="MXR21" s="28"/>
      <c r="MXS21" s="28"/>
      <c r="MXT21" s="28"/>
      <c r="MXU21" s="28"/>
      <c r="MXV21" s="28"/>
      <c r="MXW21" s="28"/>
      <c r="MXX21" s="28"/>
      <c r="MXY21" s="28"/>
      <c r="MXZ21" s="28"/>
      <c r="MYA21" s="28"/>
      <c r="MYB21" s="28"/>
      <c r="MYC21" s="28"/>
      <c r="MYD21" s="28"/>
      <c r="MYE21" s="28"/>
      <c r="MYF21" s="28"/>
      <c r="MYG21" s="28"/>
      <c r="MYH21" s="28"/>
      <c r="MYI21" s="28"/>
      <c r="MYJ21" s="28"/>
      <c r="MYK21" s="28"/>
      <c r="MYL21" s="28"/>
      <c r="MYM21" s="28"/>
      <c r="MYN21" s="28"/>
      <c r="MYO21" s="28"/>
      <c r="MYP21" s="28"/>
      <c r="MYQ21" s="28"/>
      <c r="MYR21" s="28"/>
      <c r="MYS21" s="28"/>
      <c r="MYT21" s="28"/>
      <c r="MYU21" s="28"/>
      <c r="MYV21" s="28"/>
      <c r="MYW21" s="28"/>
      <c r="MYX21" s="28"/>
      <c r="MYY21" s="28"/>
      <c r="MYZ21" s="28"/>
      <c r="MZA21" s="28"/>
      <c r="MZB21" s="28"/>
      <c r="MZC21" s="28"/>
      <c r="MZD21" s="28"/>
      <c r="MZE21" s="28"/>
      <c r="MZF21" s="28"/>
      <c r="MZG21" s="28"/>
      <c r="MZH21" s="28"/>
      <c r="MZI21" s="28"/>
      <c r="MZJ21" s="28"/>
      <c r="MZK21" s="28"/>
      <c r="MZL21" s="28"/>
      <c r="MZM21" s="28"/>
      <c r="MZN21" s="28"/>
      <c r="MZO21" s="28"/>
      <c r="MZP21" s="28"/>
      <c r="MZQ21" s="28"/>
      <c r="MZR21" s="28"/>
      <c r="MZS21" s="28"/>
      <c r="MZT21" s="28"/>
      <c r="MZU21" s="28"/>
      <c r="MZV21" s="28"/>
      <c r="MZW21" s="28"/>
      <c r="MZX21" s="28"/>
      <c r="MZY21" s="28"/>
      <c r="MZZ21" s="28"/>
      <c r="NAA21" s="28"/>
      <c r="NAB21" s="28"/>
      <c r="NAC21" s="28"/>
      <c r="NAD21" s="28"/>
      <c r="NAE21" s="28"/>
      <c r="NAF21" s="28"/>
      <c r="NAG21" s="28"/>
      <c r="NAH21" s="28"/>
      <c r="NAI21" s="28"/>
      <c r="NAJ21" s="28"/>
      <c r="NAK21" s="28"/>
      <c r="NAL21" s="28"/>
      <c r="NAM21" s="28"/>
      <c r="NAN21" s="28"/>
      <c r="NAO21" s="28"/>
      <c r="NAP21" s="28"/>
      <c r="NAQ21" s="28"/>
      <c r="NAR21" s="28"/>
      <c r="NAS21" s="28"/>
      <c r="NAT21" s="28"/>
      <c r="NAU21" s="28"/>
      <c r="NAV21" s="28"/>
      <c r="NAW21" s="28"/>
      <c r="NAX21" s="28"/>
      <c r="NAY21" s="28"/>
      <c r="NAZ21" s="28"/>
      <c r="NBA21" s="28"/>
      <c r="NBB21" s="28"/>
      <c r="NBC21" s="28"/>
      <c r="NBD21" s="28"/>
      <c r="NBE21" s="28"/>
      <c r="NBF21" s="28"/>
      <c r="NBG21" s="28"/>
      <c r="NBH21" s="28"/>
      <c r="NBI21" s="28"/>
      <c r="NBJ21" s="28"/>
      <c r="NBK21" s="28"/>
      <c r="NBL21" s="28"/>
      <c r="NBM21" s="28"/>
      <c r="NBN21" s="28"/>
      <c r="NBO21" s="28"/>
      <c r="NBP21" s="28"/>
      <c r="NBQ21" s="28"/>
      <c r="NBR21" s="28"/>
      <c r="NBS21" s="28"/>
      <c r="NBT21" s="28"/>
      <c r="NBU21" s="28"/>
      <c r="NBV21" s="28"/>
      <c r="NBW21" s="28"/>
      <c r="NBX21" s="28"/>
      <c r="NBY21" s="28"/>
      <c r="NBZ21" s="28"/>
      <c r="NCA21" s="28"/>
      <c r="NCB21" s="28"/>
      <c r="NCC21" s="28"/>
      <c r="NCD21" s="28"/>
      <c r="NCE21" s="28"/>
      <c r="NCF21" s="28"/>
      <c r="NCG21" s="28"/>
      <c r="NCH21" s="28"/>
      <c r="NCI21" s="28"/>
      <c r="NCJ21" s="28"/>
      <c r="NCK21" s="28"/>
      <c r="NCL21" s="28"/>
      <c r="NCM21" s="28"/>
      <c r="NCN21" s="28"/>
      <c r="NCO21" s="28"/>
      <c r="NCP21" s="28"/>
      <c r="NCQ21" s="28"/>
      <c r="NCR21" s="28"/>
      <c r="NCS21" s="28"/>
      <c r="NCT21" s="28"/>
      <c r="NCU21" s="28"/>
      <c r="NCV21" s="28"/>
      <c r="NCW21" s="28"/>
      <c r="NCX21" s="28"/>
      <c r="NCY21" s="28"/>
      <c r="NCZ21" s="28"/>
      <c r="NDA21" s="28"/>
      <c r="NDB21" s="28"/>
      <c r="NDC21" s="28"/>
      <c r="NDD21" s="28"/>
      <c r="NDE21" s="28"/>
      <c r="NDF21" s="28"/>
      <c r="NDG21" s="28"/>
      <c r="NDH21" s="28"/>
      <c r="NDI21" s="28"/>
      <c r="NDJ21" s="28"/>
      <c r="NDK21" s="28"/>
      <c r="NDL21" s="28"/>
      <c r="NDM21" s="28"/>
      <c r="NDN21" s="28"/>
      <c r="NDO21" s="28"/>
      <c r="NDP21" s="28"/>
      <c r="NDQ21" s="28"/>
      <c r="NDR21" s="28"/>
      <c r="NDS21" s="28"/>
      <c r="NDT21" s="28"/>
      <c r="NDU21" s="28"/>
      <c r="NDV21" s="28"/>
      <c r="NDW21" s="28"/>
      <c r="NDX21" s="28"/>
      <c r="NDY21" s="28"/>
      <c r="NDZ21" s="28"/>
      <c r="NEA21" s="28"/>
      <c r="NEB21" s="28"/>
      <c r="NEC21" s="28"/>
      <c r="NED21" s="28"/>
      <c r="NEE21" s="28"/>
      <c r="NEF21" s="28"/>
      <c r="NEG21" s="28"/>
      <c r="NEH21" s="28"/>
      <c r="NEI21" s="28"/>
      <c r="NEJ21" s="28"/>
      <c r="NEK21" s="28"/>
      <c r="NEL21" s="28"/>
      <c r="NEM21" s="28"/>
      <c r="NEN21" s="28"/>
      <c r="NEO21" s="28"/>
      <c r="NEP21" s="28"/>
      <c r="NEQ21" s="28"/>
      <c r="NER21" s="28"/>
      <c r="NES21" s="28"/>
      <c r="NET21" s="28"/>
      <c r="NEU21" s="28"/>
      <c r="NEV21" s="28"/>
      <c r="NEW21" s="28"/>
      <c r="NEX21" s="28"/>
      <c r="NEY21" s="28"/>
      <c r="NEZ21" s="28"/>
      <c r="NFA21" s="28"/>
      <c r="NFB21" s="28"/>
      <c r="NFC21" s="28"/>
      <c r="NFD21" s="28"/>
      <c r="NFE21" s="28"/>
      <c r="NFF21" s="28"/>
      <c r="NFG21" s="28"/>
      <c r="NFH21" s="28"/>
      <c r="NFI21" s="28"/>
      <c r="NFJ21" s="28"/>
      <c r="NFK21" s="28"/>
      <c r="NFL21" s="28"/>
      <c r="NFM21" s="28"/>
      <c r="NFN21" s="28"/>
      <c r="NFO21" s="28"/>
      <c r="NFP21" s="28"/>
      <c r="NFQ21" s="28"/>
      <c r="NFR21" s="28"/>
      <c r="NFS21" s="28"/>
      <c r="NFT21" s="28"/>
      <c r="NFU21" s="28"/>
      <c r="NFV21" s="28"/>
      <c r="NFW21" s="28"/>
      <c r="NFX21" s="28"/>
      <c r="NFY21" s="28"/>
      <c r="NFZ21" s="28"/>
      <c r="NGA21" s="28"/>
      <c r="NGB21" s="28"/>
      <c r="NGC21" s="28"/>
      <c r="NGD21" s="28"/>
      <c r="NGE21" s="28"/>
      <c r="NGF21" s="28"/>
      <c r="NGG21" s="28"/>
      <c r="NGH21" s="28"/>
      <c r="NGI21" s="28"/>
      <c r="NGJ21" s="28"/>
      <c r="NGK21" s="28"/>
      <c r="NGL21" s="28"/>
      <c r="NGM21" s="28"/>
      <c r="NGN21" s="28"/>
      <c r="NGO21" s="28"/>
      <c r="NGP21" s="28"/>
      <c r="NGQ21" s="28"/>
      <c r="NGR21" s="28"/>
      <c r="NGS21" s="28"/>
      <c r="NGT21" s="28"/>
      <c r="NGU21" s="28"/>
      <c r="NGV21" s="28"/>
      <c r="NGW21" s="28"/>
      <c r="NGX21" s="28"/>
      <c r="NGY21" s="28"/>
      <c r="NGZ21" s="28"/>
      <c r="NHA21" s="28"/>
      <c r="NHB21" s="28"/>
      <c r="NHC21" s="28"/>
      <c r="NHD21" s="28"/>
      <c r="NHE21" s="28"/>
      <c r="NHF21" s="28"/>
      <c r="NHG21" s="28"/>
      <c r="NHH21" s="28"/>
      <c r="NHI21" s="28"/>
      <c r="NHJ21" s="28"/>
      <c r="NHK21" s="28"/>
      <c r="NHL21" s="28"/>
      <c r="NHM21" s="28"/>
      <c r="NHN21" s="28"/>
      <c r="NHO21" s="28"/>
      <c r="NHP21" s="28"/>
      <c r="NHQ21" s="28"/>
      <c r="NHR21" s="28"/>
      <c r="NHS21" s="28"/>
      <c r="NHT21" s="28"/>
      <c r="NHU21" s="28"/>
      <c r="NHV21" s="28"/>
      <c r="NHW21" s="28"/>
      <c r="NHX21" s="28"/>
      <c r="NHY21" s="28"/>
      <c r="NHZ21" s="28"/>
      <c r="NIA21" s="28"/>
      <c r="NIB21" s="28"/>
      <c r="NIC21" s="28"/>
      <c r="NID21" s="28"/>
      <c r="NIE21" s="28"/>
      <c r="NIF21" s="28"/>
      <c r="NIG21" s="28"/>
      <c r="NIH21" s="28"/>
      <c r="NII21" s="28"/>
      <c r="NIJ21" s="28"/>
      <c r="NIK21" s="28"/>
      <c r="NIL21" s="28"/>
      <c r="NIM21" s="28"/>
      <c r="NIN21" s="28"/>
      <c r="NIO21" s="28"/>
      <c r="NIP21" s="28"/>
      <c r="NIQ21" s="28"/>
      <c r="NIR21" s="28"/>
      <c r="NIS21" s="28"/>
      <c r="NIT21" s="28"/>
      <c r="NIU21" s="28"/>
      <c r="NIV21" s="28"/>
      <c r="NIW21" s="28"/>
      <c r="NIX21" s="28"/>
      <c r="NIY21" s="28"/>
      <c r="NIZ21" s="28"/>
      <c r="NJA21" s="28"/>
      <c r="NJB21" s="28"/>
      <c r="NJC21" s="28"/>
      <c r="NJD21" s="28"/>
      <c r="NJE21" s="28"/>
      <c r="NJF21" s="28"/>
      <c r="NJG21" s="28"/>
      <c r="NJH21" s="28"/>
      <c r="NJI21" s="28"/>
      <c r="NJJ21" s="28"/>
      <c r="NJK21" s="28"/>
      <c r="NJL21" s="28"/>
      <c r="NJM21" s="28"/>
      <c r="NJN21" s="28"/>
      <c r="NJO21" s="28"/>
      <c r="NJP21" s="28"/>
      <c r="NJQ21" s="28"/>
      <c r="NJR21" s="28"/>
      <c r="NJS21" s="28"/>
      <c r="NJT21" s="28"/>
      <c r="NJU21" s="28"/>
      <c r="NJV21" s="28"/>
      <c r="NJW21" s="28"/>
      <c r="NJX21" s="28"/>
      <c r="NJY21" s="28"/>
      <c r="NJZ21" s="28"/>
      <c r="NKA21" s="28"/>
      <c r="NKB21" s="28"/>
      <c r="NKC21" s="28"/>
      <c r="NKD21" s="28"/>
      <c r="NKE21" s="28"/>
      <c r="NKF21" s="28"/>
      <c r="NKG21" s="28"/>
      <c r="NKH21" s="28"/>
      <c r="NKI21" s="28"/>
      <c r="NKJ21" s="28"/>
      <c r="NKK21" s="28"/>
      <c r="NKL21" s="28"/>
      <c r="NKM21" s="28"/>
      <c r="NKN21" s="28"/>
      <c r="NKO21" s="28"/>
      <c r="NKP21" s="28"/>
      <c r="NKQ21" s="28"/>
      <c r="NKR21" s="28"/>
      <c r="NKS21" s="28"/>
      <c r="NKT21" s="28"/>
      <c r="NKU21" s="28"/>
      <c r="NKV21" s="28"/>
      <c r="NKW21" s="28"/>
      <c r="NKX21" s="28"/>
      <c r="NKY21" s="28"/>
      <c r="NKZ21" s="28"/>
      <c r="NLA21" s="28"/>
      <c r="NLB21" s="28"/>
      <c r="NLC21" s="28"/>
      <c r="NLD21" s="28"/>
      <c r="NLE21" s="28"/>
      <c r="NLF21" s="28"/>
      <c r="NLG21" s="28"/>
      <c r="NLH21" s="28"/>
      <c r="NLI21" s="28"/>
      <c r="NLJ21" s="28"/>
      <c r="NLK21" s="28"/>
      <c r="NLL21" s="28"/>
      <c r="NLM21" s="28"/>
      <c r="NLN21" s="28"/>
      <c r="NLO21" s="28"/>
      <c r="NLP21" s="28"/>
      <c r="NLQ21" s="28"/>
      <c r="NLR21" s="28"/>
      <c r="NLS21" s="28"/>
      <c r="NLT21" s="28"/>
      <c r="NLU21" s="28"/>
      <c r="NLV21" s="28"/>
      <c r="NLW21" s="28"/>
      <c r="NLX21" s="28"/>
      <c r="NLY21" s="28"/>
      <c r="NLZ21" s="28"/>
      <c r="NMA21" s="28"/>
      <c r="NMB21" s="28"/>
      <c r="NMC21" s="28"/>
      <c r="NMD21" s="28"/>
      <c r="NME21" s="28"/>
      <c r="NMF21" s="28"/>
      <c r="NMG21" s="28"/>
      <c r="NMH21" s="28"/>
      <c r="NMI21" s="28"/>
      <c r="NMJ21" s="28"/>
      <c r="NMK21" s="28"/>
      <c r="NML21" s="28"/>
      <c r="NMM21" s="28"/>
      <c r="NMN21" s="28"/>
      <c r="NMO21" s="28"/>
      <c r="NMP21" s="28"/>
      <c r="NMQ21" s="28"/>
      <c r="NMR21" s="28"/>
      <c r="NMS21" s="28"/>
      <c r="NMT21" s="28"/>
      <c r="NMU21" s="28"/>
      <c r="NMV21" s="28"/>
      <c r="NMW21" s="28"/>
      <c r="NMX21" s="28"/>
      <c r="NMY21" s="28"/>
      <c r="NMZ21" s="28"/>
      <c r="NNA21" s="28"/>
      <c r="NNB21" s="28"/>
      <c r="NNC21" s="28"/>
      <c r="NND21" s="28"/>
      <c r="NNE21" s="28"/>
      <c r="NNF21" s="28"/>
      <c r="NNG21" s="28"/>
      <c r="NNH21" s="28"/>
      <c r="NNI21" s="28"/>
      <c r="NNJ21" s="28"/>
      <c r="NNK21" s="28"/>
      <c r="NNL21" s="28"/>
      <c r="NNM21" s="28"/>
      <c r="NNN21" s="28"/>
      <c r="NNO21" s="28"/>
      <c r="NNP21" s="28"/>
      <c r="NNQ21" s="28"/>
      <c r="NNR21" s="28"/>
      <c r="NNS21" s="28"/>
      <c r="NNT21" s="28"/>
      <c r="NNU21" s="28"/>
      <c r="NNV21" s="28"/>
      <c r="NNW21" s="28"/>
      <c r="NNX21" s="28"/>
      <c r="NNY21" s="28"/>
      <c r="NNZ21" s="28"/>
      <c r="NOA21" s="28"/>
      <c r="NOB21" s="28"/>
      <c r="NOC21" s="28"/>
      <c r="NOD21" s="28"/>
      <c r="NOE21" s="28"/>
      <c r="NOF21" s="28"/>
      <c r="NOG21" s="28"/>
      <c r="NOH21" s="28"/>
      <c r="NOI21" s="28"/>
      <c r="NOJ21" s="28"/>
      <c r="NOK21" s="28"/>
      <c r="NOL21" s="28"/>
      <c r="NOM21" s="28"/>
      <c r="NON21" s="28"/>
      <c r="NOO21" s="28"/>
      <c r="NOP21" s="28"/>
      <c r="NOQ21" s="28"/>
      <c r="NOR21" s="28"/>
      <c r="NOS21" s="28"/>
      <c r="NOT21" s="28"/>
      <c r="NOU21" s="28"/>
      <c r="NOV21" s="28"/>
      <c r="NOW21" s="28"/>
      <c r="NOX21" s="28"/>
      <c r="NOY21" s="28"/>
      <c r="NOZ21" s="28"/>
      <c r="NPA21" s="28"/>
      <c r="NPB21" s="28"/>
      <c r="NPC21" s="28"/>
      <c r="NPD21" s="28"/>
      <c r="NPE21" s="28"/>
      <c r="NPF21" s="28"/>
      <c r="NPG21" s="28"/>
      <c r="NPH21" s="28"/>
      <c r="NPI21" s="28"/>
      <c r="NPJ21" s="28"/>
      <c r="NPK21" s="28"/>
      <c r="NPL21" s="28"/>
      <c r="NPM21" s="28"/>
      <c r="NPN21" s="28"/>
      <c r="NPO21" s="28"/>
      <c r="NPP21" s="28"/>
      <c r="NPQ21" s="28"/>
      <c r="NPR21" s="28"/>
      <c r="NPS21" s="28"/>
      <c r="NPT21" s="28"/>
      <c r="NPU21" s="28"/>
      <c r="NPV21" s="28"/>
      <c r="NPW21" s="28"/>
      <c r="NPX21" s="28"/>
      <c r="NPY21" s="28"/>
      <c r="NPZ21" s="28"/>
      <c r="NQA21" s="28"/>
      <c r="NQB21" s="28"/>
      <c r="NQC21" s="28"/>
      <c r="NQD21" s="28"/>
      <c r="NQE21" s="28"/>
      <c r="NQF21" s="28"/>
      <c r="NQG21" s="28"/>
      <c r="NQH21" s="28"/>
      <c r="NQI21" s="28"/>
      <c r="NQJ21" s="28"/>
      <c r="NQK21" s="28"/>
      <c r="NQL21" s="28"/>
      <c r="NQM21" s="28"/>
      <c r="NQN21" s="28"/>
      <c r="NQO21" s="28"/>
      <c r="NQP21" s="28"/>
      <c r="NQQ21" s="28"/>
      <c r="NQR21" s="28"/>
      <c r="NQS21" s="28"/>
      <c r="NQT21" s="28"/>
      <c r="NQU21" s="28"/>
      <c r="NQV21" s="28"/>
      <c r="NQW21" s="28"/>
      <c r="NQX21" s="28"/>
      <c r="NQY21" s="28"/>
      <c r="NQZ21" s="28"/>
      <c r="NRA21" s="28"/>
      <c r="NRB21" s="28"/>
      <c r="NRC21" s="28"/>
      <c r="NRD21" s="28"/>
      <c r="NRE21" s="28"/>
      <c r="NRF21" s="28"/>
      <c r="NRG21" s="28"/>
      <c r="NRH21" s="28"/>
      <c r="NRI21" s="28"/>
      <c r="NRJ21" s="28"/>
      <c r="NRK21" s="28"/>
      <c r="NRL21" s="28"/>
      <c r="NRM21" s="28"/>
      <c r="NRN21" s="28"/>
      <c r="NRO21" s="28"/>
      <c r="NRP21" s="28"/>
      <c r="NRQ21" s="28"/>
      <c r="NRR21" s="28"/>
      <c r="NRS21" s="28"/>
      <c r="NRT21" s="28"/>
      <c r="NRU21" s="28"/>
      <c r="NRV21" s="28"/>
      <c r="NRW21" s="28"/>
      <c r="NRX21" s="28"/>
      <c r="NRY21" s="28"/>
      <c r="NRZ21" s="28"/>
      <c r="NSA21" s="28"/>
      <c r="NSB21" s="28"/>
      <c r="NSC21" s="28"/>
      <c r="NSD21" s="28"/>
      <c r="NSE21" s="28"/>
      <c r="NSF21" s="28"/>
      <c r="NSG21" s="28"/>
      <c r="NSH21" s="28"/>
      <c r="NSI21" s="28"/>
      <c r="NSJ21" s="28"/>
      <c r="NSK21" s="28"/>
      <c r="NSL21" s="28"/>
      <c r="NSM21" s="28"/>
      <c r="NSN21" s="28"/>
      <c r="NSO21" s="28"/>
      <c r="NSP21" s="28"/>
      <c r="NSQ21" s="28"/>
      <c r="NSR21" s="28"/>
      <c r="NSS21" s="28"/>
      <c r="NST21" s="28"/>
      <c r="NSU21" s="28"/>
      <c r="NSV21" s="28"/>
      <c r="NSW21" s="28"/>
      <c r="NSX21" s="28"/>
      <c r="NSY21" s="28"/>
      <c r="NSZ21" s="28"/>
      <c r="NTA21" s="28"/>
      <c r="NTB21" s="28"/>
      <c r="NTC21" s="28"/>
      <c r="NTD21" s="28"/>
      <c r="NTE21" s="28"/>
      <c r="NTF21" s="28"/>
      <c r="NTG21" s="28"/>
      <c r="NTH21" s="28"/>
      <c r="NTI21" s="28"/>
      <c r="NTJ21" s="28"/>
      <c r="NTK21" s="28"/>
      <c r="NTL21" s="28"/>
      <c r="NTM21" s="28"/>
      <c r="NTN21" s="28"/>
      <c r="NTO21" s="28"/>
      <c r="NTP21" s="28"/>
      <c r="NTQ21" s="28"/>
      <c r="NTR21" s="28"/>
      <c r="NTS21" s="28"/>
      <c r="NTT21" s="28"/>
      <c r="NTU21" s="28"/>
      <c r="NTV21" s="28"/>
      <c r="NTW21" s="28"/>
      <c r="NTX21" s="28"/>
      <c r="NTY21" s="28"/>
      <c r="NTZ21" s="28"/>
      <c r="NUA21" s="28"/>
      <c r="NUB21" s="28"/>
      <c r="NUC21" s="28"/>
      <c r="NUD21" s="28"/>
      <c r="NUE21" s="28"/>
      <c r="NUF21" s="28"/>
      <c r="NUG21" s="28"/>
      <c r="NUH21" s="28"/>
      <c r="NUI21" s="28"/>
      <c r="NUJ21" s="28"/>
      <c r="NUK21" s="28"/>
      <c r="NUL21" s="28"/>
      <c r="NUM21" s="28"/>
      <c r="NUN21" s="28"/>
      <c r="NUO21" s="28"/>
      <c r="NUP21" s="28"/>
      <c r="NUQ21" s="28"/>
      <c r="NUR21" s="28"/>
      <c r="NUS21" s="28"/>
      <c r="NUT21" s="28"/>
      <c r="NUU21" s="28"/>
      <c r="NUV21" s="28"/>
      <c r="NUW21" s="28"/>
      <c r="NUX21" s="28"/>
      <c r="NUY21" s="28"/>
      <c r="NUZ21" s="28"/>
      <c r="NVA21" s="28"/>
      <c r="NVB21" s="28"/>
      <c r="NVC21" s="28"/>
      <c r="NVD21" s="28"/>
      <c r="NVE21" s="28"/>
      <c r="NVF21" s="28"/>
      <c r="NVG21" s="28"/>
      <c r="NVH21" s="28"/>
      <c r="NVI21" s="28"/>
      <c r="NVJ21" s="28"/>
      <c r="NVK21" s="28"/>
      <c r="NVL21" s="28"/>
      <c r="NVM21" s="28"/>
      <c r="NVN21" s="28"/>
      <c r="NVO21" s="28"/>
      <c r="NVP21" s="28"/>
      <c r="NVQ21" s="28"/>
      <c r="NVR21" s="28"/>
      <c r="NVS21" s="28"/>
      <c r="NVT21" s="28"/>
      <c r="NVU21" s="28"/>
      <c r="NVV21" s="28"/>
      <c r="NVW21" s="28"/>
      <c r="NVX21" s="28"/>
      <c r="NVY21" s="28"/>
      <c r="NVZ21" s="28"/>
      <c r="NWA21" s="28"/>
      <c r="NWB21" s="28"/>
      <c r="NWC21" s="28"/>
      <c r="NWD21" s="28"/>
      <c r="NWE21" s="28"/>
      <c r="NWF21" s="28"/>
      <c r="NWG21" s="28"/>
      <c r="NWH21" s="28"/>
      <c r="NWI21" s="28"/>
      <c r="NWJ21" s="28"/>
      <c r="NWK21" s="28"/>
      <c r="NWL21" s="28"/>
      <c r="NWM21" s="28"/>
      <c r="NWN21" s="28"/>
      <c r="NWO21" s="28"/>
      <c r="NWP21" s="28"/>
      <c r="NWQ21" s="28"/>
      <c r="NWR21" s="28"/>
      <c r="NWS21" s="28"/>
      <c r="NWT21" s="28"/>
      <c r="NWU21" s="28"/>
      <c r="NWV21" s="28"/>
      <c r="NWW21" s="28"/>
      <c r="NWX21" s="28"/>
      <c r="NWY21" s="28"/>
      <c r="NWZ21" s="28"/>
      <c r="NXA21" s="28"/>
      <c r="NXB21" s="28"/>
      <c r="NXC21" s="28"/>
      <c r="NXD21" s="28"/>
      <c r="NXE21" s="28"/>
      <c r="NXF21" s="28"/>
      <c r="NXG21" s="28"/>
      <c r="NXH21" s="28"/>
      <c r="NXI21" s="28"/>
      <c r="NXJ21" s="28"/>
      <c r="NXK21" s="28"/>
      <c r="NXL21" s="28"/>
      <c r="NXM21" s="28"/>
      <c r="NXN21" s="28"/>
      <c r="NXO21" s="28"/>
      <c r="NXP21" s="28"/>
      <c r="NXQ21" s="28"/>
      <c r="NXR21" s="28"/>
      <c r="NXS21" s="28"/>
      <c r="NXT21" s="28"/>
      <c r="NXU21" s="28"/>
      <c r="NXV21" s="28"/>
      <c r="NXW21" s="28"/>
      <c r="NXX21" s="28"/>
      <c r="NXY21" s="28"/>
      <c r="NXZ21" s="28"/>
      <c r="NYA21" s="28"/>
      <c r="NYB21" s="28"/>
      <c r="NYC21" s="28"/>
      <c r="NYD21" s="28"/>
      <c r="NYE21" s="28"/>
      <c r="NYF21" s="28"/>
      <c r="NYG21" s="28"/>
      <c r="NYH21" s="28"/>
      <c r="NYI21" s="28"/>
      <c r="NYJ21" s="28"/>
      <c r="NYK21" s="28"/>
      <c r="NYL21" s="28"/>
      <c r="NYM21" s="28"/>
      <c r="NYN21" s="28"/>
      <c r="NYO21" s="28"/>
      <c r="NYP21" s="28"/>
      <c r="NYQ21" s="28"/>
      <c r="NYR21" s="28"/>
      <c r="NYS21" s="28"/>
      <c r="NYT21" s="28"/>
      <c r="NYU21" s="28"/>
      <c r="NYV21" s="28"/>
      <c r="NYW21" s="28"/>
      <c r="NYX21" s="28"/>
      <c r="NYY21" s="28"/>
      <c r="NYZ21" s="28"/>
      <c r="NZA21" s="28"/>
      <c r="NZB21" s="28"/>
      <c r="NZC21" s="28"/>
      <c r="NZD21" s="28"/>
      <c r="NZE21" s="28"/>
      <c r="NZF21" s="28"/>
      <c r="NZG21" s="28"/>
      <c r="NZH21" s="28"/>
      <c r="NZI21" s="28"/>
      <c r="NZJ21" s="28"/>
      <c r="NZK21" s="28"/>
      <c r="NZL21" s="28"/>
      <c r="NZM21" s="28"/>
      <c r="NZN21" s="28"/>
      <c r="NZO21" s="28"/>
      <c r="NZP21" s="28"/>
      <c r="NZQ21" s="28"/>
      <c r="NZR21" s="28"/>
      <c r="NZS21" s="28"/>
      <c r="NZT21" s="28"/>
      <c r="NZU21" s="28"/>
      <c r="NZV21" s="28"/>
      <c r="NZW21" s="28"/>
      <c r="NZX21" s="28"/>
      <c r="NZY21" s="28"/>
      <c r="NZZ21" s="28"/>
      <c r="OAA21" s="28"/>
      <c r="OAB21" s="28"/>
      <c r="OAC21" s="28"/>
      <c r="OAD21" s="28"/>
      <c r="OAE21" s="28"/>
      <c r="OAF21" s="28"/>
      <c r="OAG21" s="28"/>
      <c r="OAH21" s="28"/>
      <c r="OAI21" s="28"/>
      <c r="OAJ21" s="28"/>
      <c r="OAK21" s="28"/>
      <c r="OAL21" s="28"/>
      <c r="OAM21" s="28"/>
      <c r="OAN21" s="28"/>
      <c r="OAO21" s="28"/>
      <c r="OAP21" s="28"/>
      <c r="OAQ21" s="28"/>
      <c r="OAR21" s="28"/>
      <c r="OAS21" s="28"/>
      <c r="OAT21" s="28"/>
      <c r="OAU21" s="28"/>
      <c r="OAV21" s="28"/>
      <c r="OAW21" s="28"/>
      <c r="OAX21" s="28"/>
      <c r="OAY21" s="28"/>
      <c r="OAZ21" s="28"/>
      <c r="OBA21" s="28"/>
      <c r="OBB21" s="28"/>
      <c r="OBC21" s="28"/>
      <c r="OBD21" s="28"/>
      <c r="OBE21" s="28"/>
      <c r="OBF21" s="28"/>
      <c r="OBG21" s="28"/>
      <c r="OBH21" s="28"/>
      <c r="OBI21" s="28"/>
      <c r="OBJ21" s="28"/>
      <c r="OBK21" s="28"/>
      <c r="OBL21" s="28"/>
      <c r="OBM21" s="28"/>
      <c r="OBN21" s="28"/>
      <c r="OBO21" s="28"/>
      <c r="OBP21" s="28"/>
      <c r="OBQ21" s="28"/>
      <c r="OBR21" s="28"/>
      <c r="OBS21" s="28"/>
      <c r="OBT21" s="28"/>
      <c r="OBU21" s="28"/>
      <c r="OBV21" s="28"/>
      <c r="OBW21" s="28"/>
      <c r="OBX21" s="28"/>
      <c r="OBY21" s="28"/>
      <c r="OBZ21" s="28"/>
      <c r="OCA21" s="28"/>
      <c r="OCB21" s="28"/>
      <c r="OCC21" s="28"/>
      <c r="OCD21" s="28"/>
      <c r="OCE21" s="28"/>
      <c r="OCF21" s="28"/>
      <c r="OCG21" s="28"/>
      <c r="OCH21" s="28"/>
      <c r="OCI21" s="28"/>
      <c r="OCJ21" s="28"/>
      <c r="OCK21" s="28"/>
      <c r="OCL21" s="28"/>
      <c r="OCM21" s="28"/>
      <c r="OCN21" s="28"/>
      <c r="OCO21" s="28"/>
      <c r="OCP21" s="28"/>
      <c r="OCQ21" s="28"/>
      <c r="OCR21" s="28"/>
      <c r="OCS21" s="28"/>
      <c r="OCT21" s="28"/>
      <c r="OCU21" s="28"/>
      <c r="OCV21" s="28"/>
      <c r="OCW21" s="28"/>
      <c r="OCX21" s="28"/>
      <c r="OCY21" s="28"/>
      <c r="OCZ21" s="28"/>
      <c r="ODA21" s="28"/>
      <c r="ODB21" s="28"/>
      <c r="ODC21" s="28"/>
      <c r="ODD21" s="28"/>
      <c r="ODE21" s="28"/>
      <c r="ODF21" s="28"/>
      <c r="ODG21" s="28"/>
      <c r="ODH21" s="28"/>
      <c r="ODI21" s="28"/>
      <c r="ODJ21" s="28"/>
      <c r="ODK21" s="28"/>
      <c r="ODL21" s="28"/>
      <c r="ODM21" s="28"/>
      <c r="ODN21" s="28"/>
      <c r="ODO21" s="28"/>
      <c r="ODP21" s="28"/>
      <c r="ODQ21" s="28"/>
      <c r="ODR21" s="28"/>
      <c r="ODS21" s="28"/>
      <c r="ODT21" s="28"/>
      <c r="ODU21" s="28"/>
      <c r="ODV21" s="28"/>
      <c r="ODW21" s="28"/>
      <c r="ODX21" s="28"/>
      <c r="ODY21" s="28"/>
      <c r="ODZ21" s="28"/>
      <c r="OEA21" s="28"/>
      <c r="OEB21" s="28"/>
      <c r="OEC21" s="28"/>
      <c r="OED21" s="28"/>
      <c r="OEE21" s="28"/>
      <c r="OEF21" s="28"/>
      <c r="OEG21" s="28"/>
      <c r="OEH21" s="28"/>
      <c r="OEI21" s="28"/>
      <c r="OEJ21" s="28"/>
      <c r="OEK21" s="28"/>
      <c r="OEL21" s="28"/>
      <c r="OEM21" s="28"/>
      <c r="OEN21" s="28"/>
      <c r="OEO21" s="28"/>
      <c r="OEP21" s="28"/>
      <c r="OEQ21" s="28"/>
      <c r="OER21" s="28"/>
      <c r="OES21" s="28"/>
      <c r="OET21" s="28"/>
      <c r="OEU21" s="28"/>
      <c r="OEV21" s="28"/>
      <c r="OEW21" s="28"/>
      <c r="OEX21" s="28"/>
      <c r="OEY21" s="28"/>
      <c r="OEZ21" s="28"/>
      <c r="OFA21" s="28"/>
      <c r="OFB21" s="28"/>
      <c r="OFC21" s="28"/>
      <c r="OFD21" s="28"/>
      <c r="OFE21" s="28"/>
      <c r="OFF21" s="28"/>
      <c r="OFG21" s="28"/>
      <c r="OFH21" s="28"/>
      <c r="OFI21" s="28"/>
      <c r="OFJ21" s="28"/>
      <c r="OFK21" s="28"/>
      <c r="OFL21" s="28"/>
      <c r="OFM21" s="28"/>
      <c r="OFN21" s="28"/>
      <c r="OFO21" s="28"/>
      <c r="OFP21" s="28"/>
      <c r="OFQ21" s="28"/>
      <c r="OFR21" s="28"/>
      <c r="OFS21" s="28"/>
      <c r="OFT21" s="28"/>
      <c r="OFU21" s="28"/>
      <c r="OFV21" s="28"/>
      <c r="OFW21" s="28"/>
      <c r="OFX21" s="28"/>
      <c r="OFY21" s="28"/>
      <c r="OFZ21" s="28"/>
      <c r="OGA21" s="28"/>
      <c r="OGB21" s="28"/>
      <c r="OGC21" s="28"/>
      <c r="OGD21" s="28"/>
      <c r="OGE21" s="28"/>
      <c r="OGF21" s="28"/>
      <c r="OGG21" s="28"/>
      <c r="OGH21" s="28"/>
      <c r="OGI21" s="28"/>
      <c r="OGJ21" s="28"/>
      <c r="OGK21" s="28"/>
      <c r="OGL21" s="28"/>
      <c r="OGM21" s="28"/>
      <c r="OGN21" s="28"/>
      <c r="OGO21" s="28"/>
      <c r="OGP21" s="28"/>
      <c r="OGQ21" s="28"/>
      <c r="OGR21" s="28"/>
      <c r="OGS21" s="28"/>
      <c r="OGT21" s="28"/>
      <c r="OGU21" s="28"/>
      <c r="OGV21" s="28"/>
      <c r="OGW21" s="28"/>
      <c r="OGX21" s="28"/>
      <c r="OGY21" s="28"/>
      <c r="OGZ21" s="28"/>
      <c r="OHA21" s="28"/>
      <c r="OHB21" s="28"/>
      <c r="OHC21" s="28"/>
      <c r="OHD21" s="28"/>
      <c r="OHE21" s="28"/>
      <c r="OHF21" s="28"/>
      <c r="OHG21" s="28"/>
      <c r="OHH21" s="28"/>
      <c r="OHI21" s="28"/>
      <c r="OHJ21" s="28"/>
      <c r="OHK21" s="28"/>
      <c r="OHL21" s="28"/>
      <c r="OHM21" s="28"/>
      <c r="OHN21" s="28"/>
      <c r="OHO21" s="28"/>
      <c r="OHP21" s="28"/>
      <c r="OHQ21" s="28"/>
      <c r="OHR21" s="28"/>
      <c r="OHS21" s="28"/>
      <c r="OHT21" s="28"/>
      <c r="OHU21" s="28"/>
      <c r="OHV21" s="28"/>
      <c r="OHW21" s="28"/>
      <c r="OHX21" s="28"/>
      <c r="OHY21" s="28"/>
      <c r="OHZ21" s="28"/>
      <c r="OIA21" s="28"/>
      <c r="OIB21" s="28"/>
      <c r="OIC21" s="28"/>
      <c r="OID21" s="28"/>
      <c r="OIE21" s="28"/>
      <c r="OIF21" s="28"/>
      <c r="OIG21" s="28"/>
      <c r="OIH21" s="28"/>
      <c r="OII21" s="28"/>
      <c r="OIJ21" s="28"/>
      <c r="OIK21" s="28"/>
      <c r="OIL21" s="28"/>
      <c r="OIM21" s="28"/>
      <c r="OIN21" s="28"/>
      <c r="OIO21" s="28"/>
      <c r="OIP21" s="28"/>
      <c r="OIQ21" s="28"/>
      <c r="OIR21" s="28"/>
      <c r="OIS21" s="28"/>
      <c r="OIT21" s="28"/>
      <c r="OIU21" s="28"/>
      <c r="OIV21" s="28"/>
      <c r="OIW21" s="28"/>
      <c r="OIX21" s="28"/>
      <c r="OIY21" s="28"/>
      <c r="OIZ21" s="28"/>
      <c r="OJA21" s="28"/>
      <c r="OJB21" s="28"/>
      <c r="OJC21" s="28"/>
      <c r="OJD21" s="28"/>
      <c r="OJE21" s="28"/>
      <c r="OJF21" s="28"/>
      <c r="OJG21" s="28"/>
      <c r="OJH21" s="28"/>
      <c r="OJI21" s="28"/>
      <c r="OJJ21" s="28"/>
      <c r="OJK21" s="28"/>
      <c r="OJL21" s="28"/>
      <c r="OJM21" s="28"/>
      <c r="OJN21" s="28"/>
      <c r="OJO21" s="28"/>
      <c r="OJP21" s="28"/>
      <c r="OJQ21" s="28"/>
      <c r="OJR21" s="28"/>
      <c r="OJS21" s="28"/>
      <c r="OJT21" s="28"/>
      <c r="OJU21" s="28"/>
      <c r="OJV21" s="28"/>
      <c r="OJW21" s="28"/>
      <c r="OJX21" s="28"/>
      <c r="OJY21" s="28"/>
      <c r="OJZ21" s="28"/>
      <c r="OKA21" s="28"/>
      <c r="OKB21" s="28"/>
      <c r="OKC21" s="28"/>
      <c r="OKD21" s="28"/>
      <c r="OKE21" s="28"/>
      <c r="OKF21" s="28"/>
      <c r="OKG21" s="28"/>
      <c r="OKH21" s="28"/>
      <c r="OKI21" s="28"/>
      <c r="OKJ21" s="28"/>
      <c r="OKK21" s="28"/>
      <c r="OKL21" s="28"/>
      <c r="OKM21" s="28"/>
      <c r="OKN21" s="28"/>
      <c r="OKO21" s="28"/>
      <c r="OKP21" s="28"/>
      <c r="OKQ21" s="28"/>
      <c r="OKR21" s="28"/>
      <c r="OKS21" s="28"/>
      <c r="OKT21" s="28"/>
      <c r="OKU21" s="28"/>
      <c r="OKV21" s="28"/>
      <c r="OKW21" s="28"/>
      <c r="OKX21" s="28"/>
      <c r="OKY21" s="28"/>
      <c r="OKZ21" s="28"/>
      <c r="OLA21" s="28"/>
      <c r="OLB21" s="28"/>
      <c r="OLC21" s="28"/>
      <c r="OLD21" s="28"/>
      <c r="OLE21" s="28"/>
      <c r="OLF21" s="28"/>
      <c r="OLG21" s="28"/>
      <c r="OLH21" s="28"/>
      <c r="OLI21" s="28"/>
      <c r="OLJ21" s="28"/>
      <c r="OLK21" s="28"/>
      <c r="OLL21" s="28"/>
      <c r="OLM21" s="28"/>
      <c r="OLN21" s="28"/>
      <c r="OLO21" s="28"/>
      <c r="OLP21" s="28"/>
      <c r="OLQ21" s="28"/>
      <c r="OLR21" s="28"/>
      <c r="OLS21" s="28"/>
      <c r="OLT21" s="28"/>
      <c r="OLU21" s="28"/>
      <c r="OLV21" s="28"/>
      <c r="OLW21" s="28"/>
      <c r="OLX21" s="28"/>
      <c r="OLY21" s="28"/>
      <c r="OLZ21" s="28"/>
      <c r="OMA21" s="28"/>
      <c r="OMB21" s="28"/>
      <c r="OMC21" s="28"/>
      <c r="OMD21" s="28"/>
      <c r="OME21" s="28"/>
      <c r="OMF21" s="28"/>
      <c r="OMG21" s="28"/>
      <c r="OMH21" s="28"/>
      <c r="OMI21" s="28"/>
      <c r="OMJ21" s="28"/>
      <c r="OMK21" s="28"/>
      <c r="OML21" s="28"/>
      <c r="OMM21" s="28"/>
      <c r="OMN21" s="28"/>
      <c r="OMO21" s="28"/>
      <c r="OMP21" s="28"/>
      <c r="OMQ21" s="28"/>
      <c r="OMR21" s="28"/>
      <c r="OMS21" s="28"/>
      <c r="OMT21" s="28"/>
      <c r="OMU21" s="28"/>
      <c r="OMV21" s="28"/>
      <c r="OMW21" s="28"/>
      <c r="OMX21" s="28"/>
      <c r="OMY21" s="28"/>
      <c r="OMZ21" s="28"/>
      <c r="ONA21" s="28"/>
      <c r="ONB21" s="28"/>
      <c r="ONC21" s="28"/>
      <c r="OND21" s="28"/>
      <c r="ONE21" s="28"/>
      <c r="ONF21" s="28"/>
      <c r="ONG21" s="28"/>
      <c r="ONH21" s="28"/>
      <c r="ONI21" s="28"/>
      <c r="ONJ21" s="28"/>
      <c r="ONK21" s="28"/>
      <c r="ONL21" s="28"/>
      <c r="ONM21" s="28"/>
      <c r="ONN21" s="28"/>
      <c r="ONO21" s="28"/>
      <c r="ONP21" s="28"/>
      <c r="ONQ21" s="28"/>
      <c r="ONR21" s="28"/>
      <c r="ONS21" s="28"/>
      <c r="ONT21" s="28"/>
      <c r="ONU21" s="28"/>
      <c r="ONV21" s="28"/>
      <c r="ONW21" s="28"/>
      <c r="ONX21" s="28"/>
      <c r="ONY21" s="28"/>
      <c r="ONZ21" s="28"/>
      <c r="OOA21" s="28"/>
      <c r="OOB21" s="28"/>
      <c r="OOC21" s="28"/>
      <c r="OOD21" s="28"/>
      <c r="OOE21" s="28"/>
      <c r="OOF21" s="28"/>
      <c r="OOG21" s="28"/>
      <c r="OOH21" s="28"/>
      <c r="OOI21" s="28"/>
      <c r="OOJ21" s="28"/>
      <c r="OOK21" s="28"/>
      <c r="OOL21" s="28"/>
      <c r="OOM21" s="28"/>
      <c r="OON21" s="28"/>
      <c r="OOO21" s="28"/>
      <c r="OOP21" s="28"/>
      <c r="OOQ21" s="28"/>
      <c r="OOR21" s="28"/>
      <c r="OOS21" s="28"/>
      <c r="OOT21" s="28"/>
      <c r="OOU21" s="28"/>
      <c r="OOV21" s="28"/>
      <c r="OOW21" s="28"/>
      <c r="OOX21" s="28"/>
      <c r="OOY21" s="28"/>
      <c r="OOZ21" s="28"/>
      <c r="OPA21" s="28"/>
      <c r="OPB21" s="28"/>
      <c r="OPC21" s="28"/>
      <c r="OPD21" s="28"/>
      <c r="OPE21" s="28"/>
      <c r="OPF21" s="28"/>
      <c r="OPG21" s="28"/>
      <c r="OPH21" s="28"/>
      <c r="OPI21" s="28"/>
      <c r="OPJ21" s="28"/>
      <c r="OPK21" s="28"/>
      <c r="OPL21" s="28"/>
      <c r="OPM21" s="28"/>
      <c r="OPN21" s="28"/>
      <c r="OPO21" s="28"/>
      <c r="OPP21" s="28"/>
      <c r="OPQ21" s="28"/>
      <c r="OPR21" s="28"/>
      <c r="OPS21" s="28"/>
      <c r="OPT21" s="28"/>
      <c r="OPU21" s="28"/>
      <c r="OPV21" s="28"/>
      <c r="OPW21" s="28"/>
      <c r="OPX21" s="28"/>
      <c r="OPY21" s="28"/>
      <c r="OPZ21" s="28"/>
      <c r="OQA21" s="28"/>
      <c r="OQB21" s="28"/>
      <c r="OQC21" s="28"/>
      <c r="OQD21" s="28"/>
      <c r="OQE21" s="28"/>
      <c r="OQF21" s="28"/>
      <c r="OQG21" s="28"/>
      <c r="OQH21" s="28"/>
      <c r="OQI21" s="28"/>
      <c r="OQJ21" s="28"/>
      <c r="OQK21" s="28"/>
      <c r="OQL21" s="28"/>
      <c r="OQM21" s="28"/>
      <c r="OQN21" s="28"/>
      <c r="OQO21" s="28"/>
      <c r="OQP21" s="28"/>
      <c r="OQQ21" s="28"/>
      <c r="OQR21" s="28"/>
      <c r="OQS21" s="28"/>
      <c r="OQT21" s="28"/>
      <c r="OQU21" s="28"/>
      <c r="OQV21" s="28"/>
      <c r="OQW21" s="28"/>
      <c r="OQX21" s="28"/>
      <c r="OQY21" s="28"/>
      <c r="OQZ21" s="28"/>
      <c r="ORA21" s="28"/>
      <c r="ORB21" s="28"/>
      <c r="ORC21" s="28"/>
      <c r="ORD21" s="28"/>
      <c r="ORE21" s="28"/>
      <c r="ORF21" s="28"/>
      <c r="ORG21" s="28"/>
      <c r="ORH21" s="28"/>
      <c r="ORI21" s="28"/>
      <c r="ORJ21" s="28"/>
      <c r="ORK21" s="28"/>
      <c r="ORL21" s="28"/>
      <c r="ORM21" s="28"/>
      <c r="ORN21" s="28"/>
      <c r="ORO21" s="28"/>
      <c r="ORP21" s="28"/>
      <c r="ORQ21" s="28"/>
      <c r="ORR21" s="28"/>
      <c r="ORS21" s="28"/>
      <c r="ORT21" s="28"/>
      <c r="ORU21" s="28"/>
      <c r="ORV21" s="28"/>
      <c r="ORW21" s="28"/>
      <c r="ORX21" s="28"/>
      <c r="ORY21" s="28"/>
      <c r="ORZ21" s="28"/>
      <c r="OSA21" s="28"/>
      <c r="OSB21" s="28"/>
      <c r="OSC21" s="28"/>
      <c r="OSD21" s="28"/>
      <c r="OSE21" s="28"/>
      <c r="OSF21" s="28"/>
      <c r="OSG21" s="28"/>
      <c r="OSH21" s="28"/>
      <c r="OSI21" s="28"/>
      <c r="OSJ21" s="28"/>
      <c r="OSK21" s="28"/>
      <c r="OSL21" s="28"/>
      <c r="OSM21" s="28"/>
      <c r="OSN21" s="28"/>
      <c r="OSO21" s="28"/>
      <c r="OSP21" s="28"/>
      <c r="OSQ21" s="28"/>
      <c r="OSR21" s="28"/>
      <c r="OSS21" s="28"/>
      <c r="OST21" s="28"/>
      <c r="OSU21" s="28"/>
      <c r="OSV21" s="28"/>
      <c r="OSW21" s="28"/>
      <c r="OSX21" s="28"/>
      <c r="OSY21" s="28"/>
      <c r="OSZ21" s="28"/>
      <c r="OTA21" s="28"/>
      <c r="OTB21" s="28"/>
      <c r="OTC21" s="28"/>
      <c r="OTD21" s="28"/>
      <c r="OTE21" s="28"/>
      <c r="OTF21" s="28"/>
      <c r="OTG21" s="28"/>
      <c r="OTH21" s="28"/>
      <c r="OTI21" s="28"/>
      <c r="OTJ21" s="28"/>
      <c r="OTK21" s="28"/>
      <c r="OTL21" s="28"/>
      <c r="OTM21" s="28"/>
      <c r="OTN21" s="28"/>
      <c r="OTO21" s="28"/>
      <c r="OTP21" s="28"/>
      <c r="OTQ21" s="28"/>
      <c r="OTR21" s="28"/>
      <c r="OTS21" s="28"/>
      <c r="OTT21" s="28"/>
      <c r="OTU21" s="28"/>
      <c r="OTV21" s="28"/>
      <c r="OTW21" s="28"/>
      <c r="OTX21" s="28"/>
      <c r="OTY21" s="28"/>
      <c r="OTZ21" s="28"/>
      <c r="OUA21" s="28"/>
      <c r="OUB21" s="28"/>
      <c r="OUC21" s="28"/>
      <c r="OUD21" s="28"/>
      <c r="OUE21" s="28"/>
      <c r="OUF21" s="28"/>
      <c r="OUG21" s="28"/>
      <c r="OUH21" s="28"/>
      <c r="OUI21" s="28"/>
      <c r="OUJ21" s="28"/>
      <c r="OUK21" s="28"/>
      <c r="OUL21" s="28"/>
      <c r="OUM21" s="28"/>
      <c r="OUN21" s="28"/>
      <c r="OUO21" s="28"/>
      <c r="OUP21" s="28"/>
      <c r="OUQ21" s="28"/>
      <c r="OUR21" s="28"/>
      <c r="OUS21" s="28"/>
      <c r="OUT21" s="28"/>
      <c r="OUU21" s="28"/>
      <c r="OUV21" s="28"/>
      <c r="OUW21" s="28"/>
      <c r="OUX21" s="28"/>
      <c r="OUY21" s="28"/>
      <c r="OUZ21" s="28"/>
      <c r="OVA21" s="28"/>
      <c r="OVB21" s="28"/>
      <c r="OVC21" s="28"/>
      <c r="OVD21" s="28"/>
      <c r="OVE21" s="28"/>
      <c r="OVF21" s="28"/>
      <c r="OVG21" s="28"/>
      <c r="OVH21" s="28"/>
      <c r="OVI21" s="28"/>
      <c r="OVJ21" s="28"/>
      <c r="OVK21" s="28"/>
      <c r="OVL21" s="28"/>
      <c r="OVM21" s="28"/>
      <c r="OVN21" s="28"/>
      <c r="OVO21" s="28"/>
      <c r="OVP21" s="28"/>
      <c r="OVQ21" s="28"/>
      <c r="OVR21" s="28"/>
      <c r="OVS21" s="28"/>
      <c r="OVT21" s="28"/>
      <c r="OVU21" s="28"/>
      <c r="OVV21" s="28"/>
      <c r="OVW21" s="28"/>
      <c r="OVX21" s="28"/>
      <c r="OVY21" s="28"/>
      <c r="OVZ21" s="28"/>
      <c r="OWA21" s="28"/>
      <c r="OWB21" s="28"/>
      <c r="OWC21" s="28"/>
      <c r="OWD21" s="28"/>
      <c r="OWE21" s="28"/>
      <c r="OWF21" s="28"/>
      <c r="OWG21" s="28"/>
      <c r="OWH21" s="28"/>
      <c r="OWI21" s="28"/>
      <c r="OWJ21" s="28"/>
      <c r="OWK21" s="28"/>
      <c r="OWL21" s="28"/>
      <c r="OWM21" s="28"/>
      <c r="OWN21" s="28"/>
      <c r="OWO21" s="28"/>
      <c r="OWP21" s="28"/>
      <c r="OWQ21" s="28"/>
      <c r="OWR21" s="28"/>
      <c r="OWS21" s="28"/>
      <c r="OWT21" s="28"/>
      <c r="OWU21" s="28"/>
      <c r="OWV21" s="28"/>
      <c r="OWW21" s="28"/>
      <c r="OWX21" s="28"/>
      <c r="OWY21" s="28"/>
      <c r="OWZ21" s="28"/>
      <c r="OXA21" s="28"/>
      <c r="OXB21" s="28"/>
      <c r="OXC21" s="28"/>
      <c r="OXD21" s="28"/>
      <c r="OXE21" s="28"/>
      <c r="OXF21" s="28"/>
      <c r="OXG21" s="28"/>
      <c r="OXH21" s="28"/>
      <c r="OXI21" s="28"/>
      <c r="OXJ21" s="28"/>
      <c r="OXK21" s="28"/>
      <c r="OXL21" s="28"/>
      <c r="OXM21" s="28"/>
      <c r="OXN21" s="28"/>
      <c r="OXO21" s="28"/>
      <c r="OXP21" s="28"/>
      <c r="OXQ21" s="28"/>
      <c r="OXR21" s="28"/>
      <c r="OXS21" s="28"/>
      <c r="OXT21" s="28"/>
      <c r="OXU21" s="28"/>
      <c r="OXV21" s="28"/>
      <c r="OXW21" s="28"/>
      <c r="OXX21" s="28"/>
      <c r="OXY21" s="28"/>
      <c r="OXZ21" s="28"/>
      <c r="OYA21" s="28"/>
      <c r="OYB21" s="28"/>
      <c r="OYC21" s="28"/>
      <c r="OYD21" s="28"/>
      <c r="OYE21" s="28"/>
      <c r="OYF21" s="28"/>
      <c r="OYG21" s="28"/>
      <c r="OYH21" s="28"/>
      <c r="OYI21" s="28"/>
      <c r="OYJ21" s="28"/>
      <c r="OYK21" s="28"/>
      <c r="OYL21" s="28"/>
      <c r="OYM21" s="28"/>
      <c r="OYN21" s="28"/>
      <c r="OYO21" s="28"/>
      <c r="OYP21" s="28"/>
      <c r="OYQ21" s="28"/>
      <c r="OYR21" s="28"/>
      <c r="OYS21" s="28"/>
      <c r="OYT21" s="28"/>
      <c r="OYU21" s="28"/>
      <c r="OYV21" s="28"/>
      <c r="OYW21" s="28"/>
      <c r="OYX21" s="28"/>
      <c r="OYY21" s="28"/>
      <c r="OYZ21" s="28"/>
      <c r="OZA21" s="28"/>
      <c r="OZB21" s="28"/>
      <c r="OZC21" s="28"/>
      <c r="OZD21" s="28"/>
      <c r="OZE21" s="28"/>
      <c r="OZF21" s="28"/>
      <c r="OZG21" s="28"/>
      <c r="OZH21" s="28"/>
      <c r="OZI21" s="28"/>
      <c r="OZJ21" s="28"/>
      <c r="OZK21" s="28"/>
      <c r="OZL21" s="28"/>
      <c r="OZM21" s="28"/>
      <c r="OZN21" s="28"/>
      <c r="OZO21" s="28"/>
      <c r="OZP21" s="28"/>
      <c r="OZQ21" s="28"/>
      <c r="OZR21" s="28"/>
      <c r="OZS21" s="28"/>
      <c r="OZT21" s="28"/>
      <c r="OZU21" s="28"/>
      <c r="OZV21" s="28"/>
      <c r="OZW21" s="28"/>
      <c r="OZX21" s="28"/>
      <c r="OZY21" s="28"/>
      <c r="OZZ21" s="28"/>
      <c r="PAA21" s="28"/>
      <c r="PAB21" s="28"/>
      <c r="PAC21" s="28"/>
      <c r="PAD21" s="28"/>
      <c r="PAE21" s="28"/>
      <c r="PAF21" s="28"/>
      <c r="PAG21" s="28"/>
      <c r="PAH21" s="28"/>
      <c r="PAI21" s="28"/>
      <c r="PAJ21" s="28"/>
      <c r="PAK21" s="28"/>
      <c r="PAL21" s="28"/>
      <c r="PAM21" s="28"/>
      <c r="PAN21" s="28"/>
      <c r="PAO21" s="28"/>
      <c r="PAP21" s="28"/>
      <c r="PAQ21" s="28"/>
      <c r="PAR21" s="28"/>
      <c r="PAS21" s="28"/>
      <c r="PAT21" s="28"/>
      <c r="PAU21" s="28"/>
      <c r="PAV21" s="28"/>
      <c r="PAW21" s="28"/>
      <c r="PAX21" s="28"/>
      <c r="PAY21" s="28"/>
      <c r="PAZ21" s="28"/>
      <c r="PBA21" s="28"/>
      <c r="PBB21" s="28"/>
      <c r="PBC21" s="28"/>
      <c r="PBD21" s="28"/>
      <c r="PBE21" s="28"/>
      <c r="PBF21" s="28"/>
      <c r="PBG21" s="28"/>
      <c r="PBH21" s="28"/>
      <c r="PBI21" s="28"/>
      <c r="PBJ21" s="28"/>
      <c r="PBK21" s="28"/>
      <c r="PBL21" s="28"/>
      <c r="PBM21" s="28"/>
      <c r="PBN21" s="28"/>
      <c r="PBO21" s="28"/>
      <c r="PBP21" s="28"/>
      <c r="PBQ21" s="28"/>
      <c r="PBR21" s="28"/>
      <c r="PBS21" s="28"/>
      <c r="PBT21" s="28"/>
      <c r="PBU21" s="28"/>
      <c r="PBV21" s="28"/>
      <c r="PBW21" s="28"/>
      <c r="PBX21" s="28"/>
      <c r="PBY21" s="28"/>
      <c r="PBZ21" s="28"/>
      <c r="PCA21" s="28"/>
      <c r="PCB21" s="28"/>
      <c r="PCC21" s="28"/>
      <c r="PCD21" s="28"/>
      <c r="PCE21" s="28"/>
      <c r="PCF21" s="28"/>
      <c r="PCG21" s="28"/>
      <c r="PCH21" s="28"/>
      <c r="PCI21" s="28"/>
      <c r="PCJ21" s="28"/>
      <c r="PCK21" s="28"/>
      <c r="PCL21" s="28"/>
      <c r="PCM21" s="28"/>
      <c r="PCN21" s="28"/>
      <c r="PCO21" s="28"/>
      <c r="PCP21" s="28"/>
      <c r="PCQ21" s="28"/>
      <c r="PCR21" s="28"/>
      <c r="PCS21" s="28"/>
      <c r="PCT21" s="28"/>
      <c r="PCU21" s="28"/>
      <c r="PCV21" s="28"/>
      <c r="PCW21" s="28"/>
      <c r="PCX21" s="28"/>
      <c r="PCY21" s="28"/>
      <c r="PCZ21" s="28"/>
      <c r="PDA21" s="28"/>
      <c r="PDB21" s="28"/>
      <c r="PDC21" s="28"/>
      <c r="PDD21" s="28"/>
      <c r="PDE21" s="28"/>
      <c r="PDF21" s="28"/>
      <c r="PDG21" s="28"/>
      <c r="PDH21" s="28"/>
      <c r="PDI21" s="28"/>
      <c r="PDJ21" s="28"/>
      <c r="PDK21" s="28"/>
      <c r="PDL21" s="28"/>
      <c r="PDM21" s="28"/>
      <c r="PDN21" s="28"/>
      <c r="PDO21" s="28"/>
      <c r="PDP21" s="28"/>
      <c r="PDQ21" s="28"/>
      <c r="PDR21" s="28"/>
      <c r="PDS21" s="28"/>
      <c r="PDT21" s="28"/>
      <c r="PDU21" s="28"/>
      <c r="PDV21" s="28"/>
      <c r="PDW21" s="28"/>
      <c r="PDX21" s="28"/>
      <c r="PDY21" s="28"/>
      <c r="PDZ21" s="28"/>
      <c r="PEA21" s="28"/>
      <c r="PEB21" s="28"/>
      <c r="PEC21" s="28"/>
      <c r="PED21" s="28"/>
      <c r="PEE21" s="28"/>
      <c r="PEF21" s="28"/>
      <c r="PEG21" s="28"/>
      <c r="PEH21" s="28"/>
      <c r="PEI21" s="28"/>
      <c r="PEJ21" s="28"/>
      <c r="PEK21" s="28"/>
      <c r="PEL21" s="28"/>
      <c r="PEM21" s="28"/>
      <c r="PEN21" s="28"/>
      <c r="PEO21" s="28"/>
      <c r="PEP21" s="28"/>
      <c r="PEQ21" s="28"/>
      <c r="PER21" s="28"/>
      <c r="PES21" s="28"/>
      <c r="PET21" s="28"/>
      <c r="PEU21" s="28"/>
      <c r="PEV21" s="28"/>
      <c r="PEW21" s="28"/>
      <c r="PEX21" s="28"/>
      <c r="PEY21" s="28"/>
      <c r="PEZ21" s="28"/>
      <c r="PFA21" s="28"/>
      <c r="PFB21" s="28"/>
      <c r="PFC21" s="28"/>
      <c r="PFD21" s="28"/>
      <c r="PFE21" s="28"/>
      <c r="PFF21" s="28"/>
      <c r="PFG21" s="28"/>
      <c r="PFH21" s="28"/>
      <c r="PFI21" s="28"/>
      <c r="PFJ21" s="28"/>
      <c r="PFK21" s="28"/>
      <c r="PFL21" s="28"/>
      <c r="PFM21" s="28"/>
      <c r="PFN21" s="28"/>
      <c r="PFO21" s="28"/>
      <c r="PFP21" s="28"/>
      <c r="PFQ21" s="28"/>
      <c r="PFR21" s="28"/>
      <c r="PFS21" s="28"/>
      <c r="PFT21" s="28"/>
      <c r="PFU21" s="28"/>
      <c r="PFV21" s="28"/>
      <c r="PFW21" s="28"/>
      <c r="PFX21" s="28"/>
      <c r="PFY21" s="28"/>
      <c r="PFZ21" s="28"/>
      <c r="PGA21" s="28"/>
      <c r="PGB21" s="28"/>
      <c r="PGC21" s="28"/>
      <c r="PGD21" s="28"/>
      <c r="PGE21" s="28"/>
      <c r="PGF21" s="28"/>
      <c r="PGG21" s="28"/>
      <c r="PGH21" s="28"/>
      <c r="PGI21" s="28"/>
      <c r="PGJ21" s="28"/>
      <c r="PGK21" s="28"/>
      <c r="PGL21" s="28"/>
      <c r="PGM21" s="28"/>
      <c r="PGN21" s="28"/>
      <c r="PGO21" s="28"/>
      <c r="PGP21" s="28"/>
      <c r="PGQ21" s="28"/>
      <c r="PGR21" s="28"/>
      <c r="PGS21" s="28"/>
      <c r="PGT21" s="28"/>
      <c r="PGU21" s="28"/>
      <c r="PGV21" s="28"/>
      <c r="PGW21" s="28"/>
      <c r="PGX21" s="28"/>
      <c r="PGY21" s="28"/>
      <c r="PGZ21" s="28"/>
      <c r="PHA21" s="28"/>
      <c r="PHB21" s="28"/>
      <c r="PHC21" s="28"/>
      <c r="PHD21" s="28"/>
      <c r="PHE21" s="28"/>
      <c r="PHF21" s="28"/>
      <c r="PHG21" s="28"/>
      <c r="PHH21" s="28"/>
      <c r="PHI21" s="28"/>
      <c r="PHJ21" s="28"/>
      <c r="PHK21" s="28"/>
      <c r="PHL21" s="28"/>
      <c r="PHM21" s="28"/>
      <c r="PHN21" s="28"/>
      <c r="PHO21" s="28"/>
      <c r="PHP21" s="28"/>
      <c r="PHQ21" s="28"/>
      <c r="PHR21" s="28"/>
      <c r="PHS21" s="28"/>
      <c r="PHT21" s="28"/>
      <c r="PHU21" s="28"/>
      <c r="PHV21" s="28"/>
      <c r="PHW21" s="28"/>
      <c r="PHX21" s="28"/>
      <c r="PHY21" s="28"/>
      <c r="PHZ21" s="28"/>
      <c r="PIA21" s="28"/>
      <c r="PIB21" s="28"/>
      <c r="PIC21" s="28"/>
      <c r="PID21" s="28"/>
      <c r="PIE21" s="28"/>
      <c r="PIF21" s="28"/>
      <c r="PIG21" s="28"/>
      <c r="PIH21" s="28"/>
      <c r="PII21" s="28"/>
      <c r="PIJ21" s="28"/>
      <c r="PIK21" s="28"/>
      <c r="PIL21" s="28"/>
      <c r="PIM21" s="28"/>
      <c r="PIN21" s="28"/>
      <c r="PIO21" s="28"/>
      <c r="PIP21" s="28"/>
      <c r="PIQ21" s="28"/>
      <c r="PIR21" s="28"/>
      <c r="PIS21" s="28"/>
      <c r="PIT21" s="28"/>
      <c r="PIU21" s="28"/>
      <c r="PIV21" s="28"/>
      <c r="PIW21" s="28"/>
      <c r="PIX21" s="28"/>
      <c r="PIY21" s="28"/>
      <c r="PIZ21" s="28"/>
      <c r="PJA21" s="28"/>
      <c r="PJB21" s="28"/>
      <c r="PJC21" s="28"/>
      <c r="PJD21" s="28"/>
      <c r="PJE21" s="28"/>
      <c r="PJF21" s="28"/>
      <c r="PJG21" s="28"/>
      <c r="PJH21" s="28"/>
      <c r="PJI21" s="28"/>
      <c r="PJJ21" s="28"/>
      <c r="PJK21" s="28"/>
      <c r="PJL21" s="28"/>
      <c r="PJM21" s="28"/>
      <c r="PJN21" s="28"/>
      <c r="PJO21" s="28"/>
      <c r="PJP21" s="28"/>
      <c r="PJQ21" s="28"/>
      <c r="PJR21" s="28"/>
      <c r="PJS21" s="28"/>
      <c r="PJT21" s="28"/>
      <c r="PJU21" s="28"/>
      <c r="PJV21" s="28"/>
      <c r="PJW21" s="28"/>
      <c r="PJX21" s="28"/>
      <c r="PJY21" s="28"/>
      <c r="PJZ21" s="28"/>
      <c r="PKA21" s="28"/>
      <c r="PKB21" s="28"/>
      <c r="PKC21" s="28"/>
      <c r="PKD21" s="28"/>
      <c r="PKE21" s="28"/>
      <c r="PKF21" s="28"/>
      <c r="PKG21" s="28"/>
      <c r="PKH21" s="28"/>
      <c r="PKI21" s="28"/>
      <c r="PKJ21" s="28"/>
      <c r="PKK21" s="28"/>
      <c r="PKL21" s="28"/>
      <c r="PKM21" s="28"/>
      <c r="PKN21" s="28"/>
      <c r="PKO21" s="28"/>
      <c r="PKP21" s="28"/>
      <c r="PKQ21" s="28"/>
      <c r="PKR21" s="28"/>
      <c r="PKS21" s="28"/>
      <c r="PKT21" s="28"/>
      <c r="PKU21" s="28"/>
      <c r="PKV21" s="28"/>
      <c r="PKW21" s="28"/>
      <c r="PKX21" s="28"/>
      <c r="PKY21" s="28"/>
      <c r="PKZ21" s="28"/>
      <c r="PLA21" s="28"/>
      <c r="PLB21" s="28"/>
      <c r="PLC21" s="28"/>
      <c r="PLD21" s="28"/>
      <c r="PLE21" s="28"/>
      <c r="PLF21" s="28"/>
      <c r="PLG21" s="28"/>
      <c r="PLH21" s="28"/>
      <c r="PLI21" s="28"/>
      <c r="PLJ21" s="28"/>
      <c r="PLK21" s="28"/>
      <c r="PLL21" s="28"/>
      <c r="PLM21" s="28"/>
      <c r="PLN21" s="28"/>
      <c r="PLO21" s="28"/>
      <c r="PLP21" s="28"/>
      <c r="PLQ21" s="28"/>
      <c r="PLR21" s="28"/>
      <c r="PLS21" s="28"/>
      <c r="PLT21" s="28"/>
      <c r="PLU21" s="28"/>
      <c r="PLV21" s="28"/>
      <c r="PLW21" s="28"/>
      <c r="PLX21" s="28"/>
      <c r="PLY21" s="28"/>
      <c r="PLZ21" s="28"/>
      <c r="PMA21" s="28"/>
      <c r="PMB21" s="28"/>
      <c r="PMC21" s="28"/>
      <c r="PMD21" s="28"/>
      <c r="PME21" s="28"/>
      <c r="PMF21" s="28"/>
      <c r="PMG21" s="28"/>
      <c r="PMH21" s="28"/>
      <c r="PMI21" s="28"/>
      <c r="PMJ21" s="28"/>
      <c r="PMK21" s="28"/>
      <c r="PML21" s="28"/>
      <c r="PMM21" s="28"/>
      <c r="PMN21" s="28"/>
      <c r="PMO21" s="28"/>
      <c r="PMP21" s="28"/>
      <c r="PMQ21" s="28"/>
      <c r="PMR21" s="28"/>
      <c r="PMS21" s="28"/>
      <c r="PMT21" s="28"/>
      <c r="PMU21" s="28"/>
      <c r="PMV21" s="28"/>
      <c r="PMW21" s="28"/>
      <c r="PMX21" s="28"/>
      <c r="PMY21" s="28"/>
      <c r="PMZ21" s="28"/>
      <c r="PNA21" s="28"/>
      <c r="PNB21" s="28"/>
      <c r="PNC21" s="28"/>
      <c r="PND21" s="28"/>
      <c r="PNE21" s="28"/>
      <c r="PNF21" s="28"/>
      <c r="PNG21" s="28"/>
      <c r="PNH21" s="28"/>
      <c r="PNI21" s="28"/>
      <c r="PNJ21" s="28"/>
      <c r="PNK21" s="28"/>
      <c r="PNL21" s="28"/>
      <c r="PNM21" s="28"/>
      <c r="PNN21" s="28"/>
      <c r="PNO21" s="28"/>
      <c r="PNP21" s="28"/>
      <c r="PNQ21" s="28"/>
      <c r="PNR21" s="28"/>
      <c r="PNS21" s="28"/>
      <c r="PNT21" s="28"/>
      <c r="PNU21" s="28"/>
      <c r="PNV21" s="28"/>
      <c r="PNW21" s="28"/>
      <c r="PNX21" s="28"/>
      <c r="PNY21" s="28"/>
      <c r="PNZ21" s="28"/>
      <c r="POA21" s="28"/>
      <c r="POB21" s="28"/>
      <c r="POC21" s="28"/>
      <c r="POD21" s="28"/>
      <c r="POE21" s="28"/>
      <c r="POF21" s="28"/>
      <c r="POG21" s="28"/>
      <c r="POH21" s="28"/>
      <c r="POI21" s="28"/>
      <c r="POJ21" s="28"/>
      <c r="POK21" s="28"/>
      <c r="POL21" s="28"/>
      <c r="POM21" s="28"/>
      <c r="PON21" s="28"/>
      <c r="POO21" s="28"/>
      <c r="POP21" s="28"/>
      <c r="POQ21" s="28"/>
      <c r="POR21" s="28"/>
      <c r="POS21" s="28"/>
      <c r="POT21" s="28"/>
      <c r="POU21" s="28"/>
      <c r="POV21" s="28"/>
      <c r="POW21" s="28"/>
      <c r="POX21" s="28"/>
      <c r="POY21" s="28"/>
      <c r="POZ21" s="28"/>
      <c r="PPA21" s="28"/>
      <c r="PPB21" s="28"/>
      <c r="PPC21" s="28"/>
      <c r="PPD21" s="28"/>
      <c r="PPE21" s="28"/>
      <c r="PPF21" s="28"/>
      <c r="PPG21" s="28"/>
      <c r="PPH21" s="28"/>
      <c r="PPI21" s="28"/>
      <c r="PPJ21" s="28"/>
      <c r="PPK21" s="28"/>
      <c r="PPL21" s="28"/>
      <c r="PPM21" s="28"/>
      <c r="PPN21" s="28"/>
      <c r="PPO21" s="28"/>
      <c r="PPP21" s="28"/>
      <c r="PPQ21" s="28"/>
      <c r="PPR21" s="28"/>
      <c r="PPS21" s="28"/>
      <c r="PPT21" s="28"/>
      <c r="PPU21" s="28"/>
      <c r="PPV21" s="28"/>
      <c r="PPW21" s="28"/>
      <c r="PPX21" s="28"/>
      <c r="PPY21" s="28"/>
      <c r="PPZ21" s="28"/>
      <c r="PQA21" s="28"/>
      <c r="PQB21" s="28"/>
      <c r="PQC21" s="28"/>
      <c r="PQD21" s="28"/>
      <c r="PQE21" s="28"/>
      <c r="PQF21" s="28"/>
      <c r="PQG21" s="28"/>
      <c r="PQH21" s="28"/>
      <c r="PQI21" s="28"/>
      <c r="PQJ21" s="28"/>
      <c r="PQK21" s="28"/>
      <c r="PQL21" s="28"/>
      <c r="PQM21" s="28"/>
      <c r="PQN21" s="28"/>
      <c r="PQO21" s="28"/>
      <c r="PQP21" s="28"/>
      <c r="PQQ21" s="28"/>
      <c r="PQR21" s="28"/>
      <c r="PQS21" s="28"/>
      <c r="PQT21" s="28"/>
      <c r="PQU21" s="28"/>
      <c r="PQV21" s="28"/>
      <c r="PQW21" s="28"/>
      <c r="PQX21" s="28"/>
      <c r="PQY21" s="28"/>
      <c r="PQZ21" s="28"/>
      <c r="PRA21" s="28"/>
      <c r="PRB21" s="28"/>
      <c r="PRC21" s="28"/>
      <c r="PRD21" s="28"/>
      <c r="PRE21" s="28"/>
      <c r="PRF21" s="28"/>
      <c r="PRG21" s="28"/>
      <c r="PRH21" s="28"/>
      <c r="PRI21" s="28"/>
      <c r="PRJ21" s="28"/>
      <c r="PRK21" s="28"/>
      <c r="PRL21" s="28"/>
      <c r="PRM21" s="28"/>
      <c r="PRN21" s="28"/>
      <c r="PRO21" s="28"/>
      <c r="PRP21" s="28"/>
      <c r="PRQ21" s="28"/>
      <c r="PRR21" s="28"/>
      <c r="PRS21" s="28"/>
      <c r="PRT21" s="28"/>
      <c r="PRU21" s="28"/>
      <c r="PRV21" s="28"/>
      <c r="PRW21" s="28"/>
      <c r="PRX21" s="28"/>
      <c r="PRY21" s="28"/>
      <c r="PRZ21" s="28"/>
      <c r="PSA21" s="28"/>
      <c r="PSB21" s="28"/>
      <c r="PSC21" s="28"/>
      <c r="PSD21" s="28"/>
      <c r="PSE21" s="28"/>
      <c r="PSF21" s="28"/>
      <c r="PSG21" s="28"/>
      <c r="PSH21" s="28"/>
      <c r="PSI21" s="28"/>
      <c r="PSJ21" s="28"/>
      <c r="PSK21" s="28"/>
      <c r="PSL21" s="28"/>
      <c r="PSM21" s="28"/>
      <c r="PSN21" s="28"/>
      <c r="PSO21" s="28"/>
      <c r="PSP21" s="28"/>
      <c r="PSQ21" s="28"/>
      <c r="PSR21" s="28"/>
      <c r="PSS21" s="28"/>
      <c r="PST21" s="28"/>
      <c r="PSU21" s="28"/>
      <c r="PSV21" s="28"/>
      <c r="PSW21" s="28"/>
      <c r="PSX21" s="28"/>
      <c r="PSY21" s="28"/>
      <c r="PSZ21" s="28"/>
      <c r="PTA21" s="28"/>
      <c r="PTB21" s="28"/>
      <c r="PTC21" s="28"/>
      <c r="PTD21" s="28"/>
      <c r="PTE21" s="28"/>
      <c r="PTF21" s="28"/>
      <c r="PTG21" s="28"/>
      <c r="PTH21" s="28"/>
      <c r="PTI21" s="28"/>
      <c r="PTJ21" s="28"/>
      <c r="PTK21" s="28"/>
      <c r="PTL21" s="28"/>
      <c r="PTM21" s="28"/>
      <c r="PTN21" s="28"/>
      <c r="PTO21" s="28"/>
      <c r="PTP21" s="28"/>
      <c r="PTQ21" s="28"/>
      <c r="PTR21" s="28"/>
      <c r="PTS21" s="28"/>
      <c r="PTT21" s="28"/>
      <c r="PTU21" s="28"/>
      <c r="PTV21" s="28"/>
      <c r="PTW21" s="28"/>
      <c r="PTX21" s="28"/>
      <c r="PTY21" s="28"/>
      <c r="PTZ21" s="28"/>
      <c r="PUA21" s="28"/>
      <c r="PUB21" s="28"/>
      <c r="PUC21" s="28"/>
      <c r="PUD21" s="28"/>
      <c r="PUE21" s="28"/>
      <c r="PUF21" s="28"/>
      <c r="PUG21" s="28"/>
      <c r="PUH21" s="28"/>
      <c r="PUI21" s="28"/>
      <c r="PUJ21" s="28"/>
      <c r="PUK21" s="28"/>
      <c r="PUL21" s="28"/>
      <c r="PUM21" s="28"/>
      <c r="PUN21" s="28"/>
      <c r="PUO21" s="28"/>
      <c r="PUP21" s="28"/>
      <c r="PUQ21" s="28"/>
      <c r="PUR21" s="28"/>
      <c r="PUS21" s="28"/>
      <c r="PUT21" s="28"/>
      <c r="PUU21" s="28"/>
      <c r="PUV21" s="28"/>
      <c r="PUW21" s="28"/>
      <c r="PUX21" s="28"/>
      <c r="PUY21" s="28"/>
      <c r="PUZ21" s="28"/>
      <c r="PVA21" s="28"/>
      <c r="PVB21" s="28"/>
      <c r="PVC21" s="28"/>
      <c r="PVD21" s="28"/>
      <c r="PVE21" s="28"/>
      <c r="PVF21" s="28"/>
      <c r="PVG21" s="28"/>
      <c r="PVH21" s="28"/>
      <c r="PVI21" s="28"/>
      <c r="PVJ21" s="28"/>
      <c r="PVK21" s="28"/>
      <c r="PVL21" s="28"/>
      <c r="PVM21" s="28"/>
      <c r="PVN21" s="28"/>
      <c r="PVO21" s="28"/>
      <c r="PVP21" s="28"/>
      <c r="PVQ21" s="28"/>
      <c r="PVR21" s="28"/>
      <c r="PVS21" s="28"/>
      <c r="PVT21" s="28"/>
      <c r="PVU21" s="28"/>
      <c r="PVV21" s="28"/>
      <c r="PVW21" s="28"/>
      <c r="PVX21" s="28"/>
      <c r="PVY21" s="28"/>
      <c r="PVZ21" s="28"/>
      <c r="PWA21" s="28"/>
      <c r="PWB21" s="28"/>
      <c r="PWC21" s="28"/>
      <c r="PWD21" s="28"/>
      <c r="PWE21" s="28"/>
      <c r="PWF21" s="28"/>
      <c r="PWG21" s="28"/>
      <c r="PWH21" s="28"/>
      <c r="PWI21" s="28"/>
      <c r="PWJ21" s="28"/>
      <c r="PWK21" s="28"/>
      <c r="PWL21" s="28"/>
      <c r="PWM21" s="28"/>
      <c r="PWN21" s="28"/>
      <c r="PWO21" s="28"/>
      <c r="PWP21" s="28"/>
      <c r="PWQ21" s="28"/>
      <c r="PWR21" s="28"/>
      <c r="PWS21" s="28"/>
      <c r="PWT21" s="28"/>
      <c r="PWU21" s="28"/>
      <c r="PWV21" s="28"/>
      <c r="PWW21" s="28"/>
      <c r="PWX21" s="28"/>
      <c r="PWY21" s="28"/>
      <c r="PWZ21" s="28"/>
      <c r="PXA21" s="28"/>
      <c r="PXB21" s="28"/>
      <c r="PXC21" s="28"/>
      <c r="PXD21" s="28"/>
      <c r="PXE21" s="28"/>
      <c r="PXF21" s="28"/>
      <c r="PXG21" s="28"/>
      <c r="PXH21" s="28"/>
      <c r="PXI21" s="28"/>
      <c r="PXJ21" s="28"/>
      <c r="PXK21" s="28"/>
      <c r="PXL21" s="28"/>
      <c r="PXM21" s="28"/>
      <c r="PXN21" s="28"/>
      <c r="PXO21" s="28"/>
      <c r="PXP21" s="28"/>
      <c r="PXQ21" s="28"/>
      <c r="PXR21" s="28"/>
      <c r="PXS21" s="28"/>
      <c r="PXT21" s="28"/>
      <c r="PXU21" s="28"/>
      <c r="PXV21" s="28"/>
      <c r="PXW21" s="28"/>
      <c r="PXX21" s="28"/>
      <c r="PXY21" s="28"/>
      <c r="PXZ21" s="28"/>
      <c r="PYA21" s="28"/>
      <c r="PYB21" s="28"/>
      <c r="PYC21" s="28"/>
      <c r="PYD21" s="28"/>
      <c r="PYE21" s="28"/>
      <c r="PYF21" s="28"/>
      <c r="PYG21" s="28"/>
      <c r="PYH21" s="28"/>
      <c r="PYI21" s="28"/>
      <c r="PYJ21" s="28"/>
      <c r="PYK21" s="28"/>
      <c r="PYL21" s="28"/>
      <c r="PYM21" s="28"/>
      <c r="PYN21" s="28"/>
      <c r="PYO21" s="28"/>
      <c r="PYP21" s="28"/>
      <c r="PYQ21" s="28"/>
      <c r="PYR21" s="28"/>
      <c r="PYS21" s="28"/>
      <c r="PYT21" s="28"/>
      <c r="PYU21" s="28"/>
      <c r="PYV21" s="28"/>
      <c r="PYW21" s="28"/>
      <c r="PYX21" s="28"/>
      <c r="PYY21" s="28"/>
      <c r="PYZ21" s="28"/>
      <c r="PZA21" s="28"/>
      <c r="PZB21" s="28"/>
      <c r="PZC21" s="28"/>
      <c r="PZD21" s="28"/>
      <c r="PZE21" s="28"/>
      <c r="PZF21" s="28"/>
      <c r="PZG21" s="28"/>
      <c r="PZH21" s="28"/>
      <c r="PZI21" s="28"/>
      <c r="PZJ21" s="28"/>
      <c r="PZK21" s="28"/>
      <c r="PZL21" s="28"/>
      <c r="PZM21" s="28"/>
      <c r="PZN21" s="28"/>
      <c r="PZO21" s="28"/>
      <c r="PZP21" s="28"/>
      <c r="PZQ21" s="28"/>
      <c r="PZR21" s="28"/>
      <c r="PZS21" s="28"/>
      <c r="PZT21" s="28"/>
      <c r="PZU21" s="28"/>
      <c r="PZV21" s="28"/>
      <c r="PZW21" s="28"/>
      <c r="PZX21" s="28"/>
      <c r="PZY21" s="28"/>
      <c r="PZZ21" s="28"/>
      <c r="QAA21" s="28"/>
      <c r="QAB21" s="28"/>
      <c r="QAC21" s="28"/>
      <c r="QAD21" s="28"/>
      <c r="QAE21" s="28"/>
      <c r="QAF21" s="28"/>
      <c r="QAG21" s="28"/>
      <c r="QAH21" s="28"/>
      <c r="QAI21" s="28"/>
      <c r="QAJ21" s="28"/>
      <c r="QAK21" s="28"/>
      <c r="QAL21" s="28"/>
      <c r="QAM21" s="28"/>
      <c r="QAN21" s="28"/>
      <c r="QAO21" s="28"/>
      <c r="QAP21" s="28"/>
      <c r="QAQ21" s="28"/>
      <c r="QAR21" s="28"/>
      <c r="QAS21" s="28"/>
      <c r="QAT21" s="28"/>
      <c r="QAU21" s="28"/>
      <c r="QAV21" s="28"/>
      <c r="QAW21" s="28"/>
      <c r="QAX21" s="28"/>
      <c r="QAY21" s="28"/>
      <c r="QAZ21" s="28"/>
      <c r="QBA21" s="28"/>
      <c r="QBB21" s="28"/>
      <c r="QBC21" s="28"/>
      <c r="QBD21" s="28"/>
      <c r="QBE21" s="28"/>
      <c r="QBF21" s="28"/>
      <c r="QBG21" s="28"/>
      <c r="QBH21" s="28"/>
      <c r="QBI21" s="28"/>
      <c r="QBJ21" s="28"/>
      <c r="QBK21" s="28"/>
      <c r="QBL21" s="28"/>
      <c r="QBM21" s="28"/>
      <c r="QBN21" s="28"/>
      <c r="QBO21" s="28"/>
      <c r="QBP21" s="28"/>
      <c r="QBQ21" s="28"/>
      <c r="QBR21" s="28"/>
      <c r="QBS21" s="28"/>
      <c r="QBT21" s="28"/>
      <c r="QBU21" s="28"/>
      <c r="QBV21" s="28"/>
      <c r="QBW21" s="28"/>
      <c r="QBX21" s="28"/>
      <c r="QBY21" s="28"/>
      <c r="QBZ21" s="28"/>
      <c r="QCA21" s="28"/>
      <c r="QCB21" s="28"/>
      <c r="QCC21" s="28"/>
      <c r="QCD21" s="28"/>
      <c r="QCE21" s="28"/>
      <c r="QCF21" s="28"/>
      <c r="QCG21" s="28"/>
      <c r="QCH21" s="28"/>
      <c r="QCI21" s="28"/>
      <c r="QCJ21" s="28"/>
      <c r="QCK21" s="28"/>
      <c r="QCL21" s="28"/>
      <c r="QCM21" s="28"/>
      <c r="QCN21" s="28"/>
      <c r="QCO21" s="28"/>
      <c r="QCP21" s="28"/>
      <c r="QCQ21" s="28"/>
      <c r="QCR21" s="28"/>
      <c r="QCS21" s="28"/>
      <c r="QCT21" s="28"/>
      <c r="QCU21" s="28"/>
      <c r="QCV21" s="28"/>
      <c r="QCW21" s="28"/>
      <c r="QCX21" s="28"/>
      <c r="QCY21" s="28"/>
      <c r="QCZ21" s="28"/>
      <c r="QDA21" s="28"/>
      <c r="QDB21" s="28"/>
      <c r="QDC21" s="28"/>
      <c r="QDD21" s="28"/>
      <c r="QDE21" s="28"/>
      <c r="QDF21" s="28"/>
      <c r="QDG21" s="28"/>
      <c r="QDH21" s="28"/>
      <c r="QDI21" s="28"/>
      <c r="QDJ21" s="28"/>
      <c r="QDK21" s="28"/>
      <c r="QDL21" s="28"/>
      <c r="QDM21" s="28"/>
      <c r="QDN21" s="28"/>
      <c r="QDO21" s="28"/>
      <c r="QDP21" s="28"/>
      <c r="QDQ21" s="28"/>
      <c r="QDR21" s="28"/>
      <c r="QDS21" s="28"/>
      <c r="QDT21" s="28"/>
      <c r="QDU21" s="28"/>
      <c r="QDV21" s="28"/>
      <c r="QDW21" s="28"/>
      <c r="QDX21" s="28"/>
      <c r="QDY21" s="28"/>
      <c r="QDZ21" s="28"/>
      <c r="QEA21" s="28"/>
      <c r="QEB21" s="28"/>
      <c r="QEC21" s="28"/>
      <c r="QED21" s="28"/>
      <c r="QEE21" s="28"/>
      <c r="QEF21" s="28"/>
      <c r="QEG21" s="28"/>
      <c r="QEH21" s="28"/>
      <c r="QEI21" s="28"/>
      <c r="QEJ21" s="28"/>
      <c r="QEK21" s="28"/>
      <c r="QEL21" s="28"/>
      <c r="QEM21" s="28"/>
      <c r="QEN21" s="28"/>
      <c r="QEO21" s="28"/>
      <c r="QEP21" s="28"/>
      <c r="QEQ21" s="28"/>
      <c r="QER21" s="28"/>
      <c r="QES21" s="28"/>
      <c r="QET21" s="28"/>
      <c r="QEU21" s="28"/>
      <c r="QEV21" s="28"/>
      <c r="QEW21" s="28"/>
      <c r="QEX21" s="28"/>
      <c r="QEY21" s="28"/>
      <c r="QEZ21" s="28"/>
      <c r="QFA21" s="28"/>
      <c r="QFB21" s="28"/>
      <c r="QFC21" s="28"/>
      <c r="QFD21" s="28"/>
      <c r="QFE21" s="28"/>
      <c r="QFF21" s="28"/>
      <c r="QFG21" s="28"/>
      <c r="QFH21" s="28"/>
      <c r="QFI21" s="28"/>
      <c r="QFJ21" s="28"/>
      <c r="QFK21" s="28"/>
      <c r="QFL21" s="28"/>
      <c r="QFM21" s="28"/>
      <c r="QFN21" s="28"/>
      <c r="QFO21" s="28"/>
      <c r="QFP21" s="28"/>
      <c r="QFQ21" s="28"/>
      <c r="QFR21" s="28"/>
      <c r="QFS21" s="28"/>
      <c r="QFT21" s="28"/>
      <c r="QFU21" s="28"/>
      <c r="QFV21" s="28"/>
      <c r="QFW21" s="28"/>
      <c r="QFX21" s="28"/>
      <c r="QFY21" s="28"/>
      <c r="QFZ21" s="28"/>
      <c r="QGA21" s="28"/>
      <c r="QGB21" s="28"/>
      <c r="QGC21" s="28"/>
      <c r="QGD21" s="28"/>
      <c r="QGE21" s="28"/>
      <c r="QGF21" s="28"/>
      <c r="QGG21" s="28"/>
      <c r="QGH21" s="28"/>
      <c r="QGI21" s="28"/>
      <c r="QGJ21" s="28"/>
      <c r="QGK21" s="28"/>
      <c r="QGL21" s="28"/>
      <c r="QGM21" s="28"/>
      <c r="QGN21" s="28"/>
      <c r="QGO21" s="28"/>
      <c r="QGP21" s="28"/>
      <c r="QGQ21" s="28"/>
      <c r="QGR21" s="28"/>
      <c r="QGS21" s="28"/>
      <c r="QGT21" s="28"/>
      <c r="QGU21" s="28"/>
      <c r="QGV21" s="28"/>
      <c r="QGW21" s="28"/>
      <c r="QGX21" s="28"/>
      <c r="QGY21" s="28"/>
      <c r="QGZ21" s="28"/>
      <c r="QHA21" s="28"/>
      <c r="QHB21" s="28"/>
      <c r="QHC21" s="28"/>
      <c r="QHD21" s="28"/>
      <c r="QHE21" s="28"/>
      <c r="QHF21" s="28"/>
      <c r="QHG21" s="28"/>
      <c r="QHH21" s="28"/>
      <c r="QHI21" s="28"/>
      <c r="QHJ21" s="28"/>
      <c r="QHK21" s="28"/>
      <c r="QHL21" s="28"/>
      <c r="QHM21" s="28"/>
      <c r="QHN21" s="28"/>
      <c r="QHO21" s="28"/>
      <c r="QHP21" s="28"/>
      <c r="QHQ21" s="28"/>
      <c r="QHR21" s="28"/>
      <c r="QHS21" s="28"/>
      <c r="QHT21" s="28"/>
      <c r="QHU21" s="28"/>
      <c r="QHV21" s="28"/>
      <c r="QHW21" s="28"/>
      <c r="QHX21" s="28"/>
      <c r="QHY21" s="28"/>
      <c r="QHZ21" s="28"/>
      <c r="QIA21" s="28"/>
      <c r="QIB21" s="28"/>
      <c r="QIC21" s="28"/>
      <c r="QID21" s="28"/>
      <c r="QIE21" s="28"/>
      <c r="QIF21" s="28"/>
      <c r="QIG21" s="28"/>
      <c r="QIH21" s="28"/>
      <c r="QII21" s="28"/>
      <c r="QIJ21" s="28"/>
      <c r="QIK21" s="28"/>
      <c r="QIL21" s="28"/>
      <c r="QIM21" s="28"/>
      <c r="QIN21" s="28"/>
      <c r="QIO21" s="28"/>
      <c r="QIP21" s="28"/>
      <c r="QIQ21" s="28"/>
      <c r="QIR21" s="28"/>
      <c r="QIS21" s="28"/>
      <c r="QIT21" s="28"/>
      <c r="QIU21" s="28"/>
      <c r="QIV21" s="28"/>
      <c r="QIW21" s="28"/>
      <c r="QIX21" s="28"/>
      <c r="QIY21" s="28"/>
      <c r="QIZ21" s="28"/>
      <c r="QJA21" s="28"/>
      <c r="QJB21" s="28"/>
      <c r="QJC21" s="28"/>
      <c r="QJD21" s="28"/>
      <c r="QJE21" s="28"/>
      <c r="QJF21" s="28"/>
      <c r="QJG21" s="28"/>
      <c r="QJH21" s="28"/>
      <c r="QJI21" s="28"/>
      <c r="QJJ21" s="28"/>
      <c r="QJK21" s="28"/>
      <c r="QJL21" s="28"/>
      <c r="QJM21" s="28"/>
      <c r="QJN21" s="28"/>
      <c r="QJO21" s="28"/>
      <c r="QJP21" s="28"/>
      <c r="QJQ21" s="28"/>
      <c r="QJR21" s="28"/>
      <c r="QJS21" s="28"/>
      <c r="QJT21" s="28"/>
      <c r="QJU21" s="28"/>
      <c r="QJV21" s="28"/>
      <c r="QJW21" s="28"/>
      <c r="QJX21" s="28"/>
      <c r="QJY21" s="28"/>
      <c r="QJZ21" s="28"/>
      <c r="QKA21" s="28"/>
      <c r="QKB21" s="28"/>
      <c r="QKC21" s="28"/>
      <c r="QKD21" s="28"/>
      <c r="QKE21" s="28"/>
      <c r="QKF21" s="28"/>
      <c r="QKG21" s="28"/>
      <c r="QKH21" s="28"/>
      <c r="QKI21" s="28"/>
      <c r="QKJ21" s="28"/>
      <c r="QKK21" s="28"/>
      <c r="QKL21" s="28"/>
      <c r="QKM21" s="28"/>
      <c r="QKN21" s="28"/>
      <c r="QKO21" s="28"/>
      <c r="QKP21" s="28"/>
      <c r="QKQ21" s="28"/>
      <c r="QKR21" s="28"/>
      <c r="QKS21" s="28"/>
      <c r="QKT21" s="28"/>
      <c r="QKU21" s="28"/>
      <c r="QKV21" s="28"/>
      <c r="QKW21" s="28"/>
      <c r="QKX21" s="28"/>
      <c r="QKY21" s="28"/>
      <c r="QKZ21" s="28"/>
      <c r="QLA21" s="28"/>
      <c r="QLB21" s="28"/>
      <c r="QLC21" s="28"/>
      <c r="QLD21" s="28"/>
      <c r="QLE21" s="28"/>
      <c r="QLF21" s="28"/>
      <c r="QLG21" s="28"/>
      <c r="QLH21" s="28"/>
      <c r="QLI21" s="28"/>
      <c r="QLJ21" s="28"/>
      <c r="QLK21" s="28"/>
      <c r="QLL21" s="28"/>
      <c r="QLM21" s="28"/>
      <c r="QLN21" s="28"/>
      <c r="QLO21" s="28"/>
      <c r="QLP21" s="28"/>
      <c r="QLQ21" s="28"/>
      <c r="QLR21" s="28"/>
      <c r="QLS21" s="28"/>
      <c r="QLT21" s="28"/>
      <c r="QLU21" s="28"/>
      <c r="QLV21" s="28"/>
      <c r="QLW21" s="28"/>
      <c r="QLX21" s="28"/>
      <c r="QLY21" s="28"/>
      <c r="QLZ21" s="28"/>
      <c r="QMA21" s="28"/>
      <c r="QMB21" s="28"/>
      <c r="QMC21" s="28"/>
      <c r="QMD21" s="28"/>
      <c r="QME21" s="28"/>
      <c r="QMF21" s="28"/>
      <c r="QMG21" s="28"/>
      <c r="QMH21" s="28"/>
      <c r="QMI21" s="28"/>
      <c r="QMJ21" s="28"/>
      <c r="QMK21" s="28"/>
      <c r="QML21" s="28"/>
      <c r="QMM21" s="28"/>
      <c r="QMN21" s="28"/>
      <c r="QMO21" s="28"/>
      <c r="QMP21" s="28"/>
      <c r="QMQ21" s="28"/>
      <c r="QMR21" s="28"/>
      <c r="QMS21" s="28"/>
      <c r="QMT21" s="28"/>
      <c r="QMU21" s="28"/>
      <c r="QMV21" s="28"/>
      <c r="QMW21" s="28"/>
      <c r="QMX21" s="28"/>
      <c r="QMY21" s="28"/>
      <c r="QMZ21" s="28"/>
      <c r="QNA21" s="28"/>
      <c r="QNB21" s="28"/>
      <c r="QNC21" s="28"/>
      <c r="QND21" s="28"/>
      <c r="QNE21" s="28"/>
      <c r="QNF21" s="28"/>
      <c r="QNG21" s="28"/>
      <c r="QNH21" s="28"/>
      <c r="QNI21" s="28"/>
      <c r="QNJ21" s="28"/>
      <c r="QNK21" s="28"/>
      <c r="QNL21" s="28"/>
      <c r="QNM21" s="28"/>
      <c r="QNN21" s="28"/>
      <c r="QNO21" s="28"/>
      <c r="QNP21" s="28"/>
      <c r="QNQ21" s="28"/>
      <c r="QNR21" s="28"/>
      <c r="QNS21" s="28"/>
      <c r="QNT21" s="28"/>
      <c r="QNU21" s="28"/>
      <c r="QNV21" s="28"/>
      <c r="QNW21" s="28"/>
      <c r="QNX21" s="28"/>
      <c r="QNY21" s="28"/>
      <c r="QNZ21" s="28"/>
      <c r="QOA21" s="28"/>
      <c r="QOB21" s="28"/>
      <c r="QOC21" s="28"/>
      <c r="QOD21" s="28"/>
      <c r="QOE21" s="28"/>
      <c r="QOF21" s="28"/>
      <c r="QOG21" s="28"/>
      <c r="QOH21" s="28"/>
      <c r="QOI21" s="28"/>
      <c r="QOJ21" s="28"/>
      <c r="QOK21" s="28"/>
      <c r="QOL21" s="28"/>
      <c r="QOM21" s="28"/>
      <c r="QON21" s="28"/>
      <c r="QOO21" s="28"/>
      <c r="QOP21" s="28"/>
      <c r="QOQ21" s="28"/>
      <c r="QOR21" s="28"/>
      <c r="QOS21" s="28"/>
      <c r="QOT21" s="28"/>
      <c r="QOU21" s="28"/>
      <c r="QOV21" s="28"/>
      <c r="QOW21" s="28"/>
      <c r="QOX21" s="28"/>
      <c r="QOY21" s="28"/>
      <c r="QOZ21" s="28"/>
      <c r="QPA21" s="28"/>
      <c r="QPB21" s="28"/>
      <c r="QPC21" s="28"/>
      <c r="QPD21" s="28"/>
      <c r="QPE21" s="28"/>
      <c r="QPF21" s="28"/>
      <c r="QPG21" s="28"/>
      <c r="QPH21" s="28"/>
      <c r="QPI21" s="28"/>
      <c r="QPJ21" s="28"/>
      <c r="QPK21" s="28"/>
      <c r="QPL21" s="28"/>
      <c r="QPM21" s="28"/>
      <c r="QPN21" s="28"/>
      <c r="QPO21" s="28"/>
      <c r="QPP21" s="28"/>
      <c r="QPQ21" s="28"/>
      <c r="QPR21" s="28"/>
      <c r="QPS21" s="28"/>
      <c r="QPT21" s="28"/>
      <c r="QPU21" s="28"/>
      <c r="QPV21" s="28"/>
      <c r="QPW21" s="28"/>
      <c r="QPX21" s="28"/>
      <c r="QPY21" s="28"/>
      <c r="QPZ21" s="28"/>
      <c r="QQA21" s="28"/>
      <c r="QQB21" s="28"/>
      <c r="QQC21" s="28"/>
      <c r="QQD21" s="28"/>
      <c r="QQE21" s="28"/>
      <c r="QQF21" s="28"/>
      <c r="QQG21" s="28"/>
      <c r="QQH21" s="28"/>
      <c r="QQI21" s="28"/>
      <c r="QQJ21" s="28"/>
      <c r="QQK21" s="28"/>
      <c r="QQL21" s="28"/>
      <c r="QQM21" s="28"/>
      <c r="QQN21" s="28"/>
      <c r="QQO21" s="28"/>
      <c r="QQP21" s="28"/>
      <c r="QQQ21" s="28"/>
      <c r="QQR21" s="28"/>
      <c r="QQS21" s="28"/>
      <c r="QQT21" s="28"/>
      <c r="QQU21" s="28"/>
      <c r="QQV21" s="28"/>
      <c r="QQW21" s="28"/>
      <c r="QQX21" s="28"/>
      <c r="QQY21" s="28"/>
      <c r="QQZ21" s="28"/>
      <c r="QRA21" s="28"/>
      <c r="QRB21" s="28"/>
      <c r="QRC21" s="28"/>
      <c r="QRD21" s="28"/>
      <c r="QRE21" s="28"/>
      <c r="QRF21" s="28"/>
      <c r="QRG21" s="28"/>
      <c r="QRH21" s="28"/>
      <c r="QRI21" s="28"/>
      <c r="QRJ21" s="28"/>
      <c r="QRK21" s="28"/>
      <c r="QRL21" s="28"/>
      <c r="QRM21" s="28"/>
      <c r="QRN21" s="28"/>
      <c r="QRO21" s="28"/>
      <c r="QRP21" s="28"/>
      <c r="QRQ21" s="28"/>
      <c r="QRR21" s="28"/>
      <c r="QRS21" s="28"/>
      <c r="QRT21" s="28"/>
      <c r="QRU21" s="28"/>
      <c r="QRV21" s="28"/>
      <c r="QRW21" s="28"/>
      <c r="QRX21" s="28"/>
      <c r="QRY21" s="28"/>
      <c r="QRZ21" s="28"/>
      <c r="QSA21" s="28"/>
      <c r="QSB21" s="28"/>
      <c r="QSC21" s="28"/>
      <c r="QSD21" s="28"/>
      <c r="QSE21" s="28"/>
      <c r="QSF21" s="28"/>
      <c r="QSG21" s="28"/>
      <c r="QSH21" s="28"/>
      <c r="QSI21" s="28"/>
      <c r="QSJ21" s="28"/>
      <c r="QSK21" s="28"/>
      <c r="QSL21" s="28"/>
      <c r="QSM21" s="28"/>
      <c r="QSN21" s="28"/>
      <c r="QSO21" s="28"/>
      <c r="QSP21" s="28"/>
      <c r="QSQ21" s="28"/>
      <c r="QSR21" s="28"/>
      <c r="QSS21" s="28"/>
      <c r="QST21" s="28"/>
      <c r="QSU21" s="28"/>
      <c r="QSV21" s="28"/>
      <c r="QSW21" s="28"/>
      <c r="QSX21" s="28"/>
      <c r="QSY21" s="28"/>
      <c r="QSZ21" s="28"/>
      <c r="QTA21" s="28"/>
      <c r="QTB21" s="28"/>
      <c r="QTC21" s="28"/>
      <c r="QTD21" s="28"/>
      <c r="QTE21" s="28"/>
      <c r="QTF21" s="28"/>
      <c r="QTG21" s="28"/>
      <c r="QTH21" s="28"/>
      <c r="QTI21" s="28"/>
      <c r="QTJ21" s="28"/>
      <c r="QTK21" s="28"/>
      <c r="QTL21" s="28"/>
      <c r="QTM21" s="28"/>
      <c r="QTN21" s="28"/>
      <c r="QTO21" s="28"/>
      <c r="QTP21" s="28"/>
      <c r="QTQ21" s="28"/>
      <c r="QTR21" s="28"/>
      <c r="QTS21" s="28"/>
      <c r="QTT21" s="28"/>
      <c r="QTU21" s="28"/>
      <c r="QTV21" s="28"/>
      <c r="QTW21" s="28"/>
      <c r="QTX21" s="28"/>
      <c r="QTY21" s="28"/>
      <c r="QTZ21" s="28"/>
      <c r="QUA21" s="28"/>
      <c r="QUB21" s="28"/>
      <c r="QUC21" s="28"/>
      <c r="QUD21" s="28"/>
      <c r="QUE21" s="28"/>
      <c r="QUF21" s="28"/>
      <c r="QUG21" s="28"/>
      <c r="QUH21" s="28"/>
      <c r="QUI21" s="28"/>
      <c r="QUJ21" s="28"/>
      <c r="QUK21" s="28"/>
      <c r="QUL21" s="28"/>
      <c r="QUM21" s="28"/>
      <c r="QUN21" s="28"/>
      <c r="QUO21" s="28"/>
      <c r="QUP21" s="28"/>
      <c r="QUQ21" s="28"/>
      <c r="QUR21" s="28"/>
      <c r="QUS21" s="28"/>
      <c r="QUT21" s="28"/>
      <c r="QUU21" s="28"/>
      <c r="QUV21" s="28"/>
      <c r="QUW21" s="28"/>
      <c r="QUX21" s="28"/>
      <c r="QUY21" s="28"/>
      <c r="QUZ21" s="28"/>
      <c r="QVA21" s="28"/>
      <c r="QVB21" s="28"/>
      <c r="QVC21" s="28"/>
      <c r="QVD21" s="28"/>
      <c r="QVE21" s="28"/>
      <c r="QVF21" s="28"/>
      <c r="QVG21" s="28"/>
      <c r="QVH21" s="28"/>
      <c r="QVI21" s="28"/>
      <c r="QVJ21" s="28"/>
      <c r="QVK21" s="28"/>
      <c r="QVL21" s="28"/>
      <c r="QVM21" s="28"/>
      <c r="QVN21" s="28"/>
      <c r="QVO21" s="28"/>
      <c r="QVP21" s="28"/>
      <c r="QVQ21" s="28"/>
      <c r="QVR21" s="28"/>
      <c r="QVS21" s="28"/>
      <c r="QVT21" s="28"/>
      <c r="QVU21" s="28"/>
      <c r="QVV21" s="28"/>
      <c r="QVW21" s="28"/>
      <c r="QVX21" s="28"/>
      <c r="QVY21" s="28"/>
      <c r="QVZ21" s="28"/>
      <c r="QWA21" s="28"/>
      <c r="QWB21" s="28"/>
      <c r="QWC21" s="28"/>
      <c r="QWD21" s="28"/>
      <c r="QWE21" s="28"/>
      <c r="QWF21" s="28"/>
      <c r="QWG21" s="28"/>
      <c r="QWH21" s="28"/>
      <c r="QWI21" s="28"/>
      <c r="QWJ21" s="28"/>
      <c r="QWK21" s="28"/>
      <c r="QWL21" s="28"/>
      <c r="QWM21" s="28"/>
      <c r="QWN21" s="28"/>
      <c r="QWO21" s="28"/>
      <c r="QWP21" s="28"/>
      <c r="QWQ21" s="28"/>
      <c r="QWR21" s="28"/>
      <c r="QWS21" s="28"/>
      <c r="QWT21" s="28"/>
      <c r="QWU21" s="28"/>
      <c r="QWV21" s="28"/>
      <c r="QWW21" s="28"/>
      <c r="QWX21" s="28"/>
      <c r="QWY21" s="28"/>
      <c r="QWZ21" s="28"/>
      <c r="QXA21" s="28"/>
      <c r="QXB21" s="28"/>
      <c r="QXC21" s="28"/>
      <c r="QXD21" s="28"/>
      <c r="QXE21" s="28"/>
      <c r="QXF21" s="28"/>
      <c r="QXG21" s="28"/>
      <c r="QXH21" s="28"/>
      <c r="QXI21" s="28"/>
      <c r="QXJ21" s="28"/>
      <c r="QXK21" s="28"/>
      <c r="QXL21" s="28"/>
      <c r="QXM21" s="28"/>
      <c r="QXN21" s="28"/>
      <c r="QXO21" s="28"/>
      <c r="QXP21" s="28"/>
      <c r="QXQ21" s="28"/>
      <c r="QXR21" s="28"/>
      <c r="QXS21" s="28"/>
      <c r="QXT21" s="28"/>
      <c r="QXU21" s="28"/>
      <c r="QXV21" s="28"/>
      <c r="QXW21" s="28"/>
      <c r="QXX21" s="28"/>
      <c r="QXY21" s="28"/>
      <c r="QXZ21" s="28"/>
      <c r="QYA21" s="28"/>
      <c r="QYB21" s="28"/>
      <c r="QYC21" s="28"/>
      <c r="QYD21" s="28"/>
      <c r="QYE21" s="28"/>
      <c r="QYF21" s="28"/>
      <c r="QYG21" s="28"/>
      <c r="QYH21" s="28"/>
      <c r="QYI21" s="28"/>
      <c r="QYJ21" s="28"/>
      <c r="QYK21" s="28"/>
      <c r="QYL21" s="28"/>
      <c r="QYM21" s="28"/>
      <c r="QYN21" s="28"/>
      <c r="QYO21" s="28"/>
      <c r="QYP21" s="28"/>
      <c r="QYQ21" s="28"/>
      <c r="QYR21" s="28"/>
      <c r="QYS21" s="28"/>
      <c r="QYT21" s="28"/>
      <c r="QYU21" s="28"/>
      <c r="QYV21" s="28"/>
      <c r="QYW21" s="28"/>
      <c r="QYX21" s="28"/>
      <c r="QYY21" s="28"/>
      <c r="QYZ21" s="28"/>
      <c r="QZA21" s="28"/>
      <c r="QZB21" s="28"/>
      <c r="QZC21" s="28"/>
      <c r="QZD21" s="28"/>
      <c r="QZE21" s="28"/>
      <c r="QZF21" s="28"/>
      <c r="QZG21" s="28"/>
      <c r="QZH21" s="28"/>
      <c r="QZI21" s="28"/>
      <c r="QZJ21" s="28"/>
      <c r="QZK21" s="28"/>
      <c r="QZL21" s="28"/>
      <c r="QZM21" s="28"/>
      <c r="QZN21" s="28"/>
      <c r="QZO21" s="28"/>
      <c r="QZP21" s="28"/>
      <c r="QZQ21" s="28"/>
      <c r="QZR21" s="28"/>
      <c r="QZS21" s="28"/>
      <c r="QZT21" s="28"/>
      <c r="QZU21" s="28"/>
      <c r="QZV21" s="28"/>
      <c r="QZW21" s="28"/>
      <c r="QZX21" s="28"/>
      <c r="QZY21" s="28"/>
      <c r="QZZ21" s="28"/>
      <c r="RAA21" s="28"/>
      <c r="RAB21" s="28"/>
      <c r="RAC21" s="28"/>
      <c r="RAD21" s="28"/>
      <c r="RAE21" s="28"/>
      <c r="RAF21" s="28"/>
      <c r="RAG21" s="28"/>
      <c r="RAH21" s="28"/>
      <c r="RAI21" s="28"/>
      <c r="RAJ21" s="28"/>
      <c r="RAK21" s="28"/>
      <c r="RAL21" s="28"/>
      <c r="RAM21" s="28"/>
      <c r="RAN21" s="28"/>
      <c r="RAO21" s="28"/>
      <c r="RAP21" s="28"/>
      <c r="RAQ21" s="28"/>
      <c r="RAR21" s="28"/>
      <c r="RAS21" s="28"/>
      <c r="RAT21" s="28"/>
      <c r="RAU21" s="28"/>
      <c r="RAV21" s="28"/>
      <c r="RAW21" s="28"/>
      <c r="RAX21" s="28"/>
      <c r="RAY21" s="28"/>
      <c r="RAZ21" s="28"/>
      <c r="RBA21" s="28"/>
      <c r="RBB21" s="28"/>
      <c r="RBC21" s="28"/>
      <c r="RBD21" s="28"/>
      <c r="RBE21" s="28"/>
      <c r="RBF21" s="28"/>
      <c r="RBG21" s="28"/>
      <c r="RBH21" s="28"/>
      <c r="RBI21" s="28"/>
      <c r="RBJ21" s="28"/>
      <c r="RBK21" s="28"/>
      <c r="RBL21" s="28"/>
      <c r="RBM21" s="28"/>
      <c r="RBN21" s="28"/>
      <c r="RBO21" s="28"/>
      <c r="RBP21" s="28"/>
      <c r="RBQ21" s="28"/>
      <c r="RBR21" s="28"/>
      <c r="RBS21" s="28"/>
      <c r="RBT21" s="28"/>
      <c r="RBU21" s="28"/>
      <c r="RBV21" s="28"/>
      <c r="RBW21" s="28"/>
      <c r="RBX21" s="28"/>
      <c r="RBY21" s="28"/>
      <c r="RBZ21" s="28"/>
      <c r="RCA21" s="28"/>
      <c r="RCB21" s="28"/>
      <c r="RCC21" s="28"/>
      <c r="RCD21" s="28"/>
      <c r="RCE21" s="28"/>
      <c r="RCF21" s="28"/>
      <c r="RCG21" s="28"/>
      <c r="RCH21" s="28"/>
      <c r="RCI21" s="28"/>
      <c r="RCJ21" s="28"/>
      <c r="RCK21" s="28"/>
      <c r="RCL21" s="28"/>
      <c r="RCM21" s="28"/>
      <c r="RCN21" s="28"/>
      <c r="RCO21" s="28"/>
      <c r="RCP21" s="28"/>
      <c r="RCQ21" s="28"/>
      <c r="RCR21" s="28"/>
      <c r="RCS21" s="28"/>
      <c r="RCT21" s="28"/>
      <c r="RCU21" s="28"/>
      <c r="RCV21" s="28"/>
      <c r="RCW21" s="28"/>
      <c r="RCX21" s="28"/>
      <c r="RCY21" s="28"/>
      <c r="RCZ21" s="28"/>
      <c r="RDA21" s="28"/>
      <c r="RDB21" s="28"/>
      <c r="RDC21" s="28"/>
      <c r="RDD21" s="28"/>
      <c r="RDE21" s="28"/>
      <c r="RDF21" s="28"/>
      <c r="RDG21" s="28"/>
      <c r="RDH21" s="28"/>
      <c r="RDI21" s="28"/>
      <c r="RDJ21" s="28"/>
      <c r="RDK21" s="28"/>
      <c r="RDL21" s="28"/>
      <c r="RDM21" s="28"/>
      <c r="RDN21" s="28"/>
      <c r="RDO21" s="28"/>
      <c r="RDP21" s="28"/>
      <c r="RDQ21" s="28"/>
      <c r="RDR21" s="28"/>
      <c r="RDS21" s="28"/>
      <c r="RDT21" s="28"/>
      <c r="RDU21" s="28"/>
      <c r="RDV21" s="28"/>
      <c r="RDW21" s="28"/>
      <c r="RDX21" s="28"/>
      <c r="RDY21" s="28"/>
      <c r="RDZ21" s="28"/>
      <c r="REA21" s="28"/>
      <c r="REB21" s="28"/>
      <c r="REC21" s="28"/>
      <c r="RED21" s="28"/>
      <c r="REE21" s="28"/>
      <c r="REF21" s="28"/>
      <c r="REG21" s="28"/>
      <c r="REH21" s="28"/>
      <c r="REI21" s="28"/>
      <c r="REJ21" s="28"/>
      <c r="REK21" s="28"/>
      <c r="REL21" s="28"/>
      <c r="REM21" s="28"/>
      <c r="REN21" s="28"/>
      <c r="REO21" s="28"/>
      <c r="REP21" s="28"/>
      <c r="REQ21" s="28"/>
      <c r="RER21" s="28"/>
      <c r="RES21" s="28"/>
      <c r="RET21" s="28"/>
      <c r="REU21" s="28"/>
      <c r="REV21" s="28"/>
      <c r="REW21" s="28"/>
      <c r="REX21" s="28"/>
      <c r="REY21" s="28"/>
      <c r="REZ21" s="28"/>
      <c r="RFA21" s="28"/>
      <c r="RFB21" s="28"/>
      <c r="RFC21" s="28"/>
      <c r="RFD21" s="28"/>
      <c r="RFE21" s="28"/>
      <c r="RFF21" s="28"/>
      <c r="RFG21" s="28"/>
      <c r="RFH21" s="28"/>
      <c r="RFI21" s="28"/>
      <c r="RFJ21" s="28"/>
      <c r="RFK21" s="28"/>
      <c r="RFL21" s="28"/>
      <c r="RFM21" s="28"/>
      <c r="RFN21" s="28"/>
      <c r="RFO21" s="28"/>
      <c r="RFP21" s="28"/>
      <c r="RFQ21" s="28"/>
      <c r="RFR21" s="28"/>
      <c r="RFS21" s="28"/>
      <c r="RFT21" s="28"/>
      <c r="RFU21" s="28"/>
      <c r="RFV21" s="28"/>
      <c r="RFW21" s="28"/>
      <c r="RFX21" s="28"/>
      <c r="RFY21" s="28"/>
      <c r="RFZ21" s="28"/>
      <c r="RGA21" s="28"/>
      <c r="RGB21" s="28"/>
      <c r="RGC21" s="28"/>
      <c r="RGD21" s="28"/>
      <c r="RGE21" s="28"/>
      <c r="RGF21" s="28"/>
      <c r="RGG21" s="28"/>
      <c r="RGH21" s="28"/>
      <c r="RGI21" s="28"/>
      <c r="RGJ21" s="28"/>
      <c r="RGK21" s="28"/>
      <c r="RGL21" s="28"/>
      <c r="RGM21" s="28"/>
      <c r="RGN21" s="28"/>
      <c r="RGO21" s="28"/>
      <c r="RGP21" s="28"/>
      <c r="RGQ21" s="28"/>
      <c r="RGR21" s="28"/>
      <c r="RGS21" s="28"/>
      <c r="RGT21" s="28"/>
      <c r="RGU21" s="28"/>
      <c r="RGV21" s="28"/>
      <c r="RGW21" s="28"/>
      <c r="RGX21" s="28"/>
      <c r="RGY21" s="28"/>
      <c r="RGZ21" s="28"/>
      <c r="RHA21" s="28"/>
      <c r="RHB21" s="28"/>
      <c r="RHC21" s="28"/>
      <c r="RHD21" s="28"/>
      <c r="RHE21" s="28"/>
      <c r="RHF21" s="28"/>
      <c r="RHG21" s="28"/>
      <c r="RHH21" s="28"/>
      <c r="RHI21" s="28"/>
      <c r="RHJ21" s="28"/>
      <c r="RHK21" s="28"/>
      <c r="RHL21" s="28"/>
      <c r="RHM21" s="28"/>
      <c r="RHN21" s="28"/>
      <c r="RHO21" s="28"/>
      <c r="RHP21" s="28"/>
      <c r="RHQ21" s="28"/>
      <c r="RHR21" s="28"/>
      <c r="RHS21" s="28"/>
      <c r="RHT21" s="28"/>
      <c r="RHU21" s="28"/>
      <c r="RHV21" s="28"/>
      <c r="RHW21" s="28"/>
      <c r="RHX21" s="28"/>
      <c r="RHY21" s="28"/>
      <c r="RHZ21" s="28"/>
      <c r="RIA21" s="28"/>
      <c r="RIB21" s="28"/>
      <c r="RIC21" s="28"/>
      <c r="RID21" s="28"/>
      <c r="RIE21" s="28"/>
      <c r="RIF21" s="28"/>
      <c r="RIG21" s="28"/>
      <c r="RIH21" s="28"/>
      <c r="RII21" s="28"/>
      <c r="RIJ21" s="28"/>
      <c r="RIK21" s="28"/>
      <c r="RIL21" s="28"/>
      <c r="RIM21" s="28"/>
      <c r="RIN21" s="28"/>
      <c r="RIO21" s="28"/>
      <c r="RIP21" s="28"/>
      <c r="RIQ21" s="28"/>
      <c r="RIR21" s="28"/>
      <c r="RIS21" s="28"/>
      <c r="RIT21" s="28"/>
      <c r="RIU21" s="28"/>
      <c r="RIV21" s="28"/>
      <c r="RIW21" s="28"/>
      <c r="RIX21" s="28"/>
      <c r="RIY21" s="28"/>
      <c r="RIZ21" s="28"/>
      <c r="RJA21" s="28"/>
      <c r="RJB21" s="28"/>
      <c r="RJC21" s="28"/>
      <c r="RJD21" s="28"/>
      <c r="RJE21" s="28"/>
      <c r="RJF21" s="28"/>
      <c r="RJG21" s="28"/>
      <c r="RJH21" s="28"/>
      <c r="RJI21" s="28"/>
      <c r="RJJ21" s="28"/>
      <c r="RJK21" s="28"/>
      <c r="RJL21" s="28"/>
      <c r="RJM21" s="28"/>
      <c r="RJN21" s="28"/>
      <c r="RJO21" s="28"/>
      <c r="RJP21" s="28"/>
      <c r="RJQ21" s="28"/>
      <c r="RJR21" s="28"/>
      <c r="RJS21" s="28"/>
      <c r="RJT21" s="28"/>
      <c r="RJU21" s="28"/>
      <c r="RJV21" s="28"/>
      <c r="RJW21" s="28"/>
      <c r="RJX21" s="28"/>
      <c r="RJY21" s="28"/>
      <c r="RJZ21" s="28"/>
      <c r="RKA21" s="28"/>
      <c r="RKB21" s="28"/>
      <c r="RKC21" s="28"/>
      <c r="RKD21" s="28"/>
      <c r="RKE21" s="28"/>
      <c r="RKF21" s="28"/>
      <c r="RKG21" s="28"/>
      <c r="RKH21" s="28"/>
      <c r="RKI21" s="28"/>
      <c r="RKJ21" s="28"/>
      <c r="RKK21" s="28"/>
      <c r="RKL21" s="28"/>
      <c r="RKM21" s="28"/>
      <c r="RKN21" s="28"/>
      <c r="RKO21" s="28"/>
      <c r="RKP21" s="28"/>
      <c r="RKQ21" s="28"/>
      <c r="RKR21" s="28"/>
      <c r="RKS21" s="28"/>
      <c r="RKT21" s="28"/>
      <c r="RKU21" s="28"/>
      <c r="RKV21" s="28"/>
      <c r="RKW21" s="28"/>
      <c r="RKX21" s="28"/>
      <c r="RKY21" s="28"/>
      <c r="RKZ21" s="28"/>
      <c r="RLA21" s="28"/>
      <c r="RLB21" s="28"/>
      <c r="RLC21" s="28"/>
      <c r="RLD21" s="28"/>
      <c r="RLE21" s="28"/>
      <c r="RLF21" s="28"/>
      <c r="RLG21" s="28"/>
      <c r="RLH21" s="28"/>
      <c r="RLI21" s="28"/>
      <c r="RLJ21" s="28"/>
      <c r="RLK21" s="28"/>
      <c r="RLL21" s="28"/>
      <c r="RLM21" s="28"/>
      <c r="RLN21" s="28"/>
      <c r="RLO21" s="28"/>
      <c r="RLP21" s="28"/>
      <c r="RLQ21" s="28"/>
      <c r="RLR21" s="28"/>
      <c r="RLS21" s="28"/>
      <c r="RLT21" s="28"/>
      <c r="RLU21" s="28"/>
      <c r="RLV21" s="28"/>
      <c r="RLW21" s="28"/>
      <c r="RLX21" s="28"/>
      <c r="RLY21" s="28"/>
      <c r="RLZ21" s="28"/>
      <c r="RMA21" s="28"/>
      <c r="RMB21" s="28"/>
      <c r="RMC21" s="28"/>
      <c r="RMD21" s="28"/>
      <c r="RME21" s="28"/>
      <c r="RMF21" s="28"/>
      <c r="RMG21" s="28"/>
      <c r="RMH21" s="28"/>
      <c r="RMI21" s="28"/>
      <c r="RMJ21" s="28"/>
      <c r="RMK21" s="28"/>
      <c r="RML21" s="28"/>
      <c r="RMM21" s="28"/>
      <c r="RMN21" s="28"/>
      <c r="RMO21" s="28"/>
      <c r="RMP21" s="28"/>
      <c r="RMQ21" s="28"/>
      <c r="RMR21" s="28"/>
      <c r="RMS21" s="28"/>
      <c r="RMT21" s="28"/>
      <c r="RMU21" s="28"/>
      <c r="RMV21" s="28"/>
      <c r="RMW21" s="28"/>
      <c r="RMX21" s="28"/>
      <c r="RMY21" s="28"/>
      <c r="RMZ21" s="28"/>
      <c r="RNA21" s="28"/>
      <c r="RNB21" s="28"/>
      <c r="RNC21" s="28"/>
      <c r="RND21" s="28"/>
      <c r="RNE21" s="28"/>
      <c r="RNF21" s="28"/>
      <c r="RNG21" s="28"/>
      <c r="RNH21" s="28"/>
      <c r="RNI21" s="28"/>
      <c r="RNJ21" s="28"/>
      <c r="RNK21" s="28"/>
      <c r="RNL21" s="28"/>
      <c r="RNM21" s="28"/>
      <c r="RNN21" s="28"/>
      <c r="RNO21" s="28"/>
      <c r="RNP21" s="28"/>
      <c r="RNQ21" s="28"/>
      <c r="RNR21" s="28"/>
      <c r="RNS21" s="28"/>
      <c r="RNT21" s="28"/>
      <c r="RNU21" s="28"/>
      <c r="RNV21" s="28"/>
      <c r="RNW21" s="28"/>
      <c r="RNX21" s="28"/>
      <c r="RNY21" s="28"/>
      <c r="RNZ21" s="28"/>
      <c r="ROA21" s="28"/>
      <c r="ROB21" s="28"/>
      <c r="ROC21" s="28"/>
      <c r="ROD21" s="28"/>
      <c r="ROE21" s="28"/>
      <c r="ROF21" s="28"/>
      <c r="ROG21" s="28"/>
      <c r="ROH21" s="28"/>
      <c r="ROI21" s="28"/>
      <c r="ROJ21" s="28"/>
      <c r="ROK21" s="28"/>
      <c r="ROL21" s="28"/>
      <c r="ROM21" s="28"/>
      <c r="RON21" s="28"/>
      <c r="ROO21" s="28"/>
      <c r="ROP21" s="28"/>
      <c r="ROQ21" s="28"/>
      <c r="ROR21" s="28"/>
      <c r="ROS21" s="28"/>
      <c r="ROT21" s="28"/>
      <c r="ROU21" s="28"/>
      <c r="ROV21" s="28"/>
      <c r="ROW21" s="28"/>
      <c r="ROX21" s="28"/>
      <c r="ROY21" s="28"/>
      <c r="ROZ21" s="28"/>
      <c r="RPA21" s="28"/>
      <c r="RPB21" s="28"/>
      <c r="RPC21" s="28"/>
      <c r="RPD21" s="28"/>
      <c r="RPE21" s="28"/>
      <c r="RPF21" s="28"/>
      <c r="RPG21" s="28"/>
      <c r="RPH21" s="28"/>
      <c r="RPI21" s="28"/>
      <c r="RPJ21" s="28"/>
      <c r="RPK21" s="28"/>
      <c r="RPL21" s="28"/>
      <c r="RPM21" s="28"/>
      <c r="RPN21" s="28"/>
      <c r="RPO21" s="28"/>
      <c r="RPP21" s="28"/>
      <c r="RPQ21" s="28"/>
      <c r="RPR21" s="28"/>
      <c r="RPS21" s="28"/>
      <c r="RPT21" s="28"/>
      <c r="RPU21" s="28"/>
      <c r="RPV21" s="28"/>
      <c r="RPW21" s="28"/>
      <c r="RPX21" s="28"/>
      <c r="RPY21" s="28"/>
      <c r="RPZ21" s="28"/>
      <c r="RQA21" s="28"/>
      <c r="RQB21" s="28"/>
      <c r="RQC21" s="28"/>
      <c r="RQD21" s="28"/>
      <c r="RQE21" s="28"/>
      <c r="RQF21" s="28"/>
      <c r="RQG21" s="28"/>
      <c r="RQH21" s="28"/>
      <c r="RQI21" s="28"/>
      <c r="RQJ21" s="28"/>
      <c r="RQK21" s="28"/>
      <c r="RQL21" s="28"/>
      <c r="RQM21" s="28"/>
      <c r="RQN21" s="28"/>
      <c r="RQO21" s="28"/>
      <c r="RQP21" s="28"/>
      <c r="RQQ21" s="28"/>
      <c r="RQR21" s="28"/>
      <c r="RQS21" s="28"/>
      <c r="RQT21" s="28"/>
      <c r="RQU21" s="28"/>
      <c r="RQV21" s="28"/>
      <c r="RQW21" s="28"/>
      <c r="RQX21" s="28"/>
      <c r="RQY21" s="28"/>
      <c r="RQZ21" s="28"/>
      <c r="RRA21" s="28"/>
      <c r="RRB21" s="28"/>
      <c r="RRC21" s="28"/>
      <c r="RRD21" s="28"/>
      <c r="RRE21" s="28"/>
      <c r="RRF21" s="28"/>
      <c r="RRG21" s="28"/>
      <c r="RRH21" s="28"/>
      <c r="RRI21" s="28"/>
      <c r="RRJ21" s="28"/>
      <c r="RRK21" s="28"/>
      <c r="RRL21" s="28"/>
      <c r="RRM21" s="28"/>
      <c r="RRN21" s="28"/>
      <c r="RRO21" s="28"/>
      <c r="RRP21" s="28"/>
      <c r="RRQ21" s="28"/>
      <c r="RRR21" s="28"/>
      <c r="RRS21" s="28"/>
      <c r="RRT21" s="28"/>
      <c r="RRU21" s="28"/>
      <c r="RRV21" s="28"/>
      <c r="RRW21" s="28"/>
      <c r="RRX21" s="28"/>
      <c r="RRY21" s="28"/>
      <c r="RRZ21" s="28"/>
      <c r="RSA21" s="28"/>
      <c r="RSB21" s="28"/>
      <c r="RSC21" s="28"/>
      <c r="RSD21" s="28"/>
      <c r="RSE21" s="28"/>
      <c r="RSF21" s="28"/>
      <c r="RSG21" s="28"/>
      <c r="RSH21" s="28"/>
      <c r="RSI21" s="28"/>
      <c r="RSJ21" s="28"/>
      <c r="RSK21" s="28"/>
      <c r="RSL21" s="28"/>
      <c r="RSM21" s="28"/>
      <c r="RSN21" s="28"/>
      <c r="RSO21" s="28"/>
      <c r="RSP21" s="28"/>
      <c r="RSQ21" s="28"/>
      <c r="RSR21" s="28"/>
      <c r="RSS21" s="28"/>
      <c r="RST21" s="28"/>
      <c r="RSU21" s="28"/>
      <c r="RSV21" s="28"/>
      <c r="RSW21" s="28"/>
      <c r="RSX21" s="28"/>
      <c r="RSY21" s="28"/>
      <c r="RSZ21" s="28"/>
      <c r="RTA21" s="28"/>
      <c r="RTB21" s="28"/>
      <c r="RTC21" s="28"/>
      <c r="RTD21" s="28"/>
      <c r="RTE21" s="28"/>
      <c r="RTF21" s="28"/>
      <c r="RTG21" s="28"/>
      <c r="RTH21" s="28"/>
      <c r="RTI21" s="28"/>
      <c r="RTJ21" s="28"/>
      <c r="RTK21" s="28"/>
      <c r="RTL21" s="28"/>
      <c r="RTM21" s="28"/>
      <c r="RTN21" s="28"/>
      <c r="RTO21" s="28"/>
      <c r="RTP21" s="28"/>
      <c r="RTQ21" s="28"/>
      <c r="RTR21" s="28"/>
      <c r="RTS21" s="28"/>
      <c r="RTT21" s="28"/>
      <c r="RTU21" s="28"/>
      <c r="RTV21" s="28"/>
      <c r="RTW21" s="28"/>
      <c r="RTX21" s="28"/>
      <c r="RTY21" s="28"/>
      <c r="RTZ21" s="28"/>
      <c r="RUA21" s="28"/>
      <c r="RUB21" s="28"/>
      <c r="RUC21" s="28"/>
      <c r="RUD21" s="28"/>
      <c r="RUE21" s="28"/>
      <c r="RUF21" s="28"/>
      <c r="RUG21" s="28"/>
      <c r="RUH21" s="28"/>
      <c r="RUI21" s="28"/>
      <c r="RUJ21" s="28"/>
      <c r="RUK21" s="28"/>
      <c r="RUL21" s="28"/>
      <c r="RUM21" s="28"/>
      <c r="RUN21" s="28"/>
      <c r="RUO21" s="28"/>
      <c r="RUP21" s="28"/>
      <c r="RUQ21" s="28"/>
      <c r="RUR21" s="28"/>
      <c r="RUS21" s="28"/>
      <c r="RUT21" s="28"/>
      <c r="RUU21" s="28"/>
      <c r="RUV21" s="28"/>
      <c r="RUW21" s="28"/>
      <c r="RUX21" s="28"/>
      <c r="RUY21" s="28"/>
      <c r="RUZ21" s="28"/>
      <c r="RVA21" s="28"/>
      <c r="RVB21" s="28"/>
      <c r="RVC21" s="28"/>
      <c r="RVD21" s="28"/>
      <c r="RVE21" s="28"/>
      <c r="RVF21" s="28"/>
      <c r="RVG21" s="28"/>
      <c r="RVH21" s="28"/>
      <c r="RVI21" s="28"/>
      <c r="RVJ21" s="28"/>
      <c r="RVK21" s="28"/>
      <c r="RVL21" s="28"/>
      <c r="RVM21" s="28"/>
      <c r="RVN21" s="28"/>
      <c r="RVO21" s="28"/>
      <c r="RVP21" s="28"/>
      <c r="RVQ21" s="28"/>
      <c r="RVR21" s="28"/>
      <c r="RVS21" s="28"/>
      <c r="RVT21" s="28"/>
      <c r="RVU21" s="28"/>
      <c r="RVV21" s="28"/>
      <c r="RVW21" s="28"/>
      <c r="RVX21" s="28"/>
      <c r="RVY21" s="28"/>
      <c r="RVZ21" s="28"/>
      <c r="RWA21" s="28"/>
      <c r="RWB21" s="28"/>
      <c r="RWC21" s="28"/>
      <c r="RWD21" s="28"/>
      <c r="RWE21" s="28"/>
      <c r="RWF21" s="28"/>
      <c r="RWG21" s="28"/>
      <c r="RWH21" s="28"/>
      <c r="RWI21" s="28"/>
      <c r="RWJ21" s="28"/>
      <c r="RWK21" s="28"/>
      <c r="RWL21" s="28"/>
      <c r="RWM21" s="28"/>
      <c r="RWN21" s="28"/>
      <c r="RWO21" s="28"/>
      <c r="RWP21" s="28"/>
      <c r="RWQ21" s="28"/>
      <c r="RWR21" s="28"/>
      <c r="RWS21" s="28"/>
      <c r="RWT21" s="28"/>
      <c r="RWU21" s="28"/>
      <c r="RWV21" s="28"/>
      <c r="RWW21" s="28"/>
      <c r="RWX21" s="28"/>
      <c r="RWY21" s="28"/>
      <c r="RWZ21" s="28"/>
      <c r="RXA21" s="28"/>
      <c r="RXB21" s="28"/>
      <c r="RXC21" s="28"/>
      <c r="RXD21" s="28"/>
      <c r="RXE21" s="28"/>
      <c r="RXF21" s="28"/>
      <c r="RXG21" s="28"/>
      <c r="RXH21" s="28"/>
      <c r="RXI21" s="28"/>
      <c r="RXJ21" s="28"/>
      <c r="RXK21" s="28"/>
      <c r="RXL21" s="28"/>
      <c r="RXM21" s="28"/>
      <c r="RXN21" s="28"/>
      <c r="RXO21" s="28"/>
      <c r="RXP21" s="28"/>
      <c r="RXQ21" s="28"/>
      <c r="RXR21" s="28"/>
      <c r="RXS21" s="28"/>
      <c r="RXT21" s="28"/>
      <c r="RXU21" s="28"/>
      <c r="RXV21" s="28"/>
      <c r="RXW21" s="28"/>
      <c r="RXX21" s="28"/>
      <c r="RXY21" s="28"/>
      <c r="RXZ21" s="28"/>
      <c r="RYA21" s="28"/>
      <c r="RYB21" s="28"/>
      <c r="RYC21" s="28"/>
      <c r="RYD21" s="28"/>
      <c r="RYE21" s="28"/>
      <c r="RYF21" s="28"/>
      <c r="RYG21" s="28"/>
      <c r="RYH21" s="28"/>
      <c r="RYI21" s="28"/>
      <c r="RYJ21" s="28"/>
      <c r="RYK21" s="28"/>
      <c r="RYL21" s="28"/>
      <c r="RYM21" s="28"/>
      <c r="RYN21" s="28"/>
      <c r="RYO21" s="28"/>
      <c r="RYP21" s="28"/>
      <c r="RYQ21" s="28"/>
      <c r="RYR21" s="28"/>
      <c r="RYS21" s="28"/>
      <c r="RYT21" s="28"/>
      <c r="RYU21" s="28"/>
      <c r="RYV21" s="28"/>
      <c r="RYW21" s="28"/>
      <c r="RYX21" s="28"/>
      <c r="RYY21" s="28"/>
      <c r="RYZ21" s="28"/>
      <c r="RZA21" s="28"/>
      <c r="RZB21" s="28"/>
      <c r="RZC21" s="28"/>
      <c r="RZD21" s="28"/>
      <c r="RZE21" s="28"/>
      <c r="RZF21" s="28"/>
      <c r="RZG21" s="28"/>
      <c r="RZH21" s="28"/>
      <c r="RZI21" s="28"/>
      <c r="RZJ21" s="28"/>
      <c r="RZK21" s="28"/>
      <c r="RZL21" s="28"/>
      <c r="RZM21" s="28"/>
      <c r="RZN21" s="28"/>
      <c r="RZO21" s="28"/>
      <c r="RZP21" s="28"/>
      <c r="RZQ21" s="28"/>
      <c r="RZR21" s="28"/>
      <c r="RZS21" s="28"/>
      <c r="RZT21" s="28"/>
      <c r="RZU21" s="28"/>
      <c r="RZV21" s="28"/>
      <c r="RZW21" s="28"/>
      <c r="RZX21" s="28"/>
      <c r="RZY21" s="28"/>
      <c r="RZZ21" s="28"/>
      <c r="SAA21" s="28"/>
      <c r="SAB21" s="28"/>
      <c r="SAC21" s="28"/>
      <c r="SAD21" s="28"/>
      <c r="SAE21" s="28"/>
      <c r="SAF21" s="28"/>
      <c r="SAG21" s="28"/>
      <c r="SAH21" s="28"/>
      <c r="SAI21" s="28"/>
      <c r="SAJ21" s="28"/>
      <c r="SAK21" s="28"/>
      <c r="SAL21" s="28"/>
      <c r="SAM21" s="28"/>
      <c r="SAN21" s="28"/>
      <c r="SAO21" s="28"/>
      <c r="SAP21" s="28"/>
      <c r="SAQ21" s="28"/>
      <c r="SAR21" s="28"/>
      <c r="SAS21" s="28"/>
      <c r="SAT21" s="28"/>
      <c r="SAU21" s="28"/>
      <c r="SAV21" s="28"/>
      <c r="SAW21" s="28"/>
      <c r="SAX21" s="28"/>
      <c r="SAY21" s="28"/>
      <c r="SAZ21" s="28"/>
      <c r="SBA21" s="28"/>
      <c r="SBB21" s="28"/>
      <c r="SBC21" s="28"/>
      <c r="SBD21" s="28"/>
      <c r="SBE21" s="28"/>
      <c r="SBF21" s="28"/>
      <c r="SBG21" s="28"/>
      <c r="SBH21" s="28"/>
      <c r="SBI21" s="28"/>
      <c r="SBJ21" s="28"/>
      <c r="SBK21" s="28"/>
      <c r="SBL21" s="28"/>
      <c r="SBM21" s="28"/>
      <c r="SBN21" s="28"/>
      <c r="SBO21" s="28"/>
      <c r="SBP21" s="28"/>
      <c r="SBQ21" s="28"/>
      <c r="SBR21" s="28"/>
      <c r="SBS21" s="28"/>
      <c r="SBT21" s="28"/>
      <c r="SBU21" s="28"/>
      <c r="SBV21" s="28"/>
      <c r="SBW21" s="28"/>
      <c r="SBX21" s="28"/>
      <c r="SBY21" s="28"/>
      <c r="SBZ21" s="28"/>
      <c r="SCA21" s="28"/>
      <c r="SCB21" s="28"/>
      <c r="SCC21" s="28"/>
      <c r="SCD21" s="28"/>
      <c r="SCE21" s="28"/>
      <c r="SCF21" s="28"/>
      <c r="SCG21" s="28"/>
      <c r="SCH21" s="28"/>
      <c r="SCI21" s="28"/>
      <c r="SCJ21" s="28"/>
      <c r="SCK21" s="28"/>
      <c r="SCL21" s="28"/>
      <c r="SCM21" s="28"/>
      <c r="SCN21" s="28"/>
      <c r="SCO21" s="28"/>
      <c r="SCP21" s="28"/>
      <c r="SCQ21" s="28"/>
      <c r="SCR21" s="28"/>
      <c r="SCS21" s="28"/>
      <c r="SCT21" s="28"/>
      <c r="SCU21" s="28"/>
      <c r="SCV21" s="28"/>
      <c r="SCW21" s="28"/>
      <c r="SCX21" s="28"/>
      <c r="SCY21" s="28"/>
      <c r="SCZ21" s="28"/>
      <c r="SDA21" s="28"/>
      <c r="SDB21" s="28"/>
      <c r="SDC21" s="28"/>
      <c r="SDD21" s="28"/>
      <c r="SDE21" s="28"/>
      <c r="SDF21" s="28"/>
      <c r="SDG21" s="28"/>
      <c r="SDH21" s="28"/>
      <c r="SDI21" s="28"/>
      <c r="SDJ21" s="28"/>
      <c r="SDK21" s="28"/>
      <c r="SDL21" s="28"/>
      <c r="SDM21" s="28"/>
      <c r="SDN21" s="28"/>
      <c r="SDO21" s="28"/>
      <c r="SDP21" s="28"/>
      <c r="SDQ21" s="28"/>
      <c r="SDR21" s="28"/>
      <c r="SDS21" s="28"/>
      <c r="SDT21" s="28"/>
      <c r="SDU21" s="28"/>
      <c r="SDV21" s="28"/>
      <c r="SDW21" s="28"/>
      <c r="SDX21" s="28"/>
      <c r="SDY21" s="28"/>
      <c r="SDZ21" s="28"/>
      <c r="SEA21" s="28"/>
      <c r="SEB21" s="28"/>
      <c r="SEC21" s="28"/>
      <c r="SED21" s="28"/>
      <c r="SEE21" s="28"/>
      <c r="SEF21" s="28"/>
      <c r="SEG21" s="28"/>
      <c r="SEH21" s="28"/>
      <c r="SEI21" s="28"/>
      <c r="SEJ21" s="28"/>
      <c r="SEK21" s="28"/>
      <c r="SEL21" s="28"/>
      <c r="SEM21" s="28"/>
      <c r="SEN21" s="28"/>
      <c r="SEO21" s="28"/>
      <c r="SEP21" s="28"/>
      <c r="SEQ21" s="28"/>
      <c r="SER21" s="28"/>
      <c r="SES21" s="28"/>
      <c r="SET21" s="28"/>
      <c r="SEU21" s="28"/>
      <c r="SEV21" s="28"/>
      <c r="SEW21" s="28"/>
      <c r="SEX21" s="28"/>
      <c r="SEY21" s="28"/>
      <c r="SEZ21" s="28"/>
      <c r="SFA21" s="28"/>
      <c r="SFB21" s="28"/>
      <c r="SFC21" s="28"/>
      <c r="SFD21" s="28"/>
      <c r="SFE21" s="28"/>
      <c r="SFF21" s="28"/>
      <c r="SFG21" s="28"/>
      <c r="SFH21" s="28"/>
      <c r="SFI21" s="28"/>
      <c r="SFJ21" s="28"/>
      <c r="SFK21" s="28"/>
      <c r="SFL21" s="28"/>
      <c r="SFM21" s="28"/>
      <c r="SFN21" s="28"/>
      <c r="SFO21" s="28"/>
      <c r="SFP21" s="28"/>
      <c r="SFQ21" s="28"/>
      <c r="SFR21" s="28"/>
      <c r="SFS21" s="28"/>
      <c r="SFT21" s="28"/>
      <c r="SFU21" s="28"/>
      <c r="SFV21" s="28"/>
      <c r="SFW21" s="28"/>
      <c r="SFX21" s="28"/>
      <c r="SFY21" s="28"/>
      <c r="SFZ21" s="28"/>
      <c r="SGA21" s="28"/>
      <c r="SGB21" s="28"/>
      <c r="SGC21" s="28"/>
      <c r="SGD21" s="28"/>
      <c r="SGE21" s="28"/>
      <c r="SGF21" s="28"/>
      <c r="SGG21" s="28"/>
      <c r="SGH21" s="28"/>
      <c r="SGI21" s="28"/>
      <c r="SGJ21" s="28"/>
      <c r="SGK21" s="28"/>
      <c r="SGL21" s="28"/>
      <c r="SGM21" s="28"/>
      <c r="SGN21" s="28"/>
      <c r="SGO21" s="28"/>
      <c r="SGP21" s="28"/>
      <c r="SGQ21" s="28"/>
      <c r="SGR21" s="28"/>
      <c r="SGS21" s="28"/>
      <c r="SGT21" s="28"/>
      <c r="SGU21" s="28"/>
      <c r="SGV21" s="28"/>
      <c r="SGW21" s="28"/>
      <c r="SGX21" s="28"/>
      <c r="SGY21" s="28"/>
      <c r="SGZ21" s="28"/>
      <c r="SHA21" s="28"/>
      <c r="SHB21" s="28"/>
      <c r="SHC21" s="28"/>
      <c r="SHD21" s="28"/>
      <c r="SHE21" s="28"/>
      <c r="SHF21" s="28"/>
      <c r="SHG21" s="28"/>
      <c r="SHH21" s="28"/>
      <c r="SHI21" s="28"/>
      <c r="SHJ21" s="28"/>
      <c r="SHK21" s="28"/>
      <c r="SHL21" s="28"/>
      <c r="SHM21" s="28"/>
      <c r="SHN21" s="28"/>
      <c r="SHO21" s="28"/>
      <c r="SHP21" s="28"/>
      <c r="SHQ21" s="28"/>
      <c r="SHR21" s="28"/>
      <c r="SHS21" s="28"/>
      <c r="SHT21" s="28"/>
      <c r="SHU21" s="28"/>
      <c r="SHV21" s="28"/>
      <c r="SHW21" s="28"/>
      <c r="SHX21" s="28"/>
      <c r="SHY21" s="28"/>
      <c r="SHZ21" s="28"/>
      <c r="SIA21" s="28"/>
      <c r="SIB21" s="28"/>
      <c r="SIC21" s="28"/>
      <c r="SID21" s="28"/>
      <c r="SIE21" s="28"/>
      <c r="SIF21" s="28"/>
      <c r="SIG21" s="28"/>
      <c r="SIH21" s="28"/>
      <c r="SII21" s="28"/>
      <c r="SIJ21" s="28"/>
      <c r="SIK21" s="28"/>
      <c r="SIL21" s="28"/>
      <c r="SIM21" s="28"/>
      <c r="SIN21" s="28"/>
      <c r="SIO21" s="28"/>
      <c r="SIP21" s="28"/>
      <c r="SIQ21" s="28"/>
      <c r="SIR21" s="28"/>
      <c r="SIS21" s="28"/>
      <c r="SIT21" s="28"/>
      <c r="SIU21" s="28"/>
      <c r="SIV21" s="28"/>
      <c r="SIW21" s="28"/>
      <c r="SIX21" s="28"/>
      <c r="SIY21" s="28"/>
      <c r="SIZ21" s="28"/>
      <c r="SJA21" s="28"/>
      <c r="SJB21" s="28"/>
      <c r="SJC21" s="28"/>
      <c r="SJD21" s="28"/>
      <c r="SJE21" s="28"/>
      <c r="SJF21" s="28"/>
      <c r="SJG21" s="28"/>
      <c r="SJH21" s="28"/>
      <c r="SJI21" s="28"/>
      <c r="SJJ21" s="28"/>
      <c r="SJK21" s="28"/>
      <c r="SJL21" s="28"/>
      <c r="SJM21" s="28"/>
      <c r="SJN21" s="28"/>
      <c r="SJO21" s="28"/>
      <c r="SJP21" s="28"/>
      <c r="SJQ21" s="28"/>
      <c r="SJR21" s="28"/>
      <c r="SJS21" s="28"/>
      <c r="SJT21" s="28"/>
      <c r="SJU21" s="28"/>
      <c r="SJV21" s="28"/>
      <c r="SJW21" s="28"/>
      <c r="SJX21" s="28"/>
      <c r="SJY21" s="28"/>
      <c r="SJZ21" s="28"/>
      <c r="SKA21" s="28"/>
      <c r="SKB21" s="28"/>
      <c r="SKC21" s="28"/>
      <c r="SKD21" s="28"/>
      <c r="SKE21" s="28"/>
      <c r="SKF21" s="28"/>
      <c r="SKG21" s="28"/>
      <c r="SKH21" s="28"/>
      <c r="SKI21" s="28"/>
      <c r="SKJ21" s="28"/>
      <c r="SKK21" s="28"/>
      <c r="SKL21" s="28"/>
      <c r="SKM21" s="28"/>
      <c r="SKN21" s="28"/>
      <c r="SKO21" s="28"/>
      <c r="SKP21" s="28"/>
      <c r="SKQ21" s="28"/>
      <c r="SKR21" s="28"/>
      <c r="SKS21" s="28"/>
      <c r="SKT21" s="28"/>
      <c r="SKU21" s="28"/>
      <c r="SKV21" s="28"/>
      <c r="SKW21" s="28"/>
      <c r="SKX21" s="28"/>
      <c r="SKY21" s="28"/>
      <c r="SKZ21" s="28"/>
      <c r="SLA21" s="28"/>
      <c r="SLB21" s="28"/>
      <c r="SLC21" s="28"/>
      <c r="SLD21" s="28"/>
      <c r="SLE21" s="28"/>
      <c r="SLF21" s="28"/>
      <c r="SLG21" s="28"/>
      <c r="SLH21" s="28"/>
      <c r="SLI21" s="28"/>
      <c r="SLJ21" s="28"/>
      <c r="SLK21" s="28"/>
      <c r="SLL21" s="28"/>
      <c r="SLM21" s="28"/>
      <c r="SLN21" s="28"/>
      <c r="SLO21" s="28"/>
      <c r="SLP21" s="28"/>
      <c r="SLQ21" s="28"/>
      <c r="SLR21" s="28"/>
      <c r="SLS21" s="28"/>
      <c r="SLT21" s="28"/>
      <c r="SLU21" s="28"/>
      <c r="SLV21" s="28"/>
      <c r="SLW21" s="28"/>
      <c r="SLX21" s="28"/>
      <c r="SLY21" s="28"/>
      <c r="SLZ21" s="28"/>
      <c r="SMA21" s="28"/>
      <c r="SMB21" s="28"/>
      <c r="SMC21" s="28"/>
      <c r="SMD21" s="28"/>
      <c r="SME21" s="28"/>
      <c r="SMF21" s="28"/>
      <c r="SMG21" s="28"/>
      <c r="SMH21" s="28"/>
      <c r="SMI21" s="28"/>
      <c r="SMJ21" s="28"/>
      <c r="SMK21" s="28"/>
      <c r="SML21" s="28"/>
      <c r="SMM21" s="28"/>
      <c r="SMN21" s="28"/>
      <c r="SMO21" s="28"/>
      <c r="SMP21" s="28"/>
      <c r="SMQ21" s="28"/>
      <c r="SMR21" s="28"/>
      <c r="SMS21" s="28"/>
      <c r="SMT21" s="28"/>
      <c r="SMU21" s="28"/>
      <c r="SMV21" s="28"/>
      <c r="SMW21" s="28"/>
      <c r="SMX21" s="28"/>
      <c r="SMY21" s="28"/>
      <c r="SMZ21" s="28"/>
      <c r="SNA21" s="28"/>
      <c r="SNB21" s="28"/>
      <c r="SNC21" s="28"/>
      <c r="SND21" s="28"/>
      <c r="SNE21" s="28"/>
      <c r="SNF21" s="28"/>
      <c r="SNG21" s="28"/>
      <c r="SNH21" s="28"/>
      <c r="SNI21" s="28"/>
      <c r="SNJ21" s="28"/>
      <c r="SNK21" s="28"/>
      <c r="SNL21" s="28"/>
      <c r="SNM21" s="28"/>
      <c r="SNN21" s="28"/>
      <c r="SNO21" s="28"/>
      <c r="SNP21" s="28"/>
      <c r="SNQ21" s="28"/>
      <c r="SNR21" s="28"/>
      <c r="SNS21" s="28"/>
      <c r="SNT21" s="28"/>
      <c r="SNU21" s="28"/>
      <c r="SNV21" s="28"/>
      <c r="SNW21" s="28"/>
      <c r="SNX21" s="28"/>
      <c r="SNY21" s="28"/>
      <c r="SNZ21" s="28"/>
      <c r="SOA21" s="28"/>
      <c r="SOB21" s="28"/>
      <c r="SOC21" s="28"/>
      <c r="SOD21" s="28"/>
      <c r="SOE21" s="28"/>
      <c r="SOF21" s="28"/>
      <c r="SOG21" s="28"/>
      <c r="SOH21" s="28"/>
      <c r="SOI21" s="28"/>
      <c r="SOJ21" s="28"/>
      <c r="SOK21" s="28"/>
      <c r="SOL21" s="28"/>
      <c r="SOM21" s="28"/>
      <c r="SON21" s="28"/>
      <c r="SOO21" s="28"/>
      <c r="SOP21" s="28"/>
      <c r="SOQ21" s="28"/>
      <c r="SOR21" s="28"/>
      <c r="SOS21" s="28"/>
      <c r="SOT21" s="28"/>
      <c r="SOU21" s="28"/>
      <c r="SOV21" s="28"/>
      <c r="SOW21" s="28"/>
      <c r="SOX21" s="28"/>
      <c r="SOY21" s="28"/>
      <c r="SOZ21" s="28"/>
      <c r="SPA21" s="28"/>
      <c r="SPB21" s="28"/>
      <c r="SPC21" s="28"/>
      <c r="SPD21" s="28"/>
      <c r="SPE21" s="28"/>
      <c r="SPF21" s="28"/>
      <c r="SPG21" s="28"/>
      <c r="SPH21" s="28"/>
      <c r="SPI21" s="28"/>
      <c r="SPJ21" s="28"/>
      <c r="SPK21" s="28"/>
      <c r="SPL21" s="28"/>
      <c r="SPM21" s="28"/>
      <c r="SPN21" s="28"/>
      <c r="SPO21" s="28"/>
      <c r="SPP21" s="28"/>
      <c r="SPQ21" s="28"/>
      <c r="SPR21" s="28"/>
      <c r="SPS21" s="28"/>
      <c r="SPT21" s="28"/>
      <c r="SPU21" s="28"/>
      <c r="SPV21" s="28"/>
      <c r="SPW21" s="28"/>
      <c r="SPX21" s="28"/>
      <c r="SPY21" s="28"/>
      <c r="SPZ21" s="28"/>
      <c r="SQA21" s="28"/>
      <c r="SQB21" s="28"/>
      <c r="SQC21" s="28"/>
      <c r="SQD21" s="28"/>
      <c r="SQE21" s="28"/>
      <c r="SQF21" s="28"/>
      <c r="SQG21" s="28"/>
      <c r="SQH21" s="28"/>
      <c r="SQI21" s="28"/>
      <c r="SQJ21" s="28"/>
      <c r="SQK21" s="28"/>
      <c r="SQL21" s="28"/>
      <c r="SQM21" s="28"/>
      <c r="SQN21" s="28"/>
      <c r="SQO21" s="28"/>
      <c r="SQP21" s="28"/>
      <c r="SQQ21" s="28"/>
      <c r="SQR21" s="28"/>
      <c r="SQS21" s="28"/>
      <c r="SQT21" s="28"/>
      <c r="SQU21" s="28"/>
      <c r="SQV21" s="28"/>
      <c r="SQW21" s="28"/>
      <c r="SQX21" s="28"/>
      <c r="SQY21" s="28"/>
      <c r="SQZ21" s="28"/>
      <c r="SRA21" s="28"/>
      <c r="SRB21" s="28"/>
      <c r="SRC21" s="28"/>
      <c r="SRD21" s="28"/>
      <c r="SRE21" s="28"/>
      <c r="SRF21" s="28"/>
      <c r="SRG21" s="28"/>
      <c r="SRH21" s="28"/>
      <c r="SRI21" s="28"/>
      <c r="SRJ21" s="28"/>
      <c r="SRK21" s="28"/>
      <c r="SRL21" s="28"/>
      <c r="SRM21" s="28"/>
      <c r="SRN21" s="28"/>
      <c r="SRO21" s="28"/>
      <c r="SRP21" s="28"/>
      <c r="SRQ21" s="28"/>
      <c r="SRR21" s="28"/>
      <c r="SRS21" s="28"/>
      <c r="SRT21" s="28"/>
      <c r="SRU21" s="28"/>
      <c r="SRV21" s="28"/>
      <c r="SRW21" s="28"/>
      <c r="SRX21" s="28"/>
      <c r="SRY21" s="28"/>
      <c r="SRZ21" s="28"/>
      <c r="SSA21" s="28"/>
      <c r="SSB21" s="28"/>
      <c r="SSC21" s="28"/>
      <c r="SSD21" s="28"/>
      <c r="SSE21" s="28"/>
      <c r="SSF21" s="28"/>
      <c r="SSG21" s="28"/>
      <c r="SSH21" s="28"/>
      <c r="SSI21" s="28"/>
      <c r="SSJ21" s="28"/>
      <c r="SSK21" s="28"/>
      <c r="SSL21" s="28"/>
      <c r="SSM21" s="28"/>
      <c r="SSN21" s="28"/>
      <c r="SSO21" s="28"/>
      <c r="SSP21" s="28"/>
      <c r="SSQ21" s="28"/>
      <c r="SSR21" s="28"/>
      <c r="SSS21" s="28"/>
      <c r="SST21" s="28"/>
      <c r="SSU21" s="28"/>
      <c r="SSV21" s="28"/>
      <c r="SSW21" s="28"/>
      <c r="SSX21" s="28"/>
      <c r="SSY21" s="28"/>
      <c r="SSZ21" s="28"/>
      <c r="STA21" s="28"/>
      <c r="STB21" s="28"/>
      <c r="STC21" s="28"/>
      <c r="STD21" s="28"/>
      <c r="STE21" s="28"/>
      <c r="STF21" s="28"/>
      <c r="STG21" s="28"/>
      <c r="STH21" s="28"/>
      <c r="STI21" s="28"/>
      <c r="STJ21" s="28"/>
      <c r="STK21" s="28"/>
      <c r="STL21" s="28"/>
      <c r="STM21" s="28"/>
      <c r="STN21" s="28"/>
      <c r="STO21" s="28"/>
      <c r="STP21" s="28"/>
      <c r="STQ21" s="28"/>
      <c r="STR21" s="28"/>
      <c r="STS21" s="28"/>
      <c r="STT21" s="28"/>
      <c r="STU21" s="28"/>
      <c r="STV21" s="28"/>
      <c r="STW21" s="28"/>
      <c r="STX21" s="28"/>
      <c r="STY21" s="28"/>
      <c r="STZ21" s="28"/>
      <c r="SUA21" s="28"/>
      <c r="SUB21" s="28"/>
      <c r="SUC21" s="28"/>
      <c r="SUD21" s="28"/>
      <c r="SUE21" s="28"/>
      <c r="SUF21" s="28"/>
      <c r="SUG21" s="28"/>
      <c r="SUH21" s="28"/>
      <c r="SUI21" s="28"/>
      <c r="SUJ21" s="28"/>
      <c r="SUK21" s="28"/>
      <c r="SUL21" s="28"/>
      <c r="SUM21" s="28"/>
      <c r="SUN21" s="28"/>
      <c r="SUO21" s="28"/>
      <c r="SUP21" s="28"/>
      <c r="SUQ21" s="28"/>
      <c r="SUR21" s="28"/>
      <c r="SUS21" s="28"/>
      <c r="SUT21" s="28"/>
      <c r="SUU21" s="28"/>
      <c r="SUV21" s="28"/>
      <c r="SUW21" s="28"/>
      <c r="SUX21" s="28"/>
      <c r="SUY21" s="28"/>
      <c r="SUZ21" s="28"/>
      <c r="SVA21" s="28"/>
      <c r="SVB21" s="28"/>
      <c r="SVC21" s="28"/>
      <c r="SVD21" s="28"/>
      <c r="SVE21" s="28"/>
      <c r="SVF21" s="28"/>
      <c r="SVG21" s="28"/>
      <c r="SVH21" s="28"/>
      <c r="SVI21" s="28"/>
      <c r="SVJ21" s="28"/>
      <c r="SVK21" s="28"/>
      <c r="SVL21" s="28"/>
      <c r="SVM21" s="28"/>
      <c r="SVN21" s="28"/>
      <c r="SVO21" s="28"/>
      <c r="SVP21" s="28"/>
      <c r="SVQ21" s="28"/>
      <c r="SVR21" s="28"/>
      <c r="SVS21" s="28"/>
      <c r="SVT21" s="28"/>
      <c r="SVU21" s="28"/>
      <c r="SVV21" s="28"/>
      <c r="SVW21" s="28"/>
      <c r="SVX21" s="28"/>
      <c r="SVY21" s="28"/>
      <c r="SVZ21" s="28"/>
      <c r="SWA21" s="28"/>
      <c r="SWB21" s="28"/>
      <c r="SWC21" s="28"/>
      <c r="SWD21" s="28"/>
      <c r="SWE21" s="28"/>
      <c r="SWF21" s="28"/>
      <c r="SWG21" s="28"/>
      <c r="SWH21" s="28"/>
      <c r="SWI21" s="28"/>
      <c r="SWJ21" s="28"/>
      <c r="SWK21" s="28"/>
      <c r="SWL21" s="28"/>
      <c r="SWM21" s="28"/>
      <c r="SWN21" s="28"/>
      <c r="SWO21" s="28"/>
      <c r="SWP21" s="28"/>
      <c r="SWQ21" s="28"/>
      <c r="SWR21" s="28"/>
      <c r="SWS21" s="28"/>
      <c r="SWT21" s="28"/>
      <c r="SWU21" s="28"/>
      <c r="SWV21" s="28"/>
      <c r="SWW21" s="28"/>
      <c r="SWX21" s="28"/>
      <c r="SWY21" s="28"/>
      <c r="SWZ21" s="28"/>
      <c r="SXA21" s="28"/>
      <c r="SXB21" s="28"/>
      <c r="SXC21" s="28"/>
      <c r="SXD21" s="28"/>
      <c r="SXE21" s="28"/>
      <c r="SXF21" s="28"/>
      <c r="SXG21" s="28"/>
      <c r="SXH21" s="28"/>
      <c r="SXI21" s="28"/>
      <c r="SXJ21" s="28"/>
      <c r="SXK21" s="28"/>
      <c r="SXL21" s="28"/>
      <c r="SXM21" s="28"/>
      <c r="SXN21" s="28"/>
      <c r="SXO21" s="28"/>
      <c r="SXP21" s="28"/>
      <c r="SXQ21" s="28"/>
      <c r="SXR21" s="28"/>
      <c r="SXS21" s="28"/>
      <c r="SXT21" s="28"/>
      <c r="SXU21" s="28"/>
      <c r="SXV21" s="28"/>
      <c r="SXW21" s="28"/>
      <c r="SXX21" s="28"/>
      <c r="SXY21" s="28"/>
      <c r="SXZ21" s="28"/>
      <c r="SYA21" s="28"/>
      <c r="SYB21" s="28"/>
      <c r="SYC21" s="28"/>
      <c r="SYD21" s="28"/>
      <c r="SYE21" s="28"/>
      <c r="SYF21" s="28"/>
      <c r="SYG21" s="28"/>
      <c r="SYH21" s="28"/>
      <c r="SYI21" s="28"/>
      <c r="SYJ21" s="28"/>
      <c r="SYK21" s="28"/>
      <c r="SYL21" s="28"/>
      <c r="SYM21" s="28"/>
      <c r="SYN21" s="28"/>
      <c r="SYO21" s="28"/>
      <c r="SYP21" s="28"/>
      <c r="SYQ21" s="28"/>
      <c r="SYR21" s="28"/>
      <c r="SYS21" s="28"/>
      <c r="SYT21" s="28"/>
      <c r="SYU21" s="28"/>
      <c r="SYV21" s="28"/>
      <c r="SYW21" s="28"/>
      <c r="SYX21" s="28"/>
      <c r="SYY21" s="28"/>
      <c r="SYZ21" s="28"/>
      <c r="SZA21" s="28"/>
      <c r="SZB21" s="28"/>
      <c r="SZC21" s="28"/>
      <c r="SZD21" s="28"/>
      <c r="SZE21" s="28"/>
      <c r="SZF21" s="28"/>
      <c r="SZG21" s="28"/>
      <c r="SZH21" s="28"/>
      <c r="SZI21" s="28"/>
      <c r="SZJ21" s="28"/>
      <c r="SZK21" s="28"/>
      <c r="SZL21" s="28"/>
      <c r="SZM21" s="28"/>
      <c r="SZN21" s="28"/>
      <c r="SZO21" s="28"/>
      <c r="SZP21" s="28"/>
      <c r="SZQ21" s="28"/>
      <c r="SZR21" s="28"/>
      <c r="SZS21" s="28"/>
      <c r="SZT21" s="28"/>
      <c r="SZU21" s="28"/>
      <c r="SZV21" s="28"/>
      <c r="SZW21" s="28"/>
      <c r="SZX21" s="28"/>
      <c r="SZY21" s="28"/>
      <c r="SZZ21" s="28"/>
      <c r="TAA21" s="28"/>
      <c r="TAB21" s="28"/>
      <c r="TAC21" s="28"/>
      <c r="TAD21" s="28"/>
      <c r="TAE21" s="28"/>
      <c r="TAF21" s="28"/>
      <c r="TAG21" s="28"/>
      <c r="TAH21" s="28"/>
      <c r="TAI21" s="28"/>
      <c r="TAJ21" s="28"/>
      <c r="TAK21" s="28"/>
      <c r="TAL21" s="28"/>
      <c r="TAM21" s="28"/>
      <c r="TAN21" s="28"/>
      <c r="TAO21" s="28"/>
      <c r="TAP21" s="28"/>
      <c r="TAQ21" s="28"/>
      <c r="TAR21" s="28"/>
      <c r="TAS21" s="28"/>
      <c r="TAT21" s="28"/>
      <c r="TAU21" s="28"/>
      <c r="TAV21" s="28"/>
      <c r="TAW21" s="28"/>
      <c r="TAX21" s="28"/>
      <c r="TAY21" s="28"/>
      <c r="TAZ21" s="28"/>
      <c r="TBA21" s="28"/>
      <c r="TBB21" s="28"/>
      <c r="TBC21" s="28"/>
      <c r="TBD21" s="28"/>
      <c r="TBE21" s="28"/>
      <c r="TBF21" s="28"/>
      <c r="TBG21" s="28"/>
      <c r="TBH21" s="28"/>
      <c r="TBI21" s="28"/>
      <c r="TBJ21" s="28"/>
      <c r="TBK21" s="28"/>
      <c r="TBL21" s="28"/>
      <c r="TBM21" s="28"/>
      <c r="TBN21" s="28"/>
      <c r="TBO21" s="28"/>
      <c r="TBP21" s="28"/>
      <c r="TBQ21" s="28"/>
      <c r="TBR21" s="28"/>
      <c r="TBS21" s="28"/>
      <c r="TBT21" s="28"/>
      <c r="TBU21" s="28"/>
      <c r="TBV21" s="28"/>
      <c r="TBW21" s="28"/>
      <c r="TBX21" s="28"/>
      <c r="TBY21" s="28"/>
      <c r="TBZ21" s="28"/>
      <c r="TCA21" s="28"/>
      <c r="TCB21" s="28"/>
      <c r="TCC21" s="28"/>
      <c r="TCD21" s="28"/>
      <c r="TCE21" s="28"/>
      <c r="TCF21" s="28"/>
      <c r="TCG21" s="28"/>
      <c r="TCH21" s="28"/>
      <c r="TCI21" s="28"/>
      <c r="TCJ21" s="28"/>
      <c r="TCK21" s="28"/>
      <c r="TCL21" s="28"/>
      <c r="TCM21" s="28"/>
      <c r="TCN21" s="28"/>
      <c r="TCO21" s="28"/>
      <c r="TCP21" s="28"/>
      <c r="TCQ21" s="28"/>
      <c r="TCR21" s="28"/>
      <c r="TCS21" s="28"/>
      <c r="TCT21" s="28"/>
      <c r="TCU21" s="28"/>
      <c r="TCV21" s="28"/>
      <c r="TCW21" s="28"/>
      <c r="TCX21" s="28"/>
      <c r="TCY21" s="28"/>
      <c r="TCZ21" s="28"/>
      <c r="TDA21" s="28"/>
      <c r="TDB21" s="28"/>
      <c r="TDC21" s="28"/>
      <c r="TDD21" s="28"/>
      <c r="TDE21" s="28"/>
      <c r="TDF21" s="28"/>
      <c r="TDG21" s="28"/>
      <c r="TDH21" s="28"/>
      <c r="TDI21" s="28"/>
      <c r="TDJ21" s="28"/>
      <c r="TDK21" s="28"/>
      <c r="TDL21" s="28"/>
      <c r="TDM21" s="28"/>
      <c r="TDN21" s="28"/>
      <c r="TDO21" s="28"/>
      <c r="TDP21" s="28"/>
      <c r="TDQ21" s="28"/>
      <c r="TDR21" s="28"/>
      <c r="TDS21" s="28"/>
      <c r="TDT21" s="28"/>
      <c r="TDU21" s="28"/>
      <c r="TDV21" s="28"/>
      <c r="TDW21" s="28"/>
      <c r="TDX21" s="28"/>
      <c r="TDY21" s="28"/>
      <c r="TDZ21" s="28"/>
      <c r="TEA21" s="28"/>
      <c r="TEB21" s="28"/>
      <c r="TEC21" s="28"/>
      <c r="TED21" s="28"/>
      <c r="TEE21" s="28"/>
      <c r="TEF21" s="28"/>
      <c r="TEG21" s="28"/>
      <c r="TEH21" s="28"/>
      <c r="TEI21" s="28"/>
      <c r="TEJ21" s="28"/>
      <c r="TEK21" s="28"/>
      <c r="TEL21" s="28"/>
      <c r="TEM21" s="28"/>
      <c r="TEN21" s="28"/>
      <c r="TEO21" s="28"/>
      <c r="TEP21" s="28"/>
      <c r="TEQ21" s="28"/>
      <c r="TER21" s="28"/>
      <c r="TES21" s="28"/>
      <c r="TET21" s="28"/>
      <c r="TEU21" s="28"/>
      <c r="TEV21" s="28"/>
      <c r="TEW21" s="28"/>
      <c r="TEX21" s="28"/>
      <c r="TEY21" s="28"/>
      <c r="TEZ21" s="28"/>
      <c r="TFA21" s="28"/>
      <c r="TFB21" s="28"/>
      <c r="TFC21" s="28"/>
      <c r="TFD21" s="28"/>
      <c r="TFE21" s="28"/>
      <c r="TFF21" s="28"/>
      <c r="TFG21" s="28"/>
      <c r="TFH21" s="28"/>
      <c r="TFI21" s="28"/>
      <c r="TFJ21" s="28"/>
      <c r="TFK21" s="28"/>
      <c r="TFL21" s="28"/>
      <c r="TFM21" s="28"/>
      <c r="TFN21" s="28"/>
      <c r="TFO21" s="28"/>
      <c r="TFP21" s="28"/>
      <c r="TFQ21" s="28"/>
      <c r="TFR21" s="28"/>
      <c r="TFS21" s="28"/>
      <c r="TFT21" s="28"/>
      <c r="TFU21" s="28"/>
      <c r="TFV21" s="28"/>
      <c r="TFW21" s="28"/>
      <c r="TFX21" s="28"/>
      <c r="TFY21" s="28"/>
      <c r="TFZ21" s="28"/>
      <c r="TGA21" s="28"/>
      <c r="TGB21" s="28"/>
      <c r="TGC21" s="28"/>
      <c r="TGD21" s="28"/>
      <c r="TGE21" s="28"/>
      <c r="TGF21" s="28"/>
      <c r="TGG21" s="28"/>
      <c r="TGH21" s="28"/>
      <c r="TGI21" s="28"/>
      <c r="TGJ21" s="28"/>
      <c r="TGK21" s="28"/>
      <c r="TGL21" s="28"/>
      <c r="TGM21" s="28"/>
      <c r="TGN21" s="28"/>
      <c r="TGO21" s="28"/>
      <c r="TGP21" s="28"/>
      <c r="TGQ21" s="28"/>
      <c r="TGR21" s="28"/>
      <c r="TGS21" s="28"/>
      <c r="TGT21" s="28"/>
      <c r="TGU21" s="28"/>
      <c r="TGV21" s="28"/>
      <c r="TGW21" s="28"/>
      <c r="TGX21" s="28"/>
      <c r="TGY21" s="28"/>
      <c r="TGZ21" s="28"/>
      <c r="THA21" s="28"/>
      <c r="THB21" s="28"/>
      <c r="THC21" s="28"/>
      <c r="THD21" s="28"/>
      <c r="THE21" s="28"/>
      <c r="THF21" s="28"/>
      <c r="THG21" s="28"/>
      <c r="THH21" s="28"/>
      <c r="THI21" s="28"/>
      <c r="THJ21" s="28"/>
      <c r="THK21" s="28"/>
      <c r="THL21" s="28"/>
      <c r="THM21" s="28"/>
      <c r="THN21" s="28"/>
      <c r="THO21" s="28"/>
      <c r="THP21" s="28"/>
      <c r="THQ21" s="28"/>
      <c r="THR21" s="28"/>
      <c r="THS21" s="28"/>
      <c r="THT21" s="28"/>
      <c r="THU21" s="28"/>
      <c r="THV21" s="28"/>
      <c r="THW21" s="28"/>
      <c r="THX21" s="28"/>
      <c r="THY21" s="28"/>
      <c r="THZ21" s="28"/>
      <c r="TIA21" s="28"/>
      <c r="TIB21" s="28"/>
      <c r="TIC21" s="28"/>
      <c r="TID21" s="28"/>
      <c r="TIE21" s="28"/>
      <c r="TIF21" s="28"/>
      <c r="TIG21" s="28"/>
      <c r="TIH21" s="28"/>
      <c r="TII21" s="28"/>
      <c r="TIJ21" s="28"/>
      <c r="TIK21" s="28"/>
      <c r="TIL21" s="28"/>
      <c r="TIM21" s="28"/>
      <c r="TIN21" s="28"/>
      <c r="TIO21" s="28"/>
      <c r="TIP21" s="28"/>
      <c r="TIQ21" s="28"/>
      <c r="TIR21" s="28"/>
      <c r="TIS21" s="28"/>
      <c r="TIT21" s="28"/>
      <c r="TIU21" s="28"/>
      <c r="TIV21" s="28"/>
      <c r="TIW21" s="28"/>
      <c r="TIX21" s="28"/>
      <c r="TIY21" s="28"/>
      <c r="TIZ21" s="28"/>
      <c r="TJA21" s="28"/>
      <c r="TJB21" s="28"/>
      <c r="TJC21" s="28"/>
      <c r="TJD21" s="28"/>
      <c r="TJE21" s="28"/>
      <c r="TJF21" s="28"/>
      <c r="TJG21" s="28"/>
      <c r="TJH21" s="28"/>
      <c r="TJI21" s="28"/>
      <c r="TJJ21" s="28"/>
      <c r="TJK21" s="28"/>
      <c r="TJL21" s="28"/>
      <c r="TJM21" s="28"/>
      <c r="TJN21" s="28"/>
      <c r="TJO21" s="28"/>
      <c r="TJP21" s="28"/>
      <c r="TJQ21" s="28"/>
      <c r="TJR21" s="28"/>
      <c r="TJS21" s="28"/>
      <c r="TJT21" s="28"/>
      <c r="TJU21" s="28"/>
      <c r="TJV21" s="28"/>
      <c r="TJW21" s="28"/>
      <c r="TJX21" s="28"/>
      <c r="TJY21" s="28"/>
      <c r="TJZ21" s="28"/>
      <c r="TKA21" s="28"/>
      <c r="TKB21" s="28"/>
      <c r="TKC21" s="28"/>
      <c r="TKD21" s="28"/>
      <c r="TKE21" s="28"/>
      <c r="TKF21" s="28"/>
      <c r="TKG21" s="28"/>
      <c r="TKH21" s="28"/>
      <c r="TKI21" s="28"/>
      <c r="TKJ21" s="28"/>
      <c r="TKK21" s="28"/>
      <c r="TKL21" s="28"/>
      <c r="TKM21" s="28"/>
      <c r="TKN21" s="28"/>
      <c r="TKO21" s="28"/>
      <c r="TKP21" s="28"/>
      <c r="TKQ21" s="28"/>
      <c r="TKR21" s="28"/>
      <c r="TKS21" s="28"/>
      <c r="TKT21" s="28"/>
      <c r="TKU21" s="28"/>
      <c r="TKV21" s="28"/>
      <c r="TKW21" s="28"/>
      <c r="TKX21" s="28"/>
      <c r="TKY21" s="28"/>
      <c r="TKZ21" s="28"/>
      <c r="TLA21" s="28"/>
      <c r="TLB21" s="28"/>
      <c r="TLC21" s="28"/>
      <c r="TLD21" s="28"/>
      <c r="TLE21" s="28"/>
      <c r="TLF21" s="28"/>
      <c r="TLG21" s="28"/>
      <c r="TLH21" s="28"/>
      <c r="TLI21" s="28"/>
      <c r="TLJ21" s="28"/>
      <c r="TLK21" s="28"/>
      <c r="TLL21" s="28"/>
      <c r="TLM21" s="28"/>
      <c r="TLN21" s="28"/>
      <c r="TLO21" s="28"/>
      <c r="TLP21" s="28"/>
      <c r="TLQ21" s="28"/>
      <c r="TLR21" s="28"/>
      <c r="TLS21" s="28"/>
      <c r="TLT21" s="28"/>
      <c r="TLU21" s="28"/>
      <c r="TLV21" s="28"/>
      <c r="TLW21" s="28"/>
      <c r="TLX21" s="28"/>
      <c r="TLY21" s="28"/>
      <c r="TLZ21" s="28"/>
      <c r="TMA21" s="28"/>
      <c r="TMB21" s="28"/>
      <c r="TMC21" s="28"/>
      <c r="TMD21" s="28"/>
      <c r="TME21" s="28"/>
      <c r="TMF21" s="28"/>
      <c r="TMG21" s="28"/>
      <c r="TMH21" s="28"/>
      <c r="TMI21" s="28"/>
      <c r="TMJ21" s="28"/>
      <c r="TMK21" s="28"/>
      <c r="TML21" s="28"/>
      <c r="TMM21" s="28"/>
      <c r="TMN21" s="28"/>
      <c r="TMO21" s="28"/>
      <c r="TMP21" s="28"/>
      <c r="TMQ21" s="28"/>
      <c r="TMR21" s="28"/>
      <c r="TMS21" s="28"/>
      <c r="TMT21" s="28"/>
      <c r="TMU21" s="28"/>
      <c r="TMV21" s="28"/>
      <c r="TMW21" s="28"/>
      <c r="TMX21" s="28"/>
      <c r="TMY21" s="28"/>
      <c r="TMZ21" s="28"/>
      <c r="TNA21" s="28"/>
      <c r="TNB21" s="28"/>
      <c r="TNC21" s="28"/>
      <c r="TND21" s="28"/>
      <c r="TNE21" s="28"/>
      <c r="TNF21" s="28"/>
      <c r="TNG21" s="28"/>
      <c r="TNH21" s="28"/>
      <c r="TNI21" s="28"/>
      <c r="TNJ21" s="28"/>
      <c r="TNK21" s="28"/>
      <c r="TNL21" s="28"/>
      <c r="TNM21" s="28"/>
      <c r="TNN21" s="28"/>
      <c r="TNO21" s="28"/>
      <c r="TNP21" s="28"/>
      <c r="TNQ21" s="28"/>
      <c r="TNR21" s="28"/>
      <c r="TNS21" s="28"/>
      <c r="TNT21" s="28"/>
      <c r="TNU21" s="28"/>
      <c r="TNV21" s="28"/>
      <c r="TNW21" s="28"/>
      <c r="TNX21" s="28"/>
      <c r="TNY21" s="28"/>
      <c r="TNZ21" s="28"/>
      <c r="TOA21" s="28"/>
      <c r="TOB21" s="28"/>
      <c r="TOC21" s="28"/>
      <c r="TOD21" s="28"/>
      <c r="TOE21" s="28"/>
      <c r="TOF21" s="28"/>
      <c r="TOG21" s="28"/>
      <c r="TOH21" s="28"/>
      <c r="TOI21" s="28"/>
      <c r="TOJ21" s="28"/>
      <c r="TOK21" s="28"/>
      <c r="TOL21" s="28"/>
      <c r="TOM21" s="28"/>
      <c r="TON21" s="28"/>
      <c r="TOO21" s="28"/>
      <c r="TOP21" s="28"/>
      <c r="TOQ21" s="28"/>
      <c r="TOR21" s="28"/>
      <c r="TOS21" s="28"/>
      <c r="TOT21" s="28"/>
      <c r="TOU21" s="28"/>
      <c r="TOV21" s="28"/>
      <c r="TOW21" s="28"/>
      <c r="TOX21" s="28"/>
      <c r="TOY21" s="28"/>
      <c r="TOZ21" s="28"/>
      <c r="TPA21" s="28"/>
      <c r="TPB21" s="28"/>
      <c r="TPC21" s="28"/>
      <c r="TPD21" s="28"/>
      <c r="TPE21" s="28"/>
      <c r="TPF21" s="28"/>
      <c r="TPG21" s="28"/>
      <c r="TPH21" s="28"/>
      <c r="TPI21" s="28"/>
      <c r="TPJ21" s="28"/>
      <c r="TPK21" s="28"/>
      <c r="TPL21" s="28"/>
      <c r="TPM21" s="28"/>
      <c r="TPN21" s="28"/>
      <c r="TPO21" s="28"/>
      <c r="TPP21" s="28"/>
      <c r="TPQ21" s="28"/>
      <c r="TPR21" s="28"/>
      <c r="TPS21" s="28"/>
      <c r="TPT21" s="28"/>
      <c r="TPU21" s="28"/>
      <c r="TPV21" s="28"/>
      <c r="TPW21" s="28"/>
      <c r="TPX21" s="28"/>
      <c r="TPY21" s="28"/>
      <c r="TPZ21" s="28"/>
      <c r="TQA21" s="28"/>
      <c r="TQB21" s="28"/>
      <c r="TQC21" s="28"/>
      <c r="TQD21" s="28"/>
      <c r="TQE21" s="28"/>
      <c r="TQF21" s="28"/>
      <c r="TQG21" s="28"/>
      <c r="TQH21" s="28"/>
      <c r="TQI21" s="28"/>
      <c r="TQJ21" s="28"/>
      <c r="TQK21" s="28"/>
      <c r="TQL21" s="28"/>
      <c r="TQM21" s="28"/>
      <c r="TQN21" s="28"/>
      <c r="TQO21" s="28"/>
      <c r="TQP21" s="28"/>
      <c r="TQQ21" s="28"/>
      <c r="TQR21" s="28"/>
      <c r="TQS21" s="28"/>
      <c r="TQT21" s="28"/>
      <c r="TQU21" s="28"/>
      <c r="TQV21" s="28"/>
      <c r="TQW21" s="28"/>
      <c r="TQX21" s="28"/>
      <c r="TQY21" s="28"/>
      <c r="TQZ21" s="28"/>
      <c r="TRA21" s="28"/>
      <c r="TRB21" s="28"/>
      <c r="TRC21" s="28"/>
      <c r="TRD21" s="28"/>
      <c r="TRE21" s="28"/>
      <c r="TRF21" s="28"/>
      <c r="TRG21" s="28"/>
      <c r="TRH21" s="28"/>
      <c r="TRI21" s="28"/>
      <c r="TRJ21" s="28"/>
      <c r="TRK21" s="28"/>
      <c r="TRL21" s="28"/>
      <c r="TRM21" s="28"/>
      <c r="TRN21" s="28"/>
      <c r="TRO21" s="28"/>
      <c r="TRP21" s="28"/>
      <c r="TRQ21" s="28"/>
      <c r="TRR21" s="28"/>
      <c r="TRS21" s="28"/>
      <c r="TRT21" s="28"/>
      <c r="TRU21" s="28"/>
      <c r="TRV21" s="28"/>
      <c r="TRW21" s="28"/>
      <c r="TRX21" s="28"/>
      <c r="TRY21" s="28"/>
      <c r="TRZ21" s="28"/>
      <c r="TSA21" s="28"/>
      <c r="TSB21" s="28"/>
      <c r="TSC21" s="28"/>
      <c r="TSD21" s="28"/>
      <c r="TSE21" s="28"/>
      <c r="TSF21" s="28"/>
      <c r="TSG21" s="28"/>
      <c r="TSH21" s="28"/>
      <c r="TSI21" s="28"/>
      <c r="TSJ21" s="28"/>
      <c r="TSK21" s="28"/>
      <c r="TSL21" s="28"/>
      <c r="TSM21" s="28"/>
      <c r="TSN21" s="28"/>
      <c r="TSO21" s="28"/>
      <c r="TSP21" s="28"/>
      <c r="TSQ21" s="28"/>
      <c r="TSR21" s="28"/>
      <c r="TSS21" s="28"/>
      <c r="TST21" s="28"/>
      <c r="TSU21" s="28"/>
      <c r="TSV21" s="28"/>
      <c r="TSW21" s="28"/>
      <c r="TSX21" s="28"/>
      <c r="TSY21" s="28"/>
      <c r="TSZ21" s="28"/>
      <c r="TTA21" s="28"/>
      <c r="TTB21" s="28"/>
      <c r="TTC21" s="28"/>
      <c r="TTD21" s="28"/>
      <c r="TTE21" s="28"/>
      <c r="TTF21" s="28"/>
      <c r="TTG21" s="28"/>
      <c r="TTH21" s="28"/>
      <c r="TTI21" s="28"/>
      <c r="TTJ21" s="28"/>
      <c r="TTK21" s="28"/>
      <c r="TTL21" s="28"/>
      <c r="TTM21" s="28"/>
      <c r="TTN21" s="28"/>
      <c r="TTO21" s="28"/>
      <c r="TTP21" s="28"/>
      <c r="TTQ21" s="28"/>
      <c r="TTR21" s="28"/>
      <c r="TTS21" s="28"/>
      <c r="TTT21" s="28"/>
      <c r="TTU21" s="28"/>
      <c r="TTV21" s="28"/>
      <c r="TTW21" s="28"/>
      <c r="TTX21" s="28"/>
      <c r="TTY21" s="28"/>
      <c r="TTZ21" s="28"/>
      <c r="TUA21" s="28"/>
      <c r="TUB21" s="28"/>
      <c r="TUC21" s="28"/>
      <c r="TUD21" s="28"/>
      <c r="TUE21" s="28"/>
      <c r="TUF21" s="28"/>
      <c r="TUG21" s="28"/>
      <c r="TUH21" s="28"/>
      <c r="TUI21" s="28"/>
      <c r="TUJ21" s="28"/>
      <c r="TUK21" s="28"/>
      <c r="TUL21" s="28"/>
      <c r="TUM21" s="28"/>
      <c r="TUN21" s="28"/>
      <c r="TUO21" s="28"/>
      <c r="TUP21" s="28"/>
      <c r="TUQ21" s="28"/>
      <c r="TUR21" s="28"/>
      <c r="TUS21" s="28"/>
      <c r="TUT21" s="28"/>
      <c r="TUU21" s="28"/>
      <c r="TUV21" s="28"/>
      <c r="TUW21" s="28"/>
      <c r="TUX21" s="28"/>
      <c r="TUY21" s="28"/>
      <c r="TUZ21" s="28"/>
      <c r="TVA21" s="28"/>
      <c r="TVB21" s="28"/>
      <c r="TVC21" s="28"/>
      <c r="TVD21" s="28"/>
      <c r="TVE21" s="28"/>
      <c r="TVF21" s="28"/>
      <c r="TVG21" s="28"/>
      <c r="TVH21" s="28"/>
      <c r="TVI21" s="28"/>
      <c r="TVJ21" s="28"/>
      <c r="TVK21" s="28"/>
      <c r="TVL21" s="28"/>
      <c r="TVM21" s="28"/>
      <c r="TVN21" s="28"/>
      <c r="TVO21" s="28"/>
      <c r="TVP21" s="28"/>
      <c r="TVQ21" s="28"/>
      <c r="TVR21" s="28"/>
      <c r="TVS21" s="28"/>
      <c r="TVT21" s="28"/>
      <c r="TVU21" s="28"/>
      <c r="TVV21" s="28"/>
      <c r="TVW21" s="28"/>
      <c r="TVX21" s="28"/>
      <c r="TVY21" s="28"/>
      <c r="TVZ21" s="28"/>
      <c r="TWA21" s="28"/>
      <c r="TWB21" s="28"/>
      <c r="TWC21" s="28"/>
      <c r="TWD21" s="28"/>
      <c r="TWE21" s="28"/>
      <c r="TWF21" s="28"/>
      <c r="TWG21" s="28"/>
      <c r="TWH21" s="28"/>
      <c r="TWI21" s="28"/>
      <c r="TWJ21" s="28"/>
      <c r="TWK21" s="28"/>
      <c r="TWL21" s="28"/>
      <c r="TWM21" s="28"/>
      <c r="TWN21" s="28"/>
      <c r="TWO21" s="28"/>
      <c r="TWP21" s="28"/>
      <c r="TWQ21" s="28"/>
      <c r="TWR21" s="28"/>
      <c r="TWS21" s="28"/>
      <c r="TWT21" s="28"/>
      <c r="TWU21" s="28"/>
      <c r="TWV21" s="28"/>
      <c r="TWW21" s="28"/>
      <c r="TWX21" s="28"/>
      <c r="TWY21" s="28"/>
      <c r="TWZ21" s="28"/>
      <c r="TXA21" s="28"/>
      <c r="TXB21" s="28"/>
      <c r="TXC21" s="28"/>
      <c r="TXD21" s="28"/>
      <c r="TXE21" s="28"/>
      <c r="TXF21" s="28"/>
      <c r="TXG21" s="28"/>
      <c r="TXH21" s="28"/>
      <c r="TXI21" s="28"/>
      <c r="TXJ21" s="28"/>
      <c r="TXK21" s="28"/>
      <c r="TXL21" s="28"/>
      <c r="TXM21" s="28"/>
      <c r="TXN21" s="28"/>
      <c r="TXO21" s="28"/>
      <c r="TXP21" s="28"/>
      <c r="TXQ21" s="28"/>
      <c r="TXR21" s="28"/>
      <c r="TXS21" s="28"/>
      <c r="TXT21" s="28"/>
      <c r="TXU21" s="28"/>
      <c r="TXV21" s="28"/>
      <c r="TXW21" s="28"/>
      <c r="TXX21" s="28"/>
      <c r="TXY21" s="28"/>
      <c r="TXZ21" s="28"/>
      <c r="TYA21" s="28"/>
      <c r="TYB21" s="28"/>
      <c r="TYC21" s="28"/>
      <c r="TYD21" s="28"/>
      <c r="TYE21" s="28"/>
      <c r="TYF21" s="28"/>
      <c r="TYG21" s="28"/>
      <c r="TYH21" s="28"/>
      <c r="TYI21" s="28"/>
      <c r="TYJ21" s="28"/>
      <c r="TYK21" s="28"/>
      <c r="TYL21" s="28"/>
      <c r="TYM21" s="28"/>
      <c r="TYN21" s="28"/>
      <c r="TYO21" s="28"/>
      <c r="TYP21" s="28"/>
      <c r="TYQ21" s="28"/>
      <c r="TYR21" s="28"/>
      <c r="TYS21" s="28"/>
      <c r="TYT21" s="28"/>
      <c r="TYU21" s="28"/>
      <c r="TYV21" s="28"/>
      <c r="TYW21" s="28"/>
      <c r="TYX21" s="28"/>
      <c r="TYY21" s="28"/>
      <c r="TYZ21" s="28"/>
      <c r="TZA21" s="28"/>
      <c r="TZB21" s="28"/>
      <c r="TZC21" s="28"/>
      <c r="TZD21" s="28"/>
      <c r="TZE21" s="28"/>
      <c r="TZF21" s="28"/>
      <c r="TZG21" s="28"/>
      <c r="TZH21" s="28"/>
      <c r="TZI21" s="28"/>
      <c r="TZJ21" s="28"/>
      <c r="TZK21" s="28"/>
      <c r="TZL21" s="28"/>
      <c r="TZM21" s="28"/>
      <c r="TZN21" s="28"/>
      <c r="TZO21" s="28"/>
      <c r="TZP21" s="28"/>
      <c r="TZQ21" s="28"/>
      <c r="TZR21" s="28"/>
      <c r="TZS21" s="28"/>
      <c r="TZT21" s="28"/>
      <c r="TZU21" s="28"/>
      <c r="TZV21" s="28"/>
      <c r="TZW21" s="28"/>
      <c r="TZX21" s="28"/>
      <c r="TZY21" s="28"/>
      <c r="TZZ21" s="28"/>
      <c r="UAA21" s="28"/>
      <c r="UAB21" s="28"/>
      <c r="UAC21" s="28"/>
      <c r="UAD21" s="28"/>
      <c r="UAE21" s="28"/>
      <c r="UAF21" s="28"/>
      <c r="UAG21" s="28"/>
      <c r="UAH21" s="28"/>
      <c r="UAI21" s="28"/>
      <c r="UAJ21" s="28"/>
      <c r="UAK21" s="28"/>
      <c r="UAL21" s="28"/>
      <c r="UAM21" s="28"/>
      <c r="UAN21" s="28"/>
      <c r="UAO21" s="28"/>
      <c r="UAP21" s="28"/>
      <c r="UAQ21" s="28"/>
      <c r="UAR21" s="28"/>
      <c r="UAS21" s="28"/>
      <c r="UAT21" s="28"/>
      <c r="UAU21" s="28"/>
      <c r="UAV21" s="28"/>
      <c r="UAW21" s="28"/>
      <c r="UAX21" s="28"/>
      <c r="UAY21" s="28"/>
      <c r="UAZ21" s="28"/>
      <c r="UBA21" s="28"/>
      <c r="UBB21" s="28"/>
      <c r="UBC21" s="28"/>
      <c r="UBD21" s="28"/>
      <c r="UBE21" s="28"/>
      <c r="UBF21" s="28"/>
      <c r="UBG21" s="28"/>
      <c r="UBH21" s="28"/>
      <c r="UBI21" s="28"/>
      <c r="UBJ21" s="28"/>
      <c r="UBK21" s="28"/>
      <c r="UBL21" s="28"/>
      <c r="UBM21" s="28"/>
      <c r="UBN21" s="28"/>
      <c r="UBO21" s="28"/>
      <c r="UBP21" s="28"/>
      <c r="UBQ21" s="28"/>
      <c r="UBR21" s="28"/>
      <c r="UBS21" s="28"/>
      <c r="UBT21" s="28"/>
      <c r="UBU21" s="28"/>
      <c r="UBV21" s="28"/>
      <c r="UBW21" s="28"/>
      <c r="UBX21" s="28"/>
      <c r="UBY21" s="28"/>
      <c r="UBZ21" s="28"/>
      <c r="UCA21" s="28"/>
      <c r="UCB21" s="28"/>
      <c r="UCC21" s="28"/>
      <c r="UCD21" s="28"/>
      <c r="UCE21" s="28"/>
      <c r="UCF21" s="28"/>
      <c r="UCG21" s="28"/>
      <c r="UCH21" s="28"/>
      <c r="UCI21" s="28"/>
      <c r="UCJ21" s="28"/>
      <c r="UCK21" s="28"/>
      <c r="UCL21" s="28"/>
      <c r="UCM21" s="28"/>
      <c r="UCN21" s="28"/>
      <c r="UCO21" s="28"/>
      <c r="UCP21" s="28"/>
      <c r="UCQ21" s="28"/>
      <c r="UCR21" s="28"/>
      <c r="UCS21" s="28"/>
      <c r="UCT21" s="28"/>
      <c r="UCU21" s="28"/>
      <c r="UCV21" s="28"/>
      <c r="UCW21" s="28"/>
      <c r="UCX21" s="28"/>
      <c r="UCY21" s="28"/>
      <c r="UCZ21" s="28"/>
      <c r="UDA21" s="28"/>
      <c r="UDB21" s="28"/>
      <c r="UDC21" s="28"/>
      <c r="UDD21" s="28"/>
      <c r="UDE21" s="28"/>
      <c r="UDF21" s="28"/>
      <c r="UDG21" s="28"/>
      <c r="UDH21" s="28"/>
      <c r="UDI21" s="28"/>
      <c r="UDJ21" s="28"/>
      <c r="UDK21" s="28"/>
      <c r="UDL21" s="28"/>
      <c r="UDM21" s="28"/>
      <c r="UDN21" s="28"/>
      <c r="UDO21" s="28"/>
      <c r="UDP21" s="28"/>
      <c r="UDQ21" s="28"/>
      <c r="UDR21" s="28"/>
      <c r="UDS21" s="28"/>
      <c r="UDT21" s="28"/>
      <c r="UDU21" s="28"/>
      <c r="UDV21" s="28"/>
      <c r="UDW21" s="28"/>
      <c r="UDX21" s="28"/>
      <c r="UDY21" s="28"/>
      <c r="UDZ21" s="28"/>
      <c r="UEA21" s="28"/>
      <c r="UEB21" s="28"/>
      <c r="UEC21" s="28"/>
      <c r="UED21" s="28"/>
      <c r="UEE21" s="28"/>
      <c r="UEF21" s="28"/>
      <c r="UEG21" s="28"/>
      <c r="UEH21" s="28"/>
      <c r="UEI21" s="28"/>
      <c r="UEJ21" s="28"/>
      <c r="UEK21" s="28"/>
      <c r="UEL21" s="28"/>
      <c r="UEM21" s="28"/>
      <c r="UEN21" s="28"/>
      <c r="UEO21" s="28"/>
      <c r="UEP21" s="28"/>
      <c r="UEQ21" s="28"/>
      <c r="UER21" s="28"/>
      <c r="UES21" s="28"/>
      <c r="UET21" s="28"/>
      <c r="UEU21" s="28"/>
      <c r="UEV21" s="28"/>
      <c r="UEW21" s="28"/>
      <c r="UEX21" s="28"/>
      <c r="UEY21" s="28"/>
      <c r="UEZ21" s="28"/>
      <c r="UFA21" s="28"/>
      <c r="UFB21" s="28"/>
      <c r="UFC21" s="28"/>
      <c r="UFD21" s="28"/>
      <c r="UFE21" s="28"/>
      <c r="UFF21" s="28"/>
      <c r="UFG21" s="28"/>
      <c r="UFH21" s="28"/>
      <c r="UFI21" s="28"/>
      <c r="UFJ21" s="28"/>
      <c r="UFK21" s="28"/>
      <c r="UFL21" s="28"/>
      <c r="UFM21" s="28"/>
      <c r="UFN21" s="28"/>
      <c r="UFO21" s="28"/>
      <c r="UFP21" s="28"/>
      <c r="UFQ21" s="28"/>
      <c r="UFR21" s="28"/>
      <c r="UFS21" s="28"/>
      <c r="UFT21" s="28"/>
      <c r="UFU21" s="28"/>
      <c r="UFV21" s="28"/>
      <c r="UFW21" s="28"/>
      <c r="UFX21" s="28"/>
      <c r="UFY21" s="28"/>
      <c r="UFZ21" s="28"/>
      <c r="UGA21" s="28"/>
      <c r="UGB21" s="28"/>
      <c r="UGC21" s="28"/>
      <c r="UGD21" s="28"/>
      <c r="UGE21" s="28"/>
      <c r="UGF21" s="28"/>
      <c r="UGG21" s="28"/>
      <c r="UGH21" s="28"/>
      <c r="UGI21" s="28"/>
      <c r="UGJ21" s="28"/>
      <c r="UGK21" s="28"/>
      <c r="UGL21" s="28"/>
      <c r="UGM21" s="28"/>
      <c r="UGN21" s="28"/>
      <c r="UGO21" s="28"/>
      <c r="UGP21" s="28"/>
      <c r="UGQ21" s="28"/>
      <c r="UGR21" s="28"/>
      <c r="UGS21" s="28"/>
      <c r="UGT21" s="28"/>
      <c r="UGU21" s="28"/>
      <c r="UGV21" s="28"/>
      <c r="UGW21" s="28"/>
      <c r="UGX21" s="28"/>
      <c r="UGY21" s="28"/>
      <c r="UGZ21" s="28"/>
      <c r="UHA21" s="28"/>
      <c r="UHB21" s="28"/>
      <c r="UHC21" s="28"/>
      <c r="UHD21" s="28"/>
      <c r="UHE21" s="28"/>
      <c r="UHF21" s="28"/>
      <c r="UHG21" s="28"/>
      <c r="UHH21" s="28"/>
      <c r="UHI21" s="28"/>
      <c r="UHJ21" s="28"/>
      <c r="UHK21" s="28"/>
      <c r="UHL21" s="28"/>
      <c r="UHM21" s="28"/>
      <c r="UHN21" s="28"/>
      <c r="UHO21" s="28"/>
      <c r="UHP21" s="28"/>
      <c r="UHQ21" s="28"/>
      <c r="UHR21" s="28"/>
      <c r="UHS21" s="28"/>
      <c r="UHT21" s="28"/>
      <c r="UHU21" s="28"/>
      <c r="UHV21" s="28"/>
      <c r="UHW21" s="28"/>
      <c r="UHX21" s="28"/>
      <c r="UHY21" s="28"/>
      <c r="UHZ21" s="28"/>
      <c r="UIA21" s="28"/>
      <c r="UIB21" s="28"/>
      <c r="UIC21" s="28"/>
      <c r="UID21" s="28"/>
      <c r="UIE21" s="28"/>
      <c r="UIF21" s="28"/>
      <c r="UIG21" s="28"/>
      <c r="UIH21" s="28"/>
      <c r="UII21" s="28"/>
      <c r="UIJ21" s="28"/>
      <c r="UIK21" s="28"/>
      <c r="UIL21" s="28"/>
      <c r="UIM21" s="28"/>
      <c r="UIN21" s="28"/>
      <c r="UIO21" s="28"/>
      <c r="UIP21" s="28"/>
      <c r="UIQ21" s="28"/>
      <c r="UIR21" s="28"/>
      <c r="UIS21" s="28"/>
      <c r="UIT21" s="28"/>
      <c r="UIU21" s="28"/>
      <c r="UIV21" s="28"/>
      <c r="UIW21" s="28"/>
      <c r="UIX21" s="28"/>
      <c r="UIY21" s="28"/>
      <c r="UIZ21" s="28"/>
      <c r="UJA21" s="28"/>
      <c r="UJB21" s="28"/>
      <c r="UJC21" s="28"/>
      <c r="UJD21" s="28"/>
      <c r="UJE21" s="28"/>
      <c r="UJF21" s="28"/>
      <c r="UJG21" s="28"/>
      <c r="UJH21" s="28"/>
      <c r="UJI21" s="28"/>
      <c r="UJJ21" s="28"/>
      <c r="UJK21" s="28"/>
      <c r="UJL21" s="28"/>
      <c r="UJM21" s="28"/>
      <c r="UJN21" s="28"/>
      <c r="UJO21" s="28"/>
      <c r="UJP21" s="28"/>
      <c r="UJQ21" s="28"/>
      <c r="UJR21" s="28"/>
      <c r="UJS21" s="28"/>
      <c r="UJT21" s="28"/>
      <c r="UJU21" s="28"/>
      <c r="UJV21" s="28"/>
      <c r="UJW21" s="28"/>
      <c r="UJX21" s="28"/>
      <c r="UJY21" s="28"/>
      <c r="UJZ21" s="28"/>
      <c r="UKA21" s="28"/>
      <c r="UKB21" s="28"/>
      <c r="UKC21" s="28"/>
      <c r="UKD21" s="28"/>
      <c r="UKE21" s="28"/>
      <c r="UKF21" s="28"/>
      <c r="UKG21" s="28"/>
      <c r="UKH21" s="28"/>
      <c r="UKI21" s="28"/>
      <c r="UKJ21" s="28"/>
      <c r="UKK21" s="28"/>
      <c r="UKL21" s="28"/>
      <c r="UKM21" s="28"/>
      <c r="UKN21" s="28"/>
      <c r="UKO21" s="28"/>
      <c r="UKP21" s="28"/>
      <c r="UKQ21" s="28"/>
      <c r="UKR21" s="28"/>
      <c r="UKS21" s="28"/>
      <c r="UKT21" s="28"/>
      <c r="UKU21" s="28"/>
      <c r="UKV21" s="28"/>
      <c r="UKW21" s="28"/>
      <c r="UKX21" s="28"/>
      <c r="UKY21" s="28"/>
      <c r="UKZ21" s="28"/>
      <c r="ULA21" s="28"/>
      <c r="ULB21" s="28"/>
      <c r="ULC21" s="28"/>
      <c r="ULD21" s="28"/>
      <c r="ULE21" s="28"/>
      <c r="ULF21" s="28"/>
      <c r="ULG21" s="28"/>
      <c r="ULH21" s="28"/>
      <c r="ULI21" s="28"/>
      <c r="ULJ21" s="28"/>
      <c r="ULK21" s="28"/>
      <c r="ULL21" s="28"/>
      <c r="ULM21" s="28"/>
      <c r="ULN21" s="28"/>
      <c r="ULO21" s="28"/>
      <c r="ULP21" s="28"/>
      <c r="ULQ21" s="28"/>
      <c r="ULR21" s="28"/>
      <c r="ULS21" s="28"/>
      <c r="ULT21" s="28"/>
      <c r="ULU21" s="28"/>
      <c r="ULV21" s="28"/>
      <c r="ULW21" s="28"/>
      <c r="ULX21" s="28"/>
      <c r="ULY21" s="28"/>
      <c r="ULZ21" s="28"/>
      <c r="UMA21" s="28"/>
      <c r="UMB21" s="28"/>
      <c r="UMC21" s="28"/>
      <c r="UMD21" s="28"/>
      <c r="UME21" s="28"/>
      <c r="UMF21" s="28"/>
      <c r="UMG21" s="28"/>
      <c r="UMH21" s="28"/>
      <c r="UMI21" s="28"/>
      <c r="UMJ21" s="28"/>
      <c r="UMK21" s="28"/>
      <c r="UML21" s="28"/>
      <c r="UMM21" s="28"/>
      <c r="UMN21" s="28"/>
      <c r="UMO21" s="28"/>
      <c r="UMP21" s="28"/>
      <c r="UMQ21" s="28"/>
      <c r="UMR21" s="28"/>
      <c r="UMS21" s="28"/>
      <c r="UMT21" s="28"/>
      <c r="UMU21" s="28"/>
      <c r="UMV21" s="28"/>
      <c r="UMW21" s="28"/>
      <c r="UMX21" s="28"/>
      <c r="UMY21" s="28"/>
      <c r="UMZ21" s="28"/>
      <c r="UNA21" s="28"/>
      <c r="UNB21" s="28"/>
      <c r="UNC21" s="28"/>
      <c r="UND21" s="28"/>
      <c r="UNE21" s="28"/>
      <c r="UNF21" s="28"/>
      <c r="UNG21" s="28"/>
      <c r="UNH21" s="28"/>
      <c r="UNI21" s="28"/>
      <c r="UNJ21" s="28"/>
      <c r="UNK21" s="28"/>
      <c r="UNL21" s="28"/>
      <c r="UNM21" s="28"/>
      <c r="UNN21" s="28"/>
      <c r="UNO21" s="28"/>
      <c r="UNP21" s="28"/>
      <c r="UNQ21" s="28"/>
      <c r="UNR21" s="28"/>
      <c r="UNS21" s="28"/>
      <c r="UNT21" s="28"/>
      <c r="UNU21" s="28"/>
      <c r="UNV21" s="28"/>
      <c r="UNW21" s="28"/>
      <c r="UNX21" s="28"/>
      <c r="UNY21" s="28"/>
      <c r="UNZ21" s="28"/>
      <c r="UOA21" s="28"/>
      <c r="UOB21" s="28"/>
      <c r="UOC21" s="28"/>
      <c r="UOD21" s="28"/>
      <c r="UOE21" s="28"/>
      <c r="UOF21" s="28"/>
      <c r="UOG21" s="28"/>
      <c r="UOH21" s="28"/>
      <c r="UOI21" s="28"/>
      <c r="UOJ21" s="28"/>
      <c r="UOK21" s="28"/>
      <c r="UOL21" s="28"/>
      <c r="UOM21" s="28"/>
      <c r="UON21" s="28"/>
      <c r="UOO21" s="28"/>
      <c r="UOP21" s="28"/>
      <c r="UOQ21" s="28"/>
      <c r="UOR21" s="28"/>
      <c r="UOS21" s="28"/>
      <c r="UOT21" s="28"/>
      <c r="UOU21" s="28"/>
      <c r="UOV21" s="28"/>
      <c r="UOW21" s="28"/>
      <c r="UOX21" s="28"/>
      <c r="UOY21" s="28"/>
      <c r="UOZ21" s="28"/>
      <c r="UPA21" s="28"/>
      <c r="UPB21" s="28"/>
      <c r="UPC21" s="28"/>
      <c r="UPD21" s="28"/>
      <c r="UPE21" s="28"/>
      <c r="UPF21" s="28"/>
      <c r="UPG21" s="28"/>
      <c r="UPH21" s="28"/>
      <c r="UPI21" s="28"/>
      <c r="UPJ21" s="28"/>
      <c r="UPK21" s="28"/>
      <c r="UPL21" s="28"/>
      <c r="UPM21" s="28"/>
      <c r="UPN21" s="28"/>
      <c r="UPO21" s="28"/>
      <c r="UPP21" s="28"/>
      <c r="UPQ21" s="28"/>
      <c r="UPR21" s="28"/>
      <c r="UPS21" s="28"/>
      <c r="UPT21" s="28"/>
      <c r="UPU21" s="28"/>
      <c r="UPV21" s="28"/>
      <c r="UPW21" s="28"/>
      <c r="UPX21" s="28"/>
      <c r="UPY21" s="28"/>
      <c r="UPZ21" s="28"/>
      <c r="UQA21" s="28"/>
      <c r="UQB21" s="28"/>
      <c r="UQC21" s="28"/>
      <c r="UQD21" s="28"/>
      <c r="UQE21" s="28"/>
      <c r="UQF21" s="28"/>
      <c r="UQG21" s="28"/>
      <c r="UQH21" s="28"/>
      <c r="UQI21" s="28"/>
      <c r="UQJ21" s="28"/>
      <c r="UQK21" s="28"/>
      <c r="UQL21" s="28"/>
      <c r="UQM21" s="28"/>
      <c r="UQN21" s="28"/>
      <c r="UQO21" s="28"/>
      <c r="UQP21" s="28"/>
      <c r="UQQ21" s="28"/>
      <c r="UQR21" s="28"/>
      <c r="UQS21" s="28"/>
      <c r="UQT21" s="28"/>
      <c r="UQU21" s="28"/>
      <c r="UQV21" s="28"/>
      <c r="UQW21" s="28"/>
      <c r="UQX21" s="28"/>
      <c r="UQY21" s="28"/>
      <c r="UQZ21" s="28"/>
      <c r="URA21" s="28"/>
      <c r="URB21" s="28"/>
      <c r="URC21" s="28"/>
      <c r="URD21" s="28"/>
      <c r="URE21" s="28"/>
      <c r="URF21" s="28"/>
      <c r="URG21" s="28"/>
      <c r="URH21" s="28"/>
      <c r="URI21" s="28"/>
      <c r="URJ21" s="28"/>
      <c r="URK21" s="28"/>
      <c r="URL21" s="28"/>
      <c r="URM21" s="28"/>
      <c r="URN21" s="28"/>
      <c r="URO21" s="28"/>
      <c r="URP21" s="28"/>
      <c r="URQ21" s="28"/>
      <c r="URR21" s="28"/>
      <c r="URS21" s="28"/>
      <c r="URT21" s="28"/>
      <c r="URU21" s="28"/>
      <c r="URV21" s="28"/>
      <c r="URW21" s="28"/>
      <c r="URX21" s="28"/>
      <c r="URY21" s="28"/>
      <c r="URZ21" s="28"/>
      <c r="USA21" s="28"/>
      <c r="USB21" s="28"/>
      <c r="USC21" s="28"/>
      <c r="USD21" s="28"/>
      <c r="USE21" s="28"/>
      <c r="USF21" s="28"/>
      <c r="USG21" s="28"/>
      <c r="USH21" s="28"/>
      <c r="USI21" s="28"/>
      <c r="USJ21" s="28"/>
      <c r="USK21" s="28"/>
      <c r="USL21" s="28"/>
      <c r="USM21" s="28"/>
      <c r="USN21" s="28"/>
      <c r="USO21" s="28"/>
      <c r="USP21" s="28"/>
      <c r="USQ21" s="28"/>
      <c r="USR21" s="28"/>
      <c r="USS21" s="28"/>
      <c r="UST21" s="28"/>
      <c r="USU21" s="28"/>
      <c r="USV21" s="28"/>
      <c r="USW21" s="28"/>
      <c r="USX21" s="28"/>
      <c r="USY21" s="28"/>
      <c r="USZ21" s="28"/>
      <c r="UTA21" s="28"/>
      <c r="UTB21" s="28"/>
      <c r="UTC21" s="28"/>
      <c r="UTD21" s="28"/>
      <c r="UTE21" s="28"/>
      <c r="UTF21" s="28"/>
      <c r="UTG21" s="28"/>
      <c r="UTH21" s="28"/>
      <c r="UTI21" s="28"/>
      <c r="UTJ21" s="28"/>
      <c r="UTK21" s="28"/>
      <c r="UTL21" s="28"/>
      <c r="UTM21" s="28"/>
      <c r="UTN21" s="28"/>
      <c r="UTO21" s="28"/>
      <c r="UTP21" s="28"/>
      <c r="UTQ21" s="28"/>
      <c r="UTR21" s="28"/>
      <c r="UTS21" s="28"/>
      <c r="UTT21" s="28"/>
      <c r="UTU21" s="28"/>
      <c r="UTV21" s="28"/>
      <c r="UTW21" s="28"/>
      <c r="UTX21" s="28"/>
      <c r="UTY21" s="28"/>
      <c r="UTZ21" s="28"/>
      <c r="UUA21" s="28"/>
      <c r="UUB21" s="28"/>
      <c r="UUC21" s="28"/>
      <c r="UUD21" s="28"/>
      <c r="UUE21" s="28"/>
      <c r="UUF21" s="28"/>
      <c r="UUG21" s="28"/>
      <c r="UUH21" s="28"/>
      <c r="UUI21" s="28"/>
      <c r="UUJ21" s="28"/>
      <c r="UUK21" s="28"/>
      <c r="UUL21" s="28"/>
      <c r="UUM21" s="28"/>
      <c r="UUN21" s="28"/>
      <c r="UUO21" s="28"/>
      <c r="UUP21" s="28"/>
      <c r="UUQ21" s="28"/>
      <c r="UUR21" s="28"/>
      <c r="UUS21" s="28"/>
      <c r="UUT21" s="28"/>
      <c r="UUU21" s="28"/>
      <c r="UUV21" s="28"/>
      <c r="UUW21" s="28"/>
      <c r="UUX21" s="28"/>
      <c r="UUY21" s="28"/>
      <c r="UUZ21" s="28"/>
      <c r="UVA21" s="28"/>
      <c r="UVB21" s="28"/>
      <c r="UVC21" s="28"/>
      <c r="UVD21" s="28"/>
      <c r="UVE21" s="28"/>
      <c r="UVF21" s="28"/>
      <c r="UVG21" s="28"/>
      <c r="UVH21" s="28"/>
      <c r="UVI21" s="28"/>
      <c r="UVJ21" s="28"/>
      <c r="UVK21" s="28"/>
      <c r="UVL21" s="28"/>
      <c r="UVM21" s="28"/>
      <c r="UVN21" s="28"/>
      <c r="UVO21" s="28"/>
      <c r="UVP21" s="28"/>
      <c r="UVQ21" s="28"/>
      <c r="UVR21" s="28"/>
      <c r="UVS21" s="28"/>
      <c r="UVT21" s="28"/>
      <c r="UVU21" s="28"/>
      <c r="UVV21" s="28"/>
      <c r="UVW21" s="28"/>
      <c r="UVX21" s="28"/>
      <c r="UVY21" s="28"/>
      <c r="UVZ21" s="28"/>
      <c r="UWA21" s="28"/>
      <c r="UWB21" s="28"/>
      <c r="UWC21" s="28"/>
      <c r="UWD21" s="28"/>
      <c r="UWE21" s="28"/>
      <c r="UWF21" s="28"/>
      <c r="UWG21" s="28"/>
      <c r="UWH21" s="28"/>
      <c r="UWI21" s="28"/>
      <c r="UWJ21" s="28"/>
      <c r="UWK21" s="28"/>
      <c r="UWL21" s="28"/>
      <c r="UWM21" s="28"/>
      <c r="UWN21" s="28"/>
      <c r="UWO21" s="28"/>
      <c r="UWP21" s="28"/>
      <c r="UWQ21" s="28"/>
      <c r="UWR21" s="28"/>
      <c r="UWS21" s="28"/>
      <c r="UWT21" s="28"/>
      <c r="UWU21" s="28"/>
      <c r="UWV21" s="28"/>
      <c r="UWW21" s="28"/>
      <c r="UWX21" s="28"/>
      <c r="UWY21" s="28"/>
      <c r="UWZ21" s="28"/>
      <c r="UXA21" s="28"/>
      <c r="UXB21" s="28"/>
      <c r="UXC21" s="28"/>
      <c r="UXD21" s="28"/>
      <c r="UXE21" s="28"/>
      <c r="UXF21" s="28"/>
      <c r="UXG21" s="28"/>
      <c r="UXH21" s="28"/>
      <c r="UXI21" s="28"/>
      <c r="UXJ21" s="28"/>
      <c r="UXK21" s="28"/>
      <c r="UXL21" s="28"/>
      <c r="UXM21" s="28"/>
      <c r="UXN21" s="28"/>
      <c r="UXO21" s="28"/>
      <c r="UXP21" s="28"/>
      <c r="UXQ21" s="28"/>
      <c r="UXR21" s="28"/>
      <c r="UXS21" s="28"/>
      <c r="UXT21" s="28"/>
      <c r="UXU21" s="28"/>
      <c r="UXV21" s="28"/>
      <c r="UXW21" s="28"/>
      <c r="UXX21" s="28"/>
      <c r="UXY21" s="28"/>
      <c r="UXZ21" s="28"/>
      <c r="UYA21" s="28"/>
      <c r="UYB21" s="28"/>
      <c r="UYC21" s="28"/>
      <c r="UYD21" s="28"/>
      <c r="UYE21" s="28"/>
      <c r="UYF21" s="28"/>
      <c r="UYG21" s="28"/>
      <c r="UYH21" s="28"/>
      <c r="UYI21" s="28"/>
      <c r="UYJ21" s="28"/>
      <c r="UYK21" s="28"/>
      <c r="UYL21" s="28"/>
      <c r="UYM21" s="28"/>
      <c r="UYN21" s="28"/>
      <c r="UYO21" s="28"/>
      <c r="UYP21" s="28"/>
      <c r="UYQ21" s="28"/>
      <c r="UYR21" s="28"/>
      <c r="UYS21" s="28"/>
      <c r="UYT21" s="28"/>
      <c r="UYU21" s="28"/>
      <c r="UYV21" s="28"/>
      <c r="UYW21" s="28"/>
      <c r="UYX21" s="28"/>
      <c r="UYY21" s="28"/>
      <c r="UYZ21" s="28"/>
      <c r="UZA21" s="28"/>
      <c r="UZB21" s="28"/>
      <c r="UZC21" s="28"/>
      <c r="UZD21" s="28"/>
      <c r="UZE21" s="28"/>
      <c r="UZF21" s="28"/>
      <c r="UZG21" s="28"/>
      <c r="UZH21" s="28"/>
      <c r="UZI21" s="28"/>
      <c r="UZJ21" s="28"/>
      <c r="UZK21" s="28"/>
      <c r="UZL21" s="28"/>
      <c r="UZM21" s="28"/>
      <c r="UZN21" s="28"/>
      <c r="UZO21" s="28"/>
      <c r="UZP21" s="28"/>
      <c r="UZQ21" s="28"/>
      <c r="UZR21" s="28"/>
      <c r="UZS21" s="28"/>
      <c r="UZT21" s="28"/>
      <c r="UZU21" s="28"/>
      <c r="UZV21" s="28"/>
      <c r="UZW21" s="28"/>
      <c r="UZX21" s="28"/>
      <c r="UZY21" s="28"/>
      <c r="UZZ21" s="28"/>
      <c r="VAA21" s="28"/>
      <c r="VAB21" s="28"/>
      <c r="VAC21" s="28"/>
      <c r="VAD21" s="28"/>
      <c r="VAE21" s="28"/>
      <c r="VAF21" s="28"/>
      <c r="VAG21" s="28"/>
      <c r="VAH21" s="28"/>
      <c r="VAI21" s="28"/>
      <c r="VAJ21" s="28"/>
      <c r="VAK21" s="28"/>
      <c r="VAL21" s="28"/>
      <c r="VAM21" s="28"/>
      <c r="VAN21" s="28"/>
      <c r="VAO21" s="28"/>
      <c r="VAP21" s="28"/>
      <c r="VAQ21" s="28"/>
      <c r="VAR21" s="28"/>
      <c r="VAS21" s="28"/>
      <c r="VAT21" s="28"/>
      <c r="VAU21" s="28"/>
      <c r="VAV21" s="28"/>
      <c r="VAW21" s="28"/>
      <c r="VAX21" s="28"/>
      <c r="VAY21" s="28"/>
      <c r="VAZ21" s="28"/>
      <c r="VBA21" s="28"/>
      <c r="VBB21" s="28"/>
      <c r="VBC21" s="28"/>
      <c r="VBD21" s="28"/>
      <c r="VBE21" s="28"/>
      <c r="VBF21" s="28"/>
      <c r="VBG21" s="28"/>
      <c r="VBH21" s="28"/>
      <c r="VBI21" s="28"/>
      <c r="VBJ21" s="28"/>
      <c r="VBK21" s="28"/>
      <c r="VBL21" s="28"/>
      <c r="VBM21" s="28"/>
      <c r="VBN21" s="28"/>
      <c r="VBO21" s="28"/>
      <c r="VBP21" s="28"/>
      <c r="VBQ21" s="28"/>
      <c r="VBR21" s="28"/>
      <c r="VBS21" s="28"/>
      <c r="VBT21" s="28"/>
      <c r="VBU21" s="28"/>
      <c r="VBV21" s="28"/>
      <c r="VBW21" s="28"/>
      <c r="VBX21" s="28"/>
      <c r="VBY21" s="28"/>
      <c r="VBZ21" s="28"/>
      <c r="VCA21" s="28"/>
      <c r="VCB21" s="28"/>
      <c r="VCC21" s="28"/>
      <c r="VCD21" s="28"/>
      <c r="VCE21" s="28"/>
      <c r="VCF21" s="28"/>
      <c r="VCG21" s="28"/>
      <c r="VCH21" s="28"/>
      <c r="VCI21" s="28"/>
      <c r="VCJ21" s="28"/>
      <c r="VCK21" s="28"/>
      <c r="VCL21" s="28"/>
      <c r="VCM21" s="28"/>
      <c r="VCN21" s="28"/>
      <c r="VCO21" s="28"/>
      <c r="VCP21" s="28"/>
      <c r="VCQ21" s="28"/>
      <c r="VCR21" s="28"/>
      <c r="VCS21" s="28"/>
      <c r="VCT21" s="28"/>
      <c r="VCU21" s="28"/>
      <c r="VCV21" s="28"/>
      <c r="VCW21" s="28"/>
      <c r="VCX21" s="28"/>
      <c r="VCY21" s="28"/>
      <c r="VCZ21" s="28"/>
      <c r="VDA21" s="28"/>
      <c r="VDB21" s="28"/>
      <c r="VDC21" s="28"/>
      <c r="VDD21" s="28"/>
      <c r="VDE21" s="28"/>
      <c r="VDF21" s="28"/>
      <c r="VDG21" s="28"/>
      <c r="VDH21" s="28"/>
      <c r="VDI21" s="28"/>
      <c r="VDJ21" s="28"/>
      <c r="VDK21" s="28"/>
      <c r="VDL21" s="28"/>
      <c r="VDM21" s="28"/>
      <c r="VDN21" s="28"/>
      <c r="VDO21" s="28"/>
      <c r="VDP21" s="28"/>
      <c r="VDQ21" s="28"/>
      <c r="VDR21" s="28"/>
      <c r="VDS21" s="28"/>
      <c r="VDT21" s="28"/>
      <c r="VDU21" s="28"/>
      <c r="VDV21" s="28"/>
      <c r="VDW21" s="28"/>
      <c r="VDX21" s="28"/>
      <c r="VDY21" s="28"/>
      <c r="VDZ21" s="28"/>
      <c r="VEA21" s="28"/>
      <c r="VEB21" s="28"/>
      <c r="VEC21" s="28"/>
      <c r="VED21" s="28"/>
      <c r="VEE21" s="28"/>
      <c r="VEF21" s="28"/>
      <c r="VEG21" s="28"/>
      <c r="VEH21" s="28"/>
      <c r="VEI21" s="28"/>
      <c r="VEJ21" s="28"/>
      <c r="VEK21" s="28"/>
      <c r="VEL21" s="28"/>
      <c r="VEM21" s="28"/>
      <c r="VEN21" s="28"/>
      <c r="VEO21" s="28"/>
      <c r="VEP21" s="28"/>
      <c r="VEQ21" s="28"/>
      <c r="VER21" s="28"/>
      <c r="VES21" s="28"/>
      <c r="VET21" s="28"/>
      <c r="VEU21" s="28"/>
      <c r="VEV21" s="28"/>
      <c r="VEW21" s="28"/>
      <c r="VEX21" s="28"/>
      <c r="VEY21" s="28"/>
      <c r="VEZ21" s="28"/>
      <c r="VFA21" s="28"/>
      <c r="VFB21" s="28"/>
      <c r="VFC21" s="28"/>
      <c r="VFD21" s="28"/>
      <c r="VFE21" s="28"/>
      <c r="VFF21" s="28"/>
      <c r="VFG21" s="28"/>
      <c r="VFH21" s="28"/>
      <c r="VFI21" s="28"/>
      <c r="VFJ21" s="28"/>
      <c r="VFK21" s="28"/>
      <c r="VFL21" s="28"/>
      <c r="VFM21" s="28"/>
      <c r="VFN21" s="28"/>
      <c r="VFO21" s="28"/>
      <c r="VFP21" s="28"/>
      <c r="VFQ21" s="28"/>
      <c r="VFR21" s="28"/>
      <c r="VFS21" s="28"/>
      <c r="VFT21" s="28"/>
      <c r="VFU21" s="28"/>
      <c r="VFV21" s="28"/>
      <c r="VFW21" s="28"/>
      <c r="VFX21" s="28"/>
      <c r="VFY21" s="28"/>
      <c r="VFZ21" s="28"/>
      <c r="VGA21" s="28"/>
      <c r="VGB21" s="28"/>
      <c r="VGC21" s="28"/>
      <c r="VGD21" s="28"/>
      <c r="VGE21" s="28"/>
      <c r="VGF21" s="28"/>
      <c r="VGG21" s="28"/>
      <c r="VGH21" s="28"/>
      <c r="VGI21" s="28"/>
      <c r="VGJ21" s="28"/>
      <c r="VGK21" s="28"/>
      <c r="VGL21" s="28"/>
      <c r="VGM21" s="28"/>
      <c r="VGN21" s="28"/>
      <c r="VGO21" s="28"/>
      <c r="VGP21" s="28"/>
      <c r="VGQ21" s="28"/>
      <c r="VGR21" s="28"/>
      <c r="VGS21" s="28"/>
      <c r="VGT21" s="28"/>
      <c r="VGU21" s="28"/>
      <c r="VGV21" s="28"/>
      <c r="VGW21" s="28"/>
      <c r="VGX21" s="28"/>
      <c r="VGY21" s="28"/>
      <c r="VGZ21" s="28"/>
      <c r="VHA21" s="28"/>
      <c r="VHB21" s="28"/>
      <c r="VHC21" s="28"/>
      <c r="VHD21" s="28"/>
      <c r="VHE21" s="28"/>
      <c r="VHF21" s="28"/>
      <c r="VHG21" s="28"/>
      <c r="VHH21" s="28"/>
      <c r="VHI21" s="28"/>
      <c r="VHJ21" s="28"/>
      <c r="VHK21" s="28"/>
      <c r="VHL21" s="28"/>
      <c r="VHM21" s="28"/>
      <c r="VHN21" s="28"/>
      <c r="VHO21" s="28"/>
      <c r="VHP21" s="28"/>
      <c r="VHQ21" s="28"/>
      <c r="VHR21" s="28"/>
      <c r="VHS21" s="28"/>
      <c r="VHT21" s="28"/>
      <c r="VHU21" s="28"/>
      <c r="VHV21" s="28"/>
      <c r="VHW21" s="28"/>
      <c r="VHX21" s="28"/>
      <c r="VHY21" s="28"/>
      <c r="VHZ21" s="28"/>
      <c r="VIA21" s="28"/>
      <c r="VIB21" s="28"/>
      <c r="VIC21" s="28"/>
      <c r="VID21" s="28"/>
      <c r="VIE21" s="28"/>
      <c r="VIF21" s="28"/>
      <c r="VIG21" s="28"/>
      <c r="VIH21" s="28"/>
      <c r="VII21" s="28"/>
      <c r="VIJ21" s="28"/>
      <c r="VIK21" s="28"/>
      <c r="VIL21" s="28"/>
      <c r="VIM21" s="28"/>
      <c r="VIN21" s="28"/>
      <c r="VIO21" s="28"/>
      <c r="VIP21" s="28"/>
      <c r="VIQ21" s="28"/>
      <c r="VIR21" s="28"/>
      <c r="VIS21" s="28"/>
      <c r="VIT21" s="28"/>
      <c r="VIU21" s="28"/>
      <c r="VIV21" s="28"/>
      <c r="VIW21" s="28"/>
      <c r="VIX21" s="28"/>
      <c r="VIY21" s="28"/>
      <c r="VIZ21" s="28"/>
      <c r="VJA21" s="28"/>
      <c r="VJB21" s="28"/>
      <c r="VJC21" s="28"/>
      <c r="VJD21" s="28"/>
      <c r="VJE21" s="28"/>
      <c r="VJF21" s="28"/>
      <c r="VJG21" s="28"/>
      <c r="VJH21" s="28"/>
      <c r="VJI21" s="28"/>
      <c r="VJJ21" s="28"/>
      <c r="VJK21" s="28"/>
      <c r="VJL21" s="28"/>
      <c r="VJM21" s="28"/>
      <c r="VJN21" s="28"/>
      <c r="VJO21" s="28"/>
      <c r="VJP21" s="28"/>
      <c r="VJQ21" s="28"/>
      <c r="VJR21" s="28"/>
      <c r="VJS21" s="28"/>
      <c r="VJT21" s="28"/>
      <c r="VJU21" s="28"/>
      <c r="VJV21" s="28"/>
      <c r="VJW21" s="28"/>
      <c r="VJX21" s="28"/>
      <c r="VJY21" s="28"/>
      <c r="VJZ21" s="28"/>
      <c r="VKA21" s="28"/>
      <c r="VKB21" s="28"/>
      <c r="VKC21" s="28"/>
      <c r="VKD21" s="28"/>
      <c r="VKE21" s="28"/>
      <c r="VKF21" s="28"/>
      <c r="VKG21" s="28"/>
      <c r="VKH21" s="28"/>
      <c r="VKI21" s="28"/>
      <c r="VKJ21" s="28"/>
      <c r="VKK21" s="28"/>
      <c r="VKL21" s="28"/>
      <c r="VKM21" s="28"/>
      <c r="VKN21" s="28"/>
      <c r="VKO21" s="28"/>
      <c r="VKP21" s="28"/>
      <c r="VKQ21" s="28"/>
      <c r="VKR21" s="28"/>
      <c r="VKS21" s="28"/>
      <c r="VKT21" s="28"/>
      <c r="VKU21" s="28"/>
      <c r="VKV21" s="28"/>
      <c r="VKW21" s="28"/>
      <c r="VKX21" s="28"/>
      <c r="VKY21" s="28"/>
      <c r="VKZ21" s="28"/>
      <c r="VLA21" s="28"/>
      <c r="VLB21" s="28"/>
      <c r="VLC21" s="28"/>
      <c r="VLD21" s="28"/>
      <c r="VLE21" s="28"/>
      <c r="VLF21" s="28"/>
      <c r="VLG21" s="28"/>
      <c r="VLH21" s="28"/>
      <c r="VLI21" s="28"/>
      <c r="VLJ21" s="28"/>
      <c r="VLK21" s="28"/>
      <c r="VLL21" s="28"/>
      <c r="VLM21" s="28"/>
      <c r="VLN21" s="28"/>
      <c r="VLO21" s="28"/>
      <c r="VLP21" s="28"/>
      <c r="VLQ21" s="28"/>
      <c r="VLR21" s="28"/>
      <c r="VLS21" s="28"/>
      <c r="VLT21" s="28"/>
      <c r="VLU21" s="28"/>
      <c r="VLV21" s="28"/>
      <c r="VLW21" s="28"/>
      <c r="VLX21" s="28"/>
      <c r="VLY21" s="28"/>
      <c r="VLZ21" s="28"/>
      <c r="VMA21" s="28"/>
      <c r="VMB21" s="28"/>
      <c r="VMC21" s="28"/>
      <c r="VMD21" s="28"/>
      <c r="VME21" s="28"/>
      <c r="VMF21" s="28"/>
      <c r="VMG21" s="28"/>
      <c r="VMH21" s="28"/>
      <c r="VMI21" s="28"/>
      <c r="VMJ21" s="28"/>
      <c r="VMK21" s="28"/>
      <c r="VML21" s="28"/>
      <c r="VMM21" s="28"/>
      <c r="VMN21" s="28"/>
      <c r="VMO21" s="28"/>
      <c r="VMP21" s="28"/>
      <c r="VMQ21" s="28"/>
      <c r="VMR21" s="28"/>
      <c r="VMS21" s="28"/>
      <c r="VMT21" s="28"/>
      <c r="VMU21" s="28"/>
      <c r="VMV21" s="28"/>
      <c r="VMW21" s="28"/>
      <c r="VMX21" s="28"/>
      <c r="VMY21" s="28"/>
      <c r="VMZ21" s="28"/>
      <c r="VNA21" s="28"/>
      <c r="VNB21" s="28"/>
      <c r="VNC21" s="28"/>
      <c r="VND21" s="28"/>
      <c r="VNE21" s="28"/>
      <c r="VNF21" s="28"/>
      <c r="VNG21" s="28"/>
      <c r="VNH21" s="28"/>
      <c r="VNI21" s="28"/>
      <c r="VNJ21" s="28"/>
      <c r="VNK21" s="28"/>
      <c r="VNL21" s="28"/>
      <c r="VNM21" s="28"/>
      <c r="VNN21" s="28"/>
      <c r="VNO21" s="28"/>
      <c r="VNP21" s="28"/>
      <c r="VNQ21" s="28"/>
      <c r="VNR21" s="28"/>
      <c r="VNS21" s="28"/>
      <c r="VNT21" s="28"/>
      <c r="VNU21" s="28"/>
      <c r="VNV21" s="28"/>
      <c r="VNW21" s="28"/>
      <c r="VNX21" s="28"/>
      <c r="VNY21" s="28"/>
      <c r="VNZ21" s="28"/>
      <c r="VOA21" s="28"/>
      <c r="VOB21" s="28"/>
      <c r="VOC21" s="28"/>
      <c r="VOD21" s="28"/>
      <c r="VOE21" s="28"/>
      <c r="VOF21" s="28"/>
      <c r="VOG21" s="28"/>
      <c r="VOH21" s="28"/>
      <c r="VOI21" s="28"/>
      <c r="VOJ21" s="28"/>
      <c r="VOK21" s="28"/>
      <c r="VOL21" s="28"/>
      <c r="VOM21" s="28"/>
      <c r="VON21" s="28"/>
      <c r="VOO21" s="28"/>
      <c r="VOP21" s="28"/>
      <c r="VOQ21" s="28"/>
      <c r="VOR21" s="28"/>
      <c r="VOS21" s="28"/>
      <c r="VOT21" s="28"/>
      <c r="VOU21" s="28"/>
      <c r="VOV21" s="28"/>
      <c r="VOW21" s="28"/>
      <c r="VOX21" s="28"/>
      <c r="VOY21" s="28"/>
      <c r="VOZ21" s="28"/>
      <c r="VPA21" s="28"/>
      <c r="VPB21" s="28"/>
      <c r="VPC21" s="28"/>
      <c r="VPD21" s="28"/>
      <c r="VPE21" s="28"/>
      <c r="VPF21" s="28"/>
      <c r="VPG21" s="28"/>
      <c r="VPH21" s="28"/>
      <c r="VPI21" s="28"/>
      <c r="VPJ21" s="28"/>
      <c r="VPK21" s="28"/>
      <c r="VPL21" s="28"/>
      <c r="VPM21" s="28"/>
      <c r="VPN21" s="28"/>
      <c r="VPO21" s="28"/>
      <c r="VPP21" s="28"/>
      <c r="VPQ21" s="28"/>
      <c r="VPR21" s="28"/>
      <c r="VPS21" s="28"/>
      <c r="VPT21" s="28"/>
      <c r="VPU21" s="28"/>
      <c r="VPV21" s="28"/>
      <c r="VPW21" s="28"/>
      <c r="VPX21" s="28"/>
      <c r="VPY21" s="28"/>
      <c r="VPZ21" s="28"/>
      <c r="VQA21" s="28"/>
      <c r="VQB21" s="28"/>
      <c r="VQC21" s="28"/>
      <c r="VQD21" s="28"/>
      <c r="VQE21" s="28"/>
      <c r="VQF21" s="28"/>
      <c r="VQG21" s="28"/>
      <c r="VQH21" s="28"/>
      <c r="VQI21" s="28"/>
      <c r="VQJ21" s="28"/>
      <c r="VQK21" s="28"/>
      <c r="VQL21" s="28"/>
      <c r="VQM21" s="28"/>
      <c r="VQN21" s="28"/>
      <c r="VQO21" s="28"/>
      <c r="VQP21" s="28"/>
      <c r="VQQ21" s="28"/>
      <c r="VQR21" s="28"/>
      <c r="VQS21" s="28"/>
      <c r="VQT21" s="28"/>
      <c r="VQU21" s="28"/>
      <c r="VQV21" s="28"/>
      <c r="VQW21" s="28"/>
      <c r="VQX21" s="28"/>
      <c r="VQY21" s="28"/>
      <c r="VQZ21" s="28"/>
      <c r="VRA21" s="28"/>
      <c r="VRB21" s="28"/>
      <c r="VRC21" s="28"/>
      <c r="VRD21" s="28"/>
      <c r="VRE21" s="28"/>
      <c r="VRF21" s="28"/>
      <c r="VRG21" s="28"/>
      <c r="VRH21" s="28"/>
      <c r="VRI21" s="28"/>
      <c r="VRJ21" s="28"/>
      <c r="VRK21" s="28"/>
      <c r="VRL21" s="28"/>
      <c r="VRM21" s="28"/>
      <c r="VRN21" s="28"/>
      <c r="VRO21" s="28"/>
      <c r="VRP21" s="28"/>
      <c r="VRQ21" s="28"/>
      <c r="VRR21" s="28"/>
      <c r="VRS21" s="28"/>
      <c r="VRT21" s="28"/>
      <c r="VRU21" s="28"/>
      <c r="VRV21" s="28"/>
      <c r="VRW21" s="28"/>
      <c r="VRX21" s="28"/>
      <c r="VRY21" s="28"/>
      <c r="VRZ21" s="28"/>
      <c r="VSA21" s="28"/>
      <c r="VSB21" s="28"/>
      <c r="VSC21" s="28"/>
      <c r="VSD21" s="28"/>
      <c r="VSE21" s="28"/>
      <c r="VSF21" s="28"/>
      <c r="VSG21" s="28"/>
      <c r="VSH21" s="28"/>
      <c r="VSI21" s="28"/>
      <c r="VSJ21" s="28"/>
      <c r="VSK21" s="28"/>
      <c r="VSL21" s="28"/>
      <c r="VSM21" s="28"/>
      <c r="VSN21" s="28"/>
      <c r="VSO21" s="28"/>
      <c r="VSP21" s="28"/>
      <c r="VSQ21" s="28"/>
      <c r="VSR21" s="28"/>
      <c r="VSS21" s="28"/>
      <c r="VST21" s="28"/>
      <c r="VSU21" s="28"/>
      <c r="VSV21" s="28"/>
      <c r="VSW21" s="28"/>
      <c r="VSX21" s="28"/>
      <c r="VSY21" s="28"/>
      <c r="VSZ21" s="28"/>
      <c r="VTA21" s="28"/>
      <c r="VTB21" s="28"/>
      <c r="VTC21" s="28"/>
      <c r="VTD21" s="28"/>
      <c r="VTE21" s="28"/>
      <c r="VTF21" s="28"/>
      <c r="VTG21" s="28"/>
      <c r="VTH21" s="28"/>
      <c r="VTI21" s="28"/>
      <c r="VTJ21" s="28"/>
      <c r="VTK21" s="28"/>
      <c r="VTL21" s="28"/>
      <c r="VTM21" s="28"/>
      <c r="VTN21" s="28"/>
      <c r="VTO21" s="28"/>
      <c r="VTP21" s="28"/>
      <c r="VTQ21" s="28"/>
      <c r="VTR21" s="28"/>
      <c r="VTS21" s="28"/>
      <c r="VTT21" s="28"/>
      <c r="VTU21" s="28"/>
      <c r="VTV21" s="28"/>
      <c r="VTW21" s="28"/>
      <c r="VTX21" s="28"/>
      <c r="VTY21" s="28"/>
      <c r="VTZ21" s="28"/>
      <c r="VUA21" s="28"/>
      <c r="VUB21" s="28"/>
      <c r="VUC21" s="28"/>
      <c r="VUD21" s="28"/>
      <c r="VUE21" s="28"/>
      <c r="VUF21" s="28"/>
      <c r="VUG21" s="28"/>
      <c r="VUH21" s="28"/>
      <c r="VUI21" s="28"/>
      <c r="VUJ21" s="28"/>
      <c r="VUK21" s="28"/>
      <c r="VUL21" s="28"/>
      <c r="VUM21" s="28"/>
      <c r="VUN21" s="28"/>
      <c r="VUO21" s="28"/>
      <c r="VUP21" s="28"/>
      <c r="VUQ21" s="28"/>
      <c r="VUR21" s="28"/>
      <c r="VUS21" s="28"/>
      <c r="VUT21" s="28"/>
      <c r="VUU21" s="28"/>
      <c r="VUV21" s="28"/>
      <c r="VUW21" s="28"/>
      <c r="VUX21" s="28"/>
      <c r="VUY21" s="28"/>
      <c r="VUZ21" s="28"/>
      <c r="VVA21" s="28"/>
      <c r="VVB21" s="28"/>
      <c r="VVC21" s="28"/>
      <c r="VVD21" s="28"/>
      <c r="VVE21" s="28"/>
      <c r="VVF21" s="28"/>
      <c r="VVG21" s="28"/>
      <c r="VVH21" s="28"/>
      <c r="VVI21" s="28"/>
      <c r="VVJ21" s="28"/>
      <c r="VVK21" s="28"/>
      <c r="VVL21" s="28"/>
      <c r="VVM21" s="28"/>
      <c r="VVN21" s="28"/>
      <c r="VVO21" s="28"/>
      <c r="VVP21" s="28"/>
      <c r="VVQ21" s="28"/>
      <c r="VVR21" s="28"/>
      <c r="VVS21" s="28"/>
      <c r="VVT21" s="28"/>
      <c r="VVU21" s="28"/>
      <c r="VVV21" s="28"/>
      <c r="VVW21" s="28"/>
      <c r="VVX21" s="28"/>
      <c r="VVY21" s="28"/>
      <c r="VVZ21" s="28"/>
      <c r="VWA21" s="28"/>
      <c r="VWB21" s="28"/>
      <c r="VWC21" s="28"/>
      <c r="VWD21" s="28"/>
      <c r="VWE21" s="28"/>
      <c r="VWF21" s="28"/>
      <c r="VWG21" s="28"/>
      <c r="VWH21" s="28"/>
      <c r="VWI21" s="28"/>
      <c r="VWJ21" s="28"/>
      <c r="VWK21" s="28"/>
      <c r="VWL21" s="28"/>
      <c r="VWM21" s="28"/>
      <c r="VWN21" s="28"/>
      <c r="VWO21" s="28"/>
      <c r="VWP21" s="28"/>
      <c r="VWQ21" s="28"/>
      <c r="VWR21" s="28"/>
      <c r="VWS21" s="28"/>
      <c r="VWT21" s="28"/>
      <c r="VWU21" s="28"/>
      <c r="VWV21" s="28"/>
      <c r="VWW21" s="28"/>
      <c r="VWX21" s="28"/>
      <c r="VWY21" s="28"/>
      <c r="VWZ21" s="28"/>
      <c r="VXA21" s="28"/>
      <c r="VXB21" s="28"/>
      <c r="VXC21" s="28"/>
      <c r="VXD21" s="28"/>
      <c r="VXE21" s="28"/>
      <c r="VXF21" s="28"/>
      <c r="VXG21" s="28"/>
      <c r="VXH21" s="28"/>
      <c r="VXI21" s="28"/>
      <c r="VXJ21" s="28"/>
      <c r="VXK21" s="28"/>
      <c r="VXL21" s="28"/>
      <c r="VXM21" s="28"/>
      <c r="VXN21" s="28"/>
      <c r="VXO21" s="28"/>
      <c r="VXP21" s="28"/>
      <c r="VXQ21" s="28"/>
      <c r="VXR21" s="28"/>
      <c r="VXS21" s="28"/>
      <c r="VXT21" s="28"/>
      <c r="VXU21" s="28"/>
      <c r="VXV21" s="28"/>
      <c r="VXW21" s="28"/>
      <c r="VXX21" s="28"/>
      <c r="VXY21" s="28"/>
      <c r="VXZ21" s="28"/>
      <c r="VYA21" s="28"/>
      <c r="VYB21" s="28"/>
      <c r="VYC21" s="28"/>
      <c r="VYD21" s="28"/>
      <c r="VYE21" s="28"/>
      <c r="VYF21" s="28"/>
      <c r="VYG21" s="28"/>
      <c r="VYH21" s="28"/>
      <c r="VYI21" s="28"/>
      <c r="VYJ21" s="28"/>
      <c r="VYK21" s="28"/>
      <c r="VYL21" s="28"/>
      <c r="VYM21" s="28"/>
      <c r="VYN21" s="28"/>
      <c r="VYO21" s="28"/>
      <c r="VYP21" s="28"/>
      <c r="VYQ21" s="28"/>
      <c r="VYR21" s="28"/>
      <c r="VYS21" s="28"/>
      <c r="VYT21" s="28"/>
      <c r="VYU21" s="28"/>
      <c r="VYV21" s="28"/>
      <c r="VYW21" s="28"/>
      <c r="VYX21" s="28"/>
      <c r="VYY21" s="28"/>
      <c r="VYZ21" s="28"/>
      <c r="VZA21" s="28"/>
      <c r="VZB21" s="28"/>
      <c r="VZC21" s="28"/>
      <c r="VZD21" s="28"/>
      <c r="VZE21" s="28"/>
      <c r="VZF21" s="28"/>
      <c r="VZG21" s="28"/>
      <c r="VZH21" s="28"/>
      <c r="VZI21" s="28"/>
      <c r="VZJ21" s="28"/>
      <c r="VZK21" s="28"/>
      <c r="VZL21" s="28"/>
      <c r="VZM21" s="28"/>
      <c r="VZN21" s="28"/>
      <c r="VZO21" s="28"/>
      <c r="VZP21" s="28"/>
      <c r="VZQ21" s="28"/>
      <c r="VZR21" s="28"/>
      <c r="VZS21" s="28"/>
      <c r="VZT21" s="28"/>
      <c r="VZU21" s="28"/>
      <c r="VZV21" s="28"/>
      <c r="VZW21" s="28"/>
      <c r="VZX21" s="28"/>
      <c r="VZY21" s="28"/>
      <c r="VZZ21" s="28"/>
      <c r="WAA21" s="28"/>
      <c r="WAB21" s="28"/>
      <c r="WAC21" s="28"/>
      <c r="WAD21" s="28"/>
      <c r="WAE21" s="28"/>
      <c r="WAF21" s="28"/>
      <c r="WAG21" s="28"/>
      <c r="WAH21" s="28"/>
      <c r="WAI21" s="28"/>
      <c r="WAJ21" s="28"/>
      <c r="WAK21" s="28"/>
      <c r="WAL21" s="28"/>
      <c r="WAM21" s="28"/>
      <c r="WAN21" s="28"/>
      <c r="WAO21" s="28"/>
      <c r="WAP21" s="28"/>
      <c r="WAQ21" s="28"/>
      <c r="WAR21" s="28"/>
      <c r="WAS21" s="28"/>
      <c r="WAT21" s="28"/>
      <c r="WAU21" s="28"/>
      <c r="WAV21" s="28"/>
      <c r="WAW21" s="28"/>
      <c r="WAX21" s="28"/>
      <c r="WAY21" s="28"/>
      <c r="WAZ21" s="28"/>
      <c r="WBA21" s="28"/>
      <c r="WBB21" s="28"/>
      <c r="WBC21" s="28"/>
      <c r="WBD21" s="28"/>
      <c r="WBE21" s="28"/>
      <c r="WBF21" s="28"/>
      <c r="WBG21" s="28"/>
      <c r="WBH21" s="28"/>
      <c r="WBI21" s="28"/>
      <c r="WBJ21" s="28"/>
      <c r="WBK21" s="28"/>
      <c r="WBL21" s="28"/>
      <c r="WBM21" s="28"/>
      <c r="WBN21" s="28"/>
      <c r="WBO21" s="28"/>
      <c r="WBP21" s="28"/>
      <c r="WBQ21" s="28"/>
      <c r="WBR21" s="28"/>
      <c r="WBS21" s="28"/>
      <c r="WBT21" s="28"/>
      <c r="WBU21" s="28"/>
      <c r="WBV21" s="28"/>
      <c r="WBW21" s="28"/>
      <c r="WBX21" s="28"/>
      <c r="WBY21" s="28"/>
      <c r="WBZ21" s="28"/>
      <c r="WCA21" s="28"/>
      <c r="WCB21" s="28"/>
      <c r="WCC21" s="28"/>
      <c r="WCD21" s="28"/>
      <c r="WCE21" s="28"/>
      <c r="WCF21" s="28"/>
      <c r="WCG21" s="28"/>
      <c r="WCH21" s="28"/>
      <c r="WCI21" s="28"/>
      <c r="WCJ21" s="28"/>
      <c r="WCK21" s="28"/>
      <c r="WCL21" s="28"/>
      <c r="WCM21" s="28"/>
      <c r="WCN21" s="28"/>
      <c r="WCO21" s="28"/>
      <c r="WCP21" s="28"/>
      <c r="WCQ21" s="28"/>
      <c r="WCR21" s="28"/>
      <c r="WCS21" s="28"/>
      <c r="WCT21" s="28"/>
      <c r="WCU21" s="28"/>
      <c r="WCV21" s="28"/>
      <c r="WCW21" s="28"/>
      <c r="WCX21" s="28"/>
      <c r="WCY21" s="28"/>
      <c r="WCZ21" s="28"/>
      <c r="WDA21" s="28"/>
      <c r="WDB21" s="28"/>
      <c r="WDC21" s="28"/>
      <c r="WDD21" s="28"/>
      <c r="WDE21" s="28"/>
      <c r="WDF21" s="28"/>
      <c r="WDG21" s="28"/>
      <c r="WDH21" s="28"/>
      <c r="WDI21" s="28"/>
      <c r="WDJ21" s="28"/>
      <c r="WDK21" s="28"/>
      <c r="WDL21" s="28"/>
      <c r="WDM21" s="28"/>
      <c r="WDN21" s="28"/>
      <c r="WDO21" s="28"/>
      <c r="WDP21" s="28"/>
      <c r="WDQ21" s="28"/>
      <c r="WDR21" s="28"/>
      <c r="WDS21" s="28"/>
      <c r="WDT21" s="28"/>
      <c r="WDU21" s="28"/>
      <c r="WDV21" s="28"/>
      <c r="WDW21" s="28"/>
      <c r="WDX21" s="28"/>
      <c r="WDY21" s="28"/>
      <c r="WDZ21" s="28"/>
      <c r="WEA21" s="28"/>
      <c r="WEB21" s="28"/>
      <c r="WEC21" s="28"/>
      <c r="WED21" s="28"/>
      <c r="WEE21" s="28"/>
      <c r="WEF21" s="28"/>
      <c r="WEG21" s="28"/>
      <c r="WEH21" s="28"/>
      <c r="WEI21" s="28"/>
      <c r="WEJ21" s="28"/>
      <c r="WEK21" s="28"/>
      <c r="WEL21" s="28"/>
      <c r="WEM21" s="28"/>
      <c r="WEN21" s="28"/>
      <c r="WEO21" s="28"/>
      <c r="WEP21" s="28"/>
      <c r="WEQ21" s="28"/>
      <c r="WER21" s="28"/>
      <c r="WES21" s="28"/>
      <c r="WET21" s="28"/>
      <c r="WEU21" s="28"/>
      <c r="WEV21" s="28"/>
      <c r="WEW21" s="28"/>
      <c r="WEX21" s="28"/>
      <c r="WEY21" s="28"/>
      <c r="WEZ21" s="28"/>
      <c r="WFA21" s="28"/>
      <c r="WFB21" s="28"/>
      <c r="WFC21" s="28"/>
      <c r="WFD21" s="28"/>
      <c r="WFE21" s="28"/>
      <c r="WFF21" s="28"/>
      <c r="WFG21" s="28"/>
      <c r="WFH21" s="28"/>
      <c r="WFI21" s="28"/>
      <c r="WFJ21" s="28"/>
      <c r="WFK21" s="28"/>
      <c r="WFL21" s="28"/>
      <c r="WFM21" s="28"/>
      <c r="WFN21" s="28"/>
      <c r="WFO21" s="28"/>
      <c r="WFP21" s="28"/>
      <c r="WFQ21" s="28"/>
      <c r="WFR21" s="28"/>
      <c r="WFS21" s="28"/>
      <c r="WFT21" s="28"/>
      <c r="WFU21" s="28"/>
      <c r="WFV21" s="28"/>
      <c r="WFW21" s="28"/>
      <c r="WFX21" s="28"/>
      <c r="WFY21" s="28"/>
      <c r="WFZ21" s="28"/>
      <c r="WGA21" s="28"/>
      <c r="WGB21" s="28"/>
      <c r="WGC21" s="28"/>
      <c r="WGD21" s="28"/>
      <c r="WGE21" s="28"/>
      <c r="WGF21" s="28"/>
      <c r="WGG21" s="28"/>
      <c r="WGH21" s="28"/>
      <c r="WGI21" s="28"/>
      <c r="WGJ21" s="28"/>
      <c r="WGK21" s="28"/>
      <c r="WGL21" s="28"/>
      <c r="WGM21" s="28"/>
      <c r="WGN21" s="28"/>
      <c r="WGO21" s="28"/>
      <c r="WGP21" s="28"/>
      <c r="WGQ21" s="28"/>
      <c r="WGR21" s="28"/>
      <c r="WGS21" s="28"/>
      <c r="WGT21" s="28"/>
      <c r="WGU21" s="28"/>
      <c r="WGV21" s="28"/>
      <c r="WGW21" s="28"/>
      <c r="WGX21" s="28"/>
      <c r="WGY21" s="28"/>
      <c r="WGZ21" s="28"/>
      <c r="WHA21" s="28"/>
      <c r="WHB21" s="28"/>
      <c r="WHC21" s="28"/>
      <c r="WHD21" s="28"/>
      <c r="WHE21" s="28"/>
      <c r="WHF21" s="28"/>
      <c r="WHG21" s="28"/>
      <c r="WHH21" s="28"/>
      <c r="WHI21" s="28"/>
      <c r="WHJ21" s="28"/>
      <c r="WHK21" s="28"/>
      <c r="WHL21" s="28"/>
      <c r="WHM21" s="28"/>
      <c r="WHN21" s="28"/>
      <c r="WHO21" s="28"/>
      <c r="WHP21" s="28"/>
      <c r="WHQ21" s="28"/>
      <c r="WHR21" s="28"/>
      <c r="WHS21" s="28"/>
      <c r="WHT21" s="28"/>
      <c r="WHU21" s="28"/>
      <c r="WHV21" s="28"/>
      <c r="WHW21" s="28"/>
      <c r="WHX21" s="28"/>
      <c r="WHY21" s="28"/>
      <c r="WHZ21" s="28"/>
      <c r="WIA21" s="28"/>
      <c r="WIB21" s="28"/>
      <c r="WIC21" s="28"/>
      <c r="WID21" s="28"/>
      <c r="WIE21" s="28"/>
      <c r="WIF21" s="28"/>
      <c r="WIG21" s="28"/>
      <c r="WIH21" s="28"/>
      <c r="WII21" s="28"/>
      <c r="WIJ21" s="28"/>
      <c r="WIK21" s="28"/>
      <c r="WIL21" s="28"/>
      <c r="WIM21" s="28"/>
      <c r="WIN21" s="28"/>
      <c r="WIO21" s="28"/>
      <c r="WIP21" s="28"/>
      <c r="WIQ21" s="28"/>
      <c r="WIR21" s="28"/>
      <c r="WIS21" s="28"/>
      <c r="WIT21" s="28"/>
      <c r="WIU21" s="28"/>
      <c r="WIV21" s="28"/>
      <c r="WIW21" s="28"/>
      <c r="WIX21" s="28"/>
      <c r="WIY21" s="28"/>
      <c r="WIZ21" s="28"/>
      <c r="WJA21" s="28"/>
      <c r="WJB21" s="28"/>
      <c r="WJC21" s="28"/>
      <c r="WJD21" s="28"/>
      <c r="WJE21" s="28"/>
      <c r="WJF21" s="28"/>
      <c r="WJG21" s="28"/>
      <c r="WJH21" s="28"/>
      <c r="WJI21" s="28"/>
      <c r="WJJ21" s="28"/>
      <c r="WJK21" s="28"/>
      <c r="WJL21" s="28"/>
      <c r="WJM21" s="28"/>
      <c r="WJN21" s="28"/>
      <c r="WJO21" s="28"/>
      <c r="WJP21" s="28"/>
      <c r="WJQ21" s="28"/>
      <c r="WJR21" s="28"/>
      <c r="WJS21" s="28"/>
      <c r="WJT21" s="28"/>
      <c r="WJU21" s="28"/>
      <c r="WJV21" s="28"/>
      <c r="WJW21" s="28"/>
      <c r="WJX21" s="28"/>
      <c r="WJY21" s="28"/>
      <c r="WJZ21" s="28"/>
      <c r="WKA21" s="28"/>
      <c r="WKB21" s="28"/>
      <c r="WKC21" s="28"/>
      <c r="WKD21" s="28"/>
      <c r="WKE21" s="28"/>
      <c r="WKF21" s="28"/>
      <c r="WKG21" s="28"/>
      <c r="WKH21" s="28"/>
      <c r="WKI21" s="28"/>
      <c r="WKJ21" s="28"/>
      <c r="WKK21" s="28"/>
      <c r="WKL21" s="28"/>
      <c r="WKM21" s="28"/>
      <c r="WKN21" s="28"/>
      <c r="WKO21" s="28"/>
      <c r="WKP21" s="28"/>
      <c r="WKQ21" s="28"/>
      <c r="WKR21" s="28"/>
      <c r="WKS21" s="28"/>
      <c r="WKT21" s="28"/>
      <c r="WKU21" s="28"/>
      <c r="WKV21" s="28"/>
      <c r="WKW21" s="28"/>
      <c r="WKX21" s="28"/>
      <c r="WKY21" s="28"/>
      <c r="WKZ21" s="28"/>
      <c r="WLA21" s="28"/>
      <c r="WLB21" s="28"/>
      <c r="WLC21" s="28"/>
      <c r="WLD21" s="28"/>
      <c r="WLE21" s="28"/>
      <c r="WLF21" s="28"/>
      <c r="WLG21" s="28"/>
      <c r="WLH21" s="28"/>
      <c r="WLI21" s="28"/>
      <c r="WLJ21" s="28"/>
      <c r="WLK21" s="28"/>
      <c r="WLL21" s="28"/>
      <c r="WLM21" s="28"/>
      <c r="WLN21" s="28"/>
      <c r="WLO21" s="28"/>
      <c r="WLP21" s="28"/>
      <c r="WLQ21" s="28"/>
      <c r="WLR21" s="28"/>
      <c r="WLS21" s="28"/>
      <c r="WLT21" s="28"/>
      <c r="WLU21" s="28"/>
      <c r="WLV21" s="28"/>
      <c r="WLW21" s="28"/>
      <c r="WLX21" s="28"/>
      <c r="WLY21" s="28"/>
      <c r="WLZ21" s="28"/>
      <c r="WMA21" s="28"/>
      <c r="WMB21" s="28"/>
      <c r="WMC21" s="28"/>
      <c r="WMD21" s="28"/>
      <c r="WME21" s="28"/>
      <c r="WMF21" s="28"/>
      <c r="WMG21" s="28"/>
      <c r="WMH21" s="28"/>
      <c r="WMI21" s="28"/>
      <c r="WMJ21" s="28"/>
      <c r="WMK21" s="28"/>
      <c r="WML21" s="28"/>
      <c r="WMM21" s="28"/>
      <c r="WMN21" s="28"/>
      <c r="WMO21" s="28"/>
      <c r="WMP21" s="28"/>
      <c r="WMQ21" s="28"/>
      <c r="WMR21" s="28"/>
      <c r="WMS21" s="28"/>
      <c r="WMT21" s="28"/>
      <c r="WMU21" s="28"/>
      <c r="WMV21" s="28"/>
      <c r="WMW21" s="28"/>
      <c r="WMX21" s="28"/>
      <c r="WMY21" s="28"/>
      <c r="WMZ21" s="28"/>
      <c r="WNA21" s="28"/>
      <c r="WNB21" s="28"/>
      <c r="WNC21" s="28"/>
      <c r="WND21" s="28"/>
      <c r="WNE21" s="28"/>
      <c r="WNF21" s="28"/>
      <c r="WNG21" s="28"/>
      <c r="WNH21" s="28"/>
      <c r="WNI21" s="28"/>
      <c r="WNJ21" s="28"/>
      <c r="WNK21" s="28"/>
      <c r="WNL21" s="28"/>
      <c r="WNM21" s="28"/>
      <c r="WNN21" s="28"/>
      <c r="WNO21" s="28"/>
      <c r="WNP21" s="28"/>
      <c r="WNQ21" s="28"/>
      <c r="WNR21" s="28"/>
      <c r="WNS21" s="28"/>
      <c r="WNT21" s="28"/>
      <c r="WNU21" s="28"/>
      <c r="WNV21" s="28"/>
      <c r="WNW21" s="28"/>
      <c r="WNX21" s="28"/>
      <c r="WNY21" s="28"/>
      <c r="WNZ21" s="28"/>
      <c r="WOA21" s="28"/>
      <c r="WOB21" s="28"/>
      <c r="WOC21" s="28"/>
      <c r="WOD21" s="28"/>
      <c r="WOE21" s="28"/>
      <c r="WOF21" s="28"/>
      <c r="WOG21" s="28"/>
      <c r="WOH21" s="28"/>
      <c r="WOI21" s="28"/>
      <c r="WOJ21" s="28"/>
      <c r="WOK21" s="28"/>
      <c r="WOL21" s="28"/>
      <c r="WOM21" s="28"/>
      <c r="WON21" s="28"/>
      <c r="WOO21" s="28"/>
      <c r="WOP21" s="28"/>
      <c r="WOQ21" s="28"/>
      <c r="WOR21" s="28"/>
      <c r="WOS21" s="28"/>
      <c r="WOT21" s="28"/>
      <c r="WOU21" s="28"/>
      <c r="WOV21" s="28"/>
      <c r="WOW21" s="28"/>
      <c r="WOX21" s="28"/>
      <c r="WOY21" s="28"/>
      <c r="WOZ21" s="28"/>
      <c r="WPA21" s="28"/>
      <c r="WPB21" s="28"/>
      <c r="WPC21" s="28"/>
      <c r="WPD21" s="28"/>
      <c r="WPE21" s="28"/>
      <c r="WPF21" s="28"/>
      <c r="WPG21" s="28"/>
      <c r="WPH21" s="28"/>
      <c r="WPI21" s="28"/>
      <c r="WPJ21" s="28"/>
      <c r="WPK21" s="28"/>
      <c r="WPL21" s="28"/>
      <c r="WPM21" s="28"/>
      <c r="WPN21" s="28"/>
      <c r="WPO21" s="28"/>
      <c r="WPP21" s="28"/>
      <c r="WPQ21" s="28"/>
      <c r="WPR21" s="28"/>
      <c r="WPS21" s="28"/>
      <c r="WPT21" s="28"/>
      <c r="WPU21" s="28"/>
      <c r="WPV21" s="28"/>
      <c r="WPW21" s="28"/>
      <c r="WPX21" s="28"/>
      <c r="WPY21" s="28"/>
      <c r="WPZ21" s="28"/>
      <c r="WQA21" s="28"/>
      <c r="WQB21" s="28"/>
      <c r="WQC21" s="28"/>
      <c r="WQD21" s="28"/>
      <c r="WQE21" s="28"/>
      <c r="WQF21" s="28"/>
      <c r="WQG21" s="28"/>
      <c r="WQH21" s="28"/>
      <c r="WQI21" s="28"/>
      <c r="WQJ21" s="28"/>
      <c r="WQK21" s="28"/>
      <c r="WQL21" s="28"/>
      <c r="WQM21" s="28"/>
      <c r="WQN21" s="28"/>
      <c r="WQO21" s="28"/>
      <c r="WQP21" s="28"/>
      <c r="WQQ21" s="28"/>
      <c r="WQR21" s="28"/>
      <c r="WQS21" s="28"/>
      <c r="WQT21" s="28"/>
      <c r="WQU21" s="28"/>
      <c r="WQV21" s="28"/>
      <c r="WQW21" s="28"/>
      <c r="WQX21" s="28"/>
      <c r="WQY21" s="28"/>
      <c r="WQZ21" s="28"/>
      <c r="WRA21" s="28"/>
      <c r="WRB21" s="28"/>
      <c r="WRC21" s="28"/>
      <c r="WRD21" s="28"/>
      <c r="WRE21" s="28"/>
      <c r="WRF21" s="28"/>
      <c r="WRG21" s="28"/>
      <c r="WRH21" s="28"/>
      <c r="WRI21" s="28"/>
      <c r="WRJ21" s="28"/>
      <c r="WRK21" s="28"/>
      <c r="WRL21" s="28"/>
      <c r="WRM21" s="28"/>
      <c r="WRN21" s="28"/>
      <c r="WRO21" s="28"/>
      <c r="WRP21" s="28"/>
      <c r="WRQ21" s="28"/>
      <c r="WRR21" s="28"/>
      <c r="WRS21" s="28"/>
      <c r="WRT21" s="28"/>
      <c r="WRU21" s="28"/>
      <c r="WRV21" s="28"/>
      <c r="WRW21" s="28"/>
      <c r="WRX21" s="28"/>
      <c r="WRY21" s="28"/>
      <c r="WRZ21" s="28"/>
      <c r="WSA21" s="28"/>
      <c r="WSB21" s="28"/>
      <c r="WSC21" s="28"/>
      <c r="WSD21" s="28"/>
      <c r="WSE21" s="28"/>
      <c r="WSF21" s="28"/>
      <c r="WSG21" s="28"/>
      <c r="WSH21" s="28"/>
      <c r="WSI21" s="28"/>
      <c r="WSJ21" s="28"/>
      <c r="WSK21" s="28"/>
      <c r="WSL21" s="28"/>
      <c r="WSM21" s="28"/>
      <c r="WSN21" s="28"/>
      <c r="WSO21" s="28"/>
      <c r="WSP21" s="28"/>
      <c r="WSQ21" s="28"/>
      <c r="WSR21" s="28"/>
      <c r="WSS21" s="28"/>
      <c r="WST21" s="28"/>
      <c r="WSU21" s="28"/>
      <c r="WSV21" s="28"/>
      <c r="WSW21" s="28"/>
      <c r="WSX21" s="28"/>
      <c r="WSY21" s="28"/>
      <c r="WSZ21" s="28"/>
      <c r="WTA21" s="28"/>
      <c r="WTB21" s="28"/>
      <c r="WTC21" s="28"/>
      <c r="WTD21" s="28"/>
      <c r="WTE21" s="28"/>
      <c r="WTF21" s="28"/>
      <c r="WTG21" s="28"/>
      <c r="WTH21" s="28"/>
      <c r="WTI21" s="28"/>
      <c r="WTJ21" s="28"/>
      <c r="WTK21" s="28"/>
      <c r="WTL21" s="28"/>
      <c r="WTM21" s="28"/>
      <c r="WTN21" s="28"/>
      <c r="WTO21" s="28"/>
      <c r="WTP21" s="28"/>
      <c r="WTQ21" s="28"/>
      <c r="WTR21" s="28"/>
      <c r="WTS21" s="28"/>
      <c r="WTT21" s="28"/>
      <c r="WTU21" s="28"/>
      <c r="WTV21" s="28"/>
      <c r="WTW21" s="28"/>
      <c r="WTX21" s="28"/>
      <c r="WTY21" s="28"/>
      <c r="WTZ21" s="28"/>
      <c r="WUA21" s="28"/>
      <c r="WUB21" s="28"/>
      <c r="WUC21" s="28"/>
      <c r="WUD21" s="28"/>
      <c r="WUE21" s="28"/>
      <c r="WUF21" s="28"/>
      <c r="WUG21" s="28"/>
      <c r="WUH21" s="28"/>
      <c r="WUI21" s="28"/>
      <c r="WUJ21" s="28"/>
      <c r="WUK21" s="28"/>
      <c r="WUL21" s="28"/>
      <c r="WUM21" s="28"/>
      <c r="WUN21" s="28"/>
      <c r="WUO21" s="28"/>
      <c r="WUP21" s="28"/>
      <c r="WUQ21" s="28"/>
      <c r="WUR21" s="28"/>
      <c r="WUS21" s="28"/>
      <c r="WUT21" s="28"/>
      <c r="WUU21" s="28"/>
      <c r="WUV21" s="28"/>
      <c r="WUW21" s="28"/>
      <c r="WUX21" s="28"/>
      <c r="WUY21" s="28"/>
      <c r="WUZ21" s="28"/>
      <c r="WVA21" s="28"/>
      <c r="WVB21" s="28"/>
      <c r="WVC21" s="28"/>
      <c r="WVD21" s="28"/>
      <c r="WVE21" s="28"/>
      <c r="WVF21" s="28"/>
      <c r="WVG21" s="28"/>
      <c r="WVH21" s="28"/>
      <c r="WVI21" s="28"/>
      <c r="WVJ21" s="28"/>
      <c r="WVK21" s="28"/>
      <c r="WVL21" s="28"/>
      <c r="WVM21" s="28"/>
      <c r="WVN21" s="28"/>
      <c r="WVO21" s="28"/>
      <c r="WVP21" s="28"/>
      <c r="WVQ21" s="28"/>
      <c r="WVR21" s="28"/>
      <c r="WVS21" s="28"/>
      <c r="WVT21" s="28"/>
      <c r="WVU21" s="28"/>
      <c r="WVV21" s="28"/>
      <c r="WVW21" s="28"/>
      <c r="WVX21" s="28"/>
      <c r="WVY21" s="28"/>
      <c r="WVZ21" s="28"/>
      <c r="WWA21" s="28"/>
      <c r="WWB21" s="28"/>
      <c r="WWC21" s="28"/>
      <c r="WWD21" s="28"/>
      <c r="WWE21" s="28"/>
      <c r="WWF21" s="28"/>
      <c r="WWG21" s="28"/>
      <c r="WWH21" s="28"/>
      <c r="WWI21" s="28"/>
      <c r="WWJ21" s="28"/>
      <c r="WWK21" s="28"/>
      <c r="WWL21" s="28"/>
      <c r="WWM21" s="28"/>
      <c r="WWN21" s="28"/>
      <c r="WWO21" s="28"/>
      <c r="WWP21" s="28"/>
      <c r="WWQ21" s="28"/>
      <c r="WWR21" s="28"/>
      <c r="WWS21" s="28"/>
      <c r="WWT21" s="28"/>
      <c r="WWU21" s="28"/>
      <c r="WWV21" s="28"/>
      <c r="WWW21" s="28"/>
      <c r="WWX21" s="28"/>
      <c r="WWY21" s="28"/>
      <c r="WWZ21" s="28"/>
      <c r="WXA21" s="28"/>
      <c r="WXB21" s="28"/>
      <c r="WXC21" s="28"/>
      <c r="WXD21" s="28"/>
      <c r="WXE21" s="28"/>
      <c r="WXF21" s="28"/>
      <c r="WXG21" s="28"/>
      <c r="WXH21" s="28"/>
      <c r="WXI21" s="28"/>
      <c r="WXJ21" s="28"/>
      <c r="WXK21" s="28"/>
      <c r="WXL21" s="28"/>
      <c r="WXM21" s="28"/>
      <c r="WXN21" s="28"/>
      <c r="WXO21" s="28"/>
      <c r="WXP21" s="28"/>
      <c r="WXQ21" s="28"/>
      <c r="WXR21" s="28"/>
      <c r="WXS21" s="28"/>
      <c r="WXT21" s="28"/>
      <c r="WXU21" s="28"/>
      <c r="WXV21" s="28"/>
      <c r="WXW21" s="28"/>
      <c r="WXX21" s="28"/>
      <c r="WXY21" s="28"/>
      <c r="WXZ21" s="28"/>
      <c r="WYA21" s="28"/>
      <c r="WYB21" s="28"/>
      <c r="WYC21" s="28"/>
      <c r="WYD21" s="28"/>
      <c r="WYE21" s="28"/>
      <c r="WYF21" s="28"/>
      <c r="WYG21" s="28"/>
      <c r="WYH21" s="28"/>
      <c r="WYI21" s="28"/>
      <c r="WYJ21" s="28"/>
      <c r="WYK21" s="28"/>
      <c r="WYL21" s="28"/>
      <c r="WYM21" s="28"/>
      <c r="WYN21" s="28"/>
      <c r="WYO21" s="28"/>
      <c r="WYP21" s="28"/>
      <c r="WYQ21" s="28"/>
      <c r="WYR21" s="28"/>
      <c r="WYS21" s="28"/>
      <c r="WYT21" s="28"/>
      <c r="WYU21" s="28"/>
      <c r="WYV21" s="28"/>
      <c r="WYW21" s="28"/>
      <c r="WYX21" s="28"/>
      <c r="WYY21" s="28"/>
      <c r="WYZ21" s="28"/>
      <c r="WZA21" s="28"/>
      <c r="WZB21" s="28"/>
      <c r="WZC21" s="28"/>
      <c r="WZD21" s="28"/>
      <c r="WZE21" s="28"/>
      <c r="WZF21" s="28"/>
      <c r="WZG21" s="28"/>
      <c r="WZH21" s="28"/>
      <c r="WZI21" s="28"/>
      <c r="WZJ21" s="28"/>
      <c r="WZK21" s="28"/>
      <c r="WZL21" s="28"/>
      <c r="WZM21" s="28"/>
      <c r="WZN21" s="28"/>
      <c r="WZO21" s="28"/>
      <c r="WZP21" s="28"/>
      <c r="WZQ21" s="28"/>
      <c r="WZR21" s="28"/>
      <c r="WZS21" s="28"/>
      <c r="WZT21" s="28"/>
      <c r="WZU21" s="28"/>
      <c r="WZV21" s="28"/>
      <c r="WZW21" s="28"/>
      <c r="WZX21" s="28"/>
      <c r="WZY21" s="28"/>
      <c r="WZZ21" s="28"/>
      <c r="XAA21" s="28"/>
      <c r="XAB21" s="28"/>
      <c r="XAC21" s="28"/>
      <c r="XAD21" s="28"/>
      <c r="XAE21" s="28"/>
      <c r="XAF21" s="28"/>
      <c r="XAG21" s="28"/>
      <c r="XAH21" s="28"/>
      <c r="XAI21" s="28"/>
      <c r="XAJ21" s="28"/>
      <c r="XAK21" s="28"/>
      <c r="XAL21" s="28"/>
      <c r="XAM21" s="28"/>
      <c r="XAN21" s="28"/>
      <c r="XAO21" s="28"/>
      <c r="XAP21" s="28"/>
      <c r="XAQ21" s="28"/>
      <c r="XAR21" s="28"/>
      <c r="XAS21" s="28"/>
      <c r="XAT21" s="28"/>
      <c r="XAU21" s="28"/>
      <c r="XAV21" s="28"/>
      <c r="XAW21" s="28"/>
      <c r="XAX21" s="28"/>
      <c r="XAY21" s="28"/>
      <c r="XAZ21" s="28"/>
      <c r="XBA21" s="28"/>
      <c r="XBB21" s="28"/>
      <c r="XBC21" s="28"/>
      <c r="XBD21" s="28"/>
      <c r="XBE21" s="28"/>
      <c r="XBF21" s="28"/>
      <c r="XBG21" s="28"/>
      <c r="XBH21" s="28"/>
      <c r="XBI21" s="28"/>
      <c r="XBJ21" s="28"/>
      <c r="XBK21" s="28"/>
      <c r="XBL21" s="28"/>
      <c r="XBM21" s="28"/>
      <c r="XBN21" s="28"/>
      <c r="XBO21" s="28"/>
      <c r="XBP21" s="28"/>
      <c r="XBQ21" s="28"/>
      <c r="XBR21" s="28"/>
      <c r="XBS21" s="28"/>
      <c r="XBT21" s="28"/>
      <c r="XBU21" s="28"/>
      <c r="XBV21" s="28"/>
      <c r="XBW21" s="28"/>
      <c r="XBX21" s="28"/>
      <c r="XBY21" s="28"/>
      <c r="XBZ21" s="28"/>
      <c r="XCA21" s="28"/>
      <c r="XCB21" s="28"/>
      <c r="XCC21" s="28"/>
      <c r="XCD21" s="28"/>
      <c r="XCE21" s="28"/>
      <c r="XCF21" s="28"/>
      <c r="XCG21" s="28"/>
      <c r="XCH21" s="28"/>
      <c r="XCI21" s="28"/>
      <c r="XCJ21" s="28"/>
      <c r="XCK21" s="28"/>
      <c r="XCL21" s="28"/>
      <c r="XCM21" s="28"/>
      <c r="XCN21" s="28"/>
      <c r="XCO21" s="28"/>
      <c r="XCP21" s="28"/>
      <c r="XCQ21" s="28"/>
      <c r="XCR21" s="28"/>
      <c r="XCS21" s="28"/>
      <c r="XCT21" s="28"/>
      <c r="XCU21" s="28"/>
      <c r="XCV21" s="28"/>
      <c r="XCW21" s="28"/>
      <c r="XCX21" s="28"/>
      <c r="XCY21" s="28"/>
      <c r="XCZ21" s="28"/>
      <c r="XDA21" s="28"/>
      <c r="XDB21" s="28"/>
      <c r="XDC21" s="28"/>
      <c r="XDD21" s="28"/>
      <c r="XDE21" s="28"/>
      <c r="XDF21" s="28"/>
      <c r="XDG21" s="28"/>
      <c r="XDH21" s="28"/>
      <c r="XDI21" s="28"/>
      <c r="XDJ21" s="28"/>
      <c r="XDK21" s="28"/>
      <c r="XDL21" s="28"/>
      <c r="XDM21" s="28"/>
      <c r="XDN21" s="28"/>
      <c r="XDO21" s="28"/>
      <c r="XDP21" s="28"/>
      <c r="XDQ21" s="28"/>
      <c r="XDR21" s="28"/>
      <c r="XDS21" s="28"/>
      <c r="XDT21" s="28"/>
      <c r="XDU21" s="28"/>
      <c r="XDV21" s="28"/>
      <c r="XDW21" s="28"/>
      <c r="XDX21" s="28"/>
      <c r="XDY21" s="28"/>
      <c r="XDZ21" s="28"/>
      <c r="XEA21" s="28"/>
      <c r="XEB21" s="28"/>
      <c r="XEC21" s="28"/>
    </row>
    <row r="22" customHeight="1" spans="1:18">
      <c r="A22" s="83"/>
      <c r="B22" s="24"/>
      <c r="C22" s="24">
        <v>136714</v>
      </c>
      <c r="D22" s="24" t="s">
        <v>23</v>
      </c>
      <c r="E22" s="24" t="str">
        <f t="shared" si="1"/>
        <v>136714,</v>
      </c>
      <c r="F22" s="24" t="s">
        <v>103</v>
      </c>
      <c r="G22" s="24" t="s">
        <v>104</v>
      </c>
      <c r="H22" s="24" t="s">
        <v>105</v>
      </c>
      <c r="I22" s="39">
        <v>0.5</v>
      </c>
      <c r="J22" s="16">
        <v>14.8</v>
      </c>
      <c r="K22" s="16">
        <v>29.8</v>
      </c>
      <c r="L22" s="98"/>
      <c r="M22" s="98"/>
      <c r="N22" s="98"/>
      <c r="O22" s="98"/>
      <c r="P22" s="98"/>
      <c r="Q22" s="98"/>
      <c r="R22" s="10" t="e">
        <v>#N/A</v>
      </c>
    </row>
    <row r="23" ht="27" customHeight="1" spans="1:1">
      <c r="A23" s="84" t="s">
        <v>106</v>
      </c>
    </row>
  </sheetData>
  <mergeCells count="48">
    <mergeCell ref="A1:G1"/>
    <mergeCell ref="L1:M1"/>
    <mergeCell ref="N6:P6"/>
    <mergeCell ref="N16:P16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L4:L5"/>
    <mergeCell ref="L6:L9"/>
    <mergeCell ref="L11:L13"/>
    <mergeCell ref="L14:L15"/>
    <mergeCell ref="L16:L20"/>
    <mergeCell ref="L21:L22"/>
    <mergeCell ref="M4:M5"/>
    <mergeCell ref="M6:M9"/>
    <mergeCell ref="M11:M13"/>
    <mergeCell ref="M14:M15"/>
    <mergeCell ref="M16:M20"/>
    <mergeCell ref="M21:M22"/>
    <mergeCell ref="N7:N9"/>
    <mergeCell ref="N11:N12"/>
    <mergeCell ref="N14:N15"/>
    <mergeCell ref="N17:N20"/>
    <mergeCell ref="N21:N22"/>
    <mergeCell ref="O7:O9"/>
    <mergeCell ref="O11:O12"/>
    <mergeCell ref="O14:O15"/>
    <mergeCell ref="O17:O20"/>
    <mergeCell ref="O21:O22"/>
    <mergeCell ref="P7:P9"/>
    <mergeCell ref="P11:P12"/>
    <mergeCell ref="P14:P15"/>
    <mergeCell ref="P17:P20"/>
    <mergeCell ref="P21:P22"/>
    <mergeCell ref="Q4:Q5"/>
    <mergeCell ref="Q6:Q9"/>
    <mergeCell ref="Q11:Q13"/>
    <mergeCell ref="Q14:Q15"/>
    <mergeCell ref="Q16:Q20"/>
    <mergeCell ref="Q21:Q2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113"/>
  <sheetViews>
    <sheetView tabSelected="1" workbookViewId="0">
      <pane xSplit="5" ySplit="3" topLeftCell="AK29" activePane="bottomRight" state="frozen"/>
      <selection/>
      <selection pane="topRight"/>
      <selection pane="bottomLeft"/>
      <selection pane="bottomRight" activeCell="AT35" sqref="AT35"/>
    </sheetView>
  </sheetViews>
  <sheetFormatPr defaultColWidth="9" defaultRowHeight="24" customHeight="1"/>
  <cols>
    <col min="1" max="1" width="5.125" style="50" customWidth="1"/>
    <col min="2" max="2" width="8.25" style="51" customWidth="1"/>
    <col min="3" max="3" width="15" style="51" customWidth="1"/>
    <col min="4" max="4" width="7.125" style="51" hidden="1" customWidth="1"/>
    <col min="5" max="5" width="9.125" style="51" customWidth="1"/>
    <col min="6" max="21" width="10.375" style="1" customWidth="1"/>
    <col min="22" max="25" width="9" customWidth="1"/>
    <col min="26" max="26" width="12.625" hidden="1" customWidth="1"/>
    <col min="27" max="27" width="9.5" customWidth="1"/>
    <col min="28" max="28" width="9.125" customWidth="1"/>
    <col min="29" max="31" width="9" customWidth="1"/>
    <col min="32" max="37" width="9" style="1" customWidth="1"/>
    <col min="38" max="55" width="9" customWidth="1"/>
    <col min="56" max="56" width="11.5" customWidth="1"/>
    <col min="57" max="62" width="12.625" customWidth="1"/>
    <col min="63" max="64" width="9" style="1"/>
    <col min="66" max="66" width="9.375"/>
    <col min="69" max="69" width="10.375"/>
    <col min="70" max="71" width="9" style="1"/>
    <col min="72" max="72" width="24.75" customWidth="1"/>
  </cols>
  <sheetData>
    <row r="1" ht="47" customHeight="1" spans="1:71">
      <c r="A1" s="52" t="s">
        <v>107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73"/>
    </row>
    <row r="2" ht="29" customHeight="1" spans="1:71">
      <c r="A2" s="54"/>
      <c r="B2" s="45"/>
      <c r="C2" s="45"/>
      <c r="D2" s="45"/>
      <c r="E2" s="45"/>
      <c r="F2" s="55" t="s">
        <v>17</v>
      </c>
      <c r="G2" s="55"/>
      <c r="H2" s="55"/>
      <c r="I2" s="55"/>
      <c r="J2" s="55"/>
      <c r="K2" s="55"/>
      <c r="L2" s="55"/>
      <c r="M2" s="62" t="s">
        <v>22</v>
      </c>
      <c r="N2" s="62"/>
      <c r="O2" s="62"/>
      <c r="P2" s="62"/>
      <c r="Q2" s="62"/>
      <c r="R2" s="62"/>
      <c r="S2" s="62"/>
      <c r="T2" s="62"/>
      <c r="U2" s="62"/>
      <c r="V2" s="64" t="s">
        <v>108</v>
      </c>
      <c r="W2" s="64"/>
      <c r="X2" s="64"/>
      <c r="Y2" s="64"/>
      <c r="Z2" s="64"/>
      <c r="AA2" s="64"/>
      <c r="AB2" s="64"/>
      <c r="AC2" s="64"/>
      <c r="AD2" s="64"/>
      <c r="AE2" s="64"/>
      <c r="AF2" s="62" t="s">
        <v>49</v>
      </c>
      <c r="AG2" s="62"/>
      <c r="AH2" s="62"/>
      <c r="AI2" s="62"/>
      <c r="AJ2" s="62"/>
      <c r="AK2" s="62"/>
      <c r="AL2" s="67" t="s">
        <v>59</v>
      </c>
      <c r="AM2" s="68"/>
      <c r="AN2" s="68"/>
      <c r="AO2" s="68"/>
      <c r="AP2" s="68"/>
      <c r="AQ2" s="68"/>
      <c r="AR2" s="68"/>
      <c r="AS2" s="68"/>
      <c r="AT2" s="70"/>
      <c r="AU2" s="62" t="s">
        <v>73</v>
      </c>
      <c r="AV2" s="62"/>
      <c r="AW2" s="62"/>
      <c r="AX2" s="62"/>
      <c r="AY2" s="62"/>
      <c r="AZ2" s="62"/>
      <c r="BA2" s="62"/>
      <c r="BB2" s="62"/>
      <c r="BC2" s="62"/>
      <c r="BD2" s="55" t="s">
        <v>109</v>
      </c>
      <c r="BE2" s="55"/>
      <c r="BF2" s="55"/>
      <c r="BG2" s="55"/>
      <c r="BH2" s="55"/>
      <c r="BI2" s="55"/>
      <c r="BJ2" s="55"/>
      <c r="BK2" s="71" t="s">
        <v>97</v>
      </c>
      <c r="BL2" s="72"/>
      <c r="BM2" s="72"/>
      <c r="BN2" s="72"/>
      <c r="BO2" s="72"/>
      <c r="BP2" s="72"/>
      <c r="BQ2" s="74"/>
      <c r="BR2" s="75" t="s">
        <v>110</v>
      </c>
      <c r="BS2" s="76"/>
    </row>
    <row r="3" s="48" customFormat="1" ht="47" customHeight="1" spans="1:71">
      <c r="A3" s="29" t="s">
        <v>2</v>
      </c>
      <c r="B3" s="17" t="s">
        <v>111</v>
      </c>
      <c r="C3" s="17" t="s">
        <v>112</v>
      </c>
      <c r="D3" s="17" t="s">
        <v>113</v>
      </c>
      <c r="E3" s="17" t="s">
        <v>114</v>
      </c>
      <c r="F3" s="56" t="s">
        <v>11</v>
      </c>
      <c r="G3" s="56" t="s">
        <v>12</v>
      </c>
      <c r="H3" s="56" t="s">
        <v>115</v>
      </c>
      <c r="I3" s="56" t="s">
        <v>116</v>
      </c>
      <c r="J3" s="56" t="s">
        <v>117</v>
      </c>
      <c r="K3" s="56" t="s">
        <v>118</v>
      </c>
      <c r="L3" s="56" t="s">
        <v>119</v>
      </c>
      <c r="M3" s="63" t="s">
        <v>11</v>
      </c>
      <c r="N3" s="63" t="s">
        <v>12</v>
      </c>
      <c r="O3" s="63" t="s">
        <v>120</v>
      </c>
      <c r="P3" s="63" t="s">
        <v>121</v>
      </c>
      <c r="Q3" s="63" t="s">
        <v>122</v>
      </c>
      <c r="R3" s="63" t="s">
        <v>116</v>
      </c>
      <c r="S3" s="63" t="s">
        <v>117</v>
      </c>
      <c r="T3" s="63" t="s">
        <v>118</v>
      </c>
      <c r="U3" s="63" t="s">
        <v>14</v>
      </c>
      <c r="V3" s="56" t="s">
        <v>11</v>
      </c>
      <c r="W3" s="56" t="s">
        <v>12</v>
      </c>
      <c r="X3" s="56" t="s">
        <v>123</v>
      </c>
      <c r="Y3" s="56" t="s">
        <v>124</v>
      </c>
      <c r="Z3" s="65" t="s">
        <v>125</v>
      </c>
      <c r="AA3" s="65" t="s">
        <v>126</v>
      </c>
      <c r="AB3" s="65" t="s">
        <v>116</v>
      </c>
      <c r="AC3" s="56" t="s">
        <v>117</v>
      </c>
      <c r="AD3" s="56" t="s">
        <v>118</v>
      </c>
      <c r="AE3" s="56" t="s">
        <v>14</v>
      </c>
      <c r="AF3" s="63" t="s">
        <v>11</v>
      </c>
      <c r="AG3" s="63" t="s">
        <v>12</v>
      </c>
      <c r="AH3" s="63" t="s">
        <v>115</v>
      </c>
      <c r="AI3" s="63" t="s">
        <v>116</v>
      </c>
      <c r="AJ3" s="63" t="s">
        <v>117</v>
      </c>
      <c r="AK3" s="63" t="s">
        <v>118</v>
      </c>
      <c r="AL3" s="56" t="s">
        <v>11</v>
      </c>
      <c r="AM3" s="56" t="s">
        <v>12</v>
      </c>
      <c r="AN3" s="56" t="s">
        <v>127</v>
      </c>
      <c r="AO3" s="56" t="s">
        <v>128</v>
      </c>
      <c r="AP3" s="56" t="s">
        <v>129</v>
      </c>
      <c r="AQ3" s="56" t="s">
        <v>130</v>
      </c>
      <c r="AR3" s="56" t="s">
        <v>116</v>
      </c>
      <c r="AS3" s="56" t="s">
        <v>117</v>
      </c>
      <c r="AT3" s="56" t="s">
        <v>118</v>
      </c>
      <c r="AU3" s="63" t="s">
        <v>11</v>
      </c>
      <c r="AV3" s="63" t="s">
        <v>12</v>
      </c>
      <c r="AW3" s="63" t="s">
        <v>128</v>
      </c>
      <c r="AX3" s="63" t="s">
        <v>127</v>
      </c>
      <c r="AY3" s="63" t="s">
        <v>131</v>
      </c>
      <c r="AZ3" s="63" t="s">
        <v>132</v>
      </c>
      <c r="BA3" s="63" t="s">
        <v>116</v>
      </c>
      <c r="BB3" s="63" t="s">
        <v>117</v>
      </c>
      <c r="BC3" s="63" t="s">
        <v>118</v>
      </c>
      <c r="BD3" s="56" t="s">
        <v>11</v>
      </c>
      <c r="BE3" s="56" t="s">
        <v>12</v>
      </c>
      <c r="BF3" s="56" t="s">
        <v>133</v>
      </c>
      <c r="BG3" s="56" t="s">
        <v>128</v>
      </c>
      <c r="BH3" s="56" t="s">
        <v>116</v>
      </c>
      <c r="BI3" s="56" t="s">
        <v>117</v>
      </c>
      <c r="BJ3" s="56" t="s">
        <v>118</v>
      </c>
      <c r="BK3" s="63" t="s">
        <v>11</v>
      </c>
      <c r="BL3" s="63" t="s">
        <v>12</v>
      </c>
      <c r="BM3" s="63" t="s">
        <v>127</v>
      </c>
      <c r="BN3" s="63" t="s">
        <v>128</v>
      </c>
      <c r="BO3" s="63" t="s">
        <v>116</v>
      </c>
      <c r="BP3" s="63" t="s">
        <v>117</v>
      </c>
      <c r="BQ3" s="63" t="s">
        <v>118</v>
      </c>
      <c r="BR3" s="77" t="s">
        <v>134</v>
      </c>
      <c r="BS3" s="77" t="s">
        <v>135</v>
      </c>
    </row>
    <row r="4" customHeight="1" spans="1:71">
      <c r="A4" s="22">
        <v>1</v>
      </c>
      <c r="B4" s="45">
        <v>307</v>
      </c>
      <c r="C4" s="45" t="s">
        <v>136</v>
      </c>
      <c r="D4" s="45" t="s">
        <v>137</v>
      </c>
      <c r="E4" s="45" t="s">
        <v>138</v>
      </c>
      <c r="F4" s="5">
        <v>18000</v>
      </c>
      <c r="G4" s="5">
        <v>19800</v>
      </c>
      <c r="H4" s="5">
        <v>13983.95</v>
      </c>
      <c r="I4" s="5">
        <f>H4-F4</f>
        <v>-4016.05</v>
      </c>
      <c r="J4" s="5" t="s">
        <v>139</v>
      </c>
      <c r="K4" s="5">
        <v>2605.7673</v>
      </c>
      <c r="L4" s="5">
        <v>-302.464</v>
      </c>
      <c r="M4" s="5">
        <v>450</v>
      </c>
      <c r="N4" s="5">
        <v>495</v>
      </c>
      <c r="O4" s="5">
        <v>1265</v>
      </c>
      <c r="P4" s="5">
        <f>VLOOKUP(B:B,[3]Sheet1!$A$1:$B$65536,2,0)</f>
        <v>3643</v>
      </c>
      <c r="Q4" s="5">
        <f>VLOOKUP(B:B,[3]Sheet1!$A$1:$C$65536,3,0)</f>
        <v>54892.7000000003</v>
      </c>
      <c r="R4" s="5">
        <f>(O4/2+P4)-M4</f>
        <v>3825.5</v>
      </c>
      <c r="S4" s="5" t="s">
        <v>12</v>
      </c>
      <c r="T4" s="5">
        <v>5401.7168</v>
      </c>
      <c r="U4" s="5">
        <v>-49.25</v>
      </c>
      <c r="V4" s="5">
        <v>89</v>
      </c>
      <c r="W4" s="5">
        <v>98</v>
      </c>
      <c r="X4" s="5">
        <f>VLOOKUP(B:B,'[2]SQL Results'!$B$1:$V$65536,21,0)</f>
        <v>111</v>
      </c>
      <c r="Y4" s="5">
        <f>VLOOKUP(B:B,'[2]SQL Results'!$B$1:$U$65536,20,0)</f>
        <v>4625.95</v>
      </c>
      <c r="Z4" s="5">
        <v>110</v>
      </c>
      <c r="AA4" s="5">
        <v>244</v>
      </c>
      <c r="AB4" s="5">
        <f>X4-V4</f>
        <v>22</v>
      </c>
      <c r="AC4" s="5" t="s">
        <v>12</v>
      </c>
      <c r="AD4" s="5">
        <v>193.7748</v>
      </c>
      <c r="AE4" s="5">
        <v>-12.6</v>
      </c>
      <c r="AF4" s="5">
        <v>25</v>
      </c>
      <c r="AG4" s="5">
        <v>28</v>
      </c>
      <c r="AH4" s="5">
        <f>VLOOKUP(B:B,'[2]SQL Results'!$B$1:$AA$65536,26,0)</f>
        <v>28</v>
      </c>
      <c r="AI4" s="5">
        <f>AH4-AF4</f>
        <v>3</v>
      </c>
      <c r="AJ4" s="5" t="s">
        <v>12</v>
      </c>
      <c r="AK4" s="5">
        <v>130</v>
      </c>
      <c r="AL4" s="5">
        <v>80</v>
      </c>
      <c r="AM4" s="5">
        <v>90</v>
      </c>
      <c r="AN4" s="69">
        <f>VLOOKUP(B:B,'[2]SQL Results'!$B$1:$AF$65536,31,0)</f>
        <v>58</v>
      </c>
      <c r="AO4" s="56">
        <f>VLOOKUP(B:B,'[2]SQL Results'!$B$1:$AE$65536,30,0)</f>
        <v>12305.1</v>
      </c>
      <c r="AP4" s="69">
        <v>3212.39</v>
      </c>
      <c r="AQ4" s="69">
        <f>AO4-AP4</f>
        <v>9092.71</v>
      </c>
      <c r="AR4" s="69">
        <f>AN4-AL4</f>
        <v>-22</v>
      </c>
      <c r="AS4" s="69" t="s">
        <v>139</v>
      </c>
      <c r="AT4" s="5">
        <v>125.8316</v>
      </c>
      <c r="AU4" s="5">
        <v>359</v>
      </c>
      <c r="AV4" s="5">
        <v>399</v>
      </c>
      <c r="AW4" s="5">
        <f>VLOOKUP(B:B,'[2]SQL Results'!$B$1:$AJ$65536,35,0)</f>
        <v>18617.27</v>
      </c>
      <c r="AX4" s="5">
        <f>AY4+AZ4</f>
        <v>340</v>
      </c>
      <c r="AY4" s="5">
        <v>84</v>
      </c>
      <c r="AZ4" s="5">
        <v>256</v>
      </c>
      <c r="BA4" s="5">
        <f>AX4-AU4</f>
        <v>-19</v>
      </c>
      <c r="BB4" s="5" t="s">
        <v>139</v>
      </c>
      <c r="BC4" s="5">
        <v>681.0135</v>
      </c>
      <c r="BD4" s="5">
        <v>47988</v>
      </c>
      <c r="BE4" s="5">
        <v>52598</v>
      </c>
      <c r="BF4" s="5">
        <v>4320.02</v>
      </c>
      <c r="BG4" s="5">
        <v>40360.64</v>
      </c>
      <c r="BH4" s="5">
        <f>BG4-BD4</f>
        <v>-7627.36</v>
      </c>
      <c r="BI4" s="5" t="s">
        <v>139</v>
      </c>
      <c r="BJ4" s="5">
        <v>1837.008</v>
      </c>
      <c r="BK4" s="5">
        <v>229</v>
      </c>
      <c r="BL4" s="5">
        <v>252</v>
      </c>
      <c r="BM4" s="5">
        <f>VLOOKUP(B:B,'[2]SQL Results'!$B$1:$AP$65536,41,0)</f>
        <v>251</v>
      </c>
      <c r="BN4" s="5">
        <f>VLOOKUP(B:B,'[2]SQL Results'!$B$1:$AO$65536,40,0)</f>
        <v>6785.97</v>
      </c>
      <c r="BO4" s="5">
        <f>BM4-BK4</f>
        <v>22</v>
      </c>
      <c r="BP4" s="5" t="s">
        <v>11</v>
      </c>
      <c r="BQ4" s="5">
        <v>309.4438</v>
      </c>
      <c r="BR4" s="5">
        <f>ROUND(K4+T4+AD4+AK4+AT4+BC4+BJ4+BQ4,0)</f>
        <v>11285</v>
      </c>
      <c r="BS4" s="5">
        <f>ROUND(L4+U4+AE4,0)</f>
        <v>-364</v>
      </c>
    </row>
    <row r="5" customHeight="1" spans="1:71">
      <c r="A5" s="22">
        <v>2</v>
      </c>
      <c r="B5" s="45">
        <v>106066</v>
      </c>
      <c r="C5" s="57" t="s">
        <v>140</v>
      </c>
      <c r="D5" s="45" t="s">
        <v>141</v>
      </c>
      <c r="E5" s="45" t="s">
        <v>138</v>
      </c>
      <c r="F5" s="41"/>
      <c r="G5" s="41"/>
      <c r="H5" s="5">
        <v>2542.16</v>
      </c>
      <c r="I5" s="5">
        <f>H5-F5</f>
        <v>2542.16</v>
      </c>
      <c r="J5" s="5" t="s">
        <v>11</v>
      </c>
      <c r="K5" s="5">
        <f>H5*0.15</f>
        <v>381.324</v>
      </c>
      <c r="L5" s="41"/>
      <c r="M5" s="5"/>
      <c r="N5" s="5"/>
      <c r="O5" s="5">
        <v>32</v>
      </c>
      <c r="P5" s="5">
        <f>VLOOKUP(B:B,[3]Sheet1!$A$1:$B$65536,2,0)</f>
        <v>112</v>
      </c>
      <c r="Q5" s="5">
        <f>VLOOKUP(B:B,[3]Sheet1!$A$1:$C$65536,3,0)</f>
        <v>2143.68</v>
      </c>
      <c r="R5" s="5">
        <f t="shared" ref="R5:R36" si="0">(O5/2+P5)-M5</f>
        <v>128</v>
      </c>
      <c r="S5" s="5" t="s">
        <v>11</v>
      </c>
      <c r="T5" s="5">
        <f>Q5*0.07</f>
        <v>150.0576</v>
      </c>
      <c r="U5" s="5"/>
      <c r="V5" s="5"/>
      <c r="W5" s="5"/>
      <c r="X5" s="5">
        <f>VLOOKUP(B:B,'[2]SQL Results'!$B$1:$V$65536,21,0)</f>
        <v>28</v>
      </c>
      <c r="Y5" s="66">
        <f>VLOOKUP(B:B,'[2]SQL Results'!$B$1:$U$65536,20,0)</f>
        <v>1060.37</v>
      </c>
      <c r="Z5" s="5">
        <v>18</v>
      </c>
      <c r="AA5" s="5">
        <v>51</v>
      </c>
      <c r="AB5" s="5">
        <f t="shared" ref="AB5:AB36" si="1">X5-V5</f>
        <v>28</v>
      </c>
      <c r="AC5" s="5" t="s">
        <v>11</v>
      </c>
      <c r="AD5" s="5">
        <f>(Y5-AA5)*0.04</f>
        <v>40.3748</v>
      </c>
      <c r="AE5" s="5"/>
      <c r="AF5" s="5"/>
      <c r="AG5" s="5"/>
      <c r="AH5" s="5">
        <f>VLOOKUP(B:B,'[2]SQL Results'!$B$1:$AA$65536,26,0)</f>
        <v>2</v>
      </c>
      <c r="AI5" s="5">
        <f t="shared" ref="AI5:AI36" si="2">AH5-AF5</f>
        <v>2</v>
      </c>
      <c r="AJ5" s="5" t="s">
        <v>11</v>
      </c>
      <c r="AK5" s="5"/>
      <c r="AL5" s="5"/>
      <c r="AM5" s="5"/>
      <c r="AN5" s="69">
        <f>VLOOKUP(B:B,'[2]SQL Results'!$B$1:$AF$65536,31,0)</f>
        <v>5</v>
      </c>
      <c r="AO5" s="56">
        <f>VLOOKUP(B:B,'[2]SQL Results'!$B$1:$AE$65536,30,0)</f>
        <v>1186</v>
      </c>
      <c r="AP5" s="69">
        <v>270</v>
      </c>
      <c r="AQ5" s="69">
        <f t="shared" ref="AQ5:AQ36" si="3">AO5-AP5</f>
        <v>916</v>
      </c>
      <c r="AR5" s="69">
        <f t="shared" ref="AR5:AR36" si="4">AN5-AL5</f>
        <v>5</v>
      </c>
      <c r="AS5" s="69" t="s">
        <v>11</v>
      </c>
      <c r="AT5" s="5">
        <f>AP5*0.03</f>
        <v>8.1</v>
      </c>
      <c r="AU5" s="5"/>
      <c r="AV5" s="5"/>
      <c r="AW5" s="5">
        <f>VLOOKUP(B:B,'[2]SQL Results'!$B$1:$AJ$65536,35,0)</f>
        <v>649</v>
      </c>
      <c r="AX5" s="5">
        <f t="shared" ref="AX5:AX36" si="5">AY5+AZ5</f>
        <v>11</v>
      </c>
      <c r="AY5" s="5">
        <v>9</v>
      </c>
      <c r="AZ5" s="5">
        <v>2</v>
      </c>
      <c r="BA5" s="5">
        <f t="shared" ref="BA5:BA36" si="6">AX5-AU5</f>
        <v>11</v>
      </c>
      <c r="BB5" s="5" t="s">
        <v>11</v>
      </c>
      <c r="BC5" s="5">
        <f>AW5*0.04</f>
        <v>25.96</v>
      </c>
      <c r="BD5" s="5"/>
      <c r="BE5" s="5"/>
      <c r="BF5" s="5">
        <v>0</v>
      </c>
      <c r="BG5" s="5">
        <v>1185.5</v>
      </c>
      <c r="BH5" s="5">
        <f t="shared" ref="BH5:BH36" si="7">BG5-BD5</f>
        <v>1185.5</v>
      </c>
      <c r="BI5" s="5" t="s">
        <v>11</v>
      </c>
      <c r="BJ5" s="5">
        <f>(BG5-BF5)*0.05</f>
        <v>59.275</v>
      </c>
      <c r="BK5" s="5"/>
      <c r="BL5" s="5"/>
      <c r="BM5" s="5">
        <f>VLOOKUP(B:B,'[2]SQL Results'!$B$1:$AP$65536,41,0)</f>
        <v>143</v>
      </c>
      <c r="BN5" s="5">
        <f>VLOOKUP(B:B,'[2]SQL Results'!$B$1:$AO$65536,40,0)</f>
        <v>3766.82</v>
      </c>
      <c r="BO5" s="5">
        <f t="shared" ref="BO5:BO36" si="8">BM5-BK5</f>
        <v>143</v>
      </c>
      <c r="BP5" s="5" t="s">
        <v>11</v>
      </c>
      <c r="BQ5" s="5">
        <f>BN5*0.04</f>
        <v>150.6728</v>
      </c>
      <c r="BR5" s="5">
        <f>ROUND(K5+T5+AD5+AK5+AT5+BC5+BJ5+BQ5,0)</f>
        <v>816</v>
      </c>
      <c r="BS5" s="5">
        <f t="shared" ref="BS5:BS36" si="9">ROUND(L5+U5+AE5,0)</f>
        <v>0</v>
      </c>
    </row>
    <row r="6" customHeight="1" spans="1:71">
      <c r="A6" s="22">
        <v>3</v>
      </c>
      <c r="B6" s="45">
        <v>311</v>
      </c>
      <c r="C6" s="45" t="s">
        <v>142</v>
      </c>
      <c r="D6" s="45" t="s">
        <v>143</v>
      </c>
      <c r="E6" s="45" t="s">
        <v>144</v>
      </c>
      <c r="F6" s="5">
        <v>1532</v>
      </c>
      <c r="G6" s="5">
        <v>1788</v>
      </c>
      <c r="H6" s="5">
        <v>542</v>
      </c>
      <c r="I6" s="5">
        <f t="shared" ref="I6:I37" si="10">H6-F6</f>
        <v>-990</v>
      </c>
      <c r="J6" s="5" t="s">
        <v>139</v>
      </c>
      <c r="K6" s="5">
        <f>H6*0.14</f>
        <v>75.88</v>
      </c>
      <c r="L6" s="5">
        <f>I6*0.05</f>
        <v>-49.5</v>
      </c>
      <c r="M6" s="5">
        <v>131</v>
      </c>
      <c r="N6" s="5">
        <v>157</v>
      </c>
      <c r="O6" s="5">
        <v>971</v>
      </c>
      <c r="P6" s="5">
        <f>VLOOKUP(B:B,[3]Sheet1!$A$1:$B$65536,2,0)</f>
        <v>1715</v>
      </c>
      <c r="Q6" s="5">
        <f>VLOOKUP(B:B,[3]Sheet1!$A$1:$C$65536,3,0)</f>
        <v>27155.19</v>
      </c>
      <c r="R6" s="5">
        <f t="shared" si="0"/>
        <v>2069.5</v>
      </c>
      <c r="S6" s="5" t="s">
        <v>12</v>
      </c>
      <c r="T6" s="5">
        <f>Q6*0.1</f>
        <v>2715.519</v>
      </c>
      <c r="U6" s="5"/>
      <c r="V6" s="5">
        <v>20</v>
      </c>
      <c r="W6" s="5">
        <v>24</v>
      </c>
      <c r="X6" s="5">
        <f>VLOOKUP(B:B,'[2]SQL Results'!$B$1:$V$65536,21,0)</f>
        <v>4</v>
      </c>
      <c r="Y6" s="5">
        <f>VLOOKUP(B:B,'[2]SQL Results'!$B$1:$U$65536,20,0)</f>
        <v>140.74</v>
      </c>
      <c r="Z6" s="5">
        <v>0</v>
      </c>
      <c r="AA6" s="5">
        <v>30</v>
      </c>
      <c r="AB6" s="5">
        <f t="shared" si="1"/>
        <v>-16</v>
      </c>
      <c r="AC6" s="5" t="s">
        <v>139</v>
      </c>
      <c r="AD6" s="5">
        <f>(Y6-AA6)*0.03</f>
        <v>3.3222</v>
      </c>
      <c r="AE6" s="5">
        <f>(X6-V6)*1</f>
        <v>-16</v>
      </c>
      <c r="AF6" s="5">
        <v>6</v>
      </c>
      <c r="AG6" s="5">
        <v>7</v>
      </c>
      <c r="AH6" s="5">
        <f>VLOOKUP(B:B,'[2]SQL Results'!$B$1:$AA$65536,26,0)</f>
        <v>3</v>
      </c>
      <c r="AI6" s="5">
        <f t="shared" si="2"/>
        <v>-3</v>
      </c>
      <c r="AJ6" s="5" t="s">
        <v>139</v>
      </c>
      <c r="AK6" s="5"/>
      <c r="AL6" s="5">
        <v>8</v>
      </c>
      <c r="AM6" s="5">
        <v>11</v>
      </c>
      <c r="AN6" s="69">
        <f>VLOOKUP(B:B,'[2]SQL Results'!$B$1:$AF$65536,31,0)</f>
        <v>1</v>
      </c>
      <c r="AO6" s="56">
        <f>VLOOKUP(B:B,'[2]SQL Results'!$B$1:$AE$65536,30,0)</f>
        <v>91.98</v>
      </c>
      <c r="AP6" s="69">
        <v>91.98</v>
      </c>
      <c r="AQ6" s="69">
        <f t="shared" si="3"/>
        <v>0</v>
      </c>
      <c r="AR6" s="69">
        <f t="shared" si="4"/>
        <v>-7</v>
      </c>
      <c r="AS6" s="69" t="s">
        <v>139</v>
      </c>
      <c r="AT6" s="5">
        <f>AP6*0.02</f>
        <v>1.8396</v>
      </c>
      <c r="AU6" s="5">
        <v>68</v>
      </c>
      <c r="AV6" s="5">
        <v>76</v>
      </c>
      <c r="AW6" s="5">
        <f>VLOOKUP(B:B,'[2]SQL Results'!$B$1:$AJ$65536,35,0)</f>
        <v>3931.01</v>
      </c>
      <c r="AX6" s="5">
        <f t="shared" si="5"/>
        <v>71</v>
      </c>
      <c r="AY6" s="5">
        <v>21</v>
      </c>
      <c r="AZ6" s="5">
        <v>50</v>
      </c>
      <c r="BA6" s="5">
        <f t="shared" si="6"/>
        <v>3</v>
      </c>
      <c r="BB6" s="5" t="s">
        <v>11</v>
      </c>
      <c r="BC6" s="5">
        <f>AW6*0.04</f>
        <v>157.2404</v>
      </c>
      <c r="BD6" s="5">
        <v>4006</v>
      </c>
      <c r="BE6" s="5">
        <v>4440</v>
      </c>
      <c r="BF6" s="5">
        <v>360</v>
      </c>
      <c r="BG6" s="5">
        <v>5099.85</v>
      </c>
      <c r="BH6" s="5">
        <f t="shared" si="7"/>
        <v>1093.85</v>
      </c>
      <c r="BI6" s="5" t="s">
        <v>12</v>
      </c>
      <c r="BJ6" s="5">
        <f>(BG6-BF6)*0.07</f>
        <v>331.7895</v>
      </c>
      <c r="BK6" s="5">
        <v>29</v>
      </c>
      <c r="BL6" s="5">
        <v>35</v>
      </c>
      <c r="BM6" s="5">
        <f>VLOOKUP(B:B,'[2]SQL Results'!$B$1:$AP$65536,41,0)</f>
        <v>4</v>
      </c>
      <c r="BN6" s="5">
        <f>VLOOKUP(B:B,'[2]SQL Results'!$B$1:$AO$65536,40,0)</f>
        <v>112.32</v>
      </c>
      <c r="BO6" s="5">
        <f t="shared" si="8"/>
        <v>-25</v>
      </c>
      <c r="BP6" s="5" t="s">
        <v>139</v>
      </c>
      <c r="BQ6" s="5">
        <f>BN6*0.03</f>
        <v>3.3696</v>
      </c>
      <c r="BR6" s="5">
        <f t="shared" ref="BR5:BR36" si="11">ROUND(K6+T6+AD6+AK6+AT6+BC6+BJ6+BQ6,0)</f>
        <v>3289</v>
      </c>
      <c r="BS6" s="5">
        <f t="shared" si="9"/>
        <v>-66</v>
      </c>
    </row>
    <row r="7" customHeight="1" spans="1:71">
      <c r="A7" s="22">
        <v>4</v>
      </c>
      <c r="B7" s="45">
        <v>343</v>
      </c>
      <c r="C7" s="45" t="s">
        <v>145</v>
      </c>
      <c r="D7" s="45" t="s">
        <v>146</v>
      </c>
      <c r="E7" s="45" t="s">
        <v>144</v>
      </c>
      <c r="F7" s="5">
        <v>4546</v>
      </c>
      <c r="G7" s="5">
        <v>4760</v>
      </c>
      <c r="H7" s="5">
        <v>1634</v>
      </c>
      <c r="I7" s="5">
        <f t="shared" si="10"/>
        <v>-2912</v>
      </c>
      <c r="J7" s="5" t="s">
        <v>139</v>
      </c>
      <c r="K7" s="5">
        <f>H7*0.14</f>
        <v>228.76</v>
      </c>
      <c r="L7" s="5">
        <f>I7*0.05</f>
        <v>-145.6</v>
      </c>
      <c r="M7" s="5">
        <v>260</v>
      </c>
      <c r="N7" s="5">
        <v>299</v>
      </c>
      <c r="O7" s="5">
        <v>13</v>
      </c>
      <c r="P7" s="5">
        <f>VLOOKUP(B:B,[3]Sheet1!$A$1:$B$65536,2,0)</f>
        <v>222</v>
      </c>
      <c r="Q7" s="5">
        <f>VLOOKUP(B:B,[3]Sheet1!$A$1:$C$65536,3,0)</f>
        <v>4329.56000000001</v>
      </c>
      <c r="R7" s="5">
        <f t="shared" si="0"/>
        <v>-31.5</v>
      </c>
      <c r="S7" s="5" t="s">
        <v>139</v>
      </c>
      <c r="T7" s="5">
        <f>Q7*0.05</f>
        <v>216.478000000001</v>
      </c>
      <c r="U7" s="5">
        <f>((O7/2+P7)-M7)*1</f>
        <v>-31.5</v>
      </c>
      <c r="V7" s="5">
        <v>70</v>
      </c>
      <c r="W7" s="5">
        <v>77</v>
      </c>
      <c r="X7" s="5">
        <f>VLOOKUP(B:B,'[2]SQL Results'!$B$1:$V$65536,21,0)</f>
        <v>64</v>
      </c>
      <c r="Y7" s="5">
        <f>VLOOKUP(B:B,'[2]SQL Results'!$B$1:$U$65536,20,0)</f>
        <v>2188.95</v>
      </c>
      <c r="Z7" s="5">
        <v>37</v>
      </c>
      <c r="AA7" s="5">
        <v>645</v>
      </c>
      <c r="AB7" s="5">
        <f t="shared" si="1"/>
        <v>-6</v>
      </c>
      <c r="AC7" s="5" t="s">
        <v>139</v>
      </c>
      <c r="AD7" s="5">
        <f>(Y7-AA7)*0.03</f>
        <v>46.3185</v>
      </c>
      <c r="AE7" s="5">
        <f>(X7-V7)*1</f>
        <v>-6</v>
      </c>
      <c r="AF7" s="5">
        <v>9</v>
      </c>
      <c r="AG7" s="5">
        <v>12</v>
      </c>
      <c r="AH7" s="5">
        <f>VLOOKUP(B:B,'[2]SQL Results'!$B$1:$AA$65536,26,0)</f>
        <v>10</v>
      </c>
      <c r="AI7" s="5">
        <f t="shared" si="2"/>
        <v>1</v>
      </c>
      <c r="AJ7" s="5" t="s">
        <v>11</v>
      </c>
      <c r="AK7" s="5"/>
      <c r="AL7" s="5">
        <v>22</v>
      </c>
      <c r="AM7" s="5">
        <v>26</v>
      </c>
      <c r="AN7" s="69">
        <f>VLOOKUP(B:B,'[2]SQL Results'!$B$1:$AF$65536,31,0)</f>
        <v>15</v>
      </c>
      <c r="AO7" s="56">
        <f>VLOOKUP(B:B,'[2]SQL Results'!$B$1:$AE$65536,30,0)</f>
        <v>2185</v>
      </c>
      <c r="AP7" s="69">
        <v>1195</v>
      </c>
      <c r="AQ7" s="69">
        <f t="shared" si="3"/>
        <v>990</v>
      </c>
      <c r="AR7" s="69">
        <f t="shared" si="4"/>
        <v>-7</v>
      </c>
      <c r="AS7" s="69" t="s">
        <v>139</v>
      </c>
      <c r="AT7" s="5">
        <f>AP7*0.02</f>
        <v>23.9</v>
      </c>
      <c r="AU7" s="5">
        <v>164</v>
      </c>
      <c r="AV7" s="5">
        <v>182</v>
      </c>
      <c r="AW7" s="5">
        <f>VLOOKUP(B:B,'[2]SQL Results'!$B$1:$AJ$65536,35,0)</f>
        <v>8134</v>
      </c>
      <c r="AX7" s="5">
        <f t="shared" si="5"/>
        <v>146</v>
      </c>
      <c r="AY7" s="5">
        <v>8</v>
      </c>
      <c r="AZ7" s="5">
        <v>138</v>
      </c>
      <c r="BA7" s="5">
        <f t="shared" si="6"/>
        <v>-18</v>
      </c>
      <c r="BB7" s="5" t="s">
        <v>139</v>
      </c>
      <c r="BC7" s="5">
        <f>AW7*0.03</f>
        <v>244.02</v>
      </c>
      <c r="BD7" s="5">
        <v>9006</v>
      </c>
      <c r="BE7" s="5">
        <v>9570</v>
      </c>
      <c r="BF7" s="5">
        <v>0</v>
      </c>
      <c r="BG7" s="5">
        <v>2806.5</v>
      </c>
      <c r="BH7" s="5">
        <f t="shared" si="7"/>
        <v>-6199.5</v>
      </c>
      <c r="BI7" s="5" t="s">
        <v>139</v>
      </c>
      <c r="BJ7" s="5">
        <f>(BG7-BF7)*0.04</f>
        <v>112.26</v>
      </c>
      <c r="BK7" s="5">
        <v>59</v>
      </c>
      <c r="BL7" s="5">
        <v>71</v>
      </c>
      <c r="BM7" s="5">
        <f>VLOOKUP(B:B,'[2]SQL Results'!$B$1:$AP$65536,41,0)</f>
        <v>42</v>
      </c>
      <c r="BN7" s="5">
        <f>VLOOKUP(B:B,'[2]SQL Results'!$B$1:$AO$65536,40,0)</f>
        <v>1158.5</v>
      </c>
      <c r="BO7" s="5">
        <f t="shared" si="8"/>
        <v>-17</v>
      </c>
      <c r="BP7" s="5" t="s">
        <v>139</v>
      </c>
      <c r="BQ7" s="5">
        <f>BN7*0.03</f>
        <v>34.755</v>
      </c>
      <c r="BR7" s="5">
        <f t="shared" si="11"/>
        <v>906</v>
      </c>
      <c r="BS7" s="5">
        <f t="shared" si="9"/>
        <v>-183</v>
      </c>
    </row>
    <row r="8" customHeight="1" spans="1:71">
      <c r="A8" s="22">
        <v>5</v>
      </c>
      <c r="B8" s="45">
        <v>339</v>
      </c>
      <c r="C8" s="45" t="s">
        <v>147</v>
      </c>
      <c r="D8" s="45" t="s">
        <v>148</v>
      </c>
      <c r="E8" s="45" t="s">
        <v>144</v>
      </c>
      <c r="F8" s="5">
        <v>1280</v>
      </c>
      <c r="G8" s="5">
        <v>1486</v>
      </c>
      <c r="H8" s="5">
        <v>662</v>
      </c>
      <c r="I8" s="5">
        <f t="shared" si="10"/>
        <v>-618</v>
      </c>
      <c r="J8" s="5" t="s">
        <v>139</v>
      </c>
      <c r="K8" s="5">
        <f>H8*0.14</f>
        <v>92.68</v>
      </c>
      <c r="L8" s="5">
        <f>I8*0.05</f>
        <v>-30.9</v>
      </c>
      <c r="M8" s="5">
        <v>133</v>
      </c>
      <c r="N8" s="5">
        <v>160</v>
      </c>
      <c r="O8" s="5">
        <v>41</v>
      </c>
      <c r="P8" s="5">
        <f>VLOOKUP(B:B,[3]Sheet1!$A$1:$B$65536,2,0)</f>
        <v>216</v>
      </c>
      <c r="Q8" s="5">
        <f>VLOOKUP(B:B,[3]Sheet1!$A$1:$C$65536,3,0)</f>
        <v>3614.4</v>
      </c>
      <c r="R8" s="5">
        <f t="shared" si="0"/>
        <v>103.5</v>
      </c>
      <c r="S8" s="5" t="s">
        <v>12</v>
      </c>
      <c r="T8" s="5">
        <f>Q8*0.1</f>
        <v>361.44</v>
      </c>
      <c r="U8" s="5"/>
      <c r="V8" s="5">
        <v>15</v>
      </c>
      <c r="W8" s="5">
        <v>18</v>
      </c>
      <c r="X8" s="5">
        <f>VLOOKUP(B:B,'[2]SQL Results'!$B$1:$V$65536,21,0)</f>
        <v>19</v>
      </c>
      <c r="Y8" s="5">
        <f>VLOOKUP(B:B,'[2]SQL Results'!$B$1:$U$65536,20,0)</f>
        <v>661.43</v>
      </c>
      <c r="Z8" s="5">
        <v>8</v>
      </c>
      <c r="AA8" s="5">
        <v>141</v>
      </c>
      <c r="AB8" s="5">
        <f t="shared" si="1"/>
        <v>4</v>
      </c>
      <c r="AC8" s="5" t="s">
        <v>12</v>
      </c>
      <c r="AD8" s="5">
        <f>(Y8-AA8)*0.05</f>
        <v>26.0215</v>
      </c>
      <c r="AE8" s="5"/>
      <c r="AF8" s="5">
        <v>5</v>
      </c>
      <c r="AG8" s="5">
        <v>6</v>
      </c>
      <c r="AH8" s="5">
        <f>VLOOKUP(B:B,'[2]SQL Results'!$B$1:$AA$65536,26,0)</f>
        <v>12</v>
      </c>
      <c r="AI8" s="5">
        <f t="shared" si="2"/>
        <v>7</v>
      </c>
      <c r="AJ8" s="5" t="s">
        <v>12</v>
      </c>
      <c r="AK8" s="5">
        <f>AH8*5</f>
        <v>60</v>
      </c>
      <c r="AL8" s="5">
        <v>6</v>
      </c>
      <c r="AM8" s="5">
        <v>9</v>
      </c>
      <c r="AN8" s="69">
        <f>VLOOKUP(B:B,'[2]SQL Results'!$B$1:$AF$65536,31,0)</f>
        <v>7</v>
      </c>
      <c r="AO8" s="56">
        <f>VLOOKUP(B:B,'[2]SQL Results'!$B$1:$AE$65536,30,0)</f>
        <v>1114</v>
      </c>
      <c r="AP8" s="69">
        <v>520</v>
      </c>
      <c r="AQ8" s="69">
        <f t="shared" si="3"/>
        <v>594</v>
      </c>
      <c r="AR8" s="69">
        <f t="shared" si="4"/>
        <v>1</v>
      </c>
      <c r="AS8" s="69" t="s">
        <v>11</v>
      </c>
      <c r="AT8" s="5">
        <f>AP8*0.03</f>
        <v>15.6</v>
      </c>
      <c r="AU8" s="5">
        <v>61</v>
      </c>
      <c r="AV8" s="5">
        <v>68</v>
      </c>
      <c r="AW8" s="5">
        <f>VLOOKUP(B:B,'[2]SQL Results'!$B$1:$AJ$65536,35,0)</f>
        <v>1737.43</v>
      </c>
      <c r="AX8" s="5">
        <f t="shared" si="5"/>
        <v>31</v>
      </c>
      <c r="AY8" s="5">
        <v>7</v>
      </c>
      <c r="AZ8" s="5">
        <v>24</v>
      </c>
      <c r="BA8" s="5">
        <f t="shared" si="6"/>
        <v>-30</v>
      </c>
      <c r="BB8" s="5" t="s">
        <v>139</v>
      </c>
      <c r="BC8" s="5">
        <f>AW8*0.03</f>
        <v>52.1229</v>
      </c>
      <c r="BD8" s="5">
        <v>3906</v>
      </c>
      <c r="BE8" s="5">
        <v>4320</v>
      </c>
      <c r="BF8" s="5">
        <v>360</v>
      </c>
      <c r="BG8" s="5">
        <v>3518.5</v>
      </c>
      <c r="BH8" s="5">
        <f t="shared" si="7"/>
        <v>-387.5</v>
      </c>
      <c r="BI8" s="5" t="s">
        <v>139</v>
      </c>
      <c r="BJ8" s="5">
        <f>(BG8-BF8)*0.04</f>
        <v>126.34</v>
      </c>
      <c r="BK8" s="5">
        <v>24</v>
      </c>
      <c r="BL8" s="5">
        <v>29</v>
      </c>
      <c r="BM8" s="5">
        <f>VLOOKUP(B:B,'[2]SQL Results'!$B$1:$AP$65536,41,0)</f>
        <v>7</v>
      </c>
      <c r="BN8" s="5">
        <f>VLOOKUP(B:B,'[2]SQL Results'!$B$1:$AO$65536,40,0)</f>
        <v>200.5</v>
      </c>
      <c r="BO8" s="5">
        <f t="shared" si="8"/>
        <v>-17</v>
      </c>
      <c r="BP8" s="5" t="s">
        <v>139</v>
      </c>
      <c r="BQ8" s="5">
        <f>BN8*0.03</f>
        <v>6.015</v>
      </c>
      <c r="BR8" s="5">
        <f t="shared" si="11"/>
        <v>740</v>
      </c>
      <c r="BS8" s="5">
        <f t="shared" si="9"/>
        <v>-31</v>
      </c>
    </row>
    <row r="9" customHeight="1" spans="1:71">
      <c r="A9" s="22">
        <v>6</v>
      </c>
      <c r="B9" s="45">
        <v>357</v>
      </c>
      <c r="C9" s="45" t="s">
        <v>149</v>
      </c>
      <c r="D9" s="45" t="s">
        <v>150</v>
      </c>
      <c r="E9" s="45" t="s">
        <v>144</v>
      </c>
      <c r="F9" s="5">
        <v>3953</v>
      </c>
      <c r="G9" s="5">
        <v>4198</v>
      </c>
      <c r="H9" s="5">
        <v>7024.91</v>
      </c>
      <c r="I9" s="5">
        <f t="shared" si="10"/>
        <v>3071.91</v>
      </c>
      <c r="J9" s="5" t="s">
        <v>12</v>
      </c>
      <c r="K9" s="5">
        <f>H9*0.25</f>
        <v>1756.2275</v>
      </c>
      <c r="L9" s="5"/>
      <c r="M9" s="5">
        <v>343</v>
      </c>
      <c r="N9" s="5">
        <v>377</v>
      </c>
      <c r="O9" s="5">
        <v>3080</v>
      </c>
      <c r="P9" s="5">
        <f>VLOOKUP(B:B,[3]Sheet1!$A$1:$B$65536,2,0)</f>
        <v>469</v>
      </c>
      <c r="Q9" s="5">
        <f>VLOOKUP(B:B,[3]Sheet1!$A$1:$C$65536,3,0)</f>
        <v>7273.08000000001</v>
      </c>
      <c r="R9" s="5">
        <f t="shared" si="0"/>
        <v>1666</v>
      </c>
      <c r="S9" s="5" t="s">
        <v>12</v>
      </c>
      <c r="T9" s="5">
        <f>Q9*0.1</f>
        <v>727.308000000001</v>
      </c>
      <c r="U9" s="5"/>
      <c r="V9" s="5">
        <v>38</v>
      </c>
      <c r="W9" s="5">
        <v>42</v>
      </c>
      <c r="X9" s="5">
        <f>VLOOKUP(B:B,'[2]SQL Results'!$B$1:$V$65536,21,0)</f>
        <v>29</v>
      </c>
      <c r="Y9" s="5">
        <f>VLOOKUP(B:B,'[2]SQL Results'!$B$1:$U$65536,20,0)</f>
        <v>1146.59</v>
      </c>
      <c r="Z9" s="5">
        <v>2</v>
      </c>
      <c r="AA9" s="5">
        <v>145.66</v>
      </c>
      <c r="AB9" s="5">
        <f t="shared" si="1"/>
        <v>-9</v>
      </c>
      <c r="AC9" s="5" t="s">
        <v>139</v>
      </c>
      <c r="AD9" s="5">
        <f>(Y9-AA9)*0.03</f>
        <v>30.0279</v>
      </c>
      <c r="AE9" s="5">
        <f>(X9-V9)*1</f>
        <v>-9</v>
      </c>
      <c r="AF9" s="5">
        <v>8</v>
      </c>
      <c r="AG9" s="5">
        <v>10</v>
      </c>
      <c r="AH9" s="5">
        <f>VLOOKUP(B:B,'[2]SQL Results'!$B$1:$AA$65536,26,0)</f>
        <v>0</v>
      </c>
      <c r="AI9" s="5">
        <f t="shared" si="2"/>
        <v>-8</v>
      </c>
      <c r="AJ9" s="5" t="s">
        <v>139</v>
      </c>
      <c r="AK9" s="5"/>
      <c r="AL9" s="5">
        <v>10</v>
      </c>
      <c r="AM9" s="5">
        <v>14</v>
      </c>
      <c r="AN9" s="69">
        <f>VLOOKUP(B:B,'[2]SQL Results'!$B$1:$AF$65536,31,0)</f>
        <v>4</v>
      </c>
      <c r="AO9" s="56">
        <f>VLOOKUP(B:B,'[2]SQL Results'!$B$1:$AE$65536,30,0)</f>
        <v>603</v>
      </c>
      <c r="AP9" s="69">
        <v>405</v>
      </c>
      <c r="AQ9" s="69">
        <f t="shared" si="3"/>
        <v>198</v>
      </c>
      <c r="AR9" s="69">
        <f t="shared" si="4"/>
        <v>-6</v>
      </c>
      <c r="AS9" s="69" t="s">
        <v>139</v>
      </c>
      <c r="AT9" s="5">
        <f>AP9*0.02</f>
        <v>8.1</v>
      </c>
      <c r="AU9" s="5">
        <v>85</v>
      </c>
      <c r="AV9" s="5">
        <v>94</v>
      </c>
      <c r="AW9" s="5">
        <f>VLOOKUP(B:B,'[2]SQL Results'!$B$1:$AJ$65536,35,0)</f>
        <v>3188.84</v>
      </c>
      <c r="AX9" s="5">
        <f t="shared" si="5"/>
        <v>60</v>
      </c>
      <c r="AY9" s="5">
        <v>8</v>
      </c>
      <c r="AZ9" s="5">
        <v>52</v>
      </c>
      <c r="BA9" s="5">
        <f t="shared" si="6"/>
        <v>-25</v>
      </c>
      <c r="BB9" s="5" t="s">
        <v>139</v>
      </c>
      <c r="BC9" s="5">
        <f>AW9*0.03</f>
        <v>95.6652</v>
      </c>
      <c r="BD9" s="5">
        <v>4206</v>
      </c>
      <c r="BE9" s="5">
        <v>4680</v>
      </c>
      <c r="BF9" s="5">
        <v>360</v>
      </c>
      <c r="BG9" s="5">
        <v>4595.41</v>
      </c>
      <c r="BH9" s="5">
        <f t="shared" si="7"/>
        <v>389.41</v>
      </c>
      <c r="BI9" s="5" t="s">
        <v>11</v>
      </c>
      <c r="BJ9" s="5">
        <f>(BG9-BF9)*0.05</f>
        <v>211.7705</v>
      </c>
      <c r="BK9" s="5">
        <v>58</v>
      </c>
      <c r="BL9" s="5">
        <v>70</v>
      </c>
      <c r="BM9" s="5">
        <f>VLOOKUP(B:B,'[2]SQL Results'!$B$1:$AP$65536,41,0)</f>
        <v>33</v>
      </c>
      <c r="BN9" s="5">
        <f>VLOOKUP(B:B,'[2]SQL Results'!$B$1:$AO$65536,40,0)</f>
        <v>894.05</v>
      </c>
      <c r="BO9" s="5">
        <f t="shared" si="8"/>
        <v>-25</v>
      </c>
      <c r="BP9" s="5" t="s">
        <v>139</v>
      </c>
      <c r="BQ9" s="5">
        <f>BN9*0.03</f>
        <v>26.8215</v>
      </c>
      <c r="BR9" s="5">
        <f t="shared" si="11"/>
        <v>2856</v>
      </c>
      <c r="BS9" s="5">
        <f t="shared" si="9"/>
        <v>-9</v>
      </c>
    </row>
    <row r="10" customHeight="1" spans="1:71">
      <c r="A10" s="22">
        <v>7</v>
      </c>
      <c r="B10" s="45">
        <v>359</v>
      </c>
      <c r="C10" s="45" t="s">
        <v>151</v>
      </c>
      <c r="D10" s="45" t="s">
        <v>150</v>
      </c>
      <c r="E10" s="45" t="s">
        <v>144</v>
      </c>
      <c r="F10" s="5">
        <v>1277</v>
      </c>
      <c r="G10" s="5">
        <v>1405</v>
      </c>
      <c r="H10" s="5">
        <v>256</v>
      </c>
      <c r="I10" s="5">
        <f t="shared" si="10"/>
        <v>-1021</v>
      </c>
      <c r="J10" s="5" t="s">
        <v>139</v>
      </c>
      <c r="K10" s="5">
        <f>H10*0.14</f>
        <v>35.84</v>
      </c>
      <c r="L10" s="5">
        <f>I10*0.05</f>
        <v>-51.05</v>
      </c>
      <c r="M10" s="5">
        <v>166</v>
      </c>
      <c r="N10" s="5">
        <v>199</v>
      </c>
      <c r="O10" s="5">
        <v>51</v>
      </c>
      <c r="P10" s="5">
        <f>VLOOKUP(B:B,[3]Sheet1!$A$1:$B$65536,2,0)</f>
        <v>73</v>
      </c>
      <c r="Q10" s="5">
        <f>VLOOKUP(B:B,[3]Sheet1!$A$1:$C$65536,3,0)</f>
        <v>1403.84</v>
      </c>
      <c r="R10" s="5">
        <f t="shared" si="0"/>
        <v>-67.5</v>
      </c>
      <c r="S10" s="5" t="s">
        <v>139</v>
      </c>
      <c r="T10" s="5">
        <f>Q10*0.05</f>
        <v>70.192</v>
      </c>
      <c r="U10" s="5">
        <f>((O10/2+P10)-M10)*1</f>
        <v>-67.5</v>
      </c>
      <c r="V10" s="5">
        <v>38</v>
      </c>
      <c r="W10" s="5">
        <v>42</v>
      </c>
      <c r="X10" s="5">
        <f>VLOOKUP(B:B,'[2]SQL Results'!$B$1:$V$65536,21,0)</f>
        <v>24</v>
      </c>
      <c r="Y10" s="5">
        <f>VLOOKUP(B:B,'[2]SQL Results'!$B$1:$U$65536,20,0)</f>
        <v>882.21</v>
      </c>
      <c r="Z10" s="5">
        <v>5</v>
      </c>
      <c r="AA10" s="5">
        <v>185</v>
      </c>
      <c r="AB10" s="5">
        <f t="shared" si="1"/>
        <v>-14</v>
      </c>
      <c r="AC10" s="5" t="s">
        <v>139</v>
      </c>
      <c r="AD10" s="5">
        <f>(Y10-AA10)*0.03</f>
        <v>20.9163</v>
      </c>
      <c r="AE10" s="5">
        <f>(X10-V10)*1</f>
        <v>-14</v>
      </c>
      <c r="AF10" s="5">
        <v>8</v>
      </c>
      <c r="AG10" s="5">
        <v>10</v>
      </c>
      <c r="AH10" s="5">
        <f>VLOOKUP(B:B,'[2]SQL Results'!$B$1:$AA$65536,26,0)</f>
        <v>1</v>
      </c>
      <c r="AI10" s="5">
        <f t="shared" si="2"/>
        <v>-7</v>
      </c>
      <c r="AJ10" s="5" t="s">
        <v>139</v>
      </c>
      <c r="AK10" s="5"/>
      <c r="AL10" s="5">
        <v>12</v>
      </c>
      <c r="AM10" s="5">
        <v>15</v>
      </c>
      <c r="AN10" s="69">
        <f>VLOOKUP(B:B,'[2]SQL Results'!$B$1:$AF$65536,31,0)</f>
        <v>5</v>
      </c>
      <c r="AO10" s="56">
        <f>VLOOKUP(B:B,'[2]SQL Results'!$B$1:$AE$65536,30,0)</f>
        <v>1013</v>
      </c>
      <c r="AP10" s="69">
        <v>493</v>
      </c>
      <c r="AQ10" s="69">
        <f t="shared" si="3"/>
        <v>520</v>
      </c>
      <c r="AR10" s="69">
        <f t="shared" si="4"/>
        <v>-7</v>
      </c>
      <c r="AS10" s="69" t="s">
        <v>139</v>
      </c>
      <c r="AT10" s="5">
        <f>AP10*0.02</f>
        <v>9.86</v>
      </c>
      <c r="AU10" s="5">
        <v>85</v>
      </c>
      <c r="AV10" s="5">
        <v>94</v>
      </c>
      <c r="AW10" s="5">
        <f>VLOOKUP(B:B,'[2]SQL Results'!$B$1:$AJ$65536,35,0)</f>
        <v>1167</v>
      </c>
      <c r="AX10" s="5">
        <f t="shared" si="5"/>
        <v>21</v>
      </c>
      <c r="AY10" s="5">
        <v>13</v>
      </c>
      <c r="AZ10" s="5">
        <v>8</v>
      </c>
      <c r="BA10" s="5">
        <f t="shared" si="6"/>
        <v>-64</v>
      </c>
      <c r="BB10" s="5" t="s">
        <v>139</v>
      </c>
      <c r="BC10" s="5">
        <f>AW10*0.03</f>
        <v>35.01</v>
      </c>
      <c r="BD10" s="5">
        <v>3406</v>
      </c>
      <c r="BE10" s="5">
        <v>3720</v>
      </c>
      <c r="BF10" s="5">
        <v>0</v>
      </c>
      <c r="BG10" s="5">
        <v>1436.5</v>
      </c>
      <c r="BH10" s="5">
        <f t="shared" si="7"/>
        <v>-1969.5</v>
      </c>
      <c r="BI10" s="5" t="s">
        <v>139</v>
      </c>
      <c r="BJ10" s="5">
        <f>(BG10-BF10)*0.04</f>
        <v>57.46</v>
      </c>
      <c r="BK10" s="5">
        <v>35</v>
      </c>
      <c r="BL10" s="5">
        <v>42</v>
      </c>
      <c r="BM10" s="5">
        <f>VLOOKUP(B:B,'[2]SQL Results'!$B$1:$AP$65536,41,0)</f>
        <v>24</v>
      </c>
      <c r="BN10" s="5">
        <f>VLOOKUP(B:B,'[2]SQL Results'!$B$1:$AO$65536,40,0)</f>
        <v>585.5</v>
      </c>
      <c r="BO10" s="5">
        <f t="shared" si="8"/>
        <v>-11</v>
      </c>
      <c r="BP10" s="5" t="s">
        <v>139</v>
      </c>
      <c r="BQ10" s="5">
        <f>BN10*0.03</f>
        <v>17.565</v>
      </c>
      <c r="BR10" s="5">
        <f t="shared" si="11"/>
        <v>247</v>
      </c>
      <c r="BS10" s="5">
        <f t="shared" si="9"/>
        <v>-133</v>
      </c>
    </row>
    <row r="11" customHeight="1" spans="1:71">
      <c r="A11" s="22">
        <v>8</v>
      </c>
      <c r="B11" s="45">
        <v>365</v>
      </c>
      <c r="C11" s="45" t="s">
        <v>152</v>
      </c>
      <c r="D11" s="45" t="s">
        <v>153</v>
      </c>
      <c r="E11" s="45" t="s">
        <v>144</v>
      </c>
      <c r="F11" s="5">
        <v>4677</v>
      </c>
      <c r="G11" s="5">
        <v>5144</v>
      </c>
      <c r="H11" s="5">
        <v>6205.77</v>
      </c>
      <c r="I11" s="5">
        <f t="shared" si="10"/>
        <v>1528.77</v>
      </c>
      <c r="J11" s="5" t="s">
        <v>12</v>
      </c>
      <c r="K11" s="5">
        <f>H11*0.25</f>
        <v>1551.4425</v>
      </c>
      <c r="L11" s="5"/>
      <c r="M11" s="5">
        <v>162</v>
      </c>
      <c r="N11" s="5">
        <v>194</v>
      </c>
      <c r="O11" s="5">
        <v>25</v>
      </c>
      <c r="P11" s="5">
        <f>VLOOKUP(B:B,[3]Sheet1!$A$1:$B$65536,2,0)</f>
        <v>277</v>
      </c>
      <c r="Q11" s="5">
        <f>VLOOKUP(B:B,[3]Sheet1!$A$1:$C$65536,3,0)</f>
        <v>4859.81000000001</v>
      </c>
      <c r="R11" s="5">
        <f t="shared" si="0"/>
        <v>127.5</v>
      </c>
      <c r="S11" s="5" t="s">
        <v>12</v>
      </c>
      <c r="T11" s="5">
        <f>Q11*0.1</f>
        <v>485.981000000001</v>
      </c>
      <c r="U11" s="5"/>
      <c r="V11" s="5">
        <v>47</v>
      </c>
      <c r="W11" s="5">
        <v>52</v>
      </c>
      <c r="X11" s="5">
        <f>VLOOKUP(B:B,'[2]SQL Results'!$B$1:$V$65536,21,0)</f>
        <v>45</v>
      </c>
      <c r="Y11" s="5">
        <f>VLOOKUP(B:B,'[2]SQL Results'!$B$1:$U$65536,20,0)</f>
        <v>1641.03</v>
      </c>
      <c r="Z11" s="5">
        <v>9</v>
      </c>
      <c r="AA11" s="5">
        <v>210.64</v>
      </c>
      <c r="AB11" s="5">
        <f t="shared" si="1"/>
        <v>-2</v>
      </c>
      <c r="AC11" s="5" t="s">
        <v>139</v>
      </c>
      <c r="AD11" s="5">
        <f>(Y11-AA11)*0.03</f>
        <v>42.9117</v>
      </c>
      <c r="AE11" s="5">
        <f>(X11-V11)*1</f>
        <v>-2</v>
      </c>
      <c r="AF11" s="5">
        <v>9</v>
      </c>
      <c r="AG11" s="5">
        <v>12</v>
      </c>
      <c r="AH11" s="5">
        <f>VLOOKUP(B:B,'[2]SQL Results'!$B$1:$AA$65536,26,0)</f>
        <v>3</v>
      </c>
      <c r="AI11" s="5">
        <f t="shared" si="2"/>
        <v>-6</v>
      </c>
      <c r="AJ11" s="5" t="s">
        <v>139</v>
      </c>
      <c r="AK11" s="5"/>
      <c r="AL11" s="5">
        <v>17</v>
      </c>
      <c r="AM11" s="5">
        <v>22</v>
      </c>
      <c r="AN11" s="69">
        <f>VLOOKUP(B:B,'[2]SQL Results'!$B$1:$AF$65536,31,0)</f>
        <v>18</v>
      </c>
      <c r="AO11" s="56">
        <f>VLOOKUP(B:B,'[2]SQL Results'!$B$1:$AE$65536,30,0)</f>
        <v>4080.32</v>
      </c>
      <c r="AP11" s="69">
        <v>1282.32</v>
      </c>
      <c r="AQ11" s="69">
        <f t="shared" si="3"/>
        <v>2798</v>
      </c>
      <c r="AR11" s="69">
        <f t="shared" si="4"/>
        <v>1</v>
      </c>
      <c r="AS11" s="69" t="s">
        <v>11</v>
      </c>
      <c r="AT11" s="5">
        <f>AP11*0.03</f>
        <v>38.4696</v>
      </c>
      <c r="AU11" s="5">
        <v>103</v>
      </c>
      <c r="AV11" s="5">
        <v>114</v>
      </c>
      <c r="AW11" s="5">
        <f>VLOOKUP(B:B,'[2]SQL Results'!$B$1:$AJ$65536,35,0)</f>
        <v>5324.94</v>
      </c>
      <c r="AX11" s="5">
        <f t="shared" si="5"/>
        <v>92</v>
      </c>
      <c r="AY11" s="5">
        <v>26</v>
      </c>
      <c r="AZ11" s="5">
        <v>66</v>
      </c>
      <c r="BA11" s="5">
        <f t="shared" si="6"/>
        <v>-11</v>
      </c>
      <c r="BB11" s="5" t="s">
        <v>139</v>
      </c>
      <c r="BC11" s="5">
        <f>AW11*0.03</f>
        <v>159.7482</v>
      </c>
      <c r="BD11" s="5">
        <v>3806</v>
      </c>
      <c r="BE11" s="5">
        <v>4200</v>
      </c>
      <c r="BF11" s="5">
        <v>1800</v>
      </c>
      <c r="BG11" s="5">
        <v>3955.92</v>
      </c>
      <c r="BH11" s="5">
        <f t="shared" si="7"/>
        <v>149.92</v>
      </c>
      <c r="BI11" s="5" t="s">
        <v>11</v>
      </c>
      <c r="BJ11" s="5">
        <f>(BG11-BF11)*0.05</f>
        <v>107.796</v>
      </c>
      <c r="BK11" s="5">
        <v>52</v>
      </c>
      <c r="BL11" s="5">
        <v>62</v>
      </c>
      <c r="BM11" s="5">
        <f>VLOOKUP(B:B,'[2]SQL Results'!$B$1:$AP$65536,41,0)</f>
        <v>60</v>
      </c>
      <c r="BN11" s="5">
        <f>VLOOKUP(B:B,'[2]SQL Results'!$B$1:$AO$65536,40,0)</f>
        <v>1697.21</v>
      </c>
      <c r="BO11" s="5">
        <f t="shared" si="8"/>
        <v>8</v>
      </c>
      <c r="BP11" s="5" t="s">
        <v>11</v>
      </c>
      <c r="BQ11" s="5">
        <f>BN11*0.04</f>
        <v>67.8884</v>
      </c>
      <c r="BR11" s="5">
        <f t="shared" si="11"/>
        <v>2454</v>
      </c>
      <c r="BS11" s="5">
        <f t="shared" si="9"/>
        <v>-2</v>
      </c>
    </row>
    <row r="12" customHeight="1" spans="1:71">
      <c r="A12" s="22">
        <v>9</v>
      </c>
      <c r="B12" s="45">
        <v>379</v>
      </c>
      <c r="C12" s="45" t="s">
        <v>154</v>
      </c>
      <c r="D12" s="45" t="s">
        <v>150</v>
      </c>
      <c r="E12" s="45" t="s">
        <v>144</v>
      </c>
      <c r="F12" s="5">
        <v>1412</v>
      </c>
      <c r="G12" s="5">
        <v>1644</v>
      </c>
      <c r="H12" s="5">
        <v>594.02</v>
      </c>
      <c r="I12" s="5">
        <f t="shared" si="10"/>
        <v>-817.98</v>
      </c>
      <c r="J12" s="5" t="s">
        <v>139</v>
      </c>
      <c r="K12" s="5">
        <f>H12*0.14</f>
        <v>83.1628</v>
      </c>
      <c r="L12" s="5">
        <f>I12*0.05</f>
        <v>-40.899</v>
      </c>
      <c r="M12" s="5">
        <v>161</v>
      </c>
      <c r="N12" s="5">
        <v>193</v>
      </c>
      <c r="O12" s="5">
        <v>57</v>
      </c>
      <c r="P12" s="5">
        <f>VLOOKUP(B:B,[3]Sheet1!$A$1:$B$65536,2,0)</f>
        <v>270</v>
      </c>
      <c r="Q12" s="5">
        <f>VLOOKUP(B:B,[3]Sheet1!$A$1:$C$65536,3,0)</f>
        <v>4698.10000000001</v>
      </c>
      <c r="R12" s="5">
        <f t="shared" si="0"/>
        <v>137.5</v>
      </c>
      <c r="S12" s="5" t="s">
        <v>12</v>
      </c>
      <c r="T12" s="5">
        <f>Q12*0.1</f>
        <v>469.810000000001</v>
      </c>
      <c r="U12" s="5"/>
      <c r="V12" s="5">
        <v>38</v>
      </c>
      <c r="W12" s="5">
        <v>42</v>
      </c>
      <c r="X12" s="5">
        <f>VLOOKUP(B:B,'[2]SQL Results'!$B$1:$V$65536,21,0)</f>
        <v>10</v>
      </c>
      <c r="Y12" s="5">
        <f>VLOOKUP(B:B,'[2]SQL Results'!$B$1:$U$65536,20,0)</f>
        <v>364.21</v>
      </c>
      <c r="Z12" s="5">
        <v>6</v>
      </c>
      <c r="AA12" s="5">
        <v>32</v>
      </c>
      <c r="AB12" s="5">
        <f t="shared" si="1"/>
        <v>-28</v>
      </c>
      <c r="AC12" s="5" t="s">
        <v>139</v>
      </c>
      <c r="AD12" s="5">
        <f>(Y12-AA12)*0.03</f>
        <v>9.9663</v>
      </c>
      <c r="AE12" s="5">
        <f>(X12-V12)*1</f>
        <v>-28</v>
      </c>
      <c r="AF12" s="5">
        <v>8</v>
      </c>
      <c r="AG12" s="5">
        <v>10</v>
      </c>
      <c r="AH12" s="5">
        <f>VLOOKUP(B:B,'[2]SQL Results'!$B$1:$AA$65536,26,0)</f>
        <v>2</v>
      </c>
      <c r="AI12" s="5">
        <f t="shared" si="2"/>
        <v>-6</v>
      </c>
      <c r="AJ12" s="5" t="s">
        <v>139</v>
      </c>
      <c r="AK12" s="5"/>
      <c r="AL12" s="5">
        <v>11</v>
      </c>
      <c r="AM12" s="5">
        <v>14</v>
      </c>
      <c r="AN12" s="69">
        <f>VLOOKUP(B:B,'[2]SQL Results'!$B$1:$AF$65536,31,0)</f>
        <v>2</v>
      </c>
      <c r="AO12" s="56">
        <f>VLOOKUP(B:B,'[2]SQL Results'!$B$1:$AE$65536,30,0)</f>
        <v>256.69</v>
      </c>
      <c r="AP12" s="69">
        <v>256.69</v>
      </c>
      <c r="AQ12" s="69">
        <f t="shared" si="3"/>
        <v>0</v>
      </c>
      <c r="AR12" s="69">
        <f t="shared" si="4"/>
        <v>-9</v>
      </c>
      <c r="AS12" s="69" t="s">
        <v>139</v>
      </c>
      <c r="AT12" s="5">
        <f>AP12*0.02</f>
        <v>5.1338</v>
      </c>
      <c r="AU12" s="5">
        <v>85</v>
      </c>
      <c r="AV12" s="5">
        <v>94</v>
      </c>
      <c r="AW12" s="5">
        <f>VLOOKUP(B:B,'[2]SQL Results'!$B$1:$AJ$65536,35,0)</f>
        <v>7330.71</v>
      </c>
      <c r="AX12" s="5">
        <f t="shared" si="5"/>
        <v>135</v>
      </c>
      <c r="AY12" s="5">
        <v>39</v>
      </c>
      <c r="AZ12" s="5">
        <v>96</v>
      </c>
      <c r="BA12" s="5">
        <f t="shared" si="6"/>
        <v>50</v>
      </c>
      <c r="BB12" s="5" t="s">
        <v>12</v>
      </c>
      <c r="BC12" s="5">
        <f>AW12*0.05</f>
        <v>366.5355</v>
      </c>
      <c r="BD12" s="5">
        <v>4306</v>
      </c>
      <c r="BE12" s="5">
        <v>4800</v>
      </c>
      <c r="BF12" s="5">
        <v>0</v>
      </c>
      <c r="BG12" s="5">
        <v>1492</v>
      </c>
      <c r="BH12" s="5">
        <f t="shared" si="7"/>
        <v>-2814</v>
      </c>
      <c r="BI12" s="5" t="s">
        <v>139</v>
      </c>
      <c r="BJ12" s="5">
        <f t="shared" ref="BJ12:BJ26" si="12">(BG12-BF12)*0.04</f>
        <v>59.68</v>
      </c>
      <c r="BK12" s="5">
        <v>35</v>
      </c>
      <c r="BL12" s="5">
        <v>42</v>
      </c>
      <c r="BM12" s="5">
        <f>VLOOKUP(B:B,'[2]SQL Results'!$B$1:$AP$65536,41,0)</f>
        <v>37</v>
      </c>
      <c r="BN12" s="5">
        <f>VLOOKUP(B:B,'[2]SQL Results'!$B$1:$AO$65536,40,0)</f>
        <v>975.18</v>
      </c>
      <c r="BO12" s="5">
        <f t="shared" si="8"/>
        <v>2</v>
      </c>
      <c r="BP12" s="5" t="s">
        <v>11</v>
      </c>
      <c r="BQ12" s="5">
        <f>BN12*0.04</f>
        <v>39.0072</v>
      </c>
      <c r="BR12" s="5">
        <f t="shared" si="11"/>
        <v>1033</v>
      </c>
      <c r="BS12" s="5">
        <f t="shared" si="9"/>
        <v>-69</v>
      </c>
    </row>
    <row r="13" customHeight="1" spans="1:71">
      <c r="A13" s="22">
        <v>10</v>
      </c>
      <c r="B13" s="45">
        <v>513</v>
      </c>
      <c r="C13" s="45" t="s">
        <v>155</v>
      </c>
      <c r="D13" s="45" t="s">
        <v>150</v>
      </c>
      <c r="E13" s="45" t="s">
        <v>144</v>
      </c>
      <c r="F13" s="5">
        <v>1300</v>
      </c>
      <c r="G13" s="5">
        <v>1430</v>
      </c>
      <c r="H13" s="5">
        <v>323.94</v>
      </c>
      <c r="I13" s="5">
        <f t="shared" si="10"/>
        <v>-976.06</v>
      </c>
      <c r="J13" s="5" t="s">
        <v>139</v>
      </c>
      <c r="K13" s="5">
        <f>H13*0.14</f>
        <v>45.3516</v>
      </c>
      <c r="L13" s="5">
        <f>I13*0.05</f>
        <v>-48.803</v>
      </c>
      <c r="M13" s="5">
        <v>144</v>
      </c>
      <c r="N13" s="5">
        <v>173</v>
      </c>
      <c r="O13" s="5">
        <v>11</v>
      </c>
      <c r="P13" s="5">
        <f>VLOOKUP(B:B,[3]Sheet1!$A$1:$B$65536,2,0)</f>
        <v>113</v>
      </c>
      <c r="Q13" s="5">
        <f>VLOOKUP(B:B,[3]Sheet1!$A$1:$C$65536,3,0)</f>
        <v>2191.29</v>
      </c>
      <c r="R13" s="5">
        <f t="shared" si="0"/>
        <v>-25.5</v>
      </c>
      <c r="S13" s="5" t="s">
        <v>139</v>
      </c>
      <c r="T13" s="5">
        <f>Q13*0.05</f>
        <v>109.5645</v>
      </c>
      <c r="U13" s="5">
        <f>((O13/2+P13)-M13)*1</f>
        <v>-25.5</v>
      </c>
      <c r="V13" s="5">
        <v>38</v>
      </c>
      <c r="W13" s="5">
        <v>42</v>
      </c>
      <c r="X13" s="5">
        <f>VLOOKUP(B:B,'[2]SQL Results'!$B$1:$V$65536,21,0)</f>
        <v>42</v>
      </c>
      <c r="Y13" s="5">
        <f>VLOOKUP(B:B,'[2]SQL Results'!$B$1:$U$65536,20,0)</f>
        <v>1479.38</v>
      </c>
      <c r="Z13" s="5">
        <v>12</v>
      </c>
      <c r="AA13" s="5">
        <v>338</v>
      </c>
      <c r="AB13" s="5">
        <f t="shared" si="1"/>
        <v>4</v>
      </c>
      <c r="AC13" s="5" t="s">
        <v>12</v>
      </c>
      <c r="AD13" s="5">
        <f>(Y13-AA13)*0.05</f>
        <v>57.069</v>
      </c>
      <c r="AE13" s="5"/>
      <c r="AF13" s="5">
        <v>8</v>
      </c>
      <c r="AG13" s="5">
        <v>10</v>
      </c>
      <c r="AH13" s="5">
        <f>VLOOKUP(B:B,'[2]SQL Results'!$B$1:$AA$65536,26,0)</f>
        <v>11</v>
      </c>
      <c r="AI13" s="5">
        <f t="shared" si="2"/>
        <v>3</v>
      </c>
      <c r="AJ13" s="5" t="s">
        <v>12</v>
      </c>
      <c r="AK13" s="5">
        <f>AH13*5</f>
        <v>55</v>
      </c>
      <c r="AL13" s="5">
        <v>10</v>
      </c>
      <c r="AM13" s="5">
        <v>14</v>
      </c>
      <c r="AN13" s="69">
        <f>VLOOKUP(B:B,'[2]SQL Results'!$B$1:$AF$65536,31,0)</f>
        <v>17</v>
      </c>
      <c r="AO13" s="56">
        <f>VLOOKUP(B:B,'[2]SQL Results'!$B$1:$AE$65536,30,0)</f>
        <v>3235</v>
      </c>
      <c r="AP13" s="69">
        <v>933</v>
      </c>
      <c r="AQ13" s="69">
        <f t="shared" si="3"/>
        <v>2302</v>
      </c>
      <c r="AR13" s="69">
        <f t="shared" si="4"/>
        <v>7</v>
      </c>
      <c r="AS13" s="69" t="s">
        <v>12</v>
      </c>
      <c r="AT13" s="5">
        <f>AP13*0.04+AQ13*0.01</f>
        <v>60.34</v>
      </c>
      <c r="AU13" s="5">
        <v>85</v>
      </c>
      <c r="AV13" s="5">
        <v>94</v>
      </c>
      <c r="AW13" s="5">
        <f>VLOOKUP(B:B,'[2]SQL Results'!$B$1:$AJ$65536,35,0)</f>
        <v>7183.04</v>
      </c>
      <c r="AX13" s="5">
        <f t="shared" si="5"/>
        <v>128</v>
      </c>
      <c r="AY13" s="5">
        <v>42</v>
      </c>
      <c r="AZ13" s="5">
        <v>86</v>
      </c>
      <c r="BA13" s="5">
        <f t="shared" si="6"/>
        <v>43</v>
      </c>
      <c r="BB13" s="5" t="s">
        <v>12</v>
      </c>
      <c r="BC13" s="5">
        <f>AW13*0.05</f>
        <v>359.152</v>
      </c>
      <c r="BD13" s="5">
        <v>4206</v>
      </c>
      <c r="BE13" s="5">
        <v>4680</v>
      </c>
      <c r="BF13" s="5">
        <v>0</v>
      </c>
      <c r="BG13" s="5">
        <v>4167.63</v>
      </c>
      <c r="BH13" s="5">
        <f t="shared" si="7"/>
        <v>-38.3699999999999</v>
      </c>
      <c r="BI13" s="5" t="s">
        <v>139</v>
      </c>
      <c r="BJ13" s="5">
        <f t="shared" si="12"/>
        <v>166.7052</v>
      </c>
      <c r="BK13" s="5">
        <v>35</v>
      </c>
      <c r="BL13" s="5">
        <v>42</v>
      </c>
      <c r="BM13" s="5">
        <f>VLOOKUP(B:B,'[2]SQL Results'!$B$1:$AP$65536,41,0)</f>
        <v>27</v>
      </c>
      <c r="BN13" s="5">
        <f>VLOOKUP(B:B,'[2]SQL Results'!$B$1:$AO$65536,40,0)</f>
        <v>759.69</v>
      </c>
      <c r="BO13" s="5">
        <f t="shared" si="8"/>
        <v>-8</v>
      </c>
      <c r="BP13" s="5" t="s">
        <v>139</v>
      </c>
      <c r="BQ13" s="5">
        <f>BN13*0.03</f>
        <v>22.7907</v>
      </c>
      <c r="BR13" s="5">
        <f t="shared" si="11"/>
        <v>876</v>
      </c>
      <c r="BS13" s="5">
        <f t="shared" si="9"/>
        <v>-74</v>
      </c>
    </row>
    <row r="14" customHeight="1" spans="1:71">
      <c r="A14" s="22">
        <v>11</v>
      </c>
      <c r="B14" s="45">
        <v>570</v>
      </c>
      <c r="C14" s="45" t="s">
        <v>156</v>
      </c>
      <c r="D14" s="45" t="s">
        <v>148</v>
      </c>
      <c r="E14" s="45" t="s">
        <v>144</v>
      </c>
      <c r="F14" s="5">
        <v>912</v>
      </c>
      <c r="G14" s="5">
        <v>1063</v>
      </c>
      <c r="H14" s="5">
        <v>402.01</v>
      </c>
      <c r="I14" s="5">
        <f t="shared" si="10"/>
        <v>-509.99</v>
      </c>
      <c r="J14" s="5" t="s">
        <v>139</v>
      </c>
      <c r="K14" s="5">
        <f>H14*0.14</f>
        <v>56.2814</v>
      </c>
      <c r="L14" s="5">
        <f>I14*0.05</f>
        <v>-25.4995</v>
      </c>
      <c r="M14" s="5">
        <v>118</v>
      </c>
      <c r="N14" s="5">
        <v>142</v>
      </c>
      <c r="O14" s="5">
        <v>12</v>
      </c>
      <c r="P14" s="5">
        <f>VLOOKUP(B:B,[3]Sheet1!$A$1:$B$65536,2,0)</f>
        <v>115</v>
      </c>
      <c r="Q14" s="5">
        <f>VLOOKUP(B:B,[3]Sheet1!$A$1:$C$65536,3,0)</f>
        <v>2247.24</v>
      </c>
      <c r="R14" s="5">
        <f t="shared" si="0"/>
        <v>3</v>
      </c>
      <c r="S14" s="5" t="s">
        <v>11</v>
      </c>
      <c r="T14" s="5">
        <f>Q14*0.07</f>
        <v>157.3068</v>
      </c>
      <c r="U14" s="5"/>
      <c r="V14" s="5">
        <v>15</v>
      </c>
      <c r="W14" s="5">
        <v>18</v>
      </c>
      <c r="X14" s="5">
        <f>VLOOKUP(B:B,'[2]SQL Results'!$B$1:$V$65536,21,0)</f>
        <v>16</v>
      </c>
      <c r="Y14" s="5">
        <f>VLOOKUP(B:B,'[2]SQL Results'!$B$1:$U$65536,20,0)</f>
        <v>687.09</v>
      </c>
      <c r="Z14" s="5">
        <v>2</v>
      </c>
      <c r="AA14" s="5">
        <v>0</v>
      </c>
      <c r="AB14" s="5">
        <f t="shared" si="1"/>
        <v>1</v>
      </c>
      <c r="AC14" s="5" t="s">
        <v>11</v>
      </c>
      <c r="AD14" s="5">
        <f>(Y14-AA14)*0.04</f>
        <v>27.4836</v>
      </c>
      <c r="AE14" s="5"/>
      <c r="AF14" s="5">
        <v>5</v>
      </c>
      <c r="AG14" s="5">
        <v>6</v>
      </c>
      <c r="AH14" s="5">
        <f>VLOOKUP(B:B,'[2]SQL Results'!$B$1:$AA$65536,26,0)</f>
        <v>6</v>
      </c>
      <c r="AI14" s="5">
        <f t="shared" si="2"/>
        <v>1</v>
      </c>
      <c r="AJ14" s="5" t="s">
        <v>12</v>
      </c>
      <c r="AK14" s="5">
        <f>AH14*5</f>
        <v>30</v>
      </c>
      <c r="AL14" s="5">
        <v>8</v>
      </c>
      <c r="AM14" s="5">
        <v>12</v>
      </c>
      <c r="AN14" s="69">
        <f>VLOOKUP(B:B,'[2]SQL Results'!$B$1:$AF$65536,31,0)</f>
        <v>6</v>
      </c>
      <c r="AO14" s="56">
        <f>VLOOKUP(B:B,'[2]SQL Results'!$B$1:$AE$65536,30,0)</f>
        <v>990</v>
      </c>
      <c r="AP14" s="69">
        <v>0</v>
      </c>
      <c r="AQ14" s="69">
        <f t="shared" si="3"/>
        <v>990</v>
      </c>
      <c r="AR14" s="69">
        <f t="shared" si="4"/>
        <v>-2</v>
      </c>
      <c r="AS14" s="69" t="s">
        <v>139</v>
      </c>
      <c r="AT14" s="5">
        <f>AP14*0.02</f>
        <v>0</v>
      </c>
      <c r="AU14" s="5">
        <v>61</v>
      </c>
      <c r="AV14" s="5">
        <v>68</v>
      </c>
      <c r="AW14" s="5">
        <f>VLOOKUP(B:B,'[2]SQL Results'!$B$1:$AJ$65536,35,0)</f>
        <v>476.6</v>
      </c>
      <c r="AX14" s="5">
        <f t="shared" si="5"/>
        <v>8</v>
      </c>
      <c r="AY14" s="5">
        <v>8</v>
      </c>
      <c r="AZ14" s="5">
        <v>0</v>
      </c>
      <c r="BA14" s="5">
        <f t="shared" si="6"/>
        <v>-53</v>
      </c>
      <c r="BB14" s="5" t="s">
        <v>139</v>
      </c>
      <c r="BC14" s="5">
        <f>AW14*0.03</f>
        <v>14.298</v>
      </c>
      <c r="BD14" s="5">
        <v>2606</v>
      </c>
      <c r="BE14" s="5">
        <v>3127</v>
      </c>
      <c r="BF14" s="5">
        <v>0</v>
      </c>
      <c r="BG14" s="5">
        <v>1229.5</v>
      </c>
      <c r="BH14" s="5">
        <f t="shared" si="7"/>
        <v>-1376.5</v>
      </c>
      <c r="BI14" s="5" t="s">
        <v>139</v>
      </c>
      <c r="BJ14" s="5">
        <f t="shared" si="12"/>
        <v>49.18</v>
      </c>
      <c r="BK14" s="5">
        <v>24</v>
      </c>
      <c r="BL14" s="5">
        <v>29</v>
      </c>
      <c r="BM14" s="5">
        <f>VLOOKUP(B:B,'[2]SQL Results'!$B$1:$AP$65536,41,0)</f>
        <v>20</v>
      </c>
      <c r="BN14" s="5">
        <f>VLOOKUP(B:B,'[2]SQL Results'!$B$1:$AO$65536,40,0)</f>
        <v>514.3</v>
      </c>
      <c r="BO14" s="5">
        <f t="shared" si="8"/>
        <v>-4</v>
      </c>
      <c r="BP14" s="5" t="s">
        <v>139</v>
      </c>
      <c r="BQ14" s="5">
        <f>BN14*0.03</f>
        <v>15.429</v>
      </c>
      <c r="BR14" s="5">
        <f t="shared" si="11"/>
        <v>350</v>
      </c>
      <c r="BS14" s="5">
        <f t="shared" si="9"/>
        <v>-25</v>
      </c>
    </row>
    <row r="15" customHeight="1" spans="1:71">
      <c r="A15" s="22">
        <v>12</v>
      </c>
      <c r="B15" s="45">
        <v>582</v>
      </c>
      <c r="C15" s="45" t="s">
        <v>157</v>
      </c>
      <c r="D15" s="45" t="s">
        <v>146</v>
      </c>
      <c r="E15" s="45" t="s">
        <v>144</v>
      </c>
      <c r="F15" s="5">
        <v>4633</v>
      </c>
      <c r="G15" s="5">
        <v>4900</v>
      </c>
      <c r="H15" s="5">
        <v>5334.03</v>
      </c>
      <c r="I15" s="5">
        <f t="shared" si="10"/>
        <v>701.03</v>
      </c>
      <c r="J15" s="5" t="s">
        <v>12</v>
      </c>
      <c r="K15" s="5">
        <f>H15*0.25</f>
        <v>1333.5075</v>
      </c>
      <c r="L15" s="5"/>
      <c r="M15" s="5">
        <v>142</v>
      </c>
      <c r="N15" s="5">
        <v>170</v>
      </c>
      <c r="O15" s="5">
        <v>48</v>
      </c>
      <c r="P15" s="5">
        <f>VLOOKUP(B:B,[3]Sheet1!$A$1:$B$65536,2,0)</f>
        <v>103</v>
      </c>
      <c r="Q15" s="5">
        <f>VLOOKUP(B:B,[3]Sheet1!$A$1:$C$65536,3,0)</f>
        <v>2037.29</v>
      </c>
      <c r="R15" s="5">
        <f t="shared" si="0"/>
        <v>-15</v>
      </c>
      <c r="S15" s="5" t="s">
        <v>139</v>
      </c>
      <c r="T15" s="5">
        <f>Q15*0.05</f>
        <v>101.8645</v>
      </c>
      <c r="U15" s="5">
        <f>((O15/2+P15)-M15)*1</f>
        <v>-15</v>
      </c>
      <c r="V15" s="5">
        <v>70</v>
      </c>
      <c r="W15" s="5">
        <v>77</v>
      </c>
      <c r="X15" s="5">
        <f>VLOOKUP(B:B,'[2]SQL Results'!$B$1:$V$65536,21,0)</f>
        <v>54</v>
      </c>
      <c r="Y15" s="5">
        <f>VLOOKUP(B:B,'[2]SQL Results'!$B$1:$U$65536,20,0)</f>
        <v>2042.57</v>
      </c>
      <c r="Z15" s="5">
        <v>15</v>
      </c>
      <c r="AA15" s="5">
        <v>178.21</v>
      </c>
      <c r="AB15" s="5">
        <f t="shared" si="1"/>
        <v>-16</v>
      </c>
      <c r="AC15" s="5" t="s">
        <v>139</v>
      </c>
      <c r="AD15" s="5">
        <f>(Y15-AA15)*0.03</f>
        <v>55.9308</v>
      </c>
      <c r="AE15" s="5">
        <f>(X15-V15)*1</f>
        <v>-16</v>
      </c>
      <c r="AF15" s="5">
        <v>12</v>
      </c>
      <c r="AG15" s="5">
        <v>14</v>
      </c>
      <c r="AH15" s="5">
        <f>VLOOKUP(B:B,'[2]SQL Results'!$B$1:$AA$65536,26,0)</f>
        <v>1</v>
      </c>
      <c r="AI15" s="5">
        <f t="shared" si="2"/>
        <v>-11</v>
      </c>
      <c r="AJ15" s="5" t="s">
        <v>139</v>
      </c>
      <c r="AK15" s="5"/>
      <c r="AL15" s="5">
        <v>22</v>
      </c>
      <c r="AM15" s="5">
        <v>25</v>
      </c>
      <c r="AN15" s="69">
        <f>VLOOKUP(B:B,'[2]SQL Results'!$B$1:$AF$65536,31,0)</f>
        <v>14</v>
      </c>
      <c r="AO15" s="56">
        <f>VLOOKUP(B:B,'[2]SQL Results'!$B$1:$AE$65536,30,0)</f>
        <v>2098</v>
      </c>
      <c r="AP15" s="69">
        <v>1306</v>
      </c>
      <c r="AQ15" s="69">
        <f t="shared" si="3"/>
        <v>792</v>
      </c>
      <c r="AR15" s="69">
        <f t="shared" si="4"/>
        <v>-8</v>
      </c>
      <c r="AS15" s="69" t="s">
        <v>139</v>
      </c>
      <c r="AT15" s="5">
        <f>AP15*0.02</f>
        <v>26.12</v>
      </c>
      <c r="AU15" s="5">
        <v>114</v>
      </c>
      <c r="AV15" s="5">
        <v>127</v>
      </c>
      <c r="AW15" s="5">
        <f>VLOOKUP(B:B,'[2]SQL Results'!$B$1:$AJ$65536,35,0)</f>
        <v>3912.21</v>
      </c>
      <c r="AX15" s="5">
        <f t="shared" si="5"/>
        <v>68</v>
      </c>
      <c r="AY15" s="5">
        <v>36</v>
      </c>
      <c r="AZ15" s="5">
        <v>32</v>
      </c>
      <c r="BA15" s="5">
        <f t="shared" si="6"/>
        <v>-46</v>
      </c>
      <c r="BB15" s="5" t="s">
        <v>139</v>
      </c>
      <c r="BC15" s="5">
        <f>AW15*0.03</f>
        <v>117.3663</v>
      </c>
      <c r="BD15" s="5">
        <v>8106</v>
      </c>
      <c r="BE15" s="5">
        <v>8943</v>
      </c>
      <c r="BF15" s="5">
        <v>720</v>
      </c>
      <c r="BG15" s="5">
        <v>4488.02</v>
      </c>
      <c r="BH15" s="5">
        <f t="shared" si="7"/>
        <v>-3617.98</v>
      </c>
      <c r="BI15" s="5" t="s">
        <v>139</v>
      </c>
      <c r="BJ15" s="5">
        <f t="shared" si="12"/>
        <v>150.7208</v>
      </c>
      <c r="BK15" s="5">
        <v>64</v>
      </c>
      <c r="BL15" s="5">
        <v>77</v>
      </c>
      <c r="BM15" s="5">
        <f>VLOOKUP(B:B,'[2]SQL Results'!$B$1:$AP$65536,41,0)</f>
        <v>39</v>
      </c>
      <c r="BN15" s="5">
        <f>VLOOKUP(B:B,'[2]SQL Results'!$B$1:$AO$65536,40,0)</f>
        <v>1086.62</v>
      </c>
      <c r="BO15" s="5">
        <f t="shared" si="8"/>
        <v>-25</v>
      </c>
      <c r="BP15" s="5" t="s">
        <v>139</v>
      </c>
      <c r="BQ15" s="5">
        <f>BN15*0.03</f>
        <v>32.5986</v>
      </c>
      <c r="BR15" s="5">
        <f t="shared" si="11"/>
        <v>1818</v>
      </c>
      <c r="BS15" s="5">
        <f t="shared" si="9"/>
        <v>-31</v>
      </c>
    </row>
    <row r="16" customHeight="1" spans="1:71">
      <c r="A16" s="22">
        <v>13</v>
      </c>
      <c r="B16" s="45">
        <v>581</v>
      </c>
      <c r="C16" s="45" t="s">
        <v>158</v>
      </c>
      <c r="D16" s="45" t="s">
        <v>153</v>
      </c>
      <c r="E16" s="45" t="s">
        <v>144</v>
      </c>
      <c r="F16" s="5">
        <v>2186</v>
      </c>
      <c r="G16" s="5">
        <v>2355</v>
      </c>
      <c r="H16" s="5">
        <v>1176.01</v>
      </c>
      <c r="I16" s="5">
        <f t="shared" si="10"/>
        <v>-1009.99</v>
      </c>
      <c r="J16" s="5" t="s">
        <v>139</v>
      </c>
      <c r="K16" s="5">
        <f>H16*0.14</f>
        <v>164.6414</v>
      </c>
      <c r="L16" s="5">
        <f>I16*0.05</f>
        <v>-50.4995</v>
      </c>
      <c r="M16" s="5">
        <v>186</v>
      </c>
      <c r="N16" s="5">
        <v>223</v>
      </c>
      <c r="O16" s="5">
        <v>23</v>
      </c>
      <c r="P16" s="5">
        <f>VLOOKUP(B:B,[3]Sheet1!$A$1:$B$65536,2,0)</f>
        <v>241</v>
      </c>
      <c r="Q16" s="5">
        <f>VLOOKUP(B:B,[3]Sheet1!$A$1:$C$65536,3,0)</f>
        <v>4165.37000000001</v>
      </c>
      <c r="R16" s="5">
        <f t="shared" si="0"/>
        <v>66.5</v>
      </c>
      <c r="S16" s="5" t="s">
        <v>12</v>
      </c>
      <c r="T16" s="5">
        <f>Q16*0.1</f>
        <v>416.537000000001</v>
      </c>
      <c r="U16" s="5"/>
      <c r="V16" s="5">
        <v>47</v>
      </c>
      <c r="W16" s="5">
        <v>52</v>
      </c>
      <c r="X16" s="5">
        <f>VLOOKUP(B:B,'[2]SQL Results'!$B$1:$V$65536,21,0)</f>
        <v>52</v>
      </c>
      <c r="Y16" s="5">
        <f>VLOOKUP(B:B,'[2]SQL Results'!$B$1:$U$65536,20,0)</f>
        <v>1768</v>
      </c>
      <c r="Z16" s="5">
        <v>20</v>
      </c>
      <c r="AA16" s="5">
        <v>1003</v>
      </c>
      <c r="AB16" s="5">
        <f t="shared" si="1"/>
        <v>5</v>
      </c>
      <c r="AC16" s="5" t="s">
        <v>12</v>
      </c>
      <c r="AD16" s="5">
        <f>(Y16-AA16)*0.05</f>
        <v>38.25</v>
      </c>
      <c r="AE16" s="5"/>
      <c r="AF16" s="5">
        <v>9</v>
      </c>
      <c r="AG16" s="5">
        <v>12</v>
      </c>
      <c r="AH16" s="5">
        <f>VLOOKUP(B:B,'[2]SQL Results'!$B$1:$AA$65536,26,0)</f>
        <v>5</v>
      </c>
      <c r="AI16" s="5">
        <f t="shared" si="2"/>
        <v>-4</v>
      </c>
      <c r="AJ16" s="5" t="s">
        <v>139</v>
      </c>
      <c r="AK16" s="5"/>
      <c r="AL16" s="5">
        <v>17</v>
      </c>
      <c r="AM16" s="5">
        <v>22</v>
      </c>
      <c r="AN16" s="69">
        <f>VLOOKUP(B:B,'[2]SQL Results'!$B$1:$AF$65536,31,0)</f>
        <v>17</v>
      </c>
      <c r="AO16" s="56">
        <f>VLOOKUP(B:B,'[2]SQL Results'!$B$1:$AE$65536,30,0)</f>
        <v>2637</v>
      </c>
      <c r="AP16" s="69">
        <v>855</v>
      </c>
      <c r="AQ16" s="69">
        <f t="shared" si="3"/>
        <v>1782</v>
      </c>
      <c r="AR16" s="69">
        <f t="shared" si="4"/>
        <v>0</v>
      </c>
      <c r="AS16" s="69" t="s">
        <v>11</v>
      </c>
      <c r="AT16" s="5">
        <f>AP16*0.03</f>
        <v>25.65</v>
      </c>
      <c r="AU16" s="5">
        <v>119</v>
      </c>
      <c r="AV16" s="5">
        <v>132</v>
      </c>
      <c r="AW16" s="5">
        <f>VLOOKUP(B:B,'[2]SQL Results'!$B$1:$AJ$65536,35,0)</f>
        <v>6481</v>
      </c>
      <c r="AX16" s="5">
        <f t="shared" si="5"/>
        <v>116</v>
      </c>
      <c r="AY16" s="5">
        <v>40</v>
      </c>
      <c r="AZ16" s="5">
        <v>76</v>
      </c>
      <c r="BA16" s="5">
        <f t="shared" si="6"/>
        <v>-3</v>
      </c>
      <c r="BB16" s="5" t="s">
        <v>139</v>
      </c>
      <c r="BC16" s="5">
        <f>AW16*0.03</f>
        <v>194.43</v>
      </c>
      <c r="BD16" s="5">
        <v>5766</v>
      </c>
      <c r="BE16" s="5">
        <v>6552</v>
      </c>
      <c r="BF16" s="5">
        <v>0</v>
      </c>
      <c r="BG16" s="5">
        <v>3047.1</v>
      </c>
      <c r="BH16" s="5">
        <f t="shared" si="7"/>
        <v>-2718.9</v>
      </c>
      <c r="BI16" s="5" t="s">
        <v>139</v>
      </c>
      <c r="BJ16" s="5">
        <f t="shared" si="12"/>
        <v>121.884</v>
      </c>
      <c r="BK16" s="5">
        <v>60</v>
      </c>
      <c r="BL16" s="5">
        <v>72</v>
      </c>
      <c r="BM16" s="5">
        <f>VLOOKUP(B:B,'[2]SQL Results'!$B$1:$AP$65536,41,0)</f>
        <v>64</v>
      </c>
      <c r="BN16" s="5">
        <f>VLOOKUP(B:B,'[2]SQL Results'!$B$1:$AO$65536,40,0)</f>
        <v>1741.23</v>
      </c>
      <c r="BO16" s="5">
        <f t="shared" si="8"/>
        <v>4</v>
      </c>
      <c r="BP16" s="5" t="s">
        <v>11</v>
      </c>
      <c r="BQ16" s="5">
        <f>BN16*0.04</f>
        <v>69.6492</v>
      </c>
      <c r="BR16" s="5">
        <f t="shared" si="11"/>
        <v>1031</v>
      </c>
      <c r="BS16" s="5">
        <f t="shared" si="9"/>
        <v>-50</v>
      </c>
    </row>
    <row r="17" customHeight="1" spans="1:71">
      <c r="A17" s="22">
        <v>14</v>
      </c>
      <c r="B17" s="45">
        <v>585</v>
      </c>
      <c r="C17" s="45" t="s">
        <v>159</v>
      </c>
      <c r="D17" s="45" t="s">
        <v>153</v>
      </c>
      <c r="E17" s="45" t="s">
        <v>144</v>
      </c>
      <c r="F17" s="5">
        <v>2610</v>
      </c>
      <c r="G17" s="5">
        <v>2821</v>
      </c>
      <c r="H17" s="5">
        <v>2693.1</v>
      </c>
      <c r="I17" s="5">
        <f t="shared" si="10"/>
        <v>83.0999999999999</v>
      </c>
      <c r="J17" s="5" t="s">
        <v>11</v>
      </c>
      <c r="K17" s="5">
        <f>H17*0.15</f>
        <v>403.965</v>
      </c>
      <c r="L17" s="5"/>
      <c r="M17" s="5">
        <v>266</v>
      </c>
      <c r="N17" s="5">
        <v>306</v>
      </c>
      <c r="O17" s="5">
        <v>41</v>
      </c>
      <c r="P17" s="5">
        <f>VLOOKUP(B:B,[3]Sheet1!$A$1:$B$65536,2,0)</f>
        <v>352</v>
      </c>
      <c r="Q17" s="5">
        <f>VLOOKUP(B:B,[3]Sheet1!$A$1:$C$65536,3,0)</f>
        <v>5962.29</v>
      </c>
      <c r="R17" s="5">
        <f t="shared" si="0"/>
        <v>106.5</v>
      </c>
      <c r="S17" s="5" t="s">
        <v>12</v>
      </c>
      <c r="T17" s="5">
        <f>Q17*0.1</f>
        <v>596.229</v>
      </c>
      <c r="U17" s="5"/>
      <c r="V17" s="5">
        <v>47</v>
      </c>
      <c r="W17" s="5">
        <v>52</v>
      </c>
      <c r="X17" s="5">
        <f>VLOOKUP(B:B,'[2]SQL Results'!$B$1:$V$65536,21,0)</f>
        <v>44</v>
      </c>
      <c r="Y17" s="5">
        <f>VLOOKUP(B:B,'[2]SQL Results'!$B$1:$U$65536,20,0)</f>
        <v>1508.31</v>
      </c>
      <c r="Z17" s="5">
        <v>6</v>
      </c>
      <c r="AA17" s="5">
        <v>433.78</v>
      </c>
      <c r="AB17" s="5">
        <f t="shared" si="1"/>
        <v>-3</v>
      </c>
      <c r="AC17" s="5" t="s">
        <v>139</v>
      </c>
      <c r="AD17" s="5">
        <f>(Y17-AA17)*0.03</f>
        <v>32.2359</v>
      </c>
      <c r="AE17" s="5">
        <f>(X17-V17)*1</f>
        <v>-3</v>
      </c>
      <c r="AF17" s="5">
        <v>15</v>
      </c>
      <c r="AG17" s="5">
        <v>18</v>
      </c>
      <c r="AH17" s="5">
        <f>VLOOKUP(B:B,'[2]SQL Results'!$B$1:$AA$65536,26,0)</f>
        <v>21</v>
      </c>
      <c r="AI17" s="5">
        <f t="shared" si="2"/>
        <v>6</v>
      </c>
      <c r="AJ17" s="5" t="s">
        <v>12</v>
      </c>
      <c r="AK17" s="5">
        <f>AH17*5</f>
        <v>105</v>
      </c>
      <c r="AL17" s="5">
        <v>21</v>
      </c>
      <c r="AM17" s="5">
        <v>21</v>
      </c>
      <c r="AN17" s="69">
        <f>VLOOKUP(B:B,'[2]SQL Results'!$B$1:$AF$65536,31,0)</f>
        <v>30</v>
      </c>
      <c r="AO17" s="56">
        <f>VLOOKUP(B:B,'[2]SQL Results'!$B$1:$AE$65536,30,0)</f>
        <v>4463.18</v>
      </c>
      <c r="AP17" s="69">
        <v>2538.78</v>
      </c>
      <c r="AQ17" s="69">
        <f t="shared" si="3"/>
        <v>1924.4</v>
      </c>
      <c r="AR17" s="69">
        <f t="shared" si="4"/>
        <v>9</v>
      </c>
      <c r="AS17" s="69" t="s">
        <v>12</v>
      </c>
      <c r="AT17" s="5">
        <f>AP17*0.04+AQ17*0.01</f>
        <v>120.7952</v>
      </c>
      <c r="AU17" s="5">
        <v>119</v>
      </c>
      <c r="AV17" s="5">
        <v>132</v>
      </c>
      <c r="AW17" s="5">
        <f>VLOOKUP(B:B,'[2]SQL Results'!$B$1:$AJ$65536,35,0)</f>
        <v>8207.54</v>
      </c>
      <c r="AX17" s="5">
        <f t="shared" si="5"/>
        <v>150</v>
      </c>
      <c r="AY17" s="5">
        <v>46</v>
      </c>
      <c r="AZ17" s="5">
        <v>104</v>
      </c>
      <c r="BA17" s="5">
        <f t="shared" si="6"/>
        <v>31</v>
      </c>
      <c r="BB17" s="5" t="s">
        <v>12</v>
      </c>
      <c r="BC17" s="5">
        <f>AW17*0.05</f>
        <v>410.377</v>
      </c>
      <c r="BD17" s="5">
        <v>5006</v>
      </c>
      <c r="BE17" s="5">
        <v>5900</v>
      </c>
      <c r="BF17" s="5">
        <v>0</v>
      </c>
      <c r="BG17" s="5">
        <v>4071.81</v>
      </c>
      <c r="BH17" s="5">
        <f t="shared" si="7"/>
        <v>-934.19</v>
      </c>
      <c r="BI17" s="5" t="s">
        <v>139</v>
      </c>
      <c r="BJ17" s="5">
        <f t="shared" si="12"/>
        <v>162.8724</v>
      </c>
      <c r="BK17" s="5">
        <v>52</v>
      </c>
      <c r="BL17" s="5">
        <v>62</v>
      </c>
      <c r="BM17" s="5">
        <f>VLOOKUP(B:B,'[2]SQL Results'!$B$1:$AP$65536,41,0)</f>
        <v>79</v>
      </c>
      <c r="BN17" s="5">
        <f>VLOOKUP(B:B,'[2]SQL Results'!$B$1:$AO$65536,40,0)</f>
        <v>2072.16</v>
      </c>
      <c r="BO17" s="5">
        <f t="shared" si="8"/>
        <v>27</v>
      </c>
      <c r="BP17" s="5" t="s">
        <v>12</v>
      </c>
      <c r="BQ17" s="5">
        <f>BN17*0.05</f>
        <v>103.608</v>
      </c>
      <c r="BR17" s="5">
        <f t="shared" si="11"/>
        <v>1935</v>
      </c>
      <c r="BS17" s="5">
        <f t="shared" si="9"/>
        <v>-3</v>
      </c>
    </row>
    <row r="18" customHeight="1" spans="1:71">
      <c r="A18" s="22">
        <v>15</v>
      </c>
      <c r="B18" s="45">
        <v>709</v>
      </c>
      <c r="C18" s="45" t="s">
        <v>160</v>
      </c>
      <c r="D18" s="45" t="s">
        <v>150</v>
      </c>
      <c r="E18" s="45" t="s">
        <v>144</v>
      </c>
      <c r="F18" s="5">
        <v>850</v>
      </c>
      <c r="G18" s="5">
        <v>987</v>
      </c>
      <c r="H18" s="5">
        <v>1274</v>
      </c>
      <c r="I18" s="5">
        <f t="shared" si="10"/>
        <v>424</v>
      </c>
      <c r="J18" s="5" t="s">
        <v>12</v>
      </c>
      <c r="K18" s="5">
        <f>H18*0.25</f>
        <v>318.5</v>
      </c>
      <c r="L18" s="5"/>
      <c r="M18" s="5">
        <v>142</v>
      </c>
      <c r="N18" s="5">
        <v>170</v>
      </c>
      <c r="O18" s="5">
        <v>105</v>
      </c>
      <c r="P18" s="5">
        <f>VLOOKUP(B:B,[3]Sheet1!$A$1:$B$65536,2,0)</f>
        <v>194</v>
      </c>
      <c r="Q18" s="5">
        <f>VLOOKUP(B:B,[3]Sheet1!$A$1:$C$65536,3,0)</f>
        <v>3714.05</v>
      </c>
      <c r="R18" s="5">
        <f t="shared" si="0"/>
        <v>104.5</v>
      </c>
      <c r="S18" s="5" t="s">
        <v>12</v>
      </c>
      <c r="T18" s="5">
        <f>Q18*0.1</f>
        <v>371.405</v>
      </c>
      <c r="U18" s="5"/>
      <c r="V18" s="5">
        <v>38</v>
      </c>
      <c r="W18" s="5">
        <v>42</v>
      </c>
      <c r="X18" s="5">
        <f>VLOOKUP(B:B,'[2]SQL Results'!$B$1:$V$65536,21,0)</f>
        <v>50</v>
      </c>
      <c r="Y18" s="5">
        <f>VLOOKUP(B:B,'[2]SQL Results'!$B$1:$U$65536,20,0)</f>
        <v>1848.33</v>
      </c>
      <c r="Z18" s="5">
        <v>9</v>
      </c>
      <c r="AA18" s="5">
        <v>184</v>
      </c>
      <c r="AB18" s="5">
        <f t="shared" si="1"/>
        <v>12</v>
      </c>
      <c r="AC18" s="5" t="s">
        <v>12</v>
      </c>
      <c r="AD18" s="5">
        <f>(Y18-AA18)*0.05</f>
        <v>83.2165</v>
      </c>
      <c r="AE18" s="5"/>
      <c r="AF18" s="5">
        <v>8</v>
      </c>
      <c r="AG18" s="5">
        <v>10</v>
      </c>
      <c r="AH18" s="5">
        <f>VLOOKUP(B:B,'[2]SQL Results'!$B$1:$AA$65536,26,0)</f>
        <v>9</v>
      </c>
      <c r="AI18" s="5">
        <f t="shared" si="2"/>
        <v>1</v>
      </c>
      <c r="AJ18" s="5" t="s">
        <v>11</v>
      </c>
      <c r="AK18" s="5"/>
      <c r="AL18" s="5">
        <v>11</v>
      </c>
      <c r="AM18" s="5">
        <v>14</v>
      </c>
      <c r="AN18" s="69">
        <f>VLOOKUP(B:B,'[2]SQL Results'!$B$1:$AF$65536,31,0)</f>
        <v>31.5</v>
      </c>
      <c r="AO18" s="56">
        <f>VLOOKUP(B:B,'[2]SQL Results'!$B$1:$AE$65536,30,0)</f>
        <v>4901.04</v>
      </c>
      <c r="AP18" s="69">
        <v>644</v>
      </c>
      <c r="AQ18" s="69">
        <f t="shared" si="3"/>
        <v>4257.04</v>
      </c>
      <c r="AR18" s="69">
        <f t="shared" si="4"/>
        <v>20.5</v>
      </c>
      <c r="AS18" s="69" t="s">
        <v>12</v>
      </c>
      <c r="AT18" s="5">
        <f>AP18*0.04+AQ18*0.01</f>
        <v>68.3304</v>
      </c>
      <c r="AU18" s="5">
        <v>91</v>
      </c>
      <c r="AV18" s="5">
        <v>101</v>
      </c>
      <c r="AW18" s="5">
        <f>VLOOKUP(B:B,'[2]SQL Results'!$B$1:$AJ$65536,35,0)</f>
        <v>8857.03</v>
      </c>
      <c r="AX18" s="5">
        <f t="shared" si="5"/>
        <v>160</v>
      </c>
      <c r="AY18" s="5">
        <v>62</v>
      </c>
      <c r="AZ18" s="5">
        <v>98</v>
      </c>
      <c r="BA18" s="5">
        <f t="shared" si="6"/>
        <v>69</v>
      </c>
      <c r="BB18" s="5" t="s">
        <v>12</v>
      </c>
      <c r="BC18" s="5">
        <f>AW18*0.05</f>
        <v>442.8515</v>
      </c>
      <c r="BD18" s="5">
        <v>4206</v>
      </c>
      <c r="BE18" s="5">
        <v>4680</v>
      </c>
      <c r="BF18" s="5">
        <v>1080.03</v>
      </c>
      <c r="BG18" s="5">
        <v>3276.93</v>
      </c>
      <c r="BH18" s="5">
        <f t="shared" si="7"/>
        <v>-929.07</v>
      </c>
      <c r="BI18" s="5" t="s">
        <v>139</v>
      </c>
      <c r="BJ18" s="5">
        <f t="shared" si="12"/>
        <v>87.876</v>
      </c>
      <c r="BK18" s="5">
        <v>35</v>
      </c>
      <c r="BL18" s="5">
        <v>42</v>
      </c>
      <c r="BM18" s="5">
        <f>VLOOKUP(B:B,'[2]SQL Results'!$B$1:$AP$65536,41,0)</f>
        <v>69</v>
      </c>
      <c r="BN18" s="5">
        <f>VLOOKUP(B:B,'[2]SQL Results'!$B$1:$AO$65536,40,0)</f>
        <v>1711.1</v>
      </c>
      <c r="BO18" s="5">
        <f t="shared" si="8"/>
        <v>34</v>
      </c>
      <c r="BP18" s="5" t="s">
        <v>12</v>
      </c>
      <c r="BQ18" s="5">
        <f>BN18*0.05</f>
        <v>85.555</v>
      </c>
      <c r="BR18" s="5">
        <f t="shared" si="11"/>
        <v>1458</v>
      </c>
      <c r="BS18" s="5">
        <f t="shared" si="9"/>
        <v>0</v>
      </c>
    </row>
    <row r="19" customHeight="1" spans="1:71">
      <c r="A19" s="22">
        <v>16</v>
      </c>
      <c r="B19" s="45">
        <v>726</v>
      </c>
      <c r="C19" s="45" t="s">
        <v>161</v>
      </c>
      <c r="D19" s="45" t="s">
        <v>150</v>
      </c>
      <c r="E19" s="45" t="s">
        <v>144</v>
      </c>
      <c r="F19" s="5">
        <v>3243</v>
      </c>
      <c r="G19" s="5">
        <v>3517</v>
      </c>
      <c r="H19" s="5">
        <v>3622.95</v>
      </c>
      <c r="I19" s="5">
        <f t="shared" si="10"/>
        <v>379.95</v>
      </c>
      <c r="J19" s="5" t="s">
        <v>12</v>
      </c>
      <c r="K19" s="5">
        <f>H19*0.25</f>
        <v>905.7375</v>
      </c>
      <c r="L19" s="5"/>
      <c r="M19" s="5">
        <v>167</v>
      </c>
      <c r="N19" s="5">
        <v>200</v>
      </c>
      <c r="O19" s="5">
        <v>159</v>
      </c>
      <c r="P19" s="5">
        <f>VLOOKUP(B:B,[3]Sheet1!$A$1:$B$65536,2,0)</f>
        <v>431</v>
      </c>
      <c r="Q19" s="5">
        <f>VLOOKUP(B:B,[3]Sheet1!$A$1:$C$65536,3,0)</f>
        <v>7333.65</v>
      </c>
      <c r="R19" s="5">
        <f t="shared" si="0"/>
        <v>343.5</v>
      </c>
      <c r="S19" s="5" t="s">
        <v>12</v>
      </c>
      <c r="T19" s="5">
        <f>Q19*0.1</f>
        <v>733.365</v>
      </c>
      <c r="U19" s="5"/>
      <c r="V19" s="5">
        <v>41</v>
      </c>
      <c r="W19" s="5">
        <v>45</v>
      </c>
      <c r="X19" s="5">
        <f>VLOOKUP(B:B,'[2]SQL Results'!$B$1:$V$65536,21,0)</f>
        <v>39</v>
      </c>
      <c r="Y19" s="5">
        <f>VLOOKUP(B:B,'[2]SQL Results'!$B$1:$U$65536,20,0)</f>
        <v>1467.62</v>
      </c>
      <c r="Z19" s="5">
        <v>1</v>
      </c>
      <c r="AA19" s="5">
        <v>120</v>
      </c>
      <c r="AB19" s="5">
        <f t="shared" si="1"/>
        <v>-2</v>
      </c>
      <c r="AC19" s="5" t="s">
        <v>139</v>
      </c>
      <c r="AD19" s="5">
        <f>(Y19-AA19)*0.03</f>
        <v>40.4286</v>
      </c>
      <c r="AE19" s="5">
        <f>(X19-V19)*1</f>
        <v>-2</v>
      </c>
      <c r="AF19" s="5">
        <v>8</v>
      </c>
      <c r="AG19" s="5">
        <v>10</v>
      </c>
      <c r="AH19" s="5">
        <f>VLOOKUP(B:B,'[2]SQL Results'!$B$1:$AA$65536,26,0)</f>
        <v>1</v>
      </c>
      <c r="AI19" s="5">
        <f t="shared" si="2"/>
        <v>-7</v>
      </c>
      <c r="AJ19" s="5" t="s">
        <v>139</v>
      </c>
      <c r="AK19" s="5"/>
      <c r="AL19" s="5">
        <v>11</v>
      </c>
      <c r="AM19" s="5">
        <v>14</v>
      </c>
      <c r="AN19" s="69">
        <f>VLOOKUP(B:B,'[2]SQL Results'!$B$1:$AF$65536,31,0)</f>
        <v>12</v>
      </c>
      <c r="AO19" s="56">
        <f>VLOOKUP(B:B,'[2]SQL Results'!$B$1:$AE$65536,30,0)</f>
        <v>1917</v>
      </c>
      <c r="AP19" s="69">
        <v>135</v>
      </c>
      <c r="AQ19" s="69">
        <f t="shared" si="3"/>
        <v>1782</v>
      </c>
      <c r="AR19" s="69">
        <f t="shared" si="4"/>
        <v>1</v>
      </c>
      <c r="AS19" s="69" t="s">
        <v>11</v>
      </c>
      <c r="AT19" s="5">
        <f>AP19*0.03</f>
        <v>4.05</v>
      </c>
      <c r="AU19" s="5">
        <v>85</v>
      </c>
      <c r="AV19" s="5">
        <v>94</v>
      </c>
      <c r="AW19" s="5">
        <f>VLOOKUP(B:B,'[2]SQL Results'!$B$1:$AJ$65536,35,0)</f>
        <v>4707.55</v>
      </c>
      <c r="AX19" s="5">
        <f t="shared" si="5"/>
        <v>88</v>
      </c>
      <c r="AY19" s="5">
        <v>18</v>
      </c>
      <c r="AZ19" s="5">
        <v>70</v>
      </c>
      <c r="BA19" s="5">
        <f t="shared" si="6"/>
        <v>3</v>
      </c>
      <c r="BB19" s="5" t="s">
        <v>11</v>
      </c>
      <c r="BC19" s="5">
        <f>AW19*0.04</f>
        <v>188.302</v>
      </c>
      <c r="BD19" s="5">
        <v>4206</v>
      </c>
      <c r="BE19" s="5">
        <v>4680</v>
      </c>
      <c r="BF19" s="5">
        <v>360</v>
      </c>
      <c r="BG19" s="5">
        <v>2070.34</v>
      </c>
      <c r="BH19" s="5">
        <f t="shared" si="7"/>
        <v>-2135.66</v>
      </c>
      <c r="BI19" s="5" t="s">
        <v>139</v>
      </c>
      <c r="BJ19" s="5">
        <f t="shared" si="12"/>
        <v>68.4136</v>
      </c>
      <c r="BK19" s="5">
        <v>35</v>
      </c>
      <c r="BL19" s="5">
        <v>42</v>
      </c>
      <c r="BM19" s="5">
        <f>VLOOKUP(B:B,'[2]SQL Results'!$B$1:$AP$65536,41,0)</f>
        <v>11</v>
      </c>
      <c r="BN19" s="5">
        <f>VLOOKUP(B:B,'[2]SQL Results'!$B$1:$AO$65536,40,0)</f>
        <v>305.94</v>
      </c>
      <c r="BO19" s="5">
        <f t="shared" si="8"/>
        <v>-24</v>
      </c>
      <c r="BP19" s="5" t="s">
        <v>139</v>
      </c>
      <c r="BQ19" s="5">
        <f>BN19*0.03</f>
        <v>9.1782</v>
      </c>
      <c r="BR19" s="5">
        <f t="shared" si="11"/>
        <v>1949</v>
      </c>
      <c r="BS19" s="5">
        <f t="shared" si="9"/>
        <v>-2</v>
      </c>
    </row>
    <row r="20" customHeight="1" spans="1:71">
      <c r="A20" s="22">
        <v>17</v>
      </c>
      <c r="B20" s="45">
        <v>727</v>
      </c>
      <c r="C20" s="45" t="s">
        <v>162</v>
      </c>
      <c r="D20" s="45" t="s">
        <v>148</v>
      </c>
      <c r="E20" s="45" t="s">
        <v>144</v>
      </c>
      <c r="F20" s="5">
        <v>937</v>
      </c>
      <c r="G20" s="5">
        <v>1110</v>
      </c>
      <c r="H20" s="5">
        <v>0</v>
      </c>
      <c r="I20" s="5">
        <f t="shared" si="10"/>
        <v>-937</v>
      </c>
      <c r="J20" s="5" t="s">
        <v>139</v>
      </c>
      <c r="K20" s="5">
        <f t="shared" ref="K20:K25" si="13">H20*0.14</f>
        <v>0</v>
      </c>
      <c r="L20" s="5">
        <f t="shared" ref="L20:L25" si="14">I20*0.05</f>
        <v>-46.85</v>
      </c>
      <c r="M20" s="5">
        <v>108</v>
      </c>
      <c r="N20" s="5">
        <v>130</v>
      </c>
      <c r="O20" s="5">
        <v>11</v>
      </c>
      <c r="P20" s="5">
        <f>VLOOKUP(B:B,[3]Sheet1!$A$1:$B$65536,2,0)</f>
        <v>53</v>
      </c>
      <c r="Q20" s="5">
        <f>VLOOKUP(B:B,[3]Sheet1!$A$1:$C$65536,3,0)</f>
        <v>1020.56</v>
      </c>
      <c r="R20" s="5">
        <f t="shared" si="0"/>
        <v>-49.5</v>
      </c>
      <c r="S20" s="5" t="s">
        <v>139</v>
      </c>
      <c r="T20" s="5">
        <f>Q20*0.05</f>
        <v>51.028</v>
      </c>
      <c r="U20" s="5">
        <f>((O20/2+P20)-M20)*1</f>
        <v>-49.5</v>
      </c>
      <c r="V20" s="5">
        <v>15</v>
      </c>
      <c r="W20" s="5">
        <v>18</v>
      </c>
      <c r="X20" s="5">
        <f>VLOOKUP(B:B,'[2]SQL Results'!$B$1:$V$65536,21,0)</f>
        <v>20</v>
      </c>
      <c r="Y20" s="5">
        <f>VLOOKUP(B:B,'[2]SQL Results'!$B$1:$U$65536,20,0)</f>
        <v>731.79</v>
      </c>
      <c r="Z20" s="5">
        <v>2</v>
      </c>
      <c r="AA20" s="5">
        <v>81</v>
      </c>
      <c r="AB20" s="5">
        <f t="shared" si="1"/>
        <v>5</v>
      </c>
      <c r="AC20" s="5" t="s">
        <v>12</v>
      </c>
      <c r="AD20" s="5">
        <f>(Y20-AA20)*0.05</f>
        <v>32.5395</v>
      </c>
      <c r="AE20" s="5"/>
      <c r="AF20" s="5">
        <v>5</v>
      </c>
      <c r="AG20" s="5">
        <v>6</v>
      </c>
      <c r="AH20" s="5">
        <f>VLOOKUP(B:B,'[2]SQL Results'!$B$1:$AA$65536,26,0)</f>
        <v>0</v>
      </c>
      <c r="AI20" s="5">
        <f t="shared" si="2"/>
        <v>-5</v>
      </c>
      <c r="AJ20" s="5" t="s">
        <v>139</v>
      </c>
      <c r="AK20" s="5"/>
      <c r="AL20" s="5">
        <v>12</v>
      </c>
      <c r="AM20" s="5">
        <v>15</v>
      </c>
      <c r="AN20" s="69">
        <f>VLOOKUP(B:B,'[2]SQL Results'!$B$1:$AF$65536,31,0)</f>
        <v>10</v>
      </c>
      <c r="AO20" s="56">
        <f>VLOOKUP(B:B,'[2]SQL Results'!$B$1:$AE$65536,30,0)</f>
        <v>1521.01</v>
      </c>
      <c r="AP20" s="69">
        <v>135</v>
      </c>
      <c r="AQ20" s="69">
        <f t="shared" si="3"/>
        <v>1386.01</v>
      </c>
      <c r="AR20" s="69">
        <f t="shared" si="4"/>
        <v>-2</v>
      </c>
      <c r="AS20" s="69" t="s">
        <v>139</v>
      </c>
      <c r="AT20" s="5">
        <f t="shared" ref="AT20:AT26" si="15">AP20*0.02</f>
        <v>2.7</v>
      </c>
      <c r="AU20" s="5">
        <v>61</v>
      </c>
      <c r="AV20" s="5">
        <v>68</v>
      </c>
      <c r="AW20" s="5">
        <f>VLOOKUP(B:B,'[2]SQL Results'!$B$1:$AJ$65536,35,0)</f>
        <v>5578.18</v>
      </c>
      <c r="AX20" s="5">
        <f t="shared" si="5"/>
        <v>97.6</v>
      </c>
      <c r="AY20" s="5">
        <v>7</v>
      </c>
      <c r="AZ20" s="5">
        <v>90.6</v>
      </c>
      <c r="BA20" s="5">
        <f t="shared" si="6"/>
        <v>36.6</v>
      </c>
      <c r="BB20" s="5" t="s">
        <v>12</v>
      </c>
      <c r="BC20" s="5">
        <f>AW20*0.05</f>
        <v>278.909</v>
      </c>
      <c r="BD20" s="5">
        <v>3170</v>
      </c>
      <c r="BE20" s="5">
        <v>3557</v>
      </c>
      <c r="BF20" s="5">
        <v>175</v>
      </c>
      <c r="BG20" s="5">
        <v>2140.79</v>
      </c>
      <c r="BH20" s="5">
        <f t="shared" si="7"/>
        <v>-1029.21</v>
      </c>
      <c r="BI20" s="5" t="s">
        <v>139</v>
      </c>
      <c r="BJ20" s="5">
        <f t="shared" si="12"/>
        <v>78.6316</v>
      </c>
      <c r="BK20" s="5">
        <v>24</v>
      </c>
      <c r="BL20" s="5">
        <v>29</v>
      </c>
      <c r="BM20" s="5">
        <f>VLOOKUP(B:B,'[2]SQL Results'!$B$1:$AP$65536,41,0)</f>
        <v>18</v>
      </c>
      <c r="BN20" s="5">
        <f>VLOOKUP(B:B,'[2]SQL Results'!$B$1:$AO$65536,40,0)</f>
        <v>450.46</v>
      </c>
      <c r="BO20" s="5">
        <f t="shared" si="8"/>
        <v>-6</v>
      </c>
      <c r="BP20" s="5" t="s">
        <v>139</v>
      </c>
      <c r="BQ20" s="5">
        <f>BN20*0.03</f>
        <v>13.5138</v>
      </c>
      <c r="BR20" s="5">
        <f t="shared" si="11"/>
        <v>457</v>
      </c>
      <c r="BS20" s="5">
        <f t="shared" si="9"/>
        <v>-96</v>
      </c>
    </row>
    <row r="21" customHeight="1" spans="1:71">
      <c r="A21" s="22">
        <v>18</v>
      </c>
      <c r="B21" s="45">
        <v>730</v>
      </c>
      <c r="C21" s="45" t="s">
        <v>163</v>
      </c>
      <c r="D21" s="45" t="s">
        <v>153</v>
      </c>
      <c r="E21" s="45" t="s">
        <v>144</v>
      </c>
      <c r="F21" s="5">
        <v>1412</v>
      </c>
      <c r="G21" s="5">
        <v>1644</v>
      </c>
      <c r="H21" s="5">
        <v>994.2</v>
      </c>
      <c r="I21" s="5">
        <f t="shared" si="10"/>
        <v>-417.8</v>
      </c>
      <c r="J21" s="5" t="s">
        <v>139</v>
      </c>
      <c r="K21" s="5">
        <f t="shared" si="13"/>
        <v>139.188</v>
      </c>
      <c r="L21" s="5">
        <f t="shared" si="14"/>
        <v>-20.89</v>
      </c>
      <c r="M21" s="5">
        <v>142</v>
      </c>
      <c r="N21" s="5">
        <v>170</v>
      </c>
      <c r="O21" s="5">
        <v>33</v>
      </c>
      <c r="P21" s="5">
        <f>VLOOKUP(B:B,[3]Sheet1!$A$1:$B$65536,2,0)</f>
        <v>164</v>
      </c>
      <c r="Q21" s="5">
        <f>VLOOKUP(B:B,[3]Sheet1!$A$1:$C$65536,3,0)</f>
        <v>3232.21</v>
      </c>
      <c r="R21" s="5">
        <f t="shared" si="0"/>
        <v>38.5</v>
      </c>
      <c r="S21" s="5" t="s">
        <v>12</v>
      </c>
      <c r="T21" s="5">
        <f>Q21*0.1</f>
        <v>323.221</v>
      </c>
      <c r="U21" s="5"/>
      <c r="V21" s="5">
        <v>38</v>
      </c>
      <c r="W21" s="5">
        <v>42</v>
      </c>
      <c r="X21" s="5">
        <f>VLOOKUP(B:B,'[2]SQL Results'!$B$1:$V$65536,21,0)</f>
        <v>30</v>
      </c>
      <c r="Y21" s="5">
        <f>VLOOKUP(B:B,'[2]SQL Results'!$B$1:$U$65536,20,0)</f>
        <v>1113.45</v>
      </c>
      <c r="Z21" s="5">
        <v>4</v>
      </c>
      <c r="AA21" s="5">
        <v>306</v>
      </c>
      <c r="AB21" s="5">
        <f t="shared" si="1"/>
        <v>-8</v>
      </c>
      <c r="AC21" s="5" t="s">
        <v>139</v>
      </c>
      <c r="AD21" s="5">
        <f>(Y21-AA21)*0.03</f>
        <v>24.2235</v>
      </c>
      <c r="AE21" s="5">
        <f>(X21-V21)*1</f>
        <v>-8</v>
      </c>
      <c r="AF21" s="5">
        <v>10</v>
      </c>
      <c r="AG21" s="5">
        <v>12</v>
      </c>
      <c r="AH21" s="5">
        <f>VLOOKUP(B:B,'[2]SQL Results'!$B$1:$AA$65536,26,0)</f>
        <v>31</v>
      </c>
      <c r="AI21" s="5">
        <f t="shared" si="2"/>
        <v>21</v>
      </c>
      <c r="AJ21" s="5" t="s">
        <v>12</v>
      </c>
      <c r="AK21" s="5">
        <f>AH21*5</f>
        <v>155</v>
      </c>
      <c r="AL21" s="5">
        <v>19</v>
      </c>
      <c r="AM21" s="5">
        <v>25</v>
      </c>
      <c r="AN21" s="69">
        <f>VLOOKUP(B:B,'[2]SQL Results'!$B$1:$AF$65536,31,0)</f>
        <v>6</v>
      </c>
      <c r="AO21" s="56">
        <f>VLOOKUP(B:B,'[2]SQL Results'!$B$1:$AE$65536,30,0)</f>
        <v>822</v>
      </c>
      <c r="AP21" s="69">
        <v>624</v>
      </c>
      <c r="AQ21" s="69">
        <f t="shared" si="3"/>
        <v>198</v>
      </c>
      <c r="AR21" s="69">
        <f t="shared" si="4"/>
        <v>-13</v>
      </c>
      <c r="AS21" s="69" t="s">
        <v>139</v>
      </c>
      <c r="AT21" s="5">
        <f t="shared" si="15"/>
        <v>12.48</v>
      </c>
      <c r="AU21" s="5">
        <v>151</v>
      </c>
      <c r="AV21" s="5">
        <v>168</v>
      </c>
      <c r="AW21" s="5">
        <f>VLOOKUP(B:B,'[2]SQL Results'!$B$1:$AJ$65536,35,0)</f>
        <v>9116.38</v>
      </c>
      <c r="AX21" s="5">
        <f t="shared" si="5"/>
        <v>155</v>
      </c>
      <c r="AY21" s="5">
        <v>53</v>
      </c>
      <c r="AZ21" s="5">
        <v>102</v>
      </c>
      <c r="BA21" s="5">
        <f t="shared" si="6"/>
        <v>4</v>
      </c>
      <c r="BB21" s="5" t="s">
        <v>11</v>
      </c>
      <c r="BC21" s="5">
        <f>AW21*0.04</f>
        <v>364.6552</v>
      </c>
      <c r="BD21" s="5">
        <v>8206</v>
      </c>
      <c r="BE21" s="5">
        <v>8690</v>
      </c>
      <c r="BF21" s="5">
        <v>900</v>
      </c>
      <c r="BG21" s="5">
        <v>6168.63</v>
      </c>
      <c r="BH21" s="5">
        <f t="shared" si="7"/>
        <v>-2037.37</v>
      </c>
      <c r="BI21" s="5" t="s">
        <v>139</v>
      </c>
      <c r="BJ21" s="5">
        <f t="shared" si="12"/>
        <v>210.7452</v>
      </c>
      <c r="BK21" s="5">
        <v>45</v>
      </c>
      <c r="BL21" s="5">
        <v>54</v>
      </c>
      <c r="BM21" s="5">
        <f>VLOOKUP(B:B,'[2]SQL Results'!$B$1:$AP$65536,41,0)</f>
        <v>25</v>
      </c>
      <c r="BN21" s="5">
        <f>VLOOKUP(B:B,'[2]SQL Results'!$B$1:$AO$65536,40,0)</f>
        <v>703.66</v>
      </c>
      <c r="BO21" s="5">
        <f t="shared" si="8"/>
        <v>-20</v>
      </c>
      <c r="BP21" s="5" t="s">
        <v>139</v>
      </c>
      <c r="BQ21" s="5">
        <f>BN21*0.03</f>
        <v>21.1098</v>
      </c>
      <c r="BR21" s="5">
        <f t="shared" si="11"/>
        <v>1251</v>
      </c>
      <c r="BS21" s="5">
        <f t="shared" si="9"/>
        <v>-29</v>
      </c>
    </row>
    <row r="22" customHeight="1" spans="1:71">
      <c r="A22" s="22">
        <v>19</v>
      </c>
      <c r="B22" s="45">
        <v>347</v>
      </c>
      <c r="C22" s="45" t="s">
        <v>164</v>
      </c>
      <c r="D22" s="45" t="s">
        <v>143</v>
      </c>
      <c r="E22" s="45" t="s">
        <v>144</v>
      </c>
      <c r="F22" s="5">
        <v>1532</v>
      </c>
      <c r="G22" s="5">
        <v>1788</v>
      </c>
      <c r="H22" s="5">
        <v>440</v>
      </c>
      <c r="I22" s="5">
        <f t="shared" si="10"/>
        <v>-1092</v>
      </c>
      <c r="J22" s="5" t="s">
        <v>139</v>
      </c>
      <c r="K22" s="5">
        <f t="shared" si="13"/>
        <v>61.6</v>
      </c>
      <c r="L22" s="5">
        <f t="shared" si="14"/>
        <v>-54.6</v>
      </c>
      <c r="M22" s="5">
        <v>100</v>
      </c>
      <c r="N22" s="5">
        <v>120</v>
      </c>
      <c r="O22" s="5">
        <v>9</v>
      </c>
      <c r="P22" s="5">
        <f>VLOOKUP(B:B,[3]Sheet1!$A$1:$B$65536,2,0)</f>
        <v>74</v>
      </c>
      <c r="Q22" s="5">
        <f>VLOOKUP(B:B,[3]Sheet1!$A$1:$C$65536,3,0)</f>
        <v>1445.24</v>
      </c>
      <c r="R22" s="5">
        <f t="shared" si="0"/>
        <v>-21.5</v>
      </c>
      <c r="S22" s="5" t="s">
        <v>139</v>
      </c>
      <c r="T22" s="5">
        <f>Q22*0.05</f>
        <v>72.262</v>
      </c>
      <c r="U22" s="5">
        <f>((O22/2+P22)-M22)*1</f>
        <v>-21.5</v>
      </c>
      <c r="V22" s="5">
        <v>20</v>
      </c>
      <c r="W22" s="5">
        <v>24</v>
      </c>
      <c r="X22" s="5">
        <f>VLOOKUP(B:B,'[2]SQL Results'!$B$1:$V$65536,21,0)</f>
        <v>21</v>
      </c>
      <c r="Y22" s="5">
        <f>VLOOKUP(B:B,'[2]SQL Results'!$B$1:$U$65536,20,0)</f>
        <v>834.38</v>
      </c>
      <c r="Z22" s="5">
        <v>6</v>
      </c>
      <c r="AA22" s="5">
        <v>60</v>
      </c>
      <c r="AB22" s="5">
        <f t="shared" si="1"/>
        <v>1</v>
      </c>
      <c r="AC22" s="5" t="s">
        <v>11</v>
      </c>
      <c r="AD22" s="5">
        <f>(Y22-AA22)*0.04</f>
        <v>30.9752</v>
      </c>
      <c r="AE22" s="5"/>
      <c r="AF22" s="5">
        <v>6</v>
      </c>
      <c r="AG22" s="5">
        <v>7</v>
      </c>
      <c r="AH22" s="5">
        <f>VLOOKUP(B:B,'[2]SQL Results'!$B$1:$AA$65536,26,0)</f>
        <v>0</v>
      </c>
      <c r="AI22" s="5">
        <f t="shared" si="2"/>
        <v>-6</v>
      </c>
      <c r="AJ22" s="5" t="s">
        <v>139</v>
      </c>
      <c r="AK22" s="5"/>
      <c r="AL22" s="5">
        <v>11</v>
      </c>
      <c r="AM22" s="5">
        <v>14</v>
      </c>
      <c r="AN22" s="69">
        <f>VLOOKUP(B:B,'[2]SQL Results'!$B$1:$AF$65536,31,0)</f>
        <v>4</v>
      </c>
      <c r="AO22" s="56">
        <f>VLOOKUP(B:B,'[2]SQL Results'!$B$1:$AE$65536,30,0)</f>
        <v>603</v>
      </c>
      <c r="AP22" s="69">
        <v>405</v>
      </c>
      <c r="AQ22" s="69">
        <f t="shared" si="3"/>
        <v>198</v>
      </c>
      <c r="AR22" s="69">
        <f t="shared" si="4"/>
        <v>-7</v>
      </c>
      <c r="AS22" s="69" t="s">
        <v>139</v>
      </c>
      <c r="AT22" s="5">
        <f t="shared" si="15"/>
        <v>8.1</v>
      </c>
      <c r="AU22" s="5">
        <v>62</v>
      </c>
      <c r="AV22" s="5">
        <v>69</v>
      </c>
      <c r="AW22" s="5">
        <f>VLOOKUP(B:B,'[2]SQL Results'!$B$1:$AJ$65536,35,0)</f>
        <v>1654</v>
      </c>
      <c r="AX22" s="5">
        <f t="shared" si="5"/>
        <v>30</v>
      </c>
      <c r="AY22" s="5">
        <v>2</v>
      </c>
      <c r="AZ22" s="5">
        <v>28</v>
      </c>
      <c r="BA22" s="5">
        <f t="shared" si="6"/>
        <v>-32</v>
      </c>
      <c r="BB22" s="5" t="s">
        <v>139</v>
      </c>
      <c r="BC22" s="5">
        <f>AW22*0.03</f>
        <v>49.62</v>
      </c>
      <c r="BD22" s="5">
        <v>2807</v>
      </c>
      <c r="BE22" s="5">
        <v>3360</v>
      </c>
      <c r="BF22" s="5">
        <v>0</v>
      </c>
      <c r="BG22" s="5">
        <v>948.58</v>
      </c>
      <c r="BH22" s="5">
        <f t="shared" si="7"/>
        <v>-1858.42</v>
      </c>
      <c r="BI22" s="5" t="s">
        <v>139</v>
      </c>
      <c r="BJ22" s="5">
        <f t="shared" si="12"/>
        <v>37.9432</v>
      </c>
      <c r="BK22" s="5">
        <v>29</v>
      </c>
      <c r="BL22" s="5">
        <v>35</v>
      </c>
      <c r="BM22" s="5">
        <f>VLOOKUP(B:B,'[2]SQL Results'!$B$1:$AP$65536,41,0)</f>
        <v>35</v>
      </c>
      <c r="BN22" s="5">
        <f>VLOOKUP(B:B,'[2]SQL Results'!$B$1:$AO$65536,40,0)</f>
        <v>962.75</v>
      </c>
      <c r="BO22" s="5">
        <f t="shared" si="8"/>
        <v>6</v>
      </c>
      <c r="BP22" s="5" t="s">
        <v>12</v>
      </c>
      <c r="BQ22" s="5">
        <f>BN22*0.05</f>
        <v>48.1375</v>
      </c>
      <c r="BR22" s="5">
        <f t="shared" si="11"/>
        <v>309</v>
      </c>
      <c r="BS22" s="5">
        <f t="shared" si="9"/>
        <v>-76</v>
      </c>
    </row>
    <row r="23" customHeight="1" spans="1:71">
      <c r="A23" s="22">
        <v>20</v>
      </c>
      <c r="B23" s="45">
        <v>745</v>
      </c>
      <c r="C23" s="45" t="s">
        <v>165</v>
      </c>
      <c r="D23" s="45" t="s">
        <v>143</v>
      </c>
      <c r="E23" s="45" t="s">
        <v>144</v>
      </c>
      <c r="F23" s="5">
        <v>1400</v>
      </c>
      <c r="G23" s="5">
        <v>1540</v>
      </c>
      <c r="H23" s="5">
        <v>363.01</v>
      </c>
      <c r="I23" s="5">
        <f t="shared" si="10"/>
        <v>-1036.99</v>
      </c>
      <c r="J23" s="5" t="s">
        <v>139</v>
      </c>
      <c r="K23" s="5">
        <f t="shared" si="13"/>
        <v>50.8214</v>
      </c>
      <c r="L23" s="5">
        <f t="shared" si="14"/>
        <v>-51.8495</v>
      </c>
      <c r="M23" s="5">
        <v>106</v>
      </c>
      <c r="N23" s="5">
        <v>127</v>
      </c>
      <c r="O23" s="5">
        <v>13</v>
      </c>
      <c r="P23" s="5">
        <f>VLOOKUP(B:B,[3]Sheet1!$A$1:$B$65536,2,0)</f>
        <v>58</v>
      </c>
      <c r="Q23" s="5">
        <f>VLOOKUP(B:B,[3]Sheet1!$A$1:$C$65536,3,0)</f>
        <v>1112.89</v>
      </c>
      <c r="R23" s="5">
        <f t="shared" si="0"/>
        <v>-41.5</v>
      </c>
      <c r="S23" s="5" t="s">
        <v>139</v>
      </c>
      <c r="T23" s="5">
        <f>Q23*0.05</f>
        <v>55.6445</v>
      </c>
      <c r="U23" s="5">
        <f>((O23/2+P23)-M23)*1</f>
        <v>-41.5</v>
      </c>
      <c r="V23" s="5">
        <v>29</v>
      </c>
      <c r="W23" s="5">
        <v>32</v>
      </c>
      <c r="X23" s="5">
        <f>VLOOKUP(B:B,'[2]SQL Results'!$B$1:$V$65536,21,0)</f>
        <v>26</v>
      </c>
      <c r="Y23" s="5">
        <f>VLOOKUP(B:B,'[2]SQL Results'!$B$1:$U$65536,20,0)</f>
        <v>919.59</v>
      </c>
      <c r="Z23" s="5">
        <v>18</v>
      </c>
      <c r="AA23" s="5">
        <v>110.67</v>
      </c>
      <c r="AB23" s="5">
        <f t="shared" si="1"/>
        <v>-3</v>
      </c>
      <c r="AC23" s="5" t="s">
        <v>139</v>
      </c>
      <c r="AD23" s="5">
        <f>(Y23-AA23)*0.03</f>
        <v>24.2676</v>
      </c>
      <c r="AE23" s="5">
        <f>(X23-V23)*1</f>
        <v>-3</v>
      </c>
      <c r="AF23" s="5">
        <v>6</v>
      </c>
      <c r="AG23" s="5">
        <v>7</v>
      </c>
      <c r="AH23" s="5">
        <f>VLOOKUP(B:B,'[2]SQL Results'!$B$1:$AA$65536,26,0)</f>
        <v>1</v>
      </c>
      <c r="AI23" s="5">
        <f t="shared" si="2"/>
        <v>-5</v>
      </c>
      <c r="AJ23" s="5" t="s">
        <v>139</v>
      </c>
      <c r="AK23" s="5"/>
      <c r="AL23" s="5">
        <v>9</v>
      </c>
      <c r="AM23" s="5">
        <v>11</v>
      </c>
      <c r="AN23" s="69">
        <f>VLOOKUP(B:B,'[2]SQL Results'!$B$1:$AF$65536,31,0)</f>
        <v>6</v>
      </c>
      <c r="AO23" s="56">
        <f>VLOOKUP(B:B,'[2]SQL Results'!$B$1:$AE$65536,30,0)</f>
        <v>724.6</v>
      </c>
      <c r="AP23" s="69">
        <v>724.6</v>
      </c>
      <c r="AQ23" s="69">
        <f t="shared" si="3"/>
        <v>0</v>
      </c>
      <c r="AR23" s="69">
        <f t="shared" si="4"/>
        <v>-3</v>
      </c>
      <c r="AS23" s="69" t="s">
        <v>139</v>
      </c>
      <c r="AT23" s="5">
        <f t="shared" si="15"/>
        <v>14.492</v>
      </c>
      <c r="AU23" s="5">
        <v>62</v>
      </c>
      <c r="AV23" s="5">
        <v>69</v>
      </c>
      <c r="AW23" s="5">
        <f>VLOOKUP(B:B,'[2]SQL Results'!$B$1:$AJ$65536,35,0)</f>
        <v>4358.71</v>
      </c>
      <c r="AX23" s="5">
        <f t="shared" si="5"/>
        <v>79</v>
      </c>
      <c r="AY23" s="5">
        <v>33</v>
      </c>
      <c r="AZ23" s="5">
        <v>46</v>
      </c>
      <c r="BA23" s="5">
        <f t="shared" si="6"/>
        <v>17</v>
      </c>
      <c r="BB23" s="5" t="s">
        <v>12</v>
      </c>
      <c r="BC23" s="5">
        <f>AW23*0.05</f>
        <v>217.9355</v>
      </c>
      <c r="BD23" s="5">
        <v>3406</v>
      </c>
      <c r="BE23" s="5">
        <v>3720</v>
      </c>
      <c r="BF23" s="5">
        <v>0</v>
      </c>
      <c r="BG23" s="5">
        <v>2533.5</v>
      </c>
      <c r="BH23" s="5">
        <f t="shared" si="7"/>
        <v>-872.5</v>
      </c>
      <c r="BI23" s="5" t="s">
        <v>139</v>
      </c>
      <c r="BJ23" s="5">
        <f t="shared" si="12"/>
        <v>101.34</v>
      </c>
      <c r="BK23" s="5">
        <v>29</v>
      </c>
      <c r="BL23" s="5">
        <v>35</v>
      </c>
      <c r="BM23" s="5">
        <f>VLOOKUP(B:B,'[2]SQL Results'!$B$1:$AP$65536,41,0)</f>
        <v>32</v>
      </c>
      <c r="BN23" s="5">
        <f>VLOOKUP(B:B,'[2]SQL Results'!$B$1:$AO$65536,40,0)</f>
        <v>857.96</v>
      </c>
      <c r="BO23" s="5">
        <f t="shared" si="8"/>
        <v>3</v>
      </c>
      <c r="BP23" s="5" t="s">
        <v>11</v>
      </c>
      <c r="BQ23" s="5">
        <f>BN23*0.04</f>
        <v>34.3184</v>
      </c>
      <c r="BR23" s="5">
        <f t="shared" si="11"/>
        <v>499</v>
      </c>
      <c r="BS23" s="5">
        <f t="shared" si="9"/>
        <v>-96</v>
      </c>
    </row>
    <row r="24" customHeight="1" spans="1:71">
      <c r="A24" s="22">
        <v>21</v>
      </c>
      <c r="B24" s="45">
        <v>752</v>
      </c>
      <c r="C24" s="45" t="s">
        <v>166</v>
      </c>
      <c r="D24" s="45" t="s">
        <v>148</v>
      </c>
      <c r="E24" s="45" t="s">
        <v>144</v>
      </c>
      <c r="F24" s="5">
        <v>1280</v>
      </c>
      <c r="G24" s="5">
        <v>1486</v>
      </c>
      <c r="H24" s="5">
        <v>415</v>
      </c>
      <c r="I24" s="5">
        <f t="shared" si="10"/>
        <v>-865</v>
      </c>
      <c r="J24" s="5" t="s">
        <v>139</v>
      </c>
      <c r="K24" s="5">
        <f t="shared" si="13"/>
        <v>58.1</v>
      </c>
      <c r="L24" s="5">
        <f t="shared" si="14"/>
        <v>-43.25</v>
      </c>
      <c r="M24" s="5">
        <v>104</v>
      </c>
      <c r="N24" s="5">
        <v>125</v>
      </c>
      <c r="O24" s="5">
        <v>7</v>
      </c>
      <c r="P24" s="5">
        <f>VLOOKUP(B:B,[3]Sheet1!$A$1:$B$65536,2,0)</f>
        <v>36</v>
      </c>
      <c r="Q24" s="5">
        <f>VLOOKUP(B:B,[3]Sheet1!$A$1:$C$65536,3,0)</f>
        <v>689.11</v>
      </c>
      <c r="R24" s="5">
        <f t="shared" si="0"/>
        <v>-64.5</v>
      </c>
      <c r="S24" s="5" t="s">
        <v>139</v>
      </c>
      <c r="T24" s="5">
        <f>Q24*0.05</f>
        <v>34.4555</v>
      </c>
      <c r="U24" s="5">
        <f>((O24/2+P24)-M24)*1</f>
        <v>-64.5</v>
      </c>
      <c r="V24" s="5">
        <v>15</v>
      </c>
      <c r="W24" s="5">
        <v>18</v>
      </c>
      <c r="X24" s="5">
        <f>VLOOKUP(B:B,'[2]SQL Results'!$B$1:$V$65536,21,0)</f>
        <v>14</v>
      </c>
      <c r="Y24" s="5">
        <f>VLOOKUP(B:B,'[2]SQL Results'!$B$1:$U$65536,20,0)</f>
        <v>603.78</v>
      </c>
      <c r="Z24" s="5">
        <v>19</v>
      </c>
      <c r="AA24" s="5">
        <v>60</v>
      </c>
      <c r="AB24" s="5">
        <f t="shared" si="1"/>
        <v>-1</v>
      </c>
      <c r="AC24" s="5" t="s">
        <v>139</v>
      </c>
      <c r="AD24" s="5">
        <f>(Y24-AA24)*0.03</f>
        <v>16.3134</v>
      </c>
      <c r="AE24" s="5">
        <f>(X24-V24)*1</f>
        <v>-1</v>
      </c>
      <c r="AF24" s="5">
        <v>5</v>
      </c>
      <c r="AG24" s="5">
        <v>6</v>
      </c>
      <c r="AH24" s="5">
        <f>VLOOKUP(B:B,'[2]SQL Results'!$B$1:$AA$65536,26,0)</f>
        <v>4</v>
      </c>
      <c r="AI24" s="5">
        <f t="shared" si="2"/>
        <v>-1</v>
      </c>
      <c r="AJ24" s="5" t="s">
        <v>139</v>
      </c>
      <c r="AK24" s="5"/>
      <c r="AL24" s="5">
        <v>9</v>
      </c>
      <c r="AM24" s="5">
        <v>14</v>
      </c>
      <c r="AN24" s="69">
        <f>VLOOKUP(B:B,'[2]SQL Results'!$B$1:$AF$65536,31,0)</f>
        <v>4</v>
      </c>
      <c r="AO24" s="56">
        <f>VLOOKUP(B:B,'[2]SQL Results'!$B$1:$AE$65536,30,0)</f>
        <v>405.01</v>
      </c>
      <c r="AP24" s="69">
        <v>405.01</v>
      </c>
      <c r="AQ24" s="69">
        <f t="shared" si="3"/>
        <v>0</v>
      </c>
      <c r="AR24" s="69">
        <f t="shared" si="4"/>
        <v>-5</v>
      </c>
      <c r="AS24" s="69" t="s">
        <v>139</v>
      </c>
      <c r="AT24" s="5">
        <f t="shared" si="15"/>
        <v>8.1002</v>
      </c>
      <c r="AU24" s="5">
        <v>61</v>
      </c>
      <c r="AV24" s="5">
        <v>68</v>
      </c>
      <c r="AW24" s="5">
        <f>VLOOKUP(B:B,'[2]SQL Results'!$B$1:$AJ$65536,35,0)</f>
        <v>1473</v>
      </c>
      <c r="AX24" s="5">
        <f t="shared" si="5"/>
        <v>23</v>
      </c>
      <c r="AY24" s="5">
        <v>9</v>
      </c>
      <c r="AZ24" s="5">
        <v>14</v>
      </c>
      <c r="BA24" s="5">
        <f t="shared" si="6"/>
        <v>-38</v>
      </c>
      <c r="BB24" s="5" t="s">
        <v>139</v>
      </c>
      <c r="BC24" s="5">
        <f>AW24*0.03</f>
        <v>44.19</v>
      </c>
      <c r="BD24" s="5">
        <v>1307</v>
      </c>
      <c r="BE24" s="5">
        <v>1568</v>
      </c>
      <c r="BF24" s="5">
        <v>0</v>
      </c>
      <c r="BG24" s="5">
        <v>288.5</v>
      </c>
      <c r="BH24" s="5">
        <f t="shared" si="7"/>
        <v>-1018.5</v>
      </c>
      <c r="BI24" s="5" t="s">
        <v>139</v>
      </c>
      <c r="BJ24" s="5">
        <f t="shared" si="12"/>
        <v>11.54</v>
      </c>
      <c r="BK24" s="5">
        <v>24</v>
      </c>
      <c r="BL24" s="5">
        <v>29</v>
      </c>
      <c r="BM24" s="5">
        <f>VLOOKUP(B:B,'[2]SQL Results'!$B$1:$AP$65536,41,0)</f>
        <v>13</v>
      </c>
      <c r="BN24" s="5">
        <f>VLOOKUP(B:B,'[2]SQL Results'!$B$1:$AO$65536,40,0)</f>
        <v>349.38</v>
      </c>
      <c r="BO24" s="5">
        <f t="shared" si="8"/>
        <v>-11</v>
      </c>
      <c r="BP24" s="5" t="s">
        <v>139</v>
      </c>
      <c r="BQ24" s="5">
        <f>BN24*0.03</f>
        <v>10.4814</v>
      </c>
      <c r="BR24" s="5">
        <f t="shared" si="11"/>
        <v>183</v>
      </c>
      <c r="BS24" s="5">
        <f t="shared" si="9"/>
        <v>-109</v>
      </c>
    </row>
    <row r="25" customHeight="1" spans="1:71">
      <c r="A25" s="22">
        <v>22</v>
      </c>
      <c r="B25" s="45">
        <v>102565</v>
      </c>
      <c r="C25" s="45" t="s">
        <v>167</v>
      </c>
      <c r="D25" s="45" t="s">
        <v>148</v>
      </c>
      <c r="E25" s="45" t="s">
        <v>144</v>
      </c>
      <c r="F25" s="5">
        <v>1024</v>
      </c>
      <c r="G25" s="5">
        <v>1126</v>
      </c>
      <c r="H25" s="5">
        <v>695</v>
      </c>
      <c r="I25" s="5">
        <f t="shared" si="10"/>
        <v>-329</v>
      </c>
      <c r="J25" s="5" t="s">
        <v>139</v>
      </c>
      <c r="K25" s="5">
        <f t="shared" si="13"/>
        <v>97.3</v>
      </c>
      <c r="L25" s="5">
        <f t="shared" si="14"/>
        <v>-16.45</v>
      </c>
      <c r="M25" s="5">
        <v>100</v>
      </c>
      <c r="N25" s="5">
        <v>120</v>
      </c>
      <c r="O25" s="5">
        <v>38</v>
      </c>
      <c r="P25" s="5">
        <f>VLOOKUP(B:B,[3]Sheet1!$A$1:$B$65536,2,0)</f>
        <v>88</v>
      </c>
      <c r="Q25" s="5">
        <f>VLOOKUP(B:B,[3]Sheet1!$A$1:$C$65536,3,0)</f>
        <v>1703.5</v>
      </c>
      <c r="R25" s="5">
        <f t="shared" si="0"/>
        <v>7</v>
      </c>
      <c r="S25" s="5" t="s">
        <v>11</v>
      </c>
      <c r="T25" s="5">
        <f>Q25*0.07</f>
        <v>119.245</v>
      </c>
      <c r="U25" s="5"/>
      <c r="V25" s="5">
        <v>21</v>
      </c>
      <c r="W25" s="5">
        <v>25</v>
      </c>
      <c r="X25" s="5">
        <f>VLOOKUP(B:B,'[2]SQL Results'!$B$1:$V$65536,21,0)</f>
        <v>28</v>
      </c>
      <c r="Y25" s="5">
        <f>VLOOKUP(B:B,'[2]SQL Results'!$B$1:$U$65536,20,0)</f>
        <v>1033.76</v>
      </c>
      <c r="Z25" s="5">
        <v>7</v>
      </c>
      <c r="AA25" s="5">
        <v>0</v>
      </c>
      <c r="AB25" s="5">
        <f t="shared" si="1"/>
        <v>7</v>
      </c>
      <c r="AC25" s="5" t="s">
        <v>12</v>
      </c>
      <c r="AD25" s="5">
        <f>(Y25-AA25)*0.05</f>
        <v>51.688</v>
      </c>
      <c r="AE25" s="5"/>
      <c r="AF25" s="5">
        <v>5</v>
      </c>
      <c r="AG25" s="5">
        <v>6</v>
      </c>
      <c r="AH25" s="5">
        <f>VLOOKUP(B:B,'[2]SQL Results'!$B$1:$AA$65536,26,0)</f>
        <v>4</v>
      </c>
      <c r="AI25" s="5">
        <f t="shared" si="2"/>
        <v>-1</v>
      </c>
      <c r="AJ25" s="5" t="s">
        <v>139</v>
      </c>
      <c r="AK25" s="5"/>
      <c r="AL25" s="5">
        <v>9</v>
      </c>
      <c r="AM25" s="5">
        <v>14</v>
      </c>
      <c r="AN25" s="69">
        <f>VLOOKUP(B:B,'[2]SQL Results'!$B$1:$AF$65536,31,0)</f>
        <v>6</v>
      </c>
      <c r="AO25" s="56">
        <f>VLOOKUP(B:B,'[2]SQL Results'!$B$1:$AE$65536,30,0)</f>
        <v>742.62</v>
      </c>
      <c r="AP25" s="69">
        <v>742.62</v>
      </c>
      <c r="AQ25" s="69">
        <f t="shared" si="3"/>
        <v>0</v>
      </c>
      <c r="AR25" s="69">
        <f t="shared" si="4"/>
        <v>-3</v>
      </c>
      <c r="AS25" s="69" t="s">
        <v>139</v>
      </c>
      <c r="AT25" s="5">
        <f t="shared" si="15"/>
        <v>14.8524</v>
      </c>
      <c r="AU25" s="5">
        <v>61</v>
      </c>
      <c r="AV25" s="5">
        <v>68</v>
      </c>
      <c r="AW25" s="5">
        <f>VLOOKUP(B:B,'[2]SQL Results'!$B$1:$AJ$65536,35,0)</f>
        <v>2277.01</v>
      </c>
      <c r="AX25" s="5">
        <f t="shared" si="5"/>
        <v>43</v>
      </c>
      <c r="AY25" s="5">
        <v>21</v>
      </c>
      <c r="AZ25" s="5">
        <v>22</v>
      </c>
      <c r="BA25" s="5">
        <f t="shared" si="6"/>
        <v>-18</v>
      </c>
      <c r="BB25" s="5" t="s">
        <v>139</v>
      </c>
      <c r="BC25" s="5">
        <f>AW25*0.03</f>
        <v>68.3103</v>
      </c>
      <c r="BD25" s="5">
        <v>1907</v>
      </c>
      <c r="BE25" s="5">
        <v>2288</v>
      </c>
      <c r="BF25" s="5">
        <v>0</v>
      </c>
      <c r="BG25" s="5">
        <v>1212.31</v>
      </c>
      <c r="BH25" s="5">
        <f t="shared" si="7"/>
        <v>-694.69</v>
      </c>
      <c r="BI25" s="5" t="s">
        <v>139</v>
      </c>
      <c r="BJ25" s="5">
        <f t="shared" si="12"/>
        <v>48.4924</v>
      </c>
      <c r="BK25" s="5">
        <v>24</v>
      </c>
      <c r="BL25" s="5">
        <v>29</v>
      </c>
      <c r="BM25" s="5">
        <f>VLOOKUP(B:B,'[2]SQL Results'!$B$1:$AP$65536,41,0)</f>
        <v>60</v>
      </c>
      <c r="BN25" s="5">
        <f>VLOOKUP(B:B,'[2]SQL Results'!$B$1:$AO$65536,40,0)</f>
        <v>1619.45</v>
      </c>
      <c r="BO25" s="5">
        <f t="shared" si="8"/>
        <v>36</v>
      </c>
      <c r="BP25" s="5" t="s">
        <v>12</v>
      </c>
      <c r="BQ25" s="5">
        <f>BN25*0.05</f>
        <v>80.9725</v>
      </c>
      <c r="BR25" s="5">
        <f t="shared" si="11"/>
        <v>481</v>
      </c>
      <c r="BS25" s="5">
        <f t="shared" si="9"/>
        <v>-16</v>
      </c>
    </row>
    <row r="26" customHeight="1" spans="1:71">
      <c r="A26" s="22">
        <v>23</v>
      </c>
      <c r="B26" s="45">
        <v>102934</v>
      </c>
      <c r="C26" s="45" t="s">
        <v>168</v>
      </c>
      <c r="D26" s="45" t="s">
        <v>150</v>
      </c>
      <c r="E26" s="45" t="s">
        <v>144</v>
      </c>
      <c r="F26" s="5">
        <v>1012</v>
      </c>
      <c r="G26" s="5">
        <v>1164</v>
      </c>
      <c r="H26" s="5">
        <v>1568</v>
      </c>
      <c r="I26" s="5">
        <f t="shared" si="10"/>
        <v>556</v>
      </c>
      <c r="J26" s="5" t="s">
        <v>12</v>
      </c>
      <c r="K26" s="5">
        <f>H26*0.25</f>
        <v>392</v>
      </c>
      <c r="L26" s="5"/>
      <c r="M26" s="5">
        <v>158</v>
      </c>
      <c r="N26" s="5">
        <v>190</v>
      </c>
      <c r="O26" s="5">
        <v>19</v>
      </c>
      <c r="P26" s="5">
        <f>VLOOKUP(B:B,[3]Sheet1!$A$1:$B$65536,2,0)</f>
        <v>124</v>
      </c>
      <c r="Q26" s="5">
        <f>VLOOKUP(B:B,[3]Sheet1!$A$1:$C$65536,3,0)</f>
        <v>2335.36</v>
      </c>
      <c r="R26" s="5">
        <f t="shared" si="0"/>
        <v>-24.5</v>
      </c>
      <c r="S26" s="5" t="s">
        <v>139</v>
      </c>
      <c r="T26" s="5">
        <f>Q26*0.05</f>
        <v>116.768</v>
      </c>
      <c r="U26" s="5">
        <f>((O26/2+P26)-M26)*1</f>
        <v>-24.5</v>
      </c>
      <c r="V26" s="5">
        <v>38</v>
      </c>
      <c r="W26" s="5">
        <v>42</v>
      </c>
      <c r="X26" s="5">
        <f>VLOOKUP(B:B,'[2]SQL Results'!$B$1:$V$65536,21,0)</f>
        <v>35</v>
      </c>
      <c r="Y26" s="5">
        <f>VLOOKUP(B:B,'[2]SQL Results'!$B$1:$U$65536,20,0)</f>
        <v>1217.22</v>
      </c>
      <c r="Z26" s="5">
        <v>52</v>
      </c>
      <c r="AA26" s="5">
        <v>102</v>
      </c>
      <c r="AB26" s="5">
        <f t="shared" si="1"/>
        <v>-3</v>
      </c>
      <c r="AC26" s="5" t="s">
        <v>139</v>
      </c>
      <c r="AD26" s="5">
        <f>(Y26-AA26)*0.03</f>
        <v>33.4566</v>
      </c>
      <c r="AE26" s="5">
        <f>(X26-V26)*1</f>
        <v>-3</v>
      </c>
      <c r="AF26" s="5">
        <v>8</v>
      </c>
      <c r="AG26" s="5">
        <v>10</v>
      </c>
      <c r="AH26" s="5">
        <f>VLOOKUP(B:B,'[2]SQL Results'!$B$1:$AA$65536,26,0)</f>
        <v>2</v>
      </c>
      <c r="AI26" s="5">
        <f t="shared" si="2"/>
        <v>-6</v>
      </c>
      <c r="AJ26" s="5" t="s">
        <v>139</v>
      </c>
      <c r="AK26" s="5"/>
      <c r="AL26" s="5">
        <v>15</v>
      </c>
      <c r="AM26" s="5">
        <v>19</v>
      </c>
      <c r="AN26" s="69">
        <f>VLOOKUP(B:B,'[2]SQL Results'!$B$1:$AF$65536,31,0)</f>
        <v>7</v>
      </c>
      <c r="AO26" s="56">
        <f>VLOOKUP(B:B,'[2]SQL Results'!$B$1:$AE$65536,30,0)</f>
        <v>921.6</v>
      </c>
      <c r="AP26" s="69">
        <v>921.6</v>
      </c>
      <c r="AQ26" s="69">
        <f t="shared" si="3"/>
        <v>0</v>
      </c>
      <c r="AR26" s="69">
        <f t="shared" si="4"/>
        <v>-8</v>
      </c>
      <c r="AS26" s="69" t="s">
        <v>139</v>
      </c>
      <c r="AT26" s="5">
        <f t="shared" si="15"/>
        <v>18.432</v>
      </c>
      <c r="AU26" s="5">
        <v>91</v>
      </c>
      <c r="AV26" s="5">
        <v>101</v>
      </c>
      <c r="AW26" s="5">
        <f>VLOOKUP(B:B,'[2]SQL Results'!$B$1:$AJ$65536,35,0)</f>
        <v>7118</v>
      </c>
      <c r="AX26" s="5">
        <f t="shared" si="5"/>
        <v>131</v>
      </c>
      <c r="AY26" s="5">
        <v>31</v>
      </c>
      <c r="AZ26" s="5">
        <v>100</v>
      </c>
      <c r="BA26" s="5">
        <f t="shared" si="6"/>
        <v>40</v>
      </c>
      <c r="BB26" s="5" t="s">
        <v>12</v>
      </c>
      <c r="BC26" s="5">
        <f>AW26*0.05</f>
        <v>355.9</v>
      </c>
      <c r="BD26" s="5">
        <v>4206</v>
      </c>
      <c r="BE26" s="5">
        <v>4680</v>
      </c>
      <c r="BF26" s="5">
        <v>0</v>
      </c>
      <c r="BG26" s="5">
        <v>1390.53</v>
      </c>
      <c r="BH26" s="5">
        <f t="shared" si="7"/>
        <v>-2815.47</v>
      </c>
      <c r="BI26" s="5" t="s">
        <v>139</v>
      </c>
      <c r="BJ26" s="5">
        <f t="shared" si="12"/>
        <v>55.6212</v>
      </c>
      <c r="BK26" s="5">
        <v>41</v>
      </c>
      <c r="BL26" s="5">
        <v>49</v>
      </c>
      <c r="BM26" s="5">
        <f>VLOOKUP(B:B,'[2]SQL Results'!$B$1:$AP$65536,41,0)</f>
        <v>67</v>
      </c>
      <c r="BN26" s="5">
        <f>VLOOKUP(B:B,'[2]SQL Results'!$B$1:$AO$65536,40,0)</f>
        <v>1561.69</v>
      </c>
      <c r="BO26" s="5">
        <f t="shared" si="8"/>
        <v>26</v>
      </c>
      <c r="BP26" s="5" t="s">
        <v>12</v>
      </c>
      <c r="BQ26" s="5">
        <f>BN26*0.05</f>
        <v>78.0845</v>
      </c>
      <c r="BR26" s="5">
        <f t="shared" si="11"/>
        <v>1050</v>
      </c>
      <c r="BS26" s="5">
        <f t="shared" si="9"/>
        <v>-28</v>
      </c>
    </row>
    <row r="27" customHeight="1" spans="1:71">
      <c r="A27" s="22">
        <v>24</v>
      </c>
      <c r="B27" s="45">
        <v>103198</v>
      </c>
      <c r="C27" s="45" t="s">
        <v>169</v>
      </c>
      <c r="D27" s="45" t="s">
        <v>143</v>
      </c>
      <c r="E27" s="45" t="s">
        <v>144</v>
      </c>
      <c r="F27" s="5">
        <v>1012</v>
      </c>
      <c r="G27" s="5">
        <v>1164</v>
      </c>
      <c r="H27" s="5">
        <v>304</v>
      </c>
      <c r="I27" s="5">
        <f t="shared" si="10"/>
        <v>-708</v>
      </c>
      <c r="J27" s="5" t="s">
        <v>139</v>
      </c>
      <c r="K27" s="5">
        <f>H27*0.14</f>
        <v>42.56</v>
      </c>
      <c r="L27" s="5">
        <f>I27*0.05</f>
        <v>-35.4</v>
      </c>
      <c r="M27" s="5">
        <v>100</v>
      </c>
      <c r="N27" s="5">
        <v>120</v>
      </c>
      <c r="O27" s="5">
        <v>51</v>
      </c>
      <c r="P27" s="5">
        <f>VLOOKUP(B:B,[3]Sheet1!$A$1:$B$65536,2,0)</f>
        <v>135</v>
      </c>
      <c r="Q27" s="5">
        <f>VLOOKUP(B:B,[3]Sheet1!$A$1:$C$65536,3,0)</f>
        <v>2483.12</v>
      </c>
      <c r="R27" s="5">
        <f t="shared" si="0"/>
        <v>60.5</v>
      </c>
      <c r="S27" s="5" t="s">
        <v>12</v>
      </c>
      <c r="T27" s="5">
        <f>Q27*0.1</f>
        <v>248.312</v>
      </c>
      <c r="U27" s="5"/>
      <c r="V27" s="5">
        <v>36</v>
      </c>
      <c r="W27" s="5">
        <v>40</v>
      </c>
      <c r="X27" s="5">
        <f>VLOOKUP(B:B,'[2]SQL Results'!$B$1:$V$65536,21,0)</f>
        <v>20</v>
      </c>
      <c r="Y27" s="5">
        <f>VLOOKUP(B:B,'[2]SQL Results'!$B$1:$U$65536,20,0)</f>
        <v>664.31</v>
      </c>
      <c r="Z27" s="5">
        <v>16</v>
      </c>
      <c r="AA27" s="5">
        <v>318.56</v>
      </c>
      <c r="AB27" s="5">
        <f t="shared" si="1"/>
        <v>-16</v>
      </c>
      <c r="AC27" s="5" t="s">
        <v>139</v>
      </c>
      <c r="AD27" s="5">
        <f>(Y27-AA27)*0.03</f>
        <v>10.3725</v>
      </c>
      <c r="AE27" s="5">
        <f>(X27-V27)*1</f>
        <v>-16</v>
      </c>
      <c r="AF27" s="5">
        <v>6</v>
      </c>
      <c r="AG27" s="5">
        <v>7</v>
      </c>
      <c r="AH27" s="5">
        <f>VLOOKUP(B:B,'[2]SQL Results'!$B$1:$AA$65536,26,0)</f>
        <v>12</v>
      </c>
      <c r="AI27" s="5">
        <f t="shared" si="2"/>
        <v>6</v>
      </c>
      <c r="AJ27" s="5" t="s">
        <v>12</v>
      </c>
      <c r="AK27" s="5">
        <f>AH27*5</f>
        <v>60</v>
      </c>
      <c r="AL27" s="5">
        <v>14</v>
      </c>
      <c r="AM27" s="5">
        <v>17</v>
      </c>
      <c r="AN27" s="69">
        <f>VLOOKUP(B:B,'[2]SQL Results'!$B$1:$AF$65536,31,0)</f>
        <v>14</v>
      </c>
      <c r="AO27" s="56">
        <f>VLOOKUP(B:B,'[2]SQL Results'!$B$1:$AE$65536,30,0)</f>
        <v>3114.5</v>
      </c>
      <c r="AP27" s="69">
        <v>960.5</v>
      </c>
      <c r="AQ27" s="69">
        <f t="shared" si="3"/>
        <v>2154</v>
      </c>
      <c r="AR27" s="69">
        <f t="shared" si="4"/>
        <v>0</v>
      </c>
      <c r="AS27" s="69" t="s">
        <v>11</v>
      </c>
      <c r="AT27" s="5">
        <f>AP27*0.03</f>
        <v>28.815</v>
      </c>
      <c r="AU27" s="5">
        <v>62</v>
      </c>
      <c r="AV27" s="5">
        <v>69</v>
      </c>
      <c r="AW27" s="5">
        <f>VLOOKUP(B:B,'[2]SQL Results'!$B$1:$AJ$65536,35,0)</f>
        <v>1466.55</v>
      </c>
      <c r="AX27" s="5">
        <f t="shared" si="5"/>
        <v>24</v>
      </c>
      <c r="AY27" s="5">
        <v>10</v>
      </c>
      <c r="AZ27" s="5">
        <v>14</v>
      </c>
      <c r="BA27" s="5">
        <f t="shared" si="6"/>
        <v>-38</v>
      </c>
      <c r="BB27" s="5" t="s">
        <v>139</v>
      </c>
      <c r="BC27" s="5">
        <f>AW27*0.03</f>
        <v>43.9965</v>
      </c>
      <c r="BD27" s="5">
        <v>1425</v>
      </c>
      <c r="BE27" s="5">
        <v>1710</v>
      </c>
      <c r="BF27" s="5">
        <v>0</v>
      </c>
      <c r="BG27" s="5">
        <v>2184.44</v>
      </c>
      <c r="BH27" s="5">
        <f t="shared" si="7"/>
        <v>759.44</v>
      </c>
      <c r="BI27" s="5" t="s">
        <v>12</v>
      </c>
      <c r="BJ27" s="5">
        <f>(BG27-BF27)*0.07</f>
        <v>152.9108</v>
      </c>
      <c r="BK27" s="5">
        <v>29</v>
      </c>
      <c r="BL27" s="5">
        <v>35</v>
      </c>
      <c r="BM27" s="5">
        <f>VLOOKUP(B:B,'[2]SQL Results'!$B$1:$AP$65536,41,0)</f>
        <v>32</v>
      </c>
      <c r="BN27" s="5">
        <f>VLOOKUP(B:B,'[2]SQL Results'!$B$1:$AO$65536,40,0)</f>
        <v>775.04</v>
      </c>
      <c r="BO27" s="5">
        <f t="shared" si="8"/>
        <v>3</v>
      </c>
      <c r="BP27" s="5" t="s">
        <v>11</v>
      </c>
      <c r="BQ27" s="5">
        <f>BN27*0.04</f>
        <v>31.0016</v>
      </c>
      <c r="BR27" s="5">
        <f t="shared" si="11"/>
        <v>618</v>
      </c>
      <c r="BS27" s="5">
        <f t="shared" si="9"/>
        <v>-51</v>
      </c>
    </row>
    <row r="28" customHeight="1" spans="1:71">
      <c r="A28" s="22">
        <v>25</v>
      </c>
      <c r="B28" s="45">
        <v>103199</v>
      </c>
      <c r="C28" s="45" t="s">
        <v>170</v>
      </c>
      <c r="D28" s="45" t="s">
        <v>148</v>
      </c>
      <c r="E28" s="45" t="s">
        <v>144</v>
      </c>
      <c r="F28" s="5">
        <v>1280</v>
      </c>
      <c r="G28" s="5">
        <v>1486</v>
      </c>
      <c r="H28" s="5">
        <v>298</v>
      </c>
      <c r="I28" s="5">
        <f t="shared" si="10"/>
        <v>-982</v>
      </c>
      <c r="J28" s="5" t="s">
        <v>139</v>
      </c>
      <c r="K28" s="5">
        <f>H28*0.14</f>
        <v>41.72</v>
      </c>
      <c r="L28" s="5">
        <f>I28*0.05</f>
        <v>-49.1</v>
      </c>
      <c r="M28" s="5">
        <v>100</v>
      </c>
      <c r="N28" s="5">
        <v>120</v>
      </c>
      <c r="O28" s="5">
        <v>14</v>
      </c>
      <c r="P28" s="5">
        <f>VLOOKUP(B:B,[3]Sheet1!$A$1:$B$65536,2,0)</f>
        <v>90</v>
      </c>
      <c r="Q28" s="5">
        <f>VLOOKUP(B:B,[3]Sheet1!$A$1:$C$65536,3,0)</f>
        <v>1778</v>
      </c>
      <c r="R28" s="5">
        <f t="shared" si="0"/>
        <v>-3</v>
      </c>
      <c r="S28" s="5" t="s">
        <v>139</v>
      </c>
      <c r="T28" s="5">
        <f>Q28*0.05</f>
        <v>88.9</v>
      </c>
      <c r="U28" s="5">
        <f>((O28/2+P28)-M28)*1</f>
        <v>-3</v>
      </c>
      <c r="V28" s="5">
        <v>21</v>
      </c>
      <c r="W28" s="5">
        <v>25</v>
      </c>
      <c r="X28" s="5">
        <f>VLOOKUP(B:B,'[2]SQL Results'!$B$1:$V$65536,21,0)</f>
        <v>32</v>
      </c>
      <c r="Y28" s="5">
        <f>VLOOKUP(B:B,'[2]SQL Results'!$B$1:$U$65536,20,0)</f>
        <v>1359.8</v>
      </c>
      <c r="Z28" s="5">
        <v>11</v>
      </c>
      <c r="AA28" s="5">
        <v>113</v>
      </c>
      <c r="AB28" s="5">
        <f t="shared" si="1"/>
        <v>11</v>
      </c>
      <c r="AC28" s="5" t="s">
        <v>12</v>
      </c>
      <c r="AD28" s="5">
        <f>(Y28-AA28)*0.05</f>
        <v>62.34</v>
      </c>
      <c r="AE28" s="5"/>
      <c r="AF28" s="5">
        <v>5</v>
      </c>
      <c r="AG28" s="5">
        <v>6</v>
      </c>
      <c r="AH28" s="5">
        <f>VLOOKUP(B:B,'[2]SQL Results'!$B$1:$AA$65536,26,0)</f>
        <v>2</v>
      </c>
      <c r="AI28" s="5">
        <f t="shared" si="2"/>
        <v>-3</v>
      </c>
      <c r="AJ28" s="5" t="s">
        <v>139</v>
      </c>
      <c r="AK28" s="5"/>
      <c r="AL28" s="5">
        <v>9</v>
      </c>
      <c r="AM28" s="5">
        <v>14</v>
      </c>
      <c r="AN28" s="69">
        <f>VLOOKUP(B:B,'[2]SQL Results'!$B$1:$AF$65536,31,0)</f>
        <v>11</v>
      </c>
      <c r="AO28" s="56">
        <f>VLOOKUP(B:B,'[2]SQL Results'!$B$1:$AE$65536,30,0)</f>
        <v>1538.62</v>
      </c>
      <c r="AP28" s="69">
        <v>944.62</v>
      </c>
      <c r="AQ28" s="69">
        <f t="shared" si="3"/>
        <v>594</v>
      </c>
      <c r="AR28" s="69">
        <f t="shared" si="4"/>
        <v>2</v>
      </c>
      <c r="AS28" s="69" t="s">
        <v>11</v>
      </c>
      <c r="AT28" s="5">
        <f>AP28*0.03</f>
        <v>28.3386</v>
      </c>
      <c r="AU28" s="5">
        <v>61</v>
      </c>
      <c r="AV28" s="5">
        <v>68</v>
      </c>
      <c r="AW28" s="5">
        <f>VLOOKUP(B:B,'[2]SQL Results'!$B$1:$AJ$65536,35,0)</f>
        <v>2952.21</v>
      </c>
      <c r="AX28" s="5">
        <f t="shared" si="5"/>
        <v>53</v>
      </c>
      <c r="AY28" s="5">
        <v>37</v>
      </c>
      <c r="AZ28" s="5">
        <v>16</v>
      </c>
      <c r="BA28" s="5">
        <f t="shared" si="6"/>
        <v>-8</v>
      </c>
      <c r="BB28" s="5" t="s">
        <v>139</v>
      </c>
      <c r="BC28" s="5">
        <f>AW28*0.03</f>
        <v>88.5663</v>
      </c>
      <c r="BD28" s="5">
        <v>1307</v>
      </c>
      <c r="BE28" s="5">
        <v>1568</v>
      </c>
      <c r="BF28" s="5">
        <v>0</v>
      </c>
      <c r="BG28" s="5">
        <v>487.5</v>
      </c>
      <c r="BH28" s="5">
        <f t="shared" si="7"/>
        <v>-819.5</v>
      </c>
      <c r="BI28" s="5" t="s">
        <v>139</v>
      </c>
      <c r="BJ28" s="5">
        <f>(BG28-BF28)*0.04</f>
        <v>19.5</v>
      </c>
      <c r="BK28" s="5">
        <v>24</v>
      </c>
      <c r="BL28" s="5">
        <v>29</v>
      </c>
      <c r="BM28" s="5">
        <f>VLOOKUP(B:B,'[2]SQL Results'!$B$1:$AP$65536,41,0)</f>
        <v>65</v>
      </c>
      <c r="BN28" s="5">
        <f>VLOOKUP(B:B,'[2]SQL Results'!$B$1:$AO$65536,40,0)</f>
        <v>1782.43</v>
      </c>
      <c r="BO28" s="5">
        <f t="shared" si="8"/>
        <v>41</v>
      </c>
      <c r="BP28" s="5" t="s">
        <v>12</v>
      </c>
      <c r="BQ28" s="5">
        <f>BN28*0.05</f>
        <v>89.1215</v>
      </c>
      <c r="BR28" s="5">
        <f t="shared" si="11"/>
        <v>418</v>
      </c>
      <c r="BS28" s="5">
        <f t="shared" si="9"/>
        <v>-52</v>
      </c>
    </row>
    <row r="29" customHeight="1" spans="1:71">
      <c r="A29" s="22">
        <v>26</v>
      </c>
      <c r="B29" s="45">
        <v>104429</v>
      </c>
      <c r="C29" s="45" t="s">
        <v>171</v>
      </c>
      <c r="D29" s="45" t="s">
        <v>141</v>
      </c>
      <c r="E29" s="45" t="s">
        <v>144</v>
      </c>
      <c r="F29" s="5">
        <v>420</v>
      </c>
      <c r="G29" s="5">
        <v>525</v>
      </c>
      <c r="H29" s="5">
        <v>187.65</v>
      </c>
      <c r="I29" s="5">
        <f t="shared" si="10"/>
        <v>-232.35</v>
      </c>
      <c r="J29" s="5" t="s">
        <v>139</v>
      </c>
      <c r="K29" s="5">
        <f>H29*0.14</f>
        <v>26.271</v>
      </c>
      <c r="L29" s="5">
        <f>I29*0.05</f>
        <v>-11.6175</v>
      </c>
      <c r="M29" s="5">
        <v>60</v>
      </c>
      <c r="N29" s="5">
        <v>72</v>
      </c>
      <c r="O29" s="5">
        <v>11</v>
      </c>
      <c r="P29" s="5">
        <f>VLOOKUP(B:B,[3]Sheet1!$A$1:$B$65536,2,0)</f>
        <v>29</v>
      </c>
      <c r="Q29" s="5">
        <f>VLOOKUP(B:B,[3]Sheet1!$A$1:$C$65536,3,0)</f>
        <v>513.66</v>
      </c>
      <c r="R29" s="5">
        <f t="shared" si="0"/>
        <v>-25.5</v>
      </c>
      <c r="S29" s="5" t="s">
        <v>139</v>
      </c>
      <c r="T29" s="5">
        <f>Q29*0.05</f>
        <v>25.683</v>
      </c>
      <c r="U29" s="5">
        <f>((O29/2+P29)-M29)*1</f>
        <v>-25.5</v>
      </c>
      <c r="V29" s="5">
        <v>15</v>
      </c>
      <c r="W29" s="5">
        <v>18</v>
      </c>
      <c r="X29" s="5">
        <f>VLOOKUP(B:B,'[2]SQL Results'!$B$1:$V$65536,21,0)</f>
        <v>6</v>
      </c>
      <c r="Y29" s="5">
        <f>VLOOKUP(B:B,'[2]SQL Results'!$B$1:$U$65536,20,0)</f>
        <v>212.88</v>
      </c>
      <c r="Z29" s="5">
        <v>0</v>
      </c>
      <c r="AA29" s="5">
        <v>25.5</v>
      </c>
      <c r="AB29" s="5">
        <f t="shared" si="1"/>
        <v>-9</v>
      </c>
      <c r="AC29" s="5" t="s">
        <v>139</v>
      </c>
      <c r="AD29" s="5">
        <f>(Y29-AA29)*0.03</f>
        <v>5.6214</v>
      </c>
      <c r="AE29" s="5">
        <f>(X29-V29)*1</f>
        <v>-9</v>
      </c>
      <c r="AF29" s="5">
        <v>2</v>
      </c>
      <c r="AG29" s="5">
        <v>2</v>
      </c>
      <c r="AH29" s="5">
        <f>VLOOKUP(B:B,'[2]SQL Results'!$B$1:$AA$65536,26,0)</f>
        <v>0</v>
      </c>
      <c r="AI29" s="5">
        <f t="shared" si="2"/>
        <v>-2</v>
      </c>
      <c r="AJ29" s="5" t="s">
        <v>139</v>
      </c>
      <c r="AK29" s="5"/>
      <c r="AL29" s="5">
        <v>5</v>
      </c>
      <c r="AM29" s="5">
        <v>8</v>
      </c>
      <c r="AN29" s="69">
        <f>VLOOKUP(B:B,'[2]SQL Results'!$B$1:$AF$65536,31,0)</f>
        <v>8</v>
      </c>
      <c r="AO29" s="56">
        <f>VLOOKUP(B:B,'[2]SQL Results'!$B$1:$AE$65536,30,0)</f>
        <v>1150</v>
      </c>
      <c r="AP29" s="69">
        <v>358</v>
      </c>
      <c r="AQ29" s="69">
        <f t="shared" si="3"/>
        <v>792</v>
      </c>
      <c r="AR29" s="69">
        <f t="shared" si="4"/>
        <v>3</v>
      </c>
      <c r="AS29" s="69" t="s">
        <v>12</v>
      </c>
      <c r="AT29" s="5">
        <f>AP29*0.04+AQ29*0.01</f>
        <v>22.24</v>
      </c>
      <c r="AU29" s="5">
        <v>39</v>
      </c>
      <c r="AV29" s="5">
        <v>43</v>
      </c>
      <c r="AW29" s="5">
        <f>VLOOKUP(B:B,'[2]SQL Results'!$B$1:$AJ$65536,35,0)</f>
        <v>1524.74</v>
      </c>
      <c r="AX29" s="5">
        <f t="shared" si="5"/>
        <v>28</v>
      </c>
      <c r="AY29" s="5">
        <v>20</v>
      </c>
      <c r="AZ29" s="5">
        <v>8</v>
      </c>
      <c r="BA29" s="5">
        <f t="shared" si="6"/>
        <v>-11</v>
      </c>
      <c r="BB29" s="5" t="s">
        <v>139</v>
      </c>
      <c r="BC29" s="5">
        <f>AW29*0.03</f>
        <v>45.7422</v>
      </c>
      <c r="BD29" s="5">
        <v>907</v>
      </c>
      <c r="BE29" s="5">
        <v>1088</v>
      </c>
      <c r="BF29" s="5">
        <v>0</v>
      </c>
      <c r="BG29" s="5">
        <v>379</v>
      </c>
      <c r="BH29" s="5">
        <f t="shared" si="7"/>
        <v>-528</v>
      </c>
      <c r="BI29" s="5" t="s">
        <v>139</v>
      </c>
      <c r="BJ29" s="5">
        <f>(BG29-BF29)*0.04</f>
        <v>15.16</v>
      </c>
      <c r="BK29" s="5">
        <v>19</v>
      </c>
      <c r="BL29" s="5">
        <v>23</v>
      </c>
      <c r="BM29" s="5">
        <f>VLOOKUP(B:B,'[2]SQL Results'!$B$1:$AP$65536,41,0)</f>
        <v>15</v>
      </c>
      <c r="BN29" s="5">
        <f>VLOOKUP(B:B,'[2]SQL Results'!$B$1:$AO$65536,40,0)</f>
        <v>377.95</v>
      </c>
      <c r="BO29" s="5">
        <f t="shared" si="8"/>
        <v>-4</v>
      </c>
      <c r="BP29" s="5" t="s">
        <v>139</v>
      </c>
      <c r="BQ29" s="5">
        <f>BN29*0.03</f>
        <v>11.3385</v>
      </c>
      <c r="BR29" s="5">
        <f t="shared" si="11"/>
        <v>152</v>
      </c>
      <c r="BS29" s="5">
        <f t="shared" si="9"/>
        <v>-46</v>
      </c>
    </row>
    <row r="30" customHeight="1" spans="1:71">
      <c r="A30" s="22">
        <v>27</v>
      </c>
      <c r="B30" s="45">
        <v>105267</v>
      </c>
      <c r="C30" s="45" t="s">
        <v>172</v>
      </c>
      <c r="D30" s="45" t="s">
        <v>141</v>
      </c>
      <c r="E30" s="45" t="s">
        <v>144</v>
      </c>
      <c r="F30" s="5">
        <v>697</v>
      </c>
      <c r="G30" s="5">
        <v>800</v>
      </c>
      <c r="H30" s="5">
        <v>300</v>
      </c>
      <c r="I30" s="5">
        <f t="shared" si="10"/>
        <v>-397</v>
      </c>
      <c r="J30" s="5" t="s">
        <v>139</v>
      </c>
      <c r="K30" s="5">
        <f>H30*0.14</f>
        <v>42</v>
      </c>
      <c r="L30" s="5">
        <f>I30*0.05</f>
        <v>-19.85</v>
      </c>
      <c r="M30" s="5">
        <v>79</v>
      </c>
      <c r="N30" s="5">
        <v>95</v>
      </c>
      <c r="O30" s="5">
        <v>25</v>
      </c>
      <c r="P30" s="5">
        <f>VLOOKUP(B:B,[3]Sheet1!$A$1:$B$65536,2,0)</f>
        <v>43.92</v>
      </c>
      <c r="Q30" s="5">
        <f>VLOOKUP(B:B,[3]Sheet1!$A$1:$C$65536,3,0)</f>
        <v>851.53</v>
      </c>
      <c r="R30" s="5">
        <f t="shared" si="0"/>
        <v>-22.58</v>
      </c>
      <c r="S30" s="5" t="s">
        <v>139</v>
      </c>
      <c r="T30" s="5">
        <f>Q30*0.05</f>
        <v>42.5765</v>
      </c>
      <c r="U30" s="5">
        <f>((O30/2+P30)-M30)*1</f>
        <v>-22.58</v>
      </c>
      <c r="V30" s="5">
        <v>15</v>
      </c>
      <c r="W30" s="5">
        <v>18</v>
      </c>
      <c r="X30" s="5">
        <f>VLOOKUP(B:B,'[2]SQL Results'!$B$1:$V$65536,21,0)</f>
        <v>9</v>
      </c>
      <c r="Y30" s="5">
        <f>VLOOKUP(B:B,'[2]SQL Results'!$B$1:$U$65536,20,0)</f>
        <v>323.29</v>
      </c>
      <c r="Z30" s="5">
        <v>3</v>
      </c>
      <c r="AA30" s="5">
        <v>32</v>
      </c>
      <c r="AB30" s="5">
        <f t="shared" si="1"/>
        <v>-6</v>
      </c>
      <c r="AC30" s="5" t="s">
        <v>139</v>
      </c>
      <c r="AD30" s="5">
        <f>(Y30-AA30)*0.03</f>
        <v>8.7387</v>
      </c>
      <c r="AE30" s="5">
        <f>(X30-V30)*1</f>
        <v>-6</v>
      </c>
      <c r="AF30" s="5">
        <v>3</v>
      </c>
      <c r="AG30" s="5">
        <v>4</v>
      </c>
      <c r="AH30" s="5">
        <f>VLOOKUP(B:B,'[2]SQL Results'!$B$1:$AA$65536,26,0)</f>
        <v>2</v>
      </c>
      <c r="AI30" s="5">
        <f t="shared" si="2"/>
        <v>-1</v>
      </c>
      <c r="AJ30" s="5" t="s">
        <v>139</v>
      </c>
      <c r="AK30" s="5"/>
      <c r="AL30" s="5">
        <v>7</v>
      </c>
      <c r="AM30" s="5">
        <v>11</v>
      </c>
      <c r="AN30" s="69">
        <f>VLOOKUP(B:B,'[2]SQL Results'!$B$1:$AF$65536,31,0)</f>
        <v>3</v>
      </c>
      <c r="AO30" s="56">
        <f>VLOOKUP(B:B,'[2]SQL Results'!$B$1:$AE$65536,30,0)</f>
        <v>405</v>
      </c>
      <c r="AP30" s="69">
        <v>405</v>
      </c>
      <c r="AQ30" s="69">
        <f t="shared" si="3"/>
        <v>0</v>
      </c>
      <c r="AR30" s="69">
        <f t="shared" si="4"/>
        <v>-4</v>
      </c>
      <c r="AS30" s="69" t="s">
        <v>139</v>
      </c>
      <c r="AT30" s="5">
        <f>AP30*0.02</f>
        <v>8.1</v>
      </c>
      <c r="AU30" s="5">
        <v>39</v>
      </c>
      <c r="AV30" s="5">
        <v>43</v>
      </c>
      <c r="AW30" s="5">
        <f>VLOOKUP(B:B,'[2]SQL Results'!$B$1:$AJ$65536,35,0)</f>
        <v>2671.82</v>
      </c>
      <c r="AX30" s="5">
        <f t="shared" si="5"/>
        <v>47</v>
      </c>
      <c r="AY30" s="5">
        <v>27</v>
      </c>
      <c r="AZ30" s="5">
        <v>20</v>
      </c>
      <c r="BA30" s="5">
        <f t="shared" si="6"/>
        <v>8</v>
      </c>
      <c r="BB30" s="5" t="s">
        <v>12</v>
      </c>
      <c r="BC30" s="5">
        <f t="shared" ref="BC30:BC37" si="16">AW30*0.05</f>
        <v>133.591</v>
      </c>
      <c r="BD30" s="5">
        <v>907</v>
      </c>
      <c r="BE30" s="5">
        <v>1088</v>
      </c>
      <c r="BF30" s="5">
        <v>0</v>
      </c>
      <c r="BG30" s="5">
        <v>1346.3</v>
      </c>
      <c r="BH30" s="5">
        <f t="shared" si="7"/>
        <v>439.3</v>
      </c>
      <c r="BI30" s="5" t="s">
        <v>12</v>
      </c>
      <c r="BJ30" s="5">
        <f>(BG30-BF30)*0.07</f>
        <v>94.241</v>
      </c>
      <c r="BK30" s="5">
        <v>19</v>
      </c>
      <c r="BL30" s="5">
        <v>23</v>
      </c>
      <c r="BM30" s="5">
        <f>VLOOKUP(B:B,'[2]SQL Results'!$B$1:$AP$65536,41,0)</f>
        <v>9</v>
      </c>
      <c r="BN30" s="5">
        <f>VLOOKUP(B:B,'[2]SQL Results'!$B$1:$AO$65536,40,0)</f>
        <v>246.99</v>
      </c>
      <c r="BO30" s="5">
        <f t="shared" si="8"/>
        <v>-10</v>
      </c>
      <c r="BP30" s="5" t="s">
        <v>139</v>
      </c>
      <c r="BQ30" s="5">
        <f>BN30*0.03</f>
        <v>7.4097</v>
      </c>
      <c r="BR30" s="5">
        <f t="shared" si="11"/>
        <v>337</v>
      </c>
      <c r="BS30" s="5">
        <f t="shared" si="9"/>
        <v>-48</v>
      </c>
    </row>
    <row r="31" customHeight="1" spans="1:71">
      <c r="A31" s="22">
        <v>28</v>
      </c>
      <c r="B31" s="58">
        <v>106569</v>
      </c>
      <c r="C31" s="58" t="s">
        <v>173</v>
      </c>
      <c r="D31" s="45" t="s">
        <v>141</v>
      </c>
      <c r="E31" s="45" t="s">
        <v>144</v>
      </c>
      <c r="F31" s="5"/>
      <c r="G31" s="5"/>
      <c r="H31" s="5">
        <v>512.8</v>
      </c>
      <c r="I31" s="5">
        <f t="shared" si="10"/>
        <v>512.8</v>
      </c>
      <c r="J31" s="5" t="s">
        <v>11</v>
      </c>
      <c r="K31" s="5">
        <f>H31*0.15</f>
        <v>76.92</v>
      </c>
      <c r="L31" s="5"/>
      <c r="M31" s="5"/>
      <c r="N31" s="5"/>
      <c r="O31" s="5">
        <v>11</v>
      </c>
      <c r="P31" s="5">
        <f>VLOOKUP(B:B,[3]Sheet1!$A$1:$B$65536,2,0)</f>
        <v>37</v>
      </c>
      <c r="Q31" s="5">
        <f>VLOOKUP(B:B,[3]Sheet1!$A$1:$C$65536,3,0)</f>
        <v>684.78</v>
      </c>
      <c r="R31" s="5">
        <f t="shared" si="0"/>
        <v>42.5</v>
      </c>
      <c r="S31" s="5" t="s">
        <v>11</v>
      </c>
      <c r="T31" s="5">
        <f>Q31*0.07</f>
        <v>47.9346</v>
      </c>
      <c r="U31" s="5"/>
      <c r="V31" s="5"/>
      <c r="W31" s="5"/>
      <c r="X31" s="5">
        <f>VLOOKUP(B:B,'[2]SQL Results'!$B$1:$V$65536,21,0)</f>
        <v>9</v>
      </c>
      <c r="Y31" s="5">
        <f>VLOOKUP(B:B,'[2]SQL Results'!$B$1:$U$65536,20,0)</f>
        <v>311.14</v>
      </c>
      <c r="Z31" s="5">
        <v>12</v>
      </c>
      <c r="AA31" s="5">
        <v>62</v>
      </c>
      <c r="AB31" s="5">
        <f t="shared" si="1"/>
        <v>9</v>
      </c>
      <c r="AC31" s="5" t="s">
        <v>11</v>
      </c>
      <c r="AD31" s="5">
        <f>(Y31-AA31)*0.04</f>
        <v>9.9656</v>
      </c>
      <c r="AE31" s="5"/>
      <c r="AF31" s="5"/>
      <c r="AG31" s="5"/>
      <c r="AH31" s="5">
        <f>VLOOKUP(B:B,'[2]SQL Results'!$B$1:$AA$65536,26,0)</f>
        <v>4</v>
      </c>
      <c r="AI31" s="5">
        <f t="shared" si="2"/>
        <v>4</v>
      </c>
      <c r="AJ31" s="5" t="s">
        <v>11</v>
      </c>
      <c r="AK31" s="5"/>
      <c r="AL31" s="5"/>
      <c r="AM31" s="5"/>
      <c r="AN31" s="69">
        <f>VLOOKUP(B:B,'[2]SQL Results'!$B$1:$AF$65536,31,0)</f>
        <v>5</v>
      </c>
      <c r="AO31" s="56">
        <f>VLOOKUP(B:B,'[2]SQL Results'!$B$1:$AE$65536,30,0)</f>
        <v>1186</v>
      </c>
      <c r="AP31" s="69">
        <v>270</v>
      </c>
      <c r="AQ31" s="69">
        <f t="shared" si="3"/>
        <v>916</v>
      </c>
      <c r="AR31" s="69">
        <f t="shared" si="4"/>
        <v>5</v>
      </c>
      <c r="AS31" s="69" t="s">
        <v>11</v>
      </c>
      <c r="AT31" s="5">
        <f>AP31*0.03</f>
        <v>8.1</v>
      </c>
      <c r="AU31" s="5"/>
      <c r="AV31" s="5"/>
      <c r="AW31" s="5">
        <f>VLOOKUP(B:B,'[2]SQL Results'!$B$1:$AJ$65536,35,0)</f>
        <v>730.3</v>
      </c>
      <c r="AX31" s="5">
        <f t="shared" si="5"/>
        <v>13</v>
      </c>
      <c r="AY31" s="5">
        <v>1</v>
      </c>
      <c r="AZ31" s="5">
        <v>12</v>
      </c>
      <c r="BA31" s="5">
        <f t="shared" si="6"/>
        <v>13</v>
      </c>
      <c r="BB31" s="5" t="s">
        <v>11</v>
      </c>
      <c r="BC31" s="5">
        <f>AW31*0.04</f>
        <v>29.212</v>
      </c>
      <c r="BD31" s="5"/>
      <c r="BE31" s="5"/>
      <c r="BF31" s="5">
        <v>0</v>
      </c>
      <c r="BG31" s="5">
        <v>329</v>
      </c>
      <c r="BH31" s="5">
        <f t="shared" si="7"/>
        <v>329</v>
      </c>
      <c r="BI31" s="5" t="s">
        <v>11</v>
      </c>
      <c r="BJ31" s="5">
        <f>(BG31-BF31)*0.05</f>
        <v>16.45</v>
      </c>
      <c r="BK31" s="5"/>
      <c r="BL31" s="5"/>
      <c r="BM31" s="5">
        <f>VLOOKUP(B:B,'[2]SQL Results'!$B$1:$AP$65536,41,0)</f>
        <v>7</v>
      </c>
      <c r="BN31" s="5">
        <f>VLOOKUP(B:B,'[2]SQL Results'!$B$1:$AO$65536,40,0)</f>
        <v>175.74</v>
      </c>
      <c r="BO31" s="5">
        <f t="shared" si="8"/>
        <v>7</v>
      </c>
      <c r="BP31" s="5" t="s">
        <v>11</v>
      </c>
      <c r="BQ31" s="5">
        <f>BN31*0.04</f>
        <v>7.0296</v>
      </c>
      <c r="BR31" s="5">
        <f t="shared" si="11"/>
        <v>196</v>
      </c>
      <c r="BS31" s="5">
        <f t="shared" si="9"/>
        <v>0</v>
      </c>
    </row>
    <row r="32" customHeight="1" spans="1:71">
      <c r="A32" s="22">
        <v>29</v>
      </c>
      <c r="B32" s="58">
        <v>106399</v>
      </c>
      <c r="C32" s="58" t="s">
        <v>174</v>
      </c>
      <c r="D32" s="45" t="s">
        <v>141</v>
      </c>
      <c r="E32" s="45" t="s">
        <v>144</v>
      </c>
      <c r="F32" s="5"/>
      <c r="G32" s="5"/>
      <c r="H32" s="5">
        <v>193</v>
      </c>
      <c r="I32" s="5">
        <f t="shared" si="10"/>
        <v>193</v>
      </c>
      <c r="J32" s="5" t="s">
        <v>11</v>
      </c>
      <c r="K32" s="5">
        <f>H32*0.15</f>
        <v>28.95</v>
      </c>
      <c r="L32" s="5"/>
      <c r="M32" s="5"/>
      <c r="N32" s="5"/>
      <c r="O32" s="5">
        <v>12</v>
      </c>
      <c r="P32" s="5">
        <f>VLOOKUP(B:B,[3]Sheet1!$A$1:$B$65536,2,0)</f>
        <v>22</v>
      </c>
      <c r="Q32" s="5">
        <f>VLOOKUP(B:B,[3]Sheet1!$A$1:$C$65536,3,0)</f>
        <v>426.13</v>
      </c>
      <c r="R32" s="5">
        <f t="shared" si="0"/>
        <v>28</v>
      </c>
      <c r="S32" s="5" t="s">
        <v>11</v>
      </c>
      <c r="T32" s="5">
        <f>Q32*0.07</f>
        <v>29.8291</v>
      </c>
      <c r="U32" s="5"/>
      <c r="V32" s="5"/>
      <c r="W32" s="5"/>
      <c r="X32" s="5">
        <f>VLOOKUP(B:B,'[2]SQL Results'!$B$1:$V$65536,21,0)</f>
        <v>20</v>
      </c>
      <c r="Y32" s="5">
        <f>VLOOKUP(B:B,'[2]SQL Results'!$B$1:$U$65536,20,0)</f>
        <v>685.38</v>
      </c>
      <c r="Z32" s="5">
        <v>14</v>
      </c>
      <c r="AA32" s="5">
        <v>72</v>
      </c>
      <c r="AB32" s="5">
        <f t="shared" si="1"/>
        <v>20</v>
      </c>
      <c r="AC32" s="5" t="s">
        <v>11</v>
      </c>
      <c r="AD32" s="5">
        <f>(Y32-AA32)*0.04</f>
        <v>24.5352</v>
      </c>
      <c r="AE32" s="5"/>
      <c r="AF32" s="5"/>
      <c r="AG32" s="5"/>
      <c r="AH32" s="5">
        <f>VLOOKUP(B:B,'[2]SQL Results'!$B$1:$AA$65536,26,0)</f>
        <v>1</v>
      </c>
      <c r="AI32" s="5">
        <f t="shared" si="2"/>
        <v>1</v>
      </c>
      <c r="AJ32" s="5" t="s">
        <v>11</v>
      </c>
      <c r="AK32" s="5"/>
      <c r="AL32" s="5"/>
      <c r="AM32" s="5"/>
      <c r="AN32" s="69">
        <f>VLOOKUP(B:B,'[2]SQL Results'!$B$1:$AF$65536,31,0)</f>
        <v>11</v>
      </c>
      <c r="AO32" s="56">
        <f>VLOOKUP(B:B,'[2]SQL Results'!$B$1:$AE$65536,30,0)</f>
        <v>1728.01</v>
      </c>
      <c r="AP32" s="69">
        <v>540</v>
      </c>
      <c r="AQ32" s="69">
        <f t="shared" si="3"/>
        <v>1188.01</v>
      </c>
      <c r="AR32" s="69">
        <f t="shared" si="4"/>
        <v>11</v>
      </c>
      <c r="AS32" s="69" t="s">
        <v>11</v>
      </c>
      <c r="AT32" s="5">
        <f>AP32*0.03</f>
        <v>16.2</v>
      </c>
      <c r="AU32" s="5"/>
      <c r="AV32" s="5"/>
      <c r="AW32" s="5">
        <f>VLOOKUP(B:B,'[2]SQL Results'!$B$1:$AJ$65536,35,0)</f>
        <v>655.3</v>
      </c>
      <c r="AX32" s="5">
        <f t="shared" si="5"/>
        <v>10</v>
      </c>
      <c r="AY32" s="5">
        <v>6</v>
      </c>
      <c r="AZ32" s="5">
        <v>4</v>
      </c>
      <c r="BA32" s="5">
        <f t="shared" si="6"/>
        <v>10</v>
      </c>
      <c r="BB32" s="5" t="s">
        <v>11</v>
      </c>
      <c r="BC32" s="5">
        <f>AW32*0.04</f>
        <v>26.212</v>
      </c>
      <c r="BD32" s="5"/>
      <c r="BE32" s="5"/>
      <c r="BF32" s="5">
        <v>0</v>
      </c>
      <c r="BG32" s="5">
        <v>68.5</v>
      </c>
      <c r="BH32" s="5">
        <f t="shared" si="7"/>
        <v>68.5</v>
      </c>
      <c r="BI32" s="5" t="s">
        <v>11</v>
      </c>
      <c r="BJ32" s="5">
        <f>(BG32-BF32)*0.05</f>
        <v>3.425</v>
      </c>
      <c r="BK32" s="5"/>
      <c r="BL32" s="5"/>
      <c r="BM32" s="5">
        <f>VLOOKUP(B:B,'[2]SQL Results'!$B$1:$AP$65536,41,0)</f>
        <v>16</v>
      </c>
      <c r="BN32" s="5">
        <f>VLOOKUP(B:B,'[2]SQL Results'!$B$1:$AO$65536,40,0)</f>
        <v>382.27</v>
      </c>
      <c r="BO32" s="5">
        <f t="shared" si="8"/>
        <v>16</v>
      </c>
      <c r="BP32" s="5" t="s">
        <v>11</v>
      </c>
      <c r="BQ32" s="5">
        <f>BN32*0.04</f>
        <v>15.2908</v>
      </c>
      <c r="BR32" s="5">
        <f t="shared" si="11"/>
        <v>144</v>
      </c>
      <c r="BS32" s="5">
        <f t="shared" si="9"/>
        <v>0</v>
      </c>
    </row>
    <row r="33" customHeight="1" spans="1:71">
      <c r="A33" s="22">
        <v>30</v>
      </c>
      <c r="B33" s="45">
        <v>387</v>
      </c>
      <c r="C33" s="45" t="s">
        <v>175</v>
      </c>
      <c r="D33" s="45" t="s">
        <v>153</v>
      </c>
      <c r="E33" s="45" t="s">
        <v>176</v>
      </c>
      <c r="F33" s="5">
        <v>2643</v>
      </c>
      <c r="G33" s="5">
        <v>2857</v>
      </c>
      <c r="H33" s="5">
        <v>439</v>
      </c>
      <c r="I33" s="5">
        <f t="shared" si="10"/>
        <v>-2204</v>
      </c>
      <c r="J33" s="5" t="s">
        <v>139</v>
      </c>
      <c r="K33" s="5">
        <f>H33*0.14</f>
        <v>61.46</v>
      </c>
      <c r="L33" s="5">
        <f>I33*0.05</f>
        <v>-110.2</v>
      </c>
      <c r="M33" s="5">
        <v>187</v>
      </c>
      <c r="N33" s="5">
        <v>224</v>
      </c>
      <c r="O33" s="5">
        <v>4829</v>
      </c>
      <c r="P33" s="5">
        <f>VLOOKUP(B:B,[3]Sheet1!$A$1:$B$65536,2,0)</f>
        <v>162</v>
      </c>
      <c r="Q33" s="5">
        <f>VLOOKUP(B:B,[3]Sheet1!$A$1:$C$65536,3,0)</f>
        <v>3104.02</v>
      </c>
      <c r="R33" s="5">
        <f t="shared" si="0"/>
        <v>2389.5</v>
      </c>
      <c r="S33" s="5" t="s">
        <v>12</v>
      </c>
      <c r="T33" s="5">
        <f>Q33*0.1</f>
        <v>310.402</v>
      </c>
      <c r="U33" s="5"/>
      <c r="V33" s="5">
        <v>38</v>
      </c>
      <c r="W33" s="5">
        <v>42</v>
      </c>
      <c r="X33" s="5">
        <f>VLOOKUP(B:B,'[2]SQL Results'!$B$1:$V$65536,21,0)</f>
        <v>20</v>
      </c>
      <c r="Y33" s="5">
        <f>VLOOKUP(B:B,'[2]SQL Results'!$B$1:$U$65536,20,0)</f>
        <v>730.63</v>
      </c>
      <c r="Z33" s="5">
        <v>1</v>
      </c>
      <c r="AA33" s="5">
        <v>80.4</v>
      </c>
      <c r="AB33" s="5">
        <f t="shared" si="1"/>
        <v>-18</v>
      </c>
      <c r="AC33" s="5" t="s">
        <v>139</v>
      </c>
      <c r="AD33" s="5">
        <f>(Y33-AA33)*0.03</f>
        <v>19.5069</v>
      </c>
      <c r="AE33" s="5">
        <f>(X33-V33)*1</f>
        <v>-18</v>
      </c>
      <c r="AF33" s="5">
        <v>10</v>
      </c>
      <c r="AG33" s="5">
        <v>12</v>
      </c>
      <c r="AH33" s="5">
        <f>VLOOKUP(B:B,'[2]SQL Results'!$B$1:$AA$65536,26,0)</f>
        <v>10</v>
      </c>
      <c r="AI33" s="5">
        <f t="shared" si="2"/>
        <v>0</v>
      </c>
      <c r="AJ33" s="5" t="s">
        <v>11</v>
      </c>
      <c r="AK33" s="5"/>
      <c r="AL33" s="5">
        <v>17</v>
      </c>
      <c r="AM33" s="5">
        <v>22</v>
      </c>
      <c r="AN33" s="69">
        <f>VLOOKUP(B:B,'[2]SQL Results'!$B$1:$AF$65536,31,0)</f>
        <v>22</v>
      </c>
      <c r="AO33" s="56">
        <f>VLOOKUP(B:B,'[2]SQL Results'!$B$1:$AE$65536,30,0)</f>
        <v>2743</v>
      </c>
      <c r="AP33" s="69">
        <v>1753</v>
      </c>
      <c r="AQ33" s="69">
        <f t="shared" si="3"/>
        <v>990</v>
      </c>
      <c r="AR33" s="69">
        <f t="shared" si="4"/>
        <v>5</v>
      </c>
      <c r="AS33" s="69" t="s">
        <v>12</v>
      </c>
      <c r="AT33" s="5">
        <f>AP33*0.04+AQ33*0.01</f>
        <v>80.02</v>
      </c>
      <c r="AU33" s="5">
        <v>140</v>
      </c>
      <c r="AV33" s="5">
        <v>155</v>
      </c>
      <c r="AW33" s="5">
        <f>VLOOKUP(B:B,'[2]SQL Results'!$B$1:$AJ$65536,35,0)</f>
        <v>10302.73</v>
      </c>
      <c r="AX33" s="5">
        <f t="shared" si="5"/>
        <v>191</v>
      </c>
      <c r="AY33" s="5">
        <v>15</v>
      </c>
      <c r="AZ33" s="5">
        <v>176</v>
      </c>
      <c r="BA33" s="5">
        <f t="shared" si="6"/>
        <v>51</v>
      </c>
      <c r="BB33" s="5" t="s">
        <v>12</v>
      </c>
      <c r="BC33" s="5">
        <f t="shared" si="16"/>
        <v>515.1365</v>
      </c>
      <c r="BD33" s="5">
        <v>3106</v>
      </c>
      <c r="BE33" s="5">
        <v>3480</v>
      </c>
      <c r="BF33" s="5">
        <v>1440</v>
      </c>
      <c r="BG33" s="5">
        <v>2401</v>
      </c>
      <c r="BH33" s="5">
        <f t="shared" si="7"/>
        <v>-705</v>
      </c>
      <c r="BI33" s="5" t="s">
        <v>139</v>
      </c>
      <c r="BJ33" s="5">
        <f t="shared" ref="BJ33:BJ47" si="17">(BG33-BF33)*0.04</f>
        <v>38.44</v>
      </c>
      <c r="BK33" s="5">
        <v>45</v>
      </c>
      <c r="BL33" s="5">
        <v>54</v>
      </c>
      <c r="BM33" s="5">
        <f>VLOOKUP(B:B,'[2]SQL Results'!$B$1:$AP$65536,41,0)</f>
        <v>35</v>
      </c>
      <c r="BN33" s="5">
        <f>VLOOKUP(B:B,'[2]SQL Results'!$B$1:$AO$65536,40,0)</f>
        <v>970.77</v>
      </c>
      <c r="BO33" s="5">
        <f t="shared" si="8"/>
        <v>-10</v>
      </c>
      <c r="BP33" s="5" t="s">
        <v>139</v>
      </c>
      <c r="BQ33" s="5">
        <f>BN33*0.03</f>
        <v>29.1231</v>
      </c>
      <c r="BR33" s="5">
        <f t="shared" si="11"/>
        <v>1054</v>
      </c>
      <c r="BS33" s="5">
        <f t="shared" si="9"/>
        <v>-128</v>
      </c>
    </row>
    <row r="34" customHeight="1" spans="1:71">
      <c r="A34" s="22">
        <v>31</v>
      </c>
      <c r="B34" s="45">
        <v>377</v>
      </c>
      <c r="C34" s="45" t="s">
        <v>177</v>
      </c>
      <c r="D34" s="45" t="s">
        <v>150</v>
      </c>
      <c r="E34" s="45" t="s">
        <v>176</v>
      </c>
      <c r="F34" s="5">
        <v>850</v>
      </c>
      <c r="G34" s="5">
        <v>987</v>
      </c>
      <c r="H34" s="5">
        <v>463</v>
      </c>
      <c r="I34" s="5">
        <f t="shared" si="10"/>
        <v>-387</v>
      </c>
      <c r="J34" s="5" t="s">
        <v>139</v>
      </c>
      <c r="K34" s="5">
        <f>H34*0.14</f>
        <v>64.82</v>
      </c>
      <c r="L34" s="5">
        <f>I34*0.05</f>
        <v>-19.35</v>
      </c>
      <c r="M34" s="5">
        <v>155</v>
      </c>
      <c r="N34" s="5">
        <v>186</v>
      </c>
      <c r="O34" s="5">
        <v>22</v>
      </c>
      <c r="P34" s="5">
        <f>VLOOKUP(B:B,[3]Sheet1!$A$1:$B$65536,2,0)</f>
        <v>119</v>
      </c>
      <c r="Q34" s="5">
        <f>VLOOKUP(B:B,[3]Sheet1!$A$1:$C$65536,3,0)</f>
        <v>2318.92</v>
      </c>
      <c r="R34" s="5">
        <f t="shared" si="0"/>
        <v>-25</v>
      </c>
      <c r="S34" s="5" t="s">
        <v>139</v>
      </c>
      <c r="T34" s="5">
        <f>Q34*0.05</f>
        <v>115.946</v>
      </c>
      <c r="U34" s="5">
        <f>((O34/2+P34)-M34)*1</f>
        <v>-25</v>
      </c>
      <c r="V34" s="5">
        <v>38</v>
      </c>
      <c r="W34" s="5">
        <v>42</v>
      </c>
      <c r="X34" s="5">
        <f>VLOOKUP(B:B,'[2]SQL Results'!$B$1:$V$65536,21,0)</f>
        <v>18</v>
      </c>
      <c r="Y34" s="5">
        <f>VLOOKUP(B:B,'[2]SQL Results'!$B$1:$U$65536,20,0)</f>
        <v>700</v>
      </c>
      <c r="Z34" s="5">
        <v>7</v>
      </c>
      <c r="AA34" s="5">
        <v>242</v>
      </c>
      <c r="AB34" s="5">
        <f t="shared" si="1"/>
        <v>-20</v>
      </c>
      <c r="AC34" s="5" t="s">
        <v>139</v>
      </c>
      <c r="AD34" s="5">
        <f>(Y34-AA34)*0.03</f>
        <v>13.74</v>
      </c>
      <c r="AE34" s="5">
        <f>(X34-V34)*1</f>
        <v>-20</v>
      </c>
      <c r="AF34" s="5">
        <v>8</v>
      </c>
      <c r="AG34" s="5">
        <v>10</v>
      </c>
      <c r="AH34" s="5">
        <f>VLOOKUP(B:B,'[2]SQL Results'!$B$1:$AA$65536,26,0)</f>
        <v>5</v>
      </c>
      <c r="AI34" s="5">
        <f t="shared" si="2"/>
        <v>-3</v>
      </c>
      <c r="AJ34" s="5" t="s">
        <v>139</v>
      </c>
      <c r="AK34" s="5"/>
      <c r="AL34" s="5">
        <v>10</v>
      </c>
      <c r="AM34" s="5">
        <v>13</v>
      </c>
      <c r="AN34" s="69">
        <f>VLOOKUP(B:B,'[2]SQL Results'!$B$1:$AF$65536,31,0)</f>
        <v>6</v>
      </c>
      <c r="AO34" s="56">
        <f>VLOOKUP(B:B,'[2]SQL Results'!$B$1:$AE$65536,30,0)</f>
        <v>891.6</v>
      </c>
      <c r="AP34" s="69">
        <v>534.22</v>
      </c>
      <c r="AQ34" s="69">
        <f t="shared" si="3"/>
        <v>357.38</v>
      </c>
      <c r="AR34" s="69">
        <f t="shared" si="4"/>
        <v>-4</v>
      </c>
      <c r="AS34" s="69" t="s">
        <v>139</v>
      </c>
      <c r="AT34" s="5">
        <f>AP34*0.02</f>
        <v>10.6844</v>
      </c>
      <c r="AU34" s="5">
        <v>91</v>
      </c>
      <c r="AV34" s="5">
        <v>101</v>
      </c>
      <c r="AW34" s="5">
        <f>VLOOKUP(B:B,'[2]SQL Results'!$B$1:$AJ$65536,35,0)</f>
        <v>7169.72</v>
      </c>
      <c r="AX34" s="5">
        <f t="shared" si="5"/>
        <v>125</v>
      </c>
      <c r="AY34" s="5">
        <v>73</v>
      </c>
      <c r="AZ34" s="5">
        <v>52</v>
      </c>
      <c r="BA34" s="5">
        <f t="shared" si="6"/>
        <v>34</v>
      </c>
      <c r="BB34" s="5" t="s">
        <v>12</v>
      </c>
      <c r="BC34" s="5">
        <f t="shared" si="16"/>
        <v>358.486</v>
      </c>
      <c r="BD34" s="5">
        <v>3406</v>
      </c>
      <c r="BE34" s="5">
        <v>3720</v>
      </c>
      <c r="BF34" s="5">
        <v>0</v>
      </c>
      <c r="BG34" s="5">
        <v>1184.3</v>
      </c>
      <c r="BH34" s="5">
        <f t="shared" si="7"/>
        <v>-2221.7</v>
      </c>
      <c r="BI34" s="5" t="s">
        <v>139</v>
      </c>
      <c r="BJ34" s="5">
        <f t="shared" si="17"/>
        <v>47.372</v>
      </c>
      <c r="BK34" s="5">
        <v>35</v>
      </c>
      <c r="BL34" s="5">
        <v>42</v>
      </c>
      <c r="BM34" s="5">
        <f>VLOOKUP(B:B,'[2]SQL Results'!$B$1:$AP$65536,41,0)</f>
        <v>17</v>
      </c>
      <c r="BN34" s="5">
        <f>VLOOKUP(B:B,'[2]SQL Results'!$B$1:$AO$65536,40,0)</f>
        <v>445.97</v>
      </c>
      <c r="BO34" s="5">
        <f t="shared" si="8"/>
        <v>-18</v>
      </c>
      <c r="BP34" s="5" t="s">
        <v>139</v>
      </c>
      <c r="BQ34" s="5">
        <f>BN34*0.03</f>
        <v>13.3791</v>
      </c>
      <c r="BR34" s="5">
        <f t="shared" si="11"/>
        <v>624</v>
      </c>
      <c r="BS34" s="5">
        <f t="shared" si="9"/>
        <v>-64</v>
      </c>
    </row>
    <row r="35" customHeight="1" spans="1:71">
      <c r="A35" s="22">
        <v>32</v>
      </c>
      <c r="B35" s="45">
        <v>399</v>
      </c>
      <c r="C35" s="45" t="s">
        <v>178</v>
      </c>
      <c r="D35" s="45" t="s">
        <v>150</v>
      </c>
      <c r="E35" s="45" t="s">
        <v>176</v>
      </c>
      <c r="F35" s="5">
        <v>1112</v>
      </c>
      <c r="G35" s="5">
        <v>1284</v>
      </c>
      <c r="H35" s="5">
        <v>64</v>
      </c>
      <c r="I35" s="5">
        <f t="shared" si="10"/>
        <v>-1048</v>
      </c>
      <c r="J35" s="5" t="s">
        <v>139</v>
      </c>
      <c r="K35" s="5">
        <f>H35*0.14</f>
        <v>8.96</v>
      </c>
      <c r="L35" s="5">
        <f>I35*0.05</f>
        <v>-52.4</v>
      </c>
      <c r="M35" s="5">
        <v>140</v>
      </c>
      <c r="N35" s="5">
        <v>168</v>
      </c>
      <c r="O35" s="5">
        <v>31</v>
      </c>
      <c r="P35" s="5">
        <f>VLOOKUP(B:B,[3]Sheet1!$A$1:$B$65536,2,0)</f>
        <v>110</v>
      </c>
      <c r="Q35" s="5">
        <f>VLOOKUP(B:B,[3]Sheet1!$A$1:$C$65536,3,0)</f>
        <v>2097.2</v>
      </c>
      <c r="R35" s="5">
        <f t="shared" si="0"/>
        <v>-14.5</v>
      </c>
      <c r="S35" s="5" t="s">
        <v>139</v>
      </c>
      <c r="T35" s="5">
        <f>Q35*0.05</f>
        <v>104.86</v>
      </c>
      <c r="U35" s="5">
        <f>((O35/2+P35)-M35)*1</f>
        <v>-14.5</v>
      </c>
      <c r="V35" s="5">
        <v>38</v>
      </c>
      <c r="W35" s="5">
        <v>42</v>
      </c>
      <c r="X35" s="5">
        <f>VLOOKUP(B:B,'[2]SQL Results'!$B$1:$V$65536,21,0)</f>
        <v>44</v>
      </c>
      <c r="Y35" s="5">
        <f>VLOOKUP(B:B,'[2]SQL Results'!$B$1:$U$65536,20,0)</f>
        <v>1584.77</v>
      </c>
      <c r="Z35" s="5">
        <v>4</v>
      </c>
      <c r="AA35" s="5">
        <v>390.54</v>
      </c>
      <c r="AB35" s="5">
        <f t="shared" si="1"/>
        <v>6</v>
      </c>
      <c r="AC35" s="5" t="s">
        <v>12</v>
      </c>
      <c r="AD35" s="5">
        <f>(Y35-AA35)*0.05</f>
        <v>59.7115</v>
      </c>
      <c r="AE35" s="5"/>
      <c r="AF35" s="5">
        <v>8</v>
      </c>
      <c r="AG35" s="5">
        <v>10</v>
      </c>
      <c r="AH35" s="5">
        <f>VLOOKUP(B:B,'[2]SQL Results'!$B$1:$AA$65536,26,0)</f>
        <v>6</v>
      </c>
      <c r="AI35" s="5">
        <f t="shared" si="2"/>
        <v>-2</v>
      </c>
      <c r="AJ35" s="5" t="s">
        <v>139</v>
      </c>
      <c r="AK35" s="5"/>
      <c r="AL35" s="5">
        <v>12</v>
      </c>
      <c r="AM35" s="5">
        <v>15</v>
      </c>
      <c r="AN35" s="69">
        <f>VLOOKUP(B:B,'[2]SQL Results'!$B$1:$AF$65536,31,0)</f>
        <v>13</v>
      </c>
      <c r="AO35" s="56">
        <f>VLOOKUP(B:B,'[2]SQL Results'!$B$1:$AE$65536,30,0)</f>
        <v>2034.61</v>
      </c>
      <c r="AP35" s="69">
        <v>648.61</v>
      </c>
      <c r="AQ35" s="69">
        <f t="shared" si="3"/>
        <v>1386</v>
      </c>
      <c r="AR35" s="69">
        <f t="shared" si="4"/>
        <v>1</v>
      </c>
      <c r="AS35" s="69" t="s">
        <v>11</v>
      </c>
      <c r="AT35" s="5">
        <f>AP35*0.03</f>
        <v>19.4583</v>
      </c>
      <c r="AU35" s="5">
        <v>85</v>
      </c>
      <c r="AV35" s="5">
        <v>94</v>
      </c>
      <c r="AW35" s="5">
        <f>VLOOKUP(B:B,'[2]SQL Results'!$B$1:$AJ$65536,35,0)</f>
        <v>7975.87</v>
      </c>
      <c r="AX35" s="5">
        <f t="shared" si="5"/>
        <v>142</v>
      </c>
      <c r="AY35" s="5">
        <v>54</v>
      </c>
      <c r="AZ35" s="5">
        <v>88</v>
      </c>
      <c r="BA35" s="5">
        <f t="shared" si="6"/>
        <v>57</v>
      </c>
      <c r="BB35" s="5" t="s">
        <v>12</v>
      </c>
      <c r="BC35" s="5">
        <f t="shared" si="16"/>
        <v>398.7935</v>
      </c>
      <c r="BD35" s="5">
        <v>3406</v>
      </c>
      <c r="BE35" s="5">
        <v>3720</v>
      </c>
      <c r="BF35" s="5">
        <v>0</v>
      </c>
      <c r="BG35" s="5">
        <v>1902.37</v>
      </c>
      <c r="BH35" s="5">
        <f t="shared" si="7"/>
        <v>-1503.63</v>
      </c>
      <c r="BI35" s="5" t="s">
        <v>139</v>
      </c>
      <c r="BJ35" s="5">
        <f t="shared" si="17"/>
        <v>76.0948</v>
      </c>
      <c r="BK35" s="5">
        <v>58</v>
      </c>
      <c r="BL35" s="5">
        <v>70</v>
      </c>
      <c r="BM35" s="5">
        <f>VLOOKUP(B:B,'[2]SQL Results'!$B$1:$AP$65536,41,0)</f>
        <v>67</v>
      </c>
      <c r="BN35" s="5">
        <f>VLOOKUP(B:B,'[2]SQL Results'!$B$1:$AO$65536,40,0)</f>
        <v>1744.8</v>
      </c>
      <c r="BO35" s="5">
        <f t="shared" si="8"/>
        <v>9</v>
      </c>
      <c r="BP35" s="5" t="s">
        <v>11</v>
      </c>
      <c r="BQ35" s="5">
        <f>BN35*0.04</f>
        <v>69.792</v>
      </c>
      <c r="BR35" s="5">
        <f t="shared" si="11"/>
        <v>738</v>
      </c>
      <c r="BS35" s="5">
        <f t="shared" si="9"/>
        <v>-67</v>
      </c>
    </row>
    <row r="36" customHeight="1" spans="1:71">
      <c r="A36" s="22">
        <v>33</v>
      </c>
      <c r="B36" s="45">
        <v>545</v>
      </c>
      <c r="C36" s="45" t="s">
        <v>179</v>
      </c>
      <c r="D36" s="45" t="s">
        <v>180</v>
      </c>
      <c r="E36" s="45" t="s">
        <v>176</v>
      </c>
      <c r="F36" s="5">
        <v>940</v>
      </c>
      <c r="G36" s="5">
        <v>1097</v>
      </c>
      <c r="H36" s="5">
        <v>761.44</v>
      </c>
      <c r="I36" s="5">
        <f t="shared" si="10"/>
        <v>-178.56</v>
      </c>
      <c r="J36" s="5" t="s">
        <v>139</v>
      </c>
      <c r="K36" s="5">
        <f>H36*0.14</f>
        <v>106.6016</v>
      </c>
      <c r="L36" s="5">
        <f>I36*0.05</f>
        <v>-8.928</v>
      </c>
      <c r="M36" s="5">
        <v>79</v>
      </c>
      <c r="N36" s="5">
        <v>95</v>
      </c>
      <c r="O36" s="5">
        <v>14</v>
      </c>
      <c r="P36" s="5">
        <f>VLOOKUP(B:B,[3]Sheet1!$A$1:$B$65536,2,0)</f>
        <v>51</v>
      </c>
      <c r="Q36" s="5">
        <f>VLOOKUP(B:B,[3]Sheet1!$A$1:$C$65536,3,0)</f>
        <v>986.03</v>
      </c>
      <c r="R36" s="5">
        <f t="shared" si="0"/>
        <v>-21</v>
      </c>
      <c r="S36" s="5" t="s">
        <v>139</v>
      </c>
      <c r="T36" s="5">
        <f>Q36*0.05</f>
        <v>49.3015</v>
      </c>
      <c r="U36" s="5">
        <f>((O36/2+P36)-M36)*1</f>
        <v>-21</v>
      </c>
      <c r="V36" s="5">
        <v>15</v>
      </c>
      <c r="W36" s="5">
        <v>18</v>
      </c>
      <c r="X36" s="5">
        <f>VLOOKUP(B:B,'[2]SQL Results'!$B$1:$V$65536,21,0)</f>
        <v>10</v>
      </c>
      <c r="Y36" s="5">
        <f>VLOOKUP(B:B,'[2]SQL Results'!$B$1:$U$65536,20,0)</f>
        <v>344.81</v>
      </c>
      <c r="Z36" s="5">
        <v>5</v>
      </c>
      <c r="AA36" s="5">
        <v>118.43</v>
      </c>
      <c r="AB36" s="5">
        <f t="shared" si="1"/>
        <v>-5</v>
      </c>
      <c r="AC36" s="5" t="s">
        <v>139</v>
      </c>
      <c r="AD36" s="5">
        <f>(Y36-AA36)*0.03</f>
        <v>6.7914</v>
      </c>
      <c r="AE36" s="5">
        <f>(X36-V36)*1</f>
        <v>-5</v>
      </c>
      <c r="AF36" s="5">
        <v>3</v>
      </c>
      <c r="AG36" s="5">
        <v>4</v>
      </c>
      <c r="AH36" s="5">
        <f>VLOOKUP(B:B,'[2]SQL Results'!$B$1:$AA$65536,26,0)</f>
        <v>0</v>
      </c>
      <c r="AI36" s="5">
        <f t="shared" si="2"/>
        <v>-3</v>
      </c>
      <c r="AJ36" s="5" t="s">
        <v>139</v>
      </c>
      <c r="AK36" s="5"/>
      <c r="AL36" s="5">
        <v>7</v>
      </c>
      <c r="AM36" s="5">
        <v>11</v>
      </c>
      <c r="AN36" s="69">
        <f>VLOOKUP(B:B,'[2]SQL Results'!$B$1:$AF$65536,31,0)</f>
        <v>3</v>
      </c>
      <c r="AO36" s="56">
        <f>VLOOKUP(B:B,'[2]SQL Results'!$B$1:$AE$65536,30,0)</f>
        <v>790</v>
      </c>
      <c r="AP36" s="69">
        <v>270</v>
      </c>
      <c r="AQ36" s="69">
        <f t="shared" si="3"/>
        <v>520</v>
      </c>
      <c r="AR36" s="69">
        <f t="shared" si="4"/>
        <v>-4</v>
      </c>
      <c r="AS36" s="69" t="s">
        <v>139</v>
      </c>
      <c r="AT36" s="5">
        <f>AP36*0.02</f>
        <v>5.4</v>
      </c>
      <c r="AU36" s="5">
        <v>59</v>
      </c>
      <c r="AV36" s="5">
        <v>65</v>
      </c>
      <c r="AW36" s="5">
        <f>VLOOKUP(B:B,'[2]SQL Results'!$B$1:$AJ$65536,35,0)</f>
        <v>3920.28</v>
      </c>
      <c r="AX36" s="5">
        <f t="shared" si="5"/>
        <v>72</v>
      </c>
      <c r="AY36" s="5">
        <v>12</v>
      </c>
      <c r="AZ36" s="5">
        <v>60</v>
      </c>
      <c r="BA36" s="5">
        <f t="shared" si="6"/>
        <v>13</v>
      </c>
      <c r="BB36" s="5" t="s">
        <v>12</v>
      </c>
      <c r="BC36" s="5">
        <f t="shared" si="16"/>
        <v>196.014</v>
      </c>
      <c r="BD36" s="5">
        <v>4906</v>
      </c>
      <c r="BE36" s="5">
        <v>5520</v>
      </c>
      <c r="BF36" s="5">
        <v>0</v>
      </c>
      <c r="BG36" s="5">
        <v>528.5</v>
      </c>
      <c r="BH36" s="5">
        <f t="shared" si="7"/>
        <v>-4377.5</v>
      </c>
      <c r="BI36" s="5" t="s">
        <v>139</v>
      </c>
      <c r="BJ36" s="5">
        <f t="shared" si="17"/>
        <v>21.14</v>
      </c>
      <c r="BK36" s="5">
        <v>19</v>
      </c>
      <c r="BL36" s="5">
        <v>23</v>
      </c>
      <c r="BM36" s="5">
        <f>VLOOKUP(B:B,'[2]SQL Results'!$B$1:$AP$65536,41,0)</f>
        <v>26</v>
      </c>
      <c r="BN36" s="5">
        <f>VLOOKUP(B:B,'[2]SQL Results'!$B$1:$AO$65536,40,0)</f>
        <v>709.23</v>
      </c>
      <c r="BO36" s="5">
        <f t="shared" si="8"/>
        <v>7</v>
      </c>
      <c r="BP36" s="5" t="s">
        <v>12</v>
      </c>
      <c r="BQ36" s="5">
        <f>BN36*0.05</f>
        <v>35.4615</v>
      </c>
      <c r="BR36" s="5">
        <f t="shared" si="11"/>
        <v>421</v>
      </c>
      <c r="BS36" s="5">
        <f t="shared" si="9"/>
        <v>-35</v>
      </c>
    </row>
    <row r="37" customHeight="1" spans="1:71">
      <c r="A37" s="22">
        <v>34</v>
      </c>
      <c r="B37" s="45">
        <v>546</v>
      </c>
      <c r="C37" s="45" t="s">
        <v>181</v>
      </c>
      <c r="D37" s="45" t="s">
        <v>150</v>
      </c>
      <c r="E37" s="45" t="s">
        <v>176</v>
      </c>
      <c r="F37" s="5">
        <v>1815</v>
      </c>
      <c r="G37" s="5">
        <v>2028</v>
      </c>
      <c r="H37" s="5">
        <v>1081</v>
      </c>
      <c r="I37" s="5">
        <f t="shared" si="10"/>
        <v>-734</v>
      </c>
      <c r="J37" s="5" t="s">
        <v>139</v>
      </c>
      <c r="K37" s="5">
        <f>H37*0.14</f>
        <v>151.34</v>
      </c>
      <c r="L37" s="5">
        <f>I37*0.05</f>
        <v>-36.7</v>
      </c>
      <c r="M37" s="5">
        <v>169</v>
      </c>
      <c r="N37" s="5">
        <v>203</v>
      </c>
      <c r="O37" s="5">
        <v>15</v>
      </c>
      <c r="P37" s="5">
        <f>VLOOKUP(B:B,[3]Sheet1!$A$1:$B$65536,2,0)</f>
        <v>166</v>
      </c>
      <c r="Q37" s="5">
        <f>VLOOKUP(B:B,[3]Sheet1!$A$1:$C$65536,3,0)</f>
        <v>3214.25</v>
      </c>
      <c r="R37" s="5">
        <f t="shared" ref="R37:R68" si="18">(O37/2+P37)-M37</f>
        <v>4.5</v>
      </c>
      <c r="S37" s="5" t="s">
        <v>11</v>
      </c>
      <c r="T37" s="5">
        <f>Q37*0.07</f>
        <v>224.9975</v>
      </c>
      <c r="U37" s="5"/>
      <c r="V37" s="5">
        <v>38</v>
      </c>
      <c r="W37" s="5">
        <v>42</v>
      </c>
      <c r="X37" s="5">
        <f>VLOOKUP(B:B,'[2]SQL Results'!$B$1:$V$65536,21,0)</f>
        <v>41</v>
      </c>
      <c r="Y37" s="5">
        <f>VLOOKUP(B:B,'[2]SQL Results'!$B$1:$U$65536,20,0)</f>
        <v>1687.41</v>
      </c>
      <c r="Z37" s="5">
        <v>5</v>
      </c>
      <c r="AA37" s="5">
        <v>305.5</v>
      </c>
      <c r="AB37" s="5">
        <f t="shared" ref="AB37:AB68" si="19">X37-V37</f>
        <v>3</v>
      </c>
      <c r="AC37" s="5" t="s">
        <v>11</v>
      </c>
      <c r="AD37" s="5">
        <f>(Y37-AA37)*0.04</f>
        <v>55.2764</v>
      </c>
      <c r="AE37" s="5"/>
      <c r="AF37" s="5">
        <v>8</v>
      </c>
      <c r="AG37" s="5">
        <v>10</v>
      </c>
      <c r="AH37" s="5">
        <f>VLOOKUP(B:B,'[2]SQL Results'!$B$1:$AA$65536,26,0)</f>
        <v>0</v>
      </c>
      <c r="AI37" s="5">
        <f t="shared" ref="AI37:AI68" si="20">AH37-AF37</f>
        <v>-8</v>
      </c>
      <c r="AJ37" s="5" t="s">
        <v>139</v>
      </c>
      <c r="AK37" s="5"/>
      <c r="AL37" s="5">
        <v>11</v>
      </c>
      <c r="AM37" s="5">
        <v>14</v>
      </c>
      <c r="AN37" s="69">
        <f>VLOOKUP(B:B,'[2]SQL Results'!$B$1:$AF$65536,31,0)</f>
        <v>10</v>
      </c>
      <c r="AO37" s="56">
        <f>VLOOKUP(B:B,'[2]SQL Results'!$B$1:$AE$65536,30,0)</f>
        <v>1580.36</v>
      </c>
      <c r="AP37" s="69">
        <v>800.36</v>
      </c>
      <c r="AQ37" s="69">
        <f t="shared" ref="AQ37:AQ68" si="21">AO37-AP37</f>
        <v>780</v>
      </c>
      <c r="AR37" s="69">
        <f t="shared" ref="AR37:AR68" si="22">AN37-AL37</f>
        <v>-1</v>
      </c>
      <c r="AS37" s="69" t="s">
        <v>139</v>
      </c>
      <c r="AT37" s="5">
        <f>AP37*0.02</f>
        <v>16.0072</v>
      </c>
      <c r="AU37" s="5">
        <v>91</v>
      </c>
      <c r="AV37" s="5">
        <v>101</v>
      </c>
      <c r="AW37" s="5">
        <f>VLOOKUP(B:B,'[2]SQL Results'!$B$1:$AJ$65536,35,0)</f>
        <v>8639.8</v>
      </c>
      <c r="AX37" s="5">
        <f t="shared" ref="AX37:AX68" si="23">AY37+AZ37</f>
        <v>153</v>
      </c>
      <c r="AY37" s="5">
        <v>67</v>
      </c>
      <c r="AZ37" s="5">
        <v>86</v>
      </c>
      <c r="BA37" s="5">
        <f t="shared" ref="BA37:BA68" si="24">AX37-AU37</f>
        <v>62</v>
      </c>
      <c r="BB37" s="5" t="s">
        <v>12</v>
      </c>
      <c r="BC37" s="5">
        <f t="shared" si="16"/>
        <v>431.99</v>
      </c>
      <c r="BD37" s="5">
        <v>4206</v>
      </c>
      <c r="BE37" s="5">
        <v>4680</v>
      </c>
      <c r="BF37" s="5">
        <v>0</v>
      </c>
      <c r="BG37" s="5">
        <v>1652.5</v>
      </c>
      <c r="BH37" s="5">
        <f t="shared" ref="BH37:BH68" si="25">BG37-BD37</f>
        <v>-2553.5</v>
      </c>
      <c r="BI37" s="5" t="s">
        <v>139</v>
      </c>
      <c r="BJ37" s="5">
        <f t="shared" si="17"/>
        <v>66.1</v>
      </c>
      <c r="BK37" s="5">
        <v>35</v>
      </c>
      <c r="BL37" s="5">
        <v>42</v>
      </c>
      <c r="BM37" s="5">
        <f>VLOOKUP(B:B,'[2]SQL Results'!$B$1:$AP$65536,41,0)</f>
        <v>56</v>
      </c>
      <c r="BN37" s="5">
        <f>VLOOKUP(B:B,'[2]SQL Results'!$B$1:$AO$65536,40,0)</f>
        <v>1496.81</v>
      </c>
      <c r="BO37" s="5">
        <f t="shared" ref="BO37:BO68" si="26">BM37-BK37</f>
        <v>21</v>
      </c>
      <c r="BP37" s="5" t="s">
        <v>12</v>
      </c>
      <c r="BQ37" s="5">
        <f>BN37*0.05</f>
        <v>74.8405</v>
      </c>
      <c r="BR37" s="5">
        <f t="shared" ref="BR37:BR68" si="27">ROUND(K37+T37+AD37+AK37+AT37+BC37+BJ37+BQ37,0)</f>
        <v>1021</v>
      </c>
      <c r="BS37" s="5">
        <f t="shared" ref="BS37:BS68" si="28">ROUND(L37+U37+AE37,0)</f>
        <v>-37</v>
      </c>
    </row>
    <row r="38" customHeight="1" spans="1:71">
      <c r="A38" s="22">
        <v>35</v>
      </c>
      <c r="B38" s="59">
        <v>571</v>
      </c>
      <c r="C38" s="59" t="s">
        <v>182</v>
      </c>
      <c r="D38" s="45" t="s">
        <v>153</v>
      </c>
      <c r="E38" s="59" t="s">
        <v>176</v>
      </c>
      <c r="F38" s="5">
        <v>1412</v>
      </c>
      <c r="G38" s="5">
        <v>1644</v>
      </c>
      <c r="H38" s="5">
        <v>1676.03</v>
      </c>
      <c r="I38" s="5">
        <f t="shared" ref="I38:I69" si="29">H38-F38</f>
        <v>264.03</v>
      </c>
      <c r="J38" s="5" t="s">
        <v>12</v>
      </c>
      <c r="K38" s="5">
        <f>H38*0.25</f>
        <v>419.0075</v>
      </c>
      <c r="L38" s="5"/>
      <c r="M38" s="5">
        <v>185</v>
      </c>
      <c r="N38" s="5">
        <v>222</v>
      </c>
      <c r="O38" s="5">
        <v>69</v>
      </c>
      <c r="P38" s="5">
        <f>VLOOKUP(B:B,[3]Sheet1!$A$1:$B$65536,2,0)</f>
        <v>270</v>
      </c>
      <c r="Q38" s="5">
        <f>VLOOKUP(B:B,[3]Sheet1!$A$1:$C$65536,3,0)</f>
        <v>5219.42000000001</v>
      </c>
      <c r="R38" s="5">
        <f t="shared" si="18"/>
        <v>119.5</v>
      </c>
      <c r="S38" s="5" t="s">
        <v>12</v>
      </c>
      <c r="T38" s="5">
        <f>Q38*0.1</f>
        <v>521.942000000001</v>
      </c>
      <c r="U38" s="5"/>
      <c r="V38" s="5">
        <v>38</v>
      </c>
      <c r="W38" s="5">
        <v>42</v>
      </c>
      <c r="X38" s="5">
        <f>VLOOKUP(B:B,'[2]SQL Results'!$B$1:$V$65536,21,0)</f>
        <v>51</v>
      </c>
      <c r="Y38" s="5">
        <f>VLOOKUP(B:B,'[2]SQL Results'!$B$1:$U$65536,20,0)</f>
        <v>1885.83</v>
      </c>
      <c r="Z38" s="5">
        <v>5</v>
      </c>
      <c r="AA38" s="5">
        <v>220</v>
      </c>
      <c r="AB38" s="5">
        <f t="shared" si="19"/>
        <v>13</v>
      </c>
      <c r="AC38" s="5" t="s">
        <v>12</v>
      </c>
      <c r="AD38" s="5">
        <f>(Y38-AA38)*0.05</f>
        <v>83.2915</v>
      </c>
      <c r="AE38" s="5"/>
      <c r="AF38" s="5">
        <v>10</v>
      </c>
      <c r="AG38" s="5">
        <v>12</v>
      </c>
      <c r="AH38" s="5">
        <f>VLOOKUP(B:B,'[2]SQL Results'!$B$1:$AA$65536,26,0)</f>
        <v>3</v>
      </c>
      <c r="AI38" s="5">
        <f t="shared" si="20"/>
        <v>-7</v>
      </c>
      <c r="AJ38" s="5" t="s">
        <v>139</v>
      </c>
      <c r="AK38" s="5"/>
      <c r="AL38" s="5">
        <v>17</v>
      </c>
      <c r="AM38" s="5">
        <v>22</v>
      </c>
      <c r="AN38" s="69">
        <f>VLOOKUP(B:B,'[2]SQL Results'!$B$1:$AF$65536,31,0)</f>
        <v>20</v>
      </c>
      <c r="AO38" s="56">
        <f>VLOOKUP(B:B,'[2]SQL Results'!$B$1:$AE$65536,30,0)</f>
        <v>2780.36</v>
      </c>
      <c r="AP38" s="69">
        <v>1224.56</v>
      </c>
      <c r="AQ38" s="69">
        <f t="shared" si="21"/>
        <v>1555.8</v>
      </c>
      <c r="AR38" s="69">
        <f t="shared" si="22"/>
        <v>3</v>
      </c>
      <c r="AS38" s="69" t="s">
        <v>11</v>
      </c>
      <c r="AT38" s="5">
        <f>AP38*0.03</f>
        <v>36.7368</v>
      </c>
      <c r="AU38" s="5">
        <v>119</v>
      </c>
      <c r="AV38" s="5">
        <v>132</v>
      </c>
      <c r="AW38" s="5">
        <f>VLOOKUP(B:B,'[2]SQL Results'!$B$1:$AJ$65536,35,0)</f>
        <v>6941.01</v>
      </c>
      <c r="AX38" s="5">
        <f t="shared" si="23"/>
        <v>125</v>
      </c>
      <c r="AY38" s="5">
        <v>47</v>
      </c>
      <c r="AZ38" s="5">
        <v>78</v>
      </c>
      <c r="BA38" s="5">
        <f t="shared" si="24"/>
        <v>6</v>
      </c>
      <c r="BB38" s="5" t="s">
        <v>11</v>
      </c>
      <c r="BC38" s="5">
        <f>AW38*0.04</f>
        <v>277.6404</v>
      </c>
      <c r="BD38" s="5">
        <v>3306</v>
      </c>
      <c r="BE38" s="5">
        <v>3967</v>
      </c>
      <c r="BF38" s="5">
        <v>0</v>
      </c>
      <c r="BG38" s="5">
        <v>2443</v>
      </c>
      <c r="BH38" s="5">
        <f t="shared" si="25"/>
        <v>-863</v>
      </c>
      <c r="BI38" s="5" t="s">
        <v>139</v>
      </c>
      <c r="BJ38" s="5">
        <f t="shared" si="17"/>
        <v>97.72</v>
      </c>
      <c r="BK38" s="5">
        <v>89</v>
      </c>
      <c r="BL38" s="5">
        <v>107</v>
      </c>
      <c r="BM38" s="5">
        <f>VLOOKUP(B:B,'[2]SQL Results'!$B$1:$AP$65536,41,0)</f>
        <v>91</v>
      </c>
      <c r="BN38" s="5">
        <f>VLOOKUP(B:B,'[2]SQL Results'!$B$1:$AO$65536,40,0)</f>
        <v>2423.56</v>
      </c>
      <c r="BO38" s="5">
        <f t="shared" si="26"/>
        <v>2</v>
      </c>
      <c r="BP38" s="5" t="s">
        <v>11</v>
      </c>
      <c r="BQ38" s="5">
        <f>BN38*0.04</f>
        <v>96.9424</v>
      </c>
      <c r="BR38" s="5">
        <f t="shared" si="27"/>
        <v>1533</v>
      </c>
      <c r="BS38" s="5">
        <f t="shared" si="28"/>
        <v>0</v>
      </c>
    </row>
    <row r="39" customHeight="1" spans="1:71">
      <c r="A39" s="22">
        <v>36</v>
      </c>
      <c r="B39" s="45">
        <v>573</v>
      </c>
      <c r="C39" s="45" t="s">
        <v>183</v>
      </c>
      <c r="D39" s="45" t="s">
        <v>148</v>
      </c>
      <c r="E39" s="45" t="s">
        <v>176</v>
      </c>
      <c r="F39" s="5">
        <v>1172</v>
      </c>
      <c r="G39" s="5">
        <v>1356</v>
      </c>
      <c r="H39" s="5">
        <v>382</v>
      </c>
      <c r="I39" s="5">
        <f t="shared" si="29"/>
        <v>-790</v>
      </c>
      <c r="J39" s="5" t="s">
        <v>139</v>
      </c>
      <c r="K39" s="5">
        <f>H39*0.14</f>
        <v>53.48</v>
      </c>
      <c r="L39" s="5">
        <f>I39*0.05</f>
        <v>-39.5</v>
      </c>
      <c r="M39" s="5">
        <v>223</v>
      </c>
      <c r="N39" s="5">
        <v>268</v>
      </c>
      <c r="O39" s="5">
        <v>32</v>
      </c>
      <c r="P39" s="5">
        <f>VLOOKUP(B:B,[3]Sheet1!$A$1:$B$65536,2,0)</f>
        <v>72</v>
      </c>
      <c r="Q39" s="5">
        <f>VLOOKUP(B:B,[3]Sheet1!$A$1:$C$65536,3,0)</f>
        <v>1406.44</v>
      </c>
      <c r="R39" s="5">
        <f t="shared" si="18"/>
        <v>-135</v>
      </c>
      <c r="S39" s="5" t="s">
        <v>139</v>
      </c>
      <c r="T39" s="5">
        <f>Q39*0.05</f>
        <v>70.322</v>
      </c>
      <c r="U39" s="5">
        <f>((O39/2+P39)-M39)*1</f>
        <v>-135</v>
      </c>
      <c r="V39" s="5">
        <v>21</v>
      </c>
      <c r="W39" s="5">
        <v>25</v>
      </c>
      <c r="X39" s="5">
        <f>VLOOKUP(B:B,'[2]SQL Results'!$B$1:$V$65536,21,0)</f>
        <v>15</v>
      </c>
      <c r="Y39" s="5">
        <f>VLOOKUP(B:B,'[2]SQL Results'!$B$1:$U$65536,20,0)</f>
        <v>559.83</v>
      </c>
      <c r="Z39" s="5">
        <v>6</v>
      </c>
      <c r="AA39" s="5">
        <v>58.12</v>
      </c>
      <c r="AB39" s="5">
        <f t="shared" si="19"/>
        <v>-6</v>
      </c>
      <c r="AC39" s="5" t="s">
        <v>139</v>
      </c>
      <c r="AD39" s="5">
        <f t="shared" ref="AD39:AD44" si="30">(Y39-AA39)*0.03</f>
        <v>15.0513</v>
      </c>
      <c r="AE39" s="5">
        <f t="shared" ref="AE39:AE44" si="31">(X39-V39)*1</f>
        <v>-6</v>
      </c>
      <c r="AF39" s="5">
        <v>5</v>
      </c>
      <c r="AG39" s="5">
        <v>6</v>
      </c>
      <c r="AH39" s="5">
        <f>VLOOKUP(B:B,'[2]SQL Results'!$B$1:$AA$65536,26,0)</f>
        <v>3</v>
      </c>
      <c r="AI39" s="5">
        <f t="shared" si="20"/>
        <v>-2</v>
      </c>
      <c r="AJ39" s="5" t="s">
        <v>139</v>
      </c>
      <c r="AK39" s="5"/>
      <c r="AL39" s="5">
        <v>9</v>
      </c>
      <c r="AM39" s="5">
        <v>14</v>
      </c>
      <c r="AN39" s="69">
        <f>VLOOKUP(B:B,'[2]SQL Results'!$B$1:$AF$65536,31,0)</f>
        <v>5</v>
      </c>
      <c r="AO39" s="56">
        <f>VLOOKUP(B:B,'[2]SQL Results'!$B$1:$AE$65536,30,0)</f>
        <v>626.19</v>
      </c>
      <c r="AP39" s="69">
        <v>626.19</v>
      </c>
      <c r="AQ39" s="69">
        <f t="shared" si="21"/>
        <v>0</v>
      </c>
      <c r="AR39" s="69">
        <f t="shared" si="22"/>
        <v>-4</v>
      </c>
      <c r="AS39" s="69" t="s">
        <v>139</v>
      </c>
      <c r="AT39" s="5">
        <f>AP39*0.02</f>
        <v>12.5238</v>
      </c>
      <c r="AU39" s="5">
        <v>65</v>
      </c>
      <c r="AV39" s="5">
        <v>72</v>
      </c>
      <c r="AW39" s="5">
        <f>VLOOKUP(B:B,'[2]SQL Results'!$B$1:$AJ$65536,35,0)</f>
        <v>4282.35</v>
      </c>
      <c r="AX39" s="5">
        <f t="shared" si="23"/>
        <v>76</v>
      </c>
      <c r="AY39" s="5">
        <v>60</v>
      </c>
      <c r="AZ39" s="5">
        <v>16</v>
      </c>
      <c r="BA39" s="5">
        <f t="shared" si="24"/>
        <v>11</v>
      </c>
      <c r="BB39" s="5" t="s">
        <v>12</v>
      </c>
      <c r="BC39" s="5">
        <f t="shared" ref="BC39:BC46" si="32">AW39*0.05</f>
        <v>214.1175</v>
      </c>
      <c r="BD39" s="5">
        <v>2206</v>
      </c>
      <c r="BE39" s="5">
        <v>2647</v>
      </c>
      <c r="BF39" s="5">
        <v>0</v>
      </c>
      <c r="BG39" s="5">
        <v>1112.1</v>
      </c>
      <c r="BH39" s="5">
        <f t="shared" si="25"/>
        <v>-1093.9</v>
      </c>
      <c r="BI39" s="5" t="s">
        <v>139</v>
      </c>
      <c r="BJ39" s="5">
        <f t="shared" si="17"/>
        <v>44.484</v>
      </c>
      <c r="BK39" s="5">
        <v>24</v>
      </c>
      <c r="BL39" s="5">
        <v>29</v>
      </c>
      <c r="BM39" s="5">
        <f>VLOOKUP(B:B,'[2]SQL Results'!$B$1:$AP$65536,41,0)</f>
        <v>28</v>
      </c>
      <c r="BN39" s="5">
        <f>VLOOKUP(B:B,'[2]SQL Results'!$B$1:$AO$65536,40,0)</f>
        <v>738.83</v>
      </c>
      <c r="BO39" s="5">
        <f t="shared" si="26"/>
        <v>4</v>
      </c>
      <c r="BP39" s="5" t="s">
        <v>11</v>
      </c>
      <c r="BQ39" s="5">
        <f>BN39*0.04</f>
        <v>29.5532</v>
      </c>
      <c r="BR39" s="5">
        <f t="shared" si="27"/>
        <v>440</v>
      </c>
      <c r="BS39" s="5">
        <f t="shared" si="28"/>
        <v>-181</v>
      </c>
    </row>
    <row r="40" customHeight="1" spans="1:71">
      <c r="A40" s="22">
        <v>37</v>
      </c>
      <c r="B40" s="45">
        <v>584</v>
      </c>
      <c r="C40" s="45" t="s">
        <v>184</v>
      </c>
      <c r="D40" s="45" t="s">
        <v>143</v>
      </c>
      <c r="E40" s="45" t="s">
        <v>176</v>
      </c>
      <c r="F40" s="5">
        <v>1050</v>
      </c>
      <c r="G40" s="5">
        <v>1155</v>
      </c>
      <c r="H40" s="5">
        <v>328</v>
      </c>
      <c r="I40" s="5">
        <f t="shared" si="29"/>
        <v>-722</v>
      </c>
      <c r="J40" s="5" t="s">
        <v>139</v>
      </c>
      <c r="K40" s="5">
        <f>H40*0.14</f>
        <v>45.92</v>
      </c>
      <c r="L40" s="5">
        <f>I40*0.05</f>
        <v>-36.1</v>
      </c>
      <c r="M40" s="5">
        <v>107</v>
      </c>
      <c r="N40" s="5">
        <v>128</v>
      </c>
      <c r="O40" s="5">
        <v>8</v>
      </c>
      <c r="P40" s="5">
        <f>VLOOKUP(B:B,[3]Sheet1!$A$1:$B$65536,2,0)</f>
        <v>112</v>
      </c>
      <c r="Q40" s="5">
        <f>VLOOKUP(B:B,[3]Sheet1!$A$1:$C$65536,3,0)</f>
        <v>2167.31</v>
      </c>
      <c r="R40" s="5">
        <f t="shared" si="18"/>
        <v>9</v>
      </c>
      <c r="S40" s="5" t="s">
        <v>11</v>
      </c>
      <c r="T40" s="5">
        <f>Q40*0.07</f>
        <v>151.7117</v>
      </c>
      <c r="U40" s="5"/>
      <c r="V40" s="5">
        <v>20</v>
      </c>
      <c r="W40" s="5">
        <v>24</v>
      </c>
      <c r="X40" s="5">
        <f>VLOOKUP(B:B,'[2]SQL Results'!$B$1:$V$65536,21,0)</f>
        <v>16</v>
      </c>
      <c r="Y40" s="5">
        <f>VLOOKUP(B:B,'[2]SQL Results'!$B$1:$U$65536,20,0)</f>
        <v>501.75</v>
      </c>
      <c r="Z40" s="5">
        <v>0</v>
      </c>
      <c r="AA40" s="5">
        <v>180.01</v>
      </c>
      <c r="AB40" s="5">
        <f t="shared" si="19"/>
        <v>-4</v>
      </c>
      <c r="AC40" s="5" t="s">
        <v>139</v>
      </c>
      <c r="AD40" s="5">
        <f t="shared" si="30"/>
        <v>9.6522</v>
      </c>
      <c r="AE40" s="5">
        <f t="shared" si="31"/>
        <v>-4</v>
      </c>
      <c r="AF40" s="5">
        <v>6</v>
      </c>
      <c r="AG40" s="5">
        <v>7</v>
      </c>
      <c r="AH40" s="5">
        <f>VLOOKUP(B:B,'[2]SQL Results'!$B$1:$AA$65536,26,0)</f>
        <v>12</v>
      </c>
      <c r="AI40" s="5">
        <f t="shared" si="20"/>
        <v>6</v>
      </c>
      <c r="AJ40" s="5" t="s">
        <v>12</v>
      </c>
      <c r="AK40" s="5">
        <f>AH40*5</f>
        <v>60</v>
      </c>
      <c r="AL40" s="5">
        <v>10</v>
      </c>
      <c r="AM40" s="5">
        <v>13</v>
      </c>
      <c r="AN40" s="69">
        <f>VLOOKUP(B:B,'[2]SQL Results'!$B$1:$AF$65536,31,0)</f>
        <v>3</v>
      </c>
      <c r="AO40" s="56">
        <f>VLOOKUP(B:B,'[2]SQL Results'!$B$1:$AE$65536,30,0)</f>
        <v>385</v>
      </c>
      <c r="AP40" s="69">
        <v>385</v>
      </c>
      <c r="AQ40" s="69">
        <f t="shared" si="21"/>
        <v>0</v>
      </c>
      <c r="AR40" s="69">
        <f t="shared" si="22"/>
        <v>-7</v>
      </c>
      <c r="AS40" s="69" t="s">
        <v>139</v>
      </c>
      <c r="AT40" s="5">
        <f>AP40*0.02</f>
        <v>7.7</v>
      </c>
      <c r="AU40" s="5">
        <v>68</v>
      </c>
      <c r="AV40" s="5">
        <v>76</v>
      </c>
      <c r="AW40" s="5">
        <f>VLOOKUP(B:B,'[2]SQL Results'!$B$1:$AJ$65536,35,0)</f>
        <v>6094.95</v>
      </c>
      <c r="AX40" s="5">
        <f t="shared" si="23"/>
        <v>113</v>
      </c>
      <c r="AY40" s="5">
        <v>57</v>
      </c>
      <c r="AZ40" s="5">
        <v>56</v>
      </c>
      <c r="BA40" s="5">
        <f t="shared" si="24"/>
        <v>45</v>
      </c>
      <c r="BB40" s="5" t="s">
        <v>12</v>
      </c>
      <c r="BC40" s="5">
        <f t="shared" si="32"/>
        <v>304.7475</v>
      </c>
      <c r="BD40" s="5">
        <v>4006</v>
      </c>
      <c r="BE40" s="5">
        <v>4440</v>
      </c>
      <c r="BF40" s="5">
        <v>0</v>
      </c>
      <c r="BG40" s="5">
        <v>653</v>
      </c>
      <c r="BH40" s="5">
        <f t="shared" si="25"/>
        <v>-3353</v>
      </c>
      <c r="BI40" s="5" t="s">
        <v>139</v>
      </c>
      <c r="BJ40" s="5">
        <f t="shared" si="17"/>
        <v>26.12</v>
      </c>
      <c r="BK40" s="5">
        <v>29</v>
      </c>
      <c r="BL40" s="5">
        <v>35</v>
      </c>
      <c r="BM40" s="5">
        <f>VLOOKUP(B:B,'[2]SQL Results'!$B$1:$AP$65536,41,0)</f>
        <v>9</v>
      </c>
      <c r="BN40" s="5">
        <f>VLOOKUP(B:B,'[2]SQL Results'!$B$1:$AO$65536,40,0)</f>
        <v>229.9</v>
      </c>
      <c r="BO40" s="5">
        <f t="shared" si="26"/>
        <v>-20</v>
      </c>
      <c r="BP40" s="5" t="s">
        <v>139</v>
      </c>
      <c r="BQ40" s="5">
        <f>BN40*0.03</f>
        <v>6.897</v>
      </c>
      <c r="BR40" s="5">
        <f t="shared" si="27"/>
        <v>613</v>
      </c>
      <c r="BS40" s="5">
        <f t="shared" si="28"/>
        <v>-40</v>
      </c>
    </row>
    <row r="41" customHeight="1" spans="1:71">
      <c r="A41" s="22">
        <v>38</v>
      </c>
      <c r="B41" s="45">
        <v>707</v>
      </c>
      <c r="C41" s="45" t="s">
        <v>185</v>
      </c>
      <c r="D41" s="45" t="s">
        <v>153</v>
      </c>
      <c r="E41" s="45" t="s">
        <v>176</v>
      </c>
      <c r="F41" s="5">
        <v>1412</v>
      </c>
      <c r="G41" s="5">
        <v>1644</v>
      </c>
      <c r="H41" s="5">
        <v>823.4</v>
      </c>
      <c r="I41" s="5">
        <f t="shared" si="29"/>
        <v>-588.6</v>
      </c>
      <c r="J41" s="5" t="s">
        <v>139</v>
      </c>
      <c r="K41" s="5">
        <f>H41*0.14</f>
        <v>115.276</v>
      </c>
      <c r="L41" s="5">
        <f>I41*0.05</f>
        <v>-29.43</v>
      </c>
      <c r="M41" s="5">
        <v>199</v>
      </c>
      <c r="N41" s="5">
        <v>239</v>
      </c>
      <c r="O41" s="5">
        <v>41</v>
      </c>
      <c r="P41" s="5">
        <f>VLOOKUP(B:B,[3]Sheet1!$A$1:$B$65536,2,0)</f>
        <v>169</v>
      </c>
      <c r="Q41" s="5">
        <f>VLOOKUP(B:B,[3]Sheet1!$A$1:$C$65536,3,0)</f>
        <v>3295.55000000001</v>
      </c>
      <c r="R41" s="5">
        <f t="shared" si="18"/>
        <v>-9.5</v>
      </c>
      <c r="S41" s="5" t="s">
        <v>139</v>
      </c>
      <c r="T41" s="5">
        <f>Q41*0.05</f>
        <v>164.777500000001</v>
      </c>
      <c r="U41" s="5">
        <f>((O41/2+P41)-M41)*1</f>
        <v>-9.5</v>
      </c>
      <c r="V41" s="5">
        <v>38</v>
      </c>
      <c r="W41" s="5">
        <v>42</v>
      </c>
      <c r="X41" s="5">
        <f>VLOOKUP(B:B,'[2]SQL Results'!$B$1:$V$65536,21,0)</f>
        <v>32</v>
      </c>
      <c r="Y41" s="5">
        <f>VLOOKUP(B:B,'[2]SQL Results'!$B$1:$U$65536,20,0)</f>
        <v>1217.71</v>
      </c>
      <c r="Z41" s="5">
        <v>8</v>
      </c>
      <c r="AA41" s="5">
        <v>122</v>
      </c>
      <c r="AB41" s="5">
        <f t="shared" si="19"/>
        <v>-6</v>
      </c>
      <c r="AC41" s="5" t="s">
        <v>139</v>
      </c>
      <c r="AD41" s="5">
        <f t="shared" si="30"/>
        <v>32.8713</v>
      </c>
      <c r="AE41" s="5">
        <f t="shared" si="31"/>
        <v>-6</v>
      </c>
      <c r="AF41" s="5">
        <v>9</v>
      </c>
      <c r="AG41" s="5">
        <v>12</v>
      </c>
      <c r="AH41" s="5">
        <f>VLOOKUP(B:B,'[2]SQL Results'!$B$1:$AA$65536,26,0)</f>
        <v>7</v>
      </c>
      <c r="AI41" s="5">
        <f t="shared" si="20"/>
        <v>-2</v>
      </c>
      <c r="AJ41" s="5" t="s">
        <v>139</v>
      </c>
      <c r="AK41" s="5"/>
      <c r="AL41" s="5">
        <v>21</v>
      </c>
      <c r="AM41" s="5">
        <v>21</v>
      </c>
      <c r="AN41" s="69">
        <f>VLOOKUP(B:B,'[2]SQL Results'!$B$1:$AF$65536,31,0)</f>
        <v>23</v>
      </c>
      <c r="AO41" s="56">
        <f>VLOOKUP(B:B,'[2]SQL Results'!$B$1:$AE$65536,30,0)</f>
        <v>4986.55</v>
      </c>
      <c r="AP41" s="69">
        <v>530.55</v>
      </c>
      <c r="AQ41" s="69">
        <f t="shared" si="21"/>
        <v>4456</v>
      </c>
      <c r="AR41" s="69">
        <f t="shared" si="22"/>
        <v>2</v>
      </c>
      <c r="AS41" s="69" t="s">
        <v>12</v>
      </c>
      <c r="AT41" s="5">
        <f>AP41*0.04+AQ41*0.01</f>
        <v>65.782</v>
      </c>
      <c r="AU41" s="5">
        <v>140</v>
      </c>
      <c r="AV41" s="5">
        <v>155</v>
      </c>
      <c r="AW41" s="5">
        <f>VLOOKUP(B:B,'[2]SQL Results'!$B$1:$AJ$65536,35,0)</f>
        <v>10301.02</v>
      </c>
      <c r="AX41" s="5">
        <f t="shared" si="23"/>
        <v>188</v>
      </c>
      <c r="AY41" s="5">
        <v>34</v>
      </c>
      <c r="AZ41" s="5">
        <v>154</v>
      </c>
      <c r="BA41" s="5">
        <f t="shared" si="24"/>
        <v>48</v>
      </c>
      <c r="BB41" s="5" t="s">
        <v>12</v>
      </c>
      <c r="BC41" s="5">
        <f t="shared" si="32"/>
        <v>515.051</v>
      </c>
      <c r="BD41" s="5">
        <v>3106</v>
      </c>
      <c r="BE41" s="5">
        <v>3480</v>
      </c>
      <c r="BF41" s="5">
        <v>0</v>
      </c>
      <c r="BG41" s="5">
        <v>1773.3</v>
      </c>
      <c r="BH41" s="5">
        <f t="shared" si="25"/>
        <v>-1332.7</v>
      </c>
      <c r="BI41" s="5" t="s">
        <v>139</v>
      </c>
      <c r="BJ41" s="5">
        <f t="shared" si="17"/>
        <v>70.932</v>
      </c>
      <c r="BK41" s="5">
        <v>59</v>
      </c>
      <c r="BL41" s="5">
        <v>71</v>
      </c>
      <c r="BM41" s="5">
        <f>VLOOKUP(B:B,'[2]SQL Results'!$B$1:$AP$65536,41,0)</f>
        <v>74</v>
      </c>
      <c r="BN41" s="5">
        <f>VLOOKUP(B:B,'[2]SQL Results'!$B$1:$AO$65536,40,0)</f>
        <v>1963.07</v>
      </c>
      <c r="BO41" s="5">
        <f t="shared" si="26"/>
        <v>15</v>
      </c>
      <c r="BP41" s="5" t="s">
        <v>12</v>
      </c>
      <c r="BQ41" s="5">
        <f>BN41*0.05</f>
        <v>98.1535</v>
      </c>
      <c r="BR41" s="5">
        <f t="shared" si="27"/>
        <v>1063</v>
      </c>
      <c r="BS41" s="5">
        <f t="shared" si="28"/>
        <v>-45</v>
      </c>
    </row>
    <row r="42" customHeight="1" spans="1:71">
      <c r="A42" s="22">
        <v>39</v>
      </c>
      <c r="B42" s="45">
        <v>598</v>
      </c>
      <c r="C42" s="45" t="s">
        <v>186</v>
      </c>
      <c r="D42" s="45" t="s">
        <v>143</v>
      </c>
      <c r="E42" s="45" t="s">
        <v>176</v>
      </c>
      <c r="F42" s="5">
        <v>1532</v>
      </c>
      <c r="G42" s="5">
        <v>1788</v>
      </c>
      <c r="H42" s="5">
        <v>668</v>
      </c>
      <c r="I42" s="5">
        <f t="shared" si="29"/>
        <v>-864</v>
      </c>
      <c r="J42" s="5" t="s">
        <v>139</v>
      </c>
      <c r="K42" s="5">
        <f>H42*0.14</f>
        <v>93.52</v>
      </c>
      <c r="L42" s="5">
        <f>I42*0.05</f>
        <v>-43.2</v>
      </c>
      <c r="M42" s="5">
        <v>140</v>
      </c>
      <c r="N42" s="5">
        <v>168</v>
      </c>
      <c r="O42" s="5">
        <v>20</v>
      </c>
      <c r="P42" s="5">
        <f>VLOOKUP(B:B,[3]Sheet1!$A$1:$B$65536,2,0)</f>
        <v>119</v>
      </c>
      <c r="Q42" s="5">
        <f>VLOOKUP(B:B,[3]Sheet1!$A$1:$C$65536,3,0)</f>
        <v>2351.14</v>
      </c>
      <c r="R42" s="5">
        <f t="shared" si="18"/>
        <v>-11</v>
      </c>
      <c r="S42" s="5" t="s">
        <v>139</v>
      </c>
      <c r="T42" s="5">
        <f>Q42*0.05</f>
        <v>117.557</v>
      </c>
      <c r="U42" s="5">
        <f>((O42/2+P42)-M42)*1</f>
        <v>-11</v>
      </c>
      <c r="V42" s="5">
        <v>29</v>
      </c>
      <c r="W42" s="5">
        <v>32</v>
      </c>
      <c r="X42" s="5">
        <f>VLOOKUP(B:B,'[2]SQL Results'!$B$1:$V$65536,21,0)</f>
        <v>25</v>
      </c>
      <c r="Y42" s="5">
        <f>VLOOKUP(B:B,'[2]SQL Results'!$B$1:$U$65536,20,0)</f>
        <v>1002.6</v>
      </c>
      <c r="Z42" s="5">
        <v>12</v>
      </c>
      <c r="AA42" s="5">
        <v>85.34</v>
      </c>
      <c r="AB42" s="5">
        <f t="shared" si="19"/>
        <v>-4</v>
      </c>
      <c r="AC42" s="5" t="s">
        <v>139</v>
      </c>
      <c r="AD42" s="5">
        <f t="shared" si="30"/>
        <v>27.5178</v>
      </c>
      <c r="AE42" s="5">
        <f t="shared" si="31"/>
        <v>-4</v>
      </c>
      <c r="AF42" s="5">
        <v>6</v>
      </c>
      <c r="AG42" s="5">
        <v>7</v>
      </c>
      <c r="AH42" s="5">
        <f>VLOOKUP(B:B,'[2]SQL Results'!$B$1:$AA$65536,26,0)</f>
        <v>6</v>
      </c>
      <c r="AI42" s="5">
        <f t="shared" si="20"/>
        <v>0</v>
      </c>
      <c r="AJ42" s="5" t="s">
        <v>11</v>
      </c>
      <c r="AK42" s="5"/>
      <c r="AL42" s="5">
        <v>13</v>
      </c>
      <c r="AM42" s="5">
        <v>16</v>
      </c>
      <c r="AN42" s="69">
        <f>VLOOKUP(B:B,'[2]SQL Results'!$B$1:$AF$65536,31,0)</f>
        <v>12</v>
      </c>
      <c r="AO42" s="56">
        <f>VLOOKUP(B:B,'[2]SQL Results'!$B$1:$AE$65536,30,0)</f>
        <v>1828</v>
      </c>
      <c r="AP42" s="69">
        <v>1080</v>
      </c>
      <c r="AQ42" s="69">
        <f t="shared" si="21"/>
        <v>748</v>
      </c>
      <c r="AR42" s="69">
        <f t="shared" si="22"/>
        <v>-1</v>
      </c>
      <c r="AS42" s="69" t="s">
        <v>139</v>
      </c>
      <c r="AT42" s="5">
        <f>AP42*0.02</f>
        <v>21.6</v>
      </c>
      <c r="AU42" s="5">
        <v>77</v>
      </c>
      <c r="AV42" s="5">
        <v>86</v>
      </c>
      <c r="AW42" s="5">
        <f>VLOOKUP(B:B,'[2]SQL Results'!$B$1:$AJ$65536,35,0)</f>
        <v>5713.98</v>
      </c>
      <c r="AX42" s="5">
        <f t="shared" si="23"/>
        <v>101</v>
      </c>
      <c r="AY42" s="5">
        <v>17</v>
      </c>
      <c r="AZ42" s="5">
        <v>84</v>
      </c>
      <c r="BA42" s="5">
        <f t="shared" si="24"/>
        <v>24</v>
      </c>
      <c r="BB42" s="5" t="s">
        <v>12</v>
      </c>
      <c r="BC42" s="5">
        <f t="shared" si="32"/>
        <v>285.699</v>
      </c>
      <c r="BD42" s="5">
        <v>3006</v>
      </c>
      <c r="BE42" s="5">
        <v>3360</v>
      </c>
      <c r="BF42" s="5">
        <v>0</v>
      </c>
      <c r="BG42" s="5">
        <v>2240.91</v>
      </c>
      <c r="BH42" s="5">
        <f t="shared" si="25"/>
        <v>-765.09</v>
      </c>
      <c r="BI42" s="5" t="s">
        <v>139</v>
      </c>
      <c r="BJ42" s="5">
        <f t="shared" si="17"/>
        <v>89.6364</v>
      </c>
      <c r="BK42" s="5">
        <v>29</v>
      </c>
      <c r="BL42" s="5">
        <v>35</v>
      </c>
      <c r="BM42" s="5">
        <f>VLOOKUP(B:B,'[2]SQL Results'!$B$1:$AP$65536,41,0)</f>
        <v>49</v>
      </c>
      <c r="BN42" s="5">
        <f>VLOOKUP(B:B,'[2]SQL Results'!$B$1:$AO$65536,40,0)</f>
        <v>1274.95</v>
      </c>
      <c r="BO42" s="5">
        <f t="shared" si="26"/>
        <v>20</v>
      </c>
      <c r="BP42" s="5" t="s">
        <v>12</v>
      </c>
      <c r="BQ42" s="5">
        <f>BN42*0.05</f>
        <v>63.7475</v>
      </c>
      <c r="BR42" s="5">
        <f t="shared" si="27"/>
        <v>699</v>
      </c>
      <c r="BS42" s="5">
        <f t="shared" si="28"/>
        <v>-58</v>
      </c>
    </row>
    <row r="43" customHeight="1" spans="1:71">
      <c r="A43" s="22">
        <v>40</v>
      </c>
      <c r="B43" s="45">
        <v>712</v>
      </c>
      <c r="C43" s="45" t="s">
        <v>187</v>
      </c>
      <c r="D43" s="45" t="s">
        <v>153</v>
      </c>
      <c r="E43" s="45" t="s">
        <v>176</v>
      </c>
      <c r="F43" s="5">
        <v>5242</v>
      </c>
      <c r="G43" s="5">
        <v>5766</v>
      </c>
      <c r="H43" s="5">
        <v>5275.58</v>
      </c>
      <c r="I43" s="5">
        <f t="shared" si="29"/>
        <v>33.5799999999999</v>
      </c>
      <c r="J43" s="5" t="s">
        <v>11</v>
      </c>
      <c r="K43" s="5">
        <f>H43*0.15</f>
        <v>791.337</v>
      </c>
      <c r="L43" s="5"/>
      <c r="M43" s="5">
        <v>216</v>
      </c>
      <c r="N43" s="5">
        <v>259</v>
      </c>
      <c r="O43" s="5">
        <v>117</v>
      </c>
      <c r="P43" s="5">
        <f>VLOOKUP(B:B,[3]Sheet1!$A$1:$B$65536,2,0)</f>
        <v>438</v>
      </c>
      <c r="Q43" s="5">
        <f>VLOOKUP(B:B,[3]Sheet1!$A$1:$C$65536,3,0)</f>
        <v>8397.99000000001</v>
      </c>
      <c r="R43" s="5">
        <f t="shared" si="18"/>
        <v>280.5</v>
      </c>
      <c r="S43" s="5" t="s">
        <v>12</v>
      </c>
      <c r="T43" s="5">
        <f>Q43*0.1</f>
        <v>839.799000000001</v>
      </c>
      <c r="U43" s="5"/>
      <c r="V43" s="5">
        <v>40</v>
      </c>
      <c r="W43" s="5">
        <v>44</v>
      </c>
      <c r="X43" s="5">
        <f>VLOOKUP(B:B,'[2]SQL Results'!$B$1:$V$65536,21,0)</f>
        <v>35</v>
      </c>
      <c r="Y43" s="5">
        <f>VLOOKUP(B:B,'[2]SQL Results'!$B$1:$U$65536,20,0)</f>
        <v>1341.86</v>
      </c>
      <c r="Z43" s="5">
        <v>12</v>
      </c>
      <c r="AA43" s="5">
        <v>115.5</v>
      </c>
      <c r="AB43" s="5">
        <f t="shared" si="19"/>
        <v>-5</v>
      </c>
      <c r="AC43" s="5" t="s">
        <v>139</v>
      </c>
      <c r="AD43" s="5">
        <f t="shared" si="30"/>
        <v>36.7908</v>
      </c>
      <c r="AE43" s="5">
        <f t="shared" si="31"/>
        <v>-5</v>
      </c>
      <c r="AF43" s="5">
        <v>10</v>
      </c>
      <c r="AG43" s="5">
        <v>12</v>
      </c>
      <c r="AH43" s="5">
        <f>VLOOKUP(B:B,'[2]SQL Results'!$B$1:$AA$65536,26,0)</f>
        <v>7</v>
      </c>
      <c r="AI43" s="5">
        <f t="shared" si="20"/>
        <v>-3</v>
      </c>
      <c r="AJ43" s="5" t="s">
        <v>139</v>
      </c>
      <c r="AK43" s="5"/>
      <c r="AL43" s="5">
        <v>23</v>
      </c>
      <c r="AM43" s="5">
        <v>26</v>
      </c>
      <c r="AN43" s="69">
        <f>VLOOKUP(B:B,'[2]SQL Results'!$B$1:$AF$65536,31,0)</f>
        <v>51</v>
      </c>
      <c r="AO43" s="56">
        <f>VLOOKUP(B:B,'[2]SQL Results'!$B$1:$AE$65536,30,0)</f>
        <v>7994.08</v>
      </c>
      <c r="AP43" s="69">
        <v>1266.24</v>
      </c>
      <c r="AQ43" s="69">
        <f t="shared" si="21"/>
        <v>6727.84</v>
      </c>
      <c r="AR43" s="69">
        <f t="shared" si="22"/>
        <v>28</v>
      </c>
      <c r="AS43" s="69" t="s">
        <v>12</v>
      </c>
      <c r="AT43" s="5">
        <f>AP43*0.04+AQ43*0.01</f>
        <v>117.928</v>
      </c>
      <c r="AU43" s="5">
        <v>131</v>
      </c>
      <c r="AV43" s="5">
        <v>145</v>
      </c>
      <c r="AW43" s="5">
        <f>VLOOKUP(B:B,'[2]SQL Results'!$B$1:$AJ$65536,35,0)</f>
        <v>12774.09</v>
      </c>
      <c r="AX43" s="5">
        <f t="shared" si="23"/>
        <v>227</v>
      </c>
      <c r="AY43" s="5">
        <v>35</v>
      </c>
      <c r="AZ43" s="5">
        <v>192</v>
      </c>
      <c r="BA43" s="5">
        <f t="shared" si="24"/>
        <v>96</v>
      </c>
      <c r="BB43" s="5" t="s">
        <v>12</v>
      </c>
      <c r="BC43" s="5">
        <f t="shared" si="32"/>
        <v>638.7045</v>
      </c>
      <c r="BD43" s="5">
        <v>6606</v>
      </c>
      <c r="BE43" s="5">
        <v>7560</v>
      </c>
      <c r="BF43" s="5">
        <v>1430.01</v>
      </c>
      <c r="BG43" s="5">
        <v>5462.38</v>
      </c>
      <c r="BH43" s="5">
        <f t="shared" si="25"/>
        <v>-1143.62</v>
      </c>
      <c r="BI43" s="5" t="s">
        <v>139</v>
      </c>
      <c r="BJ43" s="5">
        <f t="shared" si="17"/>
        <v>161.2948</v>
      </c>
      <c r="BK43" s="5">
        <v>89</v>
      </c>
      <c r="BL43" s="5">
        <v>107</v>
      </c>
      <c r="BM43" s="5">
        <f>VLOOKUP(B:B,'[2]SQL Results'!$B$1:$AP$65536,41,0)</f>
        <v>63</v>
      </c>
      <c r="BN43" s="5">
        <f>VLOOKUP(B:B,'[2]SQL Results'!$B$1:$AO$65536,40,0)</f>
        <v>1786.65</v>
      </c>
      <c r="BO43" s="5">
        <f t="shared" si="26"/>
        <v>-26</v>
      </c>
      <c r="BP43" s="5" t="s">
        <v>139</v>
      </c>
      <c r="BQ43" s="5">
        <f>BN43*0.03</f>
        <v>53.5995</v>
      </c>
      <c r="BR43" s="5">
        <f t="shared" si="27"/>
        <v>2639</v>
      </c>
      <c r="BS43" s="5">
        <f t="shared" si="28"/>
        <v>-5</v>
      </c>
    </row>
    <row r="44" customHeight="1" spans="1:71">
      <c r="A44" s="22">
        <v>41</v>
      </c>
      <c r="B44" s="45">
        <v>724</v>
      </c>
      <c r="C44" s="45" t="s">
        <v>188</v>
      </c>
      <c r="D44" s="45" t="s">
        <v>150</v>
      </c>
      <c r="E44" s="45" t="s">
        <v>176</v>
      </c>
      <c r="F44" s="5">
        <v>1412</v>
      </c>
      <c r="G44" s="5">
        <v>1644</v>
      </c>
      <c r="H44" s="5">
        <v>298</v>
      </c>
      <c r="I44" s="5">
        <f t="shared" si="29"/>
        <v>-1114</v>
      </c>
      <c r="J44" s="5" t="s">
        <v>139</v>
      </c>
      <c r="K44" s="5">
        <f>H44*0.14</f>
        <v>41.72</v>
      </c>
      <c r="L44" s="5">
        <f>I44*0.05</f>
        <v>-55.7</v>
      </c>
      <c r="M44" s="5">
        <v>172</v>
      </c>
      <c r="N44" s="5">
        <v>206</v>
      </c>
      <c r="O44" s="5">
        <v>21</v>
      </c>
      <c r="P44" s="5">
        <f>VLOOKUP(B:B,[3]Sheet1!$A$1:$B$65536,2,0)</f>
        <v>90</v>
      </c>
      <c r="Q44" s="5">
        <f>VLOOKUP(B:B,[3]Sheet1!$A$1:$C$65536,3,0)</f>
        <v>1753.45</v>
      </c>
      <c r="R44" s="5">
        <f t="shared" si="18"/>
        <v>-71.5</v>
      </c>
      <c r="S44" s="5" t="s">
        <v>139</v>
      </c>
      <c r="T44" s="5">
        <f>Q44*0.05</f>
        <v>87.6725</v>
      </c>
      <c r="U44" s="5">
        <f>((O44/2+P44)-M44)*1</f>
        <v>-71.5</v>
      </c>
      <c r="V44" s="5">
        <v>38</v>
      </c>
      <c r="W44" s="5">
        <v>42</v>
      </c>
      <c r="X44" s="5">
        <f>VLOOKUP(B:B,'[2]SQL Results'!$B$1:$V$65536,21,0)</f>
        <v>30</v>
      </c>
      <c r="Y44" s="5">
        <f>VLOOKUP(B:B,'[2]SQL Results'!$B$1:$U$65536,20,0)</f>
        <v>1063.92</v>
      </c>
      <c r="Z44" s="5">
        <v>7</v>
      </c>
      <c r="AA44" s="5">
        <v>207.59</v>
      </c>
      <c r="AB44" s="5">
        <f t="shared" si="19"/>
        <v>-8</v>
      </c>
      <c r="AC44" s="5" t="s">
        <v>139</v>
      </c>
      <c r="AD44" s="5">
        <f t="shared" si="30"/>
        <v>25.6899</v>
      </c>
      <c r="AE44" s="5">
        <f t="shared" si="31"/>
        <v>-8</v>
      </c>
      <c r="AF44" s="5">
        <v>8</v>
      </c>
      <c r="AG44" s="5">
        <v>10</v>
      </c>
      <c r="AH44" s="5">
        <f>VLOOKUP(B:B,'[2]SQL Results'!$B$1:$AA$65536,26,0)</f>
        <v>14</v>
      </c>
      <c r="AI44" s="5">
        <f t="shared" si="20"/>
        <v>6</v>
      </c>
      <c r="AJ44" s="5" t="s">
        <v>12</v>
      </c>
      <c r="AK44" s="5">
        <f>AH44*5</f>
        <v>70</v>
      </c>
      <c r="AL44" s="5">
        <v>11</v>
      </c>
      <c r="AM44" s="5">
        <v>13</v>
      </c>
      <c r="AN44" s="69">
        <f>VLOOKUP(B:B,'[2]SQL Results'!$B$1:$AF$65536,31,0)</f>
        <v>4</v>
      </c>
      <c r="AO44" s="56">
        <f>VLOOKUP(B:B,'[2]SQL Results'!$B$1:$AE$65536,30,0)</f>
        <v>490</v>
      </c>
      <c r="AP44" s="69">
        <v>490</v>
      </c>
      <c r="AQ44" s="69">
        <f t="shared" si="21"/>
        <v>0</v>
      </c>
      <c r="AR44" s="69">
        <f t="shared" si="22"/>
        <v>-7</v>
      </c>
      <c r="AS44" s="69" t="s">
        <v>139</v>
      </c>
      <c r="AT44" s="5">
        <f>AP44*0.02</f>
        <v>9.8</v>
      </c>
      <c r="AU44" s="5">
        <v>91</v>
      </c>
      <c r="AV44" s="5">
        <v>101</v>
      </c>
      <c r="AW44" s="5">
        <f>VLOOKUP(B:B,'[2]SQL Results'!$B$1:$AJ$65536,35,0)</f>
        <v>7471.99</v>
      </c>
      <c r="AX44" s="5">
        <f t="shared" si="23"/>
        <v>141</v>
      </c>
      <c r="AY44" s="5">
        <v>37</v>
      </c>
      <c r="AZ44" s="5">
        <v>104</v>
      </c>
      <c r="BA44" s="5">
        <f t="shared" si="24"/>
        <v>50</v>
      </c>
      <c r="BB44" s="5" t="s">
        <v>12</v>
      </c>
      <c r="BC44" s="5">
        <f t="shared" si="32"/>
        <v>373.5995</v>
      </c>
      <c r="BD44" s="5">
        <v>3956</v>
      </c>
      <c r="BE44" s="5">
        <v>4380</v>
      </c>
      <c r="BF44" s="5">
        <v>0</v>
      </c>
      <c r="BG44" s="5">
        <v>2153.96</v>
      </c>
      <c r="BH44" s="5">
        <f t="shared" si="25"/>
        <v>-1802.04</v>
      </c>
      <c r="BI44" s="5" t="s">
        <v>139</v>
      </c>
      <c r="BJ44" s="5">
        <f t="shared" si="17"/>
        <v>86.1584</v>
      </c>
      <c r="BK44" s="5">
        <v>58</v>
      </c>
      <c r="BL44" s="5">
        <v>70</v>
      </c>
      <c r="BM44" s="5">
        <f>VLOOKUP(B:B,'[2]SQL Results'!$B$1:$AP$65536,41,0)</f>
        <v>43</v>
      </c>
      <c r="BN44" s="5">
        <f>VLOOKUP(B:B,'[2]SQL Results'!$B$1:$AO$65536,40,0)</f>
        <v>1218.12</v>
      </c>
      <c r="BO44" s="5">
        <f t="shared" si="26"/>
        <v>-15</v>
      </c>
      <c r="BP44" s="5" t="s">
        <v>139</v>
      </c>
      <c r="BQ44" s="5">
        <f>BN44*0.03</f>
        <v>36.5436</v>
      </c>
      <c r="BR44" s="5">
        <f t="shared" si="27"/>
        <v>731</v>
      </c>
      <c r="BS44" s="5">
        <f t="shared" si="28"/>
        <v>-135</v>
      </c>
    </row>
    <row r="45" customHeight="1" spans="1:71">
      <c r="A45" s="22">
        <v>42</v>
      </c>
      <c r="B45" s="45">
        <v>737</v>
      </c>
      <c r="C45" s="45" t="s">
        <v>189</v>
      </c>
      <c r="D45" s="45" t="s">
        <v>143</v>
      </c>
      <c r="E45" s="45" t="s">
        <v>176</v>
      </c>
      <c r="F45" s="5">
        <v>1232</v>
      </c>
      <c r="G45" s="5">
        <v>1355</v>
      </c>
      <c r="H45" s="5">
        <v>444</v>
      </c>
      <c r="I45" s="5">
        <f t="shared" si="29"/>
        <v>-788</v>
      </c>
      <c r="J45" s="5" t="s">
        <v>139</v>
      </c>
      <c r="K45" s="5">
        <f>H45*0.14</f>
        <v>62.16</v>
      </c>
      <c r="L45" s="5">
        <f>I45*0.05</f>
        <v>-39.4</v>
      </c>
      <c r="M45" s="5">
        <v>289</v>
      </c>
      <c r="N45" s="5">
        <v>332</v>
      </c>
      <c r="O45" s="5">
        <v>37</v>
      </c>
      <c r="P45" s="5">
        <f>VLOOKUP(B:B,[3]Sheet1!$A$1:$B$65536,2,0)</f>
        <v>107</v>
      </c>
      <c r="Q45" s="5">
        <f>VLOOKUP(B:B,[3]Sheet1!$A$1:$C$65536,3,0)</f>
        <v>2069.15</v>
      </c>
      <c r="R45" s="5">
        <f t="shared" si="18"/>
        <v>-163.5</v>
      </c>
      <c r="S45" s="5" t="s">
        <v>139</v>
      </c>
      <c r="T45" s="5">
        <f>Q45*0.05</f>
        <v>103.4575</v>
      </c>
      <c r="U45" s="5">
        <f>((O45/2+P45)-M45)*1</f>
        <v>-163.5</v>
      </c>
      <c r="V45" s="5">
        <v>29</v>
      </c>
      <c r="W45" s="5">
        <v>32</v>
      </c>
      <c r="X45" s="5">
        <f>VLOOKUP(B:B,'[2]SQL Results'!$B$1:$V$65536,21,0)</f>
        <v>33</v>
      </c>
      <c r="Y45" s="5">
        <f>VLOOKUP(B:B,'[2]SQL Results'!$B$1:$U$65536,20,0)</f>
        <v>1314.41</v>
      </c>
      <c r="Z45" s="5">
        <v>22</v>
      </c>
      <c r="AA45" s="5">
        <v>194</v>
      </c>
      <c r="AB45" s="5">
        <f t="shared" si="19"/>
        <v>4</v>
      </c>
      <c r="AC45" s="5" t="s">
        <v>12</v>
      </c>
      <c r="AD45" s="5">
        <f>(Y45-AA45)*0.05</f>
        <v>56.0205</v>
      </c>
      <c r="AE45" s="5"/>
      <c r="AF45" s="5">
        <v>6</v>
      </c>
      <c r="AG45" s="5">
        <v>7</v>
      </c>
      <c r="AH45" s="5">
        <f>VLOOKUP(B:B,'[2]SQL Results'!$B$1:$AA$65536,26,0)</f>
        <v>0</v>
      </c>
      <c r="AI45" s="5">
        <f t="shared" si="20"/>
        <v>-6</v>
      </c>
      <c r="AJ45" s="5" t="s">
        <v>139</v>
      </c>
      <c r="AK45" s="5"/>
      <c r="AL45" s="5">
        <v>10</v>
      </c>
      <c r="AM45" s="5">
        <v>13</v>
      </c>
      <c r="AN45" s="69">
        <f>VLOOKUP(B:B,'[2]SQL Results'!$B$1:$AF$65536,31,0)</f>
        <v>17</v>
      </c>
      <c r="AO45" s="56">
        <f>VLOOKUP(B:B,'[2]SQL Results'!$B$1:$AE$65536,30,0)</f>
        <v>2861.69</v>
      </c>
      <c r="AP45" s="69">
        <v>485.69</v>
      </c>
      <c r="AQ45" s="69">
        <f t="shared" si="21"/>
        <v>2376</v>
      </c>
      <c r="AR45" s="69">
        <f t="shared" si="22"/>
        <v>7</v>
      </c>
      <c r="AS45" s="69" t="s">
        <v>12</v>
      </c>
      <c r="AT45" s="5">
        <f>AP45*0.04+AQ45*0.01</f>
        <v>43.1876</v>
      </c>
      <c r="AU45" s="5">
        <v>68</v>
      </c>
      <c r="AV45" s="5">
        <v>76</v>
      </c>
      <c r="AW45" s="5">
        <f>VLOOKUP(B:B,'[2]SQL Results'!$B$1:$AJ$65536,35,0)</f>
        <v>4603.43</v>
      </c>
      <c r="AX45" s="5">
        <f t="shared" si="23"/>
        <v>83</v>
      </c>
      <c r="AY45" s="5">
        <v>23</v>
      </c>
      <c r="AZ45" s="5">
        <v>60</v>
      </c>
      <c r="BA45" s="5">
        <f t="shared" si="24"/>
        <v>15</v>
      </c>
      <c r="BB45" s="5" t="s">
        <v>12</v>
      </c>
      <c r="BC45" s="5">
        <f t="shared" si="32"/>
        <v>230.1715</v>
      </c>
      <c r="BD45" s="5">
        <v>3006</v>
      </c>
      <c r="BE45" s="5">
        <v>3360</v>
      </c>
      <c r="BF45" s="5">
        <v>-360</v>
      </c>
      <c r="BG45" s="5">
        <v>138</v>
      </c>
      <c r="BH45" s="5">
        <f t="shared" si="25"/>
        <v>-2868</v>
      </c>
      <c r="BI45" s="5" t="s">
        <v>139</v>
      </c>
      <c r="BJ45" s="5">
        <f t="shared" si="17"/>
        <v>19.92</v>
      </c>
      <c r="BK45" s="5">
        <v>29</v>
      </c>
      <c r="BL45" s="5">
        <v>35</v>
      </c>
      <c r="BM45" s="5">
        <f>VLOOKUP(B:B,'[2]SQL Results'!$B$1:$AP$65536,41,0)</f>
        <v>71</v>
      </c>
      <c r="BN45" s="5">
        <f>VLOOKUP(B:B,'[2]SQL Results'!$B$1:$AO$65536,40,0)</f>
        <v>1860.78</v>
      </c>
      <c r="BO45" s="5">
        <f t="shared" si="26"/>
        <v>42</v>
      </c>
      <c r="BP45" s="5" t="s">
        <v>12</v>
      </c>
      <c r="BQ45" s="5">
        <f>BN45*0.05</f>
        <v>93.039</v>
      </c>
      <c r="BR45" s="5">
        <f t="shared" si="27"/>
        <v>608</v>
      </c>
      <c r="BS45" s="5">
        <f t="shared" si="28"/>
        <v>-203</v>
      </c>
    </row>
    <row r="46" customHeight="1" spans="1:71">
      <c r="A46" s="22">
        <v>43</v>
      </c>
      <c r="B46" s="45">
        <v>740</v>
      </c>
      <c r="C46" s="45" t="s">
        <v>190</v>
      </c>
      <c r="D46" s="45" t="s">
        <v>180</v>
      </c>
      <c r="E46" s="45" t="s">
        <v>176</v>
      </c>
      <c r="F46" s="5">
        <v>940</v>
      </c>
      <c r="G46" s="5">
        <v>1097</v>
      </c>
      <c r="H46" s="5">
        <v>1117.04</v>
      </c>
      <c r="I46" s="5">
        <f t="shared" si="29"/>
        <v>177.04</v>
      </c>
      <c r="J46" s="5" t="s">
        <v>12</v>
      </c>
      <c r="K46" s="5">
        <f>H46*0.25</f>
        <v>279.26</v>
      </c>
      <c r="L46" s="5"/>
      <c r="M46" s="5">
        <v>79</v>
      </c>
      <c r="N46" s="5">
        <v>95</v>
      </c>
      <c r="O46" s="5">
        <v>19</v>
      </c>
      <c r="P46" s="5">
        <f>VLOOKUP(B:B,[3]Sheet1!$A$1:$B$65536,2,0)</f>
        <v>85</v>
      </c>
      <c r="Q46" s="5">
        <f>VLOOKUP(B:B,[3]Sheet1!$A$1:$C$65536,3,0)</f>
        <v>1668.25</v>
      </c>
      <c r="R46" s="5">
        <f t="shared" si="18"/>
        <v>15.5</v>
      </c>
      <c r="S46" s="5" t="s">
        <v>11</v>
      </c>
      <c r="T46" s="5">
        <f>Q46*0.07</f>
        <v>116.7775</v>
      </c>
      <c r="U46" s="5"/>
      <c r="V46" s="5">
        <v>15</v>
      </c>
      <c r="W46" s="5">
        <v>18</v>
      </c>
      <c r="X46" s="5">
        <f>VLOOKUP(B:B,'[2]SQL Results'!$B$1:$V$65536,21,0)</f>
        <v>13</v>
      </c>
      <c r="Y46" s="5">
        <f>VLOOKUP(B:B,'[2]SQL Results'!$B$1:$U$65536,20,0)</f>
        <v>486.23</v>
      </c>
      <c r="Z46" s="5">
        <v>1</v>
      </c>
      <c r="AA46" s="5">
        <v>62</v>
      </c>
      <c r="AB46" s="5">
        <f t="shared" si="19"/>
        <v>-2</v>
      </c>
      <c r="AC46" s="5" t="s">
        <v>139</v>
      </c>
      <c r="AD46" s="5">
        <f>(Y46-AA46)*0.03</f>
        <v>12.7269</v>
      </c>
      <c r="AE46" s="5">
        <f>(X46-V46)*1</f>
        <v>-2</v>
      </c>
      <c r="AF46" s="5">
        <v>3</v>
      </c>
      <c r="AG46" s="5">
        <v>4</v>
      </c>
      <c r="AH46" s="5">
        <f>VLOOKUP(B:B,'[2]SQL Results'!$B$1:$AA$65536,26,0)</f>
        <v>7</v>
      </c>
      <c r="AI46" s="5">
        <f t="shared" si="20"/>
        <v>4</v>
      </c>
      <c r="AJ46" s="5" t="s">
        <v>12</v>
      </c>
      <c r="AK46" s="5">
        <f>AH46*5</f>
        <v>35</v>
      </c>
      <c r="AL46" s="5">
        <v>9</v>
      </c>
      <c r="AM46" s="5">
        <v>11</v>
      </c>
      <c r="AN46" s="69">
        <f>VLOOKUP(B:B,'[2]SQL Results'!$B$1:$AF$65536,31,0)</f>
        <v>9</v>
      </c>
      <c r="AO46" s="56">
        <f>VLOOKUP(B:B,'[2]SQL Results'!$B$1:$AE$65536,30,0)</f>
        <v>1307.6</v>
      </c>
      <c r="AP46" s="69">
        <v>627.6</v>
      </c>
      <c r="AQ46" s="69">
        <f t="shared" si="21"/>
        <v>680</v>
      </c>
      <c r="AR46" s="69">
        <f t="shared" si="22"/>
        <v>0</v>
      </c>
      <c r="AS46" s="69" t="s">
        <v>11</v>
      </c>
      <c r="AT46" s="5">
        <f>AP46*0.03</f>
        <v>18.828</v>
      </c>
      <c r="AU46" s="5">
        <v>59</v>
      </c>
      <c r="AV46" s="5">
        <v>65</v>
      </c>
      <c r="AW46" s="5">
        <f>VLOOKUP(B:B,'[2]SQL Results'!$B$1:$AJ$65536,35,0)</f>
        <v>4997.09</v>
      </c>
      <c r="AX46" s="5">
        <f t="shared" si="23"/>
        <v>91</v>
      </c>
      <c r="AY46" s="5">
        <v>43</v>
      </c>
      <c r="AZ46" s="5">
        <v>48</v>
      </c>
      <c r="BA46" s="5">
        <f t="shared" si="24"/>
        <v>32</v>
      </c>
      <c r="BB46" s="5" t="s">
        <v>12</v>
      </c>
      <c r="BC46" s="5">
        <f t="shared" si="32"/>
        <v>249.8545</v>
      </c>
      <c r="BD46" s="5">
        <v>5506</v>
      </c>
      <c r="BE46" s="5">
        <v>6240</v>
      </c>
      <c r="BF46" s="5">
        <v>1440</v>
      </c>
      <c r="BG46" s="5">
        <v>2941.47</v>
      </c>
      <c r="BH46" s="5">
        <f t="shared" si="25"/>
        <v>-2564.53</v>
      </c>
      <c r="BI46" s="5" t="s">
        <v>139</v>
      </c>
      <c r="BJ46" s="5">
        <f t="shared" si="17"/>
        <v>60.0588</v>
      </c>
      <c r="BK46" s="5">
        <v>19</v>
      </c>
      <c r="BL46" s="5">
        <v>23</v>
      </c>
      <c r="BM46" s="5">
        <f>VLOOKUP(B:B,'[2]SQL Results'!$B$1:$AP$65536,41,0)</f>
        <v>29</v>
      </c>
      <c r="BN46" s="5">
        <f>VLOOKUP(B:B,'[2]SQL Results'!$B$1:$AO$65536,40,0)</f>
        <v>767.14</v>
      </c>
      <c r="BO46" s="5">
        <f t="shared" si="26"/>
        <v>10</v>
      </c>
      <c r="BP46" s="5" t="s">
        <v>12</v>
      </c>
      <c r="BQ46" s="5">
        <f>BN46*0.05</f>
        <v>38.357</v>
      </c>
      <c r="BR46" s="5">
        <f t="shared" si="27"/>
        <v>811</v>
      </c>
      <c r="BS46" s="5">
        <f t="shared" si="28"/>
        <v>-2</v>
      </c>
    </row>
    <row r="47" customHeight="1" spans="1:71">
      <c r="A47" s="22">
        <v>44</v>
      </c>
      <c r="B47" s="45">
        <v>743</v>
      </c>
      <c r="C47" s="45" t="s">
        <v>191</v>
      </c>
      <c r="D47" s="45" t="s">
        <v>148</v>
      </c>
      <c r="E47" s="45" t="s">
        <v>176</v>
      </c>
      <c r="F47" s="5">
        <v>1024</v>
      </c>
      <c r="G47" s="5">
        <v>1126</v>
      </c>
      <c r="H47" s="5">
        <v>55.97</v>
      </c>
      <c r="I47" s="5">
        <f t="shared" si="29"/>
        <v>-968.03</v>
      </c>
      <c r="J47" s="5" t="s">
        <v>139</v>
      </c>
      <c r="K47" s="5">
        <f t="shared" ref="K47:K53" si="33">H47*0.14</f>
        <v>7.8358</v>
      </c>
      <c r="L47" s="5">
        <f t="shared" ref="L47:L53" si="34">I47*0.05</f>
        <v>-48.4015</v>
      </c>
      <c r="M47" s="5">
        <v>126</v>
      </c>
      <c r="N47" s="5">
        <v>151</v>
      </c>
      <c r="O47" s="5">
        <v>13</v>
      </c>
      <c r="P47" s="5">
        <f>VLOOKUP(B:B,[3]Sheet1!$A$1:$B$65536,2,0)</f>
        <v>87</v>
      </c>
      <c r="Q47" s="5">
        <f>VLOOKUP(B:B,[3]Sheet1!$A$1:$C$65536,3,0)</f>
        <v>1691.88</v>
      </c>
      <c r="R47" s="5">
        <f t="shared" si="18"/>
        <v>-32.5</v>
      </c>
      <c r="S47" s="5" t="s">
        <v>139</v>
      </c>
      <c r="T47" s="5">
        <f>Q47*0.05</f>
        <v>84.594</v>
      </c>
      <c r="U47" s="5">
        <f>((O47/2+P47)-M47)*1</f>
        <v>-32.5</v>
      </c>
      <c r="V47" s="5">
        <v>21</v>
      </c>
      <c r="W47" s="5">
        <v>25</v>
      </c>
      <c r="X47" s="5">
        <f>VLOOKUP(B:B,'[2]SQL Results'!$B$1:$V$65536,21,0)</f>
        <v>20</v>
      </c>
      <c r="Y47" s="5">
        <f>VLOOKUP(B:B,'[2]SQL Results'!$B$1:$U$65536,20,0)</f>
        <v>812.39</v>
      </c>
      <c r="Z47" s="5">
        <v>2</v>
      </c>
      <c r="AA47" s="5">
        <v>60</v>
      </c>
      <c r="AB47" s="5">
        <f t="shared" si="19"/>
        <v>-1</v>
      </c>
      <c r="AC47" s="5" t="s">
        <v>139</v>
      </c>
      <c r="AD47" s="5">
        <f>(Y47-AA47)*0.03</f>
        <v>22.5717</v>
      </c>
      <c r="AE47" s="5">
        <f>(X47-V47)*1</f>
        <v>-1</v>
      </c>
      <c r="AF47" s="5">
        <v>5</v>
      </c>
      <c r="AG47" s="5">
        <v>6</v>
      </c>
      <c r="AH47" s="5">
        <f>VLOOKUP(B:B,'[2]SQL Results'!$B$1:$AA$65536,26,0)</f>
        <v>6</v>
      </c>
      <c r="AI47" s="5">
        <f t="shared" si="20"/>
        <v>1</v>
      </c>
      <c r="AJ47" s="5" t="s">
        <v>12</v>
      </c>
      <c r="AK47" s="5">
        <f>AH47*5</f>
        <v>30</v>
      </c>
      <c r="AL47" s="5">
        <v>9</v>
      </c>
      <c r="AM47" s="5">
        <v>14</v>
      </c>
      <c r="AN47" s="69">
        <f>VLOOKUP(B:B,'[2]SQL Results'!$B$1:$AF$65536,31,0)</f>
        <v>4</v>
      </c>
      <c r="AO47" s="56">
        <f>VLOOKUP(B:B,'[2]SQL Results'!$B$1:$AE$65536,30,0)</f>
        <v>540</v>
      </c>
      <c r="AP47" s="69">
        <v>540</v>
      </c>
      <c r="AQ47" s="69">
        <f t="shared" si="21"/>
        <v>0</v>
      </c>
      <c r="AR47" s="69">
        <f t="shared" si="22"/>
        <v>-5</v>
      </c>
      <c r="AS47" s="69" t="s">
        <v>139</v>
      </c>
      <c r="AT47" s="5">
        <f>AP47*0.02</f>
        <v>10.8</v>
      </c>
      <c r="AU47" s="5">
        <v>61</v>
      </c>
      <c r="AV47" s="5">
        <v>68</v>
      </c>
      <c r="AW47" s="5">
        <f>VLOOKUP(B:B,'[2]SQL Results'!$B$1:$AJ$65536,35,0)</f>
        <v>2984.95</v>
      </c>
      <c r="AX47" s="5">
        <f t="shared" si="23"/>
        <v>53</v>
      </c>
      <c r="AY47" s="5">
        <v>11</v>
      </c>
      <c r="AZ47" s="5">
        <v>42</v>
      </c>
      <c r="BA47" s="5">
        <f t="shared" si="24"/>
        <v>-8</v>
      </c>
      <c r="BB47" s="5" t="s">
        <v>139</v>
      </c>
      <c r="BC47" s="5">
        <f>AW47*0.03</f>
        <v>89.5485</v>
      </c>
      <c r="BD47" s="5">
        <v>1307</v>
      </c>
      <c r="BE47" s="5">
        <v>1568</v>
      </c>
      <c r="BF47" s="5">
        <v>0</v>
      </c>
      <c r="BG47" s="5">
        <v>722.72</v>
      </c>
      <c r="BH47" s="5">
        <f t="shared" si="25"/>
        <v>-584.28</v>
      </c>
      <c r="BI47" s="5" t="s">
        <v>139</v>
      </c>
      <c r="BJ47" s="5">
        <f t="shared" si="17"/>
        <v>28.9088</v>
      </c>
      <c r="BK47" s="5">
        <v>24</v>
      </c>
      <c r="BL47" s="5">
        <v>29</v>
      </c>
      <c r="BM47" s="5">
        <f>VLOOKUP(B:B,'[2]SQL Results'!$B$1:$AP$65536,41,0)</f>
        <v>31</v>
      </c>
      <c r="BN47" s="5">
        <f>VLOOKUP(B:B,'[2]SQL Results'!$B$1:$AO$65536,40,0)</f>
        <v>815.35</v>
      </c>
      <c r="BO47" s="5">
        <f t="shared" si="26"/>
        <v>7</v>
      </c>
      <c r="BP47" s="5" t="s">
        <v>12</v>
      </c>
      <c r="BQ47" s="5">
        <f>BN47*0.05</f>
        <v>40.7675</v>
      </c>
      <c r="BR47" s="5">
        <f t="shared" si="27"/>
        <v>315</v>
      </c>
      <c r="BS47" s="5">
        <f t="shared" si="28"/>
        <v>-82</v>
      </c>
    </row>
    <row r="48" customHeight="1" spans="1:71">
      <c r="A48" s="22">
        <v>45</v>
      </c>
      <c r="B48" s="45">
        <v>733</v>
      </c>
      <c r="C48" s="45" t="s">
        <v>192</v>
      </c>
      <c r="D48" s="45" t="s">
        <v>180</v>
      </c>
      <c r="E48" s="45" t="s">
        <v>176</v>
      </c>
      <c r="F48" s="5">
        <v>697</v>
      </c>
      <c r="G48" s="5">
        <v>800</v>
      </c>
      <c r="H48" s="5">
        <v>323</v>
      </c>
      <c r="I48" s="5">
        <f t="shared" si="29"/>
        <v>-374</v>
      </c>
      <c r="J48" s="5" t="s">
        <v>139</v>
      </c>
      <c r="K48" s="5">
        <f t="shared" si="33"/>
        <v>45.22</v>
      </c>
      <c r="L48" s="5">
        <f t="shared" si="34"/>
        <v>-18.7</v>
      </c>
      <c r="M48" s="5">
        <v>79</v>
      </c>
      <c r="N48" s="5">
        <v>95</v>
      </c>
      <c r="O48" s="5">
        <v>27</v>
      </c>
      <c r="P48" s="5">
        <f>VLOOKUP(B:B,[3]Sheet1!$A$1:$B$65536,2,0)</f>
        <v>85</v>
      </c>
      <c r="Q48" s="5">
        <f>VLOOKUP(B:B,[3]Sheet1!$A$1:$C$65536,3,0)</f>
        <v>1664.91</v>
      </c>
      <c r="R48" s="5">
        <f t="shared" si="18"/>
        <v>19.5</v>
      </c>
      <c r="S48" s="5" t="s">
        <v>12</v>
      </c>
      <c r="T48" s="5">
        <f>Q48*0.1</f>
        <v>166.491</v>
      </c>
      <c r="U48" s="5"/>
      <c r="V48" s="5">
        <v>15</v>
      </c>
      <c r="W48" s="5">
        <v>18</v>
      </c>
      <c r="X48" s="5">
        <f>VLOOKUP(B:B,'[2]SQL Results'!$B$1:$V$65536,21,0)</f>
        <v>30</v>
      </c>
      <c r="Y48" s="5">
        <f>VLOOKUP(B:B,'[2]SQL Results'!$B$1:$U$65536,20,0)</f>
        <v>1027.48</v>
      </c>
      <c r="Z48" s="5">
        <v>12</v>
      </c>
      <c r="AA48" s="5">
        <v>410</v>
      </c>
      <c r="AB48" s="5">
        <f t="shared" si="19"/>
        <v>15</v>
      </c>
      <c r="AC48" s="5" t="s">
        <v>12</v>
      </c>
      <c r="AD48" s="5">
        <f>(Y48-AA48)*0.05</f>
        <v>30.874</v>
      </c>
      <c r="AE48" s="5"/>
      <c r="AF48" s="5">
        <v>3</v>
      </c>
      <c r="AG48" s="5">
        <v>4</v>
      </c>
      <c r="AH48" s="5">
        <f>VLOOKUP(B:B,'[2]SQL Results'!$B$1:$AA$65536,26,0)</f>
        <v>3</v>
      </c>
      <c r="AI48" s="5">
        <f t="shared" si="20"/>
        <v>0</v>
      </c>
      <c r="AJ48" s="5" t="s">
        <v>11</v>
      </c>
      <c r="AK48" s="5"/>
      <c r="AL48" s="5">
        <v>7</v>
      </c>
      <c r="AM48" s="5">
        <v>11</v>
      </c>
      <c r="AN48" s="69">
        <f>VLOOKUP(B:B,'[2]SQL Results'!$B$1:$AF$65536,31,0)</f>
        <v>5</v>
      </c>
      <c r="AO48" s="56">
        <f>VLOOKUP(B:B,'[2]SQL Results'!$B$1:$AE$65536,30,0)</f>
        <v>729.01</v>
      </c>
      <c r="AP48" s="69">
        <v>135</v>
      </c>
      <c r="AQ48" s="69">
        <f t="shared" si="21"/>
        <v>594.01</v>
      </c>
      <c r="AR48" s="69">
        <f t="shared" si="22"/>
        <v>-2</v>
      </c>
      <c r="AS48" s="69" t="s">
        <v>139</v>
      </c>
      <c r="AT48" s="5">
        <f>AP48*0.02</f>
        <v>2.7</v>
      </c>
      <c r="AU48" s="5">
        <v>54</v>
      </c>
      <c r="AV48" s="5">
        <v>60</v>
      </c>
      <c r="AW48" s="5">
        <f>VLOOKUP(B:B,'[2]SQL Results'!$B$1:$AJ$65536,35,0)</f>
        <v>2383.01</v>
      </c>
      <c r="AX48" s="5">
        <f t="shared" si="23"/>
        <v>43</v>
      </c>
      <c r="AY48" s="5">
        <v>25</v>
      </c>
      <c r="AZ48" s="5">
        <v>18</v>
      </c>
      <c r="BA48" s="5">
        <f t="shared" si="24"/>
        <v>-11</v>
      </c>
      <c r="BB48" s="5" t="s">
        <v>139</v>
      </c>
      <c r="BC48" s="5">
        <f>AW48*0.03</f>
        <v>71.4903</v>
      </c>
      <c r="BD48" s="5">
        <v>1806</v>
      </c>
      <c r="BE48" s="5">
        <v>2167</v>
      </c>
      <c r="BF48" s="5">
        <v>0</v>
      </c>
      <c r="BG48" s="5">
        <v>2444.5</v>
      </c>
      <c r="BH48" s="5">
        <f t="shared" si="25"/>
        <v>638.5</v>
      </c>
      <c r="BI48" s="5" t="s">
        <v>12</v>
      </c>
      <c r="BJ48" s="5">
        <f>(BG48-BF48)*0.07</f>
        <v>171.115</v>
      </c>
      <c r="BK48" s="5">
        <v>19</v>
      </c>
      <c r="BL48" s="5">
        <v>23</v>
      </c>
      <c r="BM48" s="5">
        <f>VLOOKUP(B:B,'[2]SQL Results'!$B$1:$AP$65536,41,0)</f>
        <v>15</v>
      </c>
      <c r="BN48" s="5">
        <f>VLOOKUP(B:B,'[2]SQL Results'!$B$1:$AO$65536,40,0)</f>
        <v>407.23</v>
      </c>
      <c r="BO48" s="5">
        <f t="shared" si="26"/>
        <v>-4</v>
      </c>
      <c r="BP48" s="5" t="s">
        <v>139</v>
      </c>
      <c r="BQ48" s="5">
        <f>BN48*0.03</f>
        <v>12.2169</v>
      </c>
      <c r="BR48" s="5">
        <f t="shared" si="27"/>
        <v>500</v>
      </c>
      <c r="BS48" s="5">
        <f t="shared" si="28"/>
        <v>-19</v>
      </c>
    </row>
    <row r="49" customHeight="1" spans="1:71">
      <c r="A49" s="22">
        <v>46</v>
      </c>
      <c r="B49" s="45">
        <v>750</v>
      </c>
      <c r="C49" s="45" t="s">
        <v>193</v>
      </c>
      <c r="D49" s="45" t="s">
        <v>146</v>
      </c>
      <c r="E49" s="45" t="s">
        <v>176</v>
      </c>
      <c r="F49" s="5">
        <v>5807</v>
      </c>
      <c r="G49" s="5">
        <v>6400</v>
      </c>
      <c r="H49" s="5">
        <v>5121.89</v>
      </c>
      <c r="I49" s="5">
        <f t="shared" si="29"/>
        <v>-685.11</v>
      </c>
      <c r="J49" s="5" t="s">
        <v>139</v>
      </c>
      <c r="K49" s="5">
        <f t="shared" si="33"/>
        <v>717.0646</v>
      </c>
      <c r="L49" s="5">
        <f t="shared" si="34"/>
        <v>-34.2555</v>
      </c>
      <c r="M49" s="5">
        <v>232</v>
      </c>
      <c r="N49" s="5">
        <v>278</v>
      </c>
      <c r="O49" s="5">
        <v>29</v>
      </c>
      <c r="P49" s="5">
        <f>VLOOKUP(B:B,[3]Sheet1!$A$1:$B$65536,2,0)</f>
        <v>439</v>
      </c>
      <c r="Q49" s="5">
        <f>VLOOKUP(B:B,[3]Sheet1!$A$1:$C$65536,3,0)</f>
        <v>8439.62000000001</v>
      </c>
      <c r="R49" s="5">
        <f t="shared" si="18"/>
        <v>221.5</v>
      </c>
      <c r="S49" s="5" t="s">
        <v>12</v>
      </c>
      <c r="T49" s="5">
        <f>Q49*0.1</f>
        <v>843.962000000001</v>
      </c>
      <c r="U49" s="5"/>
      <c r="V49" s="5">
        <v>113</v>
      </c>
      <c r="W49" s="5">
        <v>124</v>
      </c>
      <c r="X49" s="5">
        <f>VLOOKUP(B:B,'[2]SQL Results'!$B$1:$V$65536,21,0)</f>
        <v>130</v>
      </c>
      <c r="Y49" s="5">
        <f>VLOOKUP(B:B,'[2]SQL Results'!$B$1:$U$65536,20,0)</f>
        <v>5076.1</v>
      </c>
      <c r="Z49" s="5">
        <v>31</v>
      </c>
      <c r="AA49" s="5">
        <v>596.63</v>
      </c>
      <c r="AB49" s="5">
        <f t="shared" si="19"/>
        <v>17</v>
      </c>
      <c r="AC49" s="5" t="s">
        <v>12</v>
      </c>
      <c r="AD49" s="5">
        <f>(Y49-AA49)*0.05</f>
        <v>223.9735</v>
      </c>
      <c r="AE49" s="5"/>
      <c r="AF49" s="5">
        <v>17</v>
      </c>
      <c r="AG49" s="5">
        <v>20</v>
      </c>
      <c r="AH49" s="5">
        <f>VLOOKUP(B:B,'[2]SQL Results'!$B$1:$AA$65536,26,0)</f>
        <v>12</v>
      </c>
      <c r="AI49" s="5">
        <f t="shared" si="20"/>
        <v>-5</v>
      </c>
      <c r="AJ49" s="5" t="s">
        <v>139</v>
      </c>
      <c r="AK49" s="5"/>
      <c r="AL49" s="5">
        <v>60</v>
      </c>
      <c r="AM49" s="5">
        <v>63</v>
      </c>
      <c r="AN49" s="69">
        <f>VLOOKUP(B:B,'[2]SQL Results'!$B$1:$AF$65536,31,0)</f>
        <v>51</v>
      </c>
      <c r="AO49" s="56">
        <f>VLOOKUP(B:B,'[2]SQL Results'!$B$1:$AE$65536,30,0)</f>
        <v>8426.85</v>
      </c>
      <c r="AP49" s="69">
        <v>2091.95</v>
      </c>
      <c r="AQ49" s="69">
        <f t="shared" si="21"/>
        <v>6334.9</v>
      </c>
      <c r="AR49" s="69">
        <f t="shared" si="22"/>
        <v>-9</v>
      </c>
      <c r="AS49" s="69" t="s">
        <v>139</v>
      </c>
      <c r="AT49" s="5">
        <f>AP49*0.02</f>
        <v>41.839</v>
      </c>
      <c r="AU49" s="5">
        <v>164</v>
      </c>
      <c r="AV49" s="5">
        <v>182</v>
      </c>
      <c r="AW49" s="5">
        <f>VLOOKUP(B:B,'[2]SQL Results'!$B$1:$AJ$65536,35,0)</f>
        <v>14514.11</v>
      </c>
      <c r="AX49" s="5">
        <f t="shared" si="23"/>
        <v>258</v>
      </c>
      <c r="AY49" s="5">
        <v>70</v>
      </c>
      <c r="AZ49" s="5">
        <v>188</v>
      </c>
      <c r="BA49" s="5">
        <f t="shared" si="24"/>
        <v>94</v>
      </c>
      <c r="BB49" s="5" t="s">
        <v>12</v>
      </c>
      <c r="BC49" s="5">
        <f>AW49*0.05</f>
        <v>725.7055</v>
      </c>
      <c r="BD49" s="5">
        <v>5600</v>
      </c>
      <c r="BE49" s="5">
        <v>6720</v>
      </c>
      <c r="BF49" s="5">
        <v>175</v>
      </c>
      <c r="BG49" s="5">
        <v>3653.3</v>
      </c>
      <c r="BH49" s="5">
        <f t="shared" si="25"/>
        <v>-1946.7</v>
      </c>
      <c r="BI49" s="5" t="s">
        <v>139</v>
      </c>
      <c r="BJ49" s="5">
        <f t="shared" ref="BJ49:BJ55" si="35">(BG49-BF49)*0.04</f>
        <v>139.132</v>
      </c>
      <c r="BK49" s="5">
        <v>326</v>
      </c>
      <c r="BL49" s="5">
        <v>391</v>
      </c>
      <c r="BM49" s="5">
        <f>VLOOKUP(B:B,'[2]SQL Results'!$B$1:$AP$65536,41,0)</f>
        <v>339</v>
      </c>
      <c r="BN49" s="5">
        <f>VLOOKUP(B:B,'[2]SQL Results'!$B$1:$AO$65536,40,0)</f>
        <v>8934.98</v>
      </c>
      <c r="BO49" s="5">
        <f t="shared" si="26"/>
        <v>13</v>
      </c>
      <c r="BP49" s="5" t="s">
        <v>11</v>
      </c>
      <c r="BQ49" s="5">
        <f>BN49*0.04</f>
        <v>357.3992</v>
      </c>
      <c r="BR49" s="5">
        <f t="shared" si="27"/>
        <v>3049</v>
      </c>
      <c r="BS49" s="5">
        <f t="shared" si="28"/>
        <v>-34</v>
      </c>
    </row>
    <row r="50" customHeight="1" spans="1:71">
      <c r="A50" s="22">
        <v>47</v>
      </c>
      <c r="B50" s="45">
        <v>753</v>
      </c>
      <c r="C50" s="45" t="s">
        <v>194</v>
      </c>
      <c r="D50" s="45" t="s">
        <v>180</v>
      </c>
      <c r="E50" s="45" t="s">
        <v>176</v>
      </c>
      <c r="F50" s="5">
        <v>697</v>
      </c>
      <c r="G50" s="5">
        <v>800</v>
      </c>
      <c r="H50" s="5">
        <v>97</v>
      </c>
      <c r="I50" s="5">
        <f t="shared" si="29"/>
        <v>-600</v>
      </c>
      <c r="J50" s="5" t="s">
        <v>139</v>
      </c>
      <c r="K50" s="5">
        <f t="shared" si="33"/>
        <v>13.58</v>
      </c>
      <c r="L50" s="5">
        <f t="shared" si="34"/>
        <v>-30</v>
      </c>
      <c r="M50" s="5">
        <v>79</v>
      </c>
      <c r="N50" s="5">
        <v>95</v>
      </c>
      <c r="O50" s="5">
        <v>2</v>
      </c>
      <c r="P50" s="5">
        <f>VLOOKUP(B:B,[3]Sheet1!$A$1:$B$65536,2,0)</f>
        <v>69</v>
      </c>
      <c r="Q50" s="5">
        <f>VLOOKUP(B:B,[3]Sheet1!$A$1:$C$65536,3,0)</f>
        <v>1306.82</v>
      </c>
      <c r="R50" s="5">
        <f t="shared" si="18"/>
        <v>-9</v>
      </c>
      <c r="S50" s="5" t="s">
        <v>139</v>
      </c>
      <c r="T50" s="5">
        <f>Q50*0.05</f>
        <v>65.341</v>
      </c>
      <c r="U50" s="5">
        <f>((O50/2+P50)-M50)*1</f>
        <v>-9</v>
      </c>
      <c r="V50" s="5">
        <v>15</v>
      </c>
      <c r="W50" s="5">
        <v>18</v>
      </c>
      <c r="X50" s="5">
        <f>VLOOKUP(B:B,'[2]SQL Results'!$B$1:$V$65536,21,0)</f>
        <v>12</v>
      </c>
      <c r="Y50" s="5">
        <f>VLOOKUP(B:B,'[2]SQL Results'!$B$1:$U$65536,20,0)</f>
        <v>470.58</v>
      </c>
      <c r="Z50" s="5">
        <v>8</v>
      </c>
      <c r="AA50" s="5">
        <v>60</v>
      </c>
      <c r="AB50" s="5">
        <f t="shared" si="19"/>
        <v>-3</v>
      </c>
      <c r="AC50" s="5" t="s">
        <v>139</v>
      </c>
      <c r="AD50" s="5">
        <f>(Y50-AA50)*0.03</f>
        <v>12.3174</v>
      </c>
      <c r="AE50" s="5">
        <f>(X50-V50)*1</f>
        <v>-3</v>
      </c>
      <c r="AF50" s="5">
        <v>3</v>
      </c>
      <c r="AG50" s="5">
        <v>4</v>
      </c>
      <c r="AH50" s="5">
        <f>VLOOKUP(B:B,'[2]SQL Results'!$B$1:$AA$65536,26,0)</f>
        <v>0</v>
      </c>
      <c r="AI50" s="5">
        <f t="shared" si="20"/>
        <v>-3</v>
      </c>
      <c r="AJ50" s="5" t="s">
        <v>139</v>
      </c>
      <c r="AK50" s="5"/>
      <c r="AL50" s="5">
        <v>7</v>
      </c>
      <c r="AM50" s="5">
        <v>11</v>
      </c>
      <c r="AN50" s="69">
        <f>VLOOKUP(B:B,'[2]SQL Results'!$B$1:$AF$65536,31,0)</f>
        <v>4</v>
      </c>
      <c r="AO50" s="56">
        <f>VLOOKUP(B:B,'[2]SQL Results'!$B$1:$AE$65536,30,0)</f>
        <v>1051</v>
      </c>
      <c r="AP50" s="69">
        <v>135</v>
      </c>
      <c r="AQ50" s="69">
        <f t="shared" si="21"/>
        <v>916</v>
      </c>
      <c r="AR50" s="69">
        <f t="shared" si="22"/>
        <v>-3</v>
      </c>
      <c r="AS50" s="69" t="s">
        <v>139</v>
      </c>
      <c r="AT50" s="5">
        <f>AP50*0.02</f>
        <v>2.7</v>
      </c>
      <c r="AU50" s="5">
        <v>54</v>
      </c>
      <c r="AV50" s="5">
        <v>60</v>
      </c>
      <c r="AW50" s="5">
        <f>VLOOKUP(B:B,'[2]SQL Results'!$B$1:$AJ$65536,35,0)</f>
        <v>2862.3</v>
      </c>
      <c r="AX50" s="5">
        <f t="shared" si="23"/>
        <v>51</v>
      </c>
      <c r="AY50" s="5">
        <v>17</v>
      </c>
      <c r="AZ50" s="5">
        <v>34</v>
      </c>
      <c r="BA50" s="5">
        <f t="shared" si="24"/>
        <v>-3</v>
      </c>
      <c r="BB50" s="5" t="s">
        <v>139</v>
      </c>
      <c r="BC50" s="5">
        <f>AW50*0.03</f>
        <v>85.869</v>
      </c>
      <c r="BD50" s="5">
        <v>1307</v>
      </c>
      <c r="BE50" s="5">
        <v>1568</v>
      </c>
      <c r="BF50" s="5">
        <v>0</v>
      </c>
      <c r="BG50" s="5">
        <v>197</v>
      </c>
      <c r="BH50" s="5">
        <f t="shared" si="25"/>
        <v>-1110</v>
      </c>
      <c r="BI50" s="5" t="s">
        <v>139</v>
      </c>
      <c r="BJ50" s="5">
        <f t="shared" si="35"/>
        <v>7.88</v>
      </c>
      <c r="BK50" s="5">
        <v>19</v>
      </c>
      <c r="BL50" s="5">
        <v>23</v>
      </c>
      <c r="BM50" s="5">
        <f>VLOOKUP(B:B,'[2]SQL Results'!$B$1:$AP$65536,41,0)</f>
        <v>17</v>
      </c>
      <c r="BN50" s="5">
        <f>VLOOKUP(B:B,'[2]SQL Results'!$B$1:$AO$65536,40,0)</f>
        <v>424.13</v>
      </c>
      <c r="BO50" s="5">
        <f t="shared" si="26"/>
        <v>-2</v>
      </c>
      <c r="BP50" s="5" t="s">
        <v>139</v>
      </c>
      <c r="BQ50" s="5">
        <f>BN50*0.03</f>
        <v>12.7239</v>
      </c>
      <c r="BR50" s="5">
        <f t="shared" si="27"/>
        <v>200</v>
      </c>
      <c r="BS50" s="5">
        <f t="shared" si="28"/>
        <v>-42</v>
      </c>
    </row>
    <row r="51" customHeight="1" spans="1:71">
      <c r="A51" s="22">
        <v>48</v>
      </c>
      <c r="B51" s="45">
        <v>103639</v>
      </c>
      <c r="C51" s="45" t="s">
        <v>195</v>
      </c>
      <c r="D51" s="45" t="s">
        <v>148</v>
      </c>
      <c r="E51" s="45" t="s">
        <v>176</v>
      </c>
      <c r="F51" s="5">
        <v>1280</v>
      </c>
      <c r="G51" s="5">
        <v>1486</v>
      </c>
      <c r="H51" s="5">
        <v>842</v>
      </c>
      <c r="I51" s="5">
        <f t="shared" si="29"/>
        <v>-438</v>
      </c>
      <c r="J51" s="5" t="s">
        <v>139</v>
      </c>
      <c r="K51" s="5">
        <f t="shared" si="33"/>
        <v>117.88</v>
      </c>
      <c r="L51" s="5">
        <f t="shared" si="34"/>
        <v>-21.9</v>
      </c>
      <c r="M51" s="5">
        <v>86</v>
      </c>
      <c r="N51" s="5">
        <v>103</v>
      </c>
      <c r="O51" s="5">
        <v>30</v>
      </c>
      <c r="P51" s="5">
        <f>VLOOKUP(B:B,[3]Sheet1!$A$1:$B$65536,2,0)</f>
        <v>93</v>
      </c>
      <c r="Q51" s="5">
        <f>VLOOKUP(B:B,[3]Sheet1!$A$1:$C$65536,3,0)</f>
        <v>1844.93</v>
      </c>
      <c r="R51" s="5">
        <f t="shared" si="18"/>
        <v>22</v>
      </c>
      <c r="S51" s="5" t="s">
        <v>12</v>
      </c>
      <c r="T51" s="5">
        <f>Q51*0.1</f>
        <v>184.493</v>
      </c>
      <c r="U51" s="5"/>
      <c r="V51" s="5">
        <v>21</v>
      </c>
      <c r="W51" s="5">
        <v>25</v>
      </c>
      <c r="X51" s="5">
        <f>VLOOKUP(B:B,'[2]SQL Results'!$B$1:$V$65536,21,0)</f>
        <v>18</v>
      </c>
      <c r="Y51" s="5">
        <f>VLOOKUP(B:B,'[2]SQL Results'!$B$1:$U$65536,20,0)</f>
        <v>667.68</v>
      </c>
      <c r="Z51" s="5">
        <v>2</v>
      </c>
      <c r="AA51" s="5">
        <v>25.5</v>
      </c>
      <c r="AB51" s="5">
        <f t="shared" si="19"/>
        <v>-3</v>
      </c>
      <c r="AC51" s="5" t="s">
        <v>139</v>
      </c>
      <c r="AD51" s="5">
        <f>(Y51-AA51)*0.03</f>
        <v>19.2654</v>
      </c>
      <c r="AE51" s="5">
        <f>(X51-V51)*1</f>
        <v>-3</v>
      </c>
      <c r="AF51" s="5">
        <v>5</v>
      </c>
      <c r="AG51" s="5">
        <v>6</v>
      </c>
      <c r="AH51" s="5">
        <f>VLOOKUP(B:B,'[2]SQL Results'!$B$1:$AA$65536,26,0)</f>
        <v>5</v>
      </c>
      <c r="AI51" s="5">
        <f t="shared" si="20"/>
        <v>0</v>
      </c>
      <c r="AJ51" s="5" t="s">
        <v>11</v>
      </c>
      <c r="AK51" s="5"/>
      <c r="AL51" s="5">
        <v>15</v>
      </c>
      <c r="AM51" s="5">
        <v>19</v>
      </c>
      <c r="AN51" s="69">
        <f>VLOOKUP(B:B,'[2]SQL Results'!$B$1:$AF$65536,31,0)</f>
        <v>17</v>
      </c>
      <c r="AO51" s="56">
        <f>VLOOKUP(B:B,'[2]SQL Results'!$B$1:$AE$65536,30,0)</f>
        <v>2660.43</v>
      </c>
      <c r="AP51" s="69">
        <v>712.59</v>
      </c>
      <c r="AQ51" s="69">
        <f t="shared" si="21"/>
        <v>1947.84</v>
      </c>
      <c r="AR51" s="69">
        <f t="shared" si="22"/>
        <v>2</v>
      </c>
      <c r="AS51" s="69" t="s">
        <v>11</v>
      </c>
      <c r="AT51" s="5">
        <f>AP51*0.03</f>
        <v>21.3777</v>
      </c>
      <c r="AU51" s="5">
        <v>61</v>
      </c>
      <c r="AV51" s="5">
        <v>68</v>
      </c>
      <c r="AW51" s="5">
        <f>VLOOKUP(B:B,'[2]SQL Results'!$B$1:$AJ$65536,35,0)</f>
        <v>5935.81</v>
      </c>
      <c r="AX51" s="5">
        <f t="shared" si="23"/>
        <v>108</v>
      </c>
      <c r="AY51" s="5">
        <v>38</v>
      </c>
      <c r="AZ51" s="5">
        <v>70</v>
      </c>
      <c r="BA51" s="5">
        <f t="shared" si="24"/>
        <v>47</v>
      </c>
      <c r="BB51" s="5" t="s">
        <v>12</v>
      </c>
      <c r="BC51" s="5">
        <f>AW51*0.05</f>
        <v>296.7905</v>
      </c>
      <c r="BD51" s="5">
        <v>3006</v>
      </c>
      <c r="BE51" s="5">
        <v>3360</v>
      </c>
      <c r="BF51" s="5">
        <v>360</v>
      </c>
      <c r="BG51" s="5">
        <v>1703.01</v>
      </c>
      <c r="BH51" s="5">
        <f t="shared" si="25"/>
        <v>-1302.99</v>
      </c>
      <c r="BI51" s="5" t="s">
        <v>139</v>
      </c>
      <c r="BJ51" s="5">
        <f t="shared" si="35"/>
        <v>53.7204</v>
      </c>
      <c r="BK51" s="5">
        <v>24</v>
      </c>
      <c r="BL51" s="5">
        <v>29</v>
      </c>
      <c r="BM51" s="5">
        <f>VLOOKUP(B:B,'[2]SQL Results'!$B$1:$AP$65536,41,0)</f>
        <v>45</v>
      </c>
      <c r="BN51" s="5">
        <f>VLOOKUP(B:B,'[2]SQL Results'!$B$1:$AO$65536,40,0)</f>
        <v>1177.77</v>
      </c>
      <c r="BO51" s="5">
        <f t="shared" si="26"/>
        <v>21</v>
      </c>
      <c r="BP51" s="5" t="s">
        <v>12</v>
      </c>
      <c r="BQ51" s="5">
        <f>BN51*0.05</f>
        <v>58.8885</v>
      </c>
      <c r="BR51" s="5">
        <f t="shared" si="27"/>
        <v>752</v>
      </c>
      <c r="BS51" s="5">
        <f t="shared" si="28"/>
        <v>-25</v>
      </c>
    </row>
    <row r="52" customHeight="1" spans="1:71">
      <c r="A52" s="22">
        <v>49</v>
      </c>
      <c r="B52" s="45">
        <v>104430</v>
      </c>
      <c r="C52" s="45" t="s">
        <v>196</v>
      </c>
      <c r="D52" s="45" t="s">
        <v>141</v>
      </c>
      <c r="E52" s="45" t="s">
        <v>176</v>
      </c>
      <c r="F52" s="5">
        <v>420</v>
      </c>
      <c r="G52" s="5">
        <v>525</v>
      </c>
      <c r="H52" s="5">
        <v>32</v>
      </c>
      <c r="I52" s="5">
        <f t="shared" si="29"/>
        <v>-388</v>
      </c>
      <c r="J52" s="5" t="s">
        <v>139</v>
      </c>
      <c r="K52" s="5">
        <f t="shared" si="33"/>
        <v>4.48</v>
      </c>
      <c r="L52" s="5">
        <f t="shared" si="34"/>
        <v>-19.4</v>
      </c>
      <c r="M52" s="5">
        <v>60</v>
      </c>
      <c r="N52" s="5">
        <v>72</v>
      </c>
      <c r="O52" s="5">
        <v>10</v>
      </c>
      <c r="P52" s="5">
        <f>VLOOKUP(B:B,[3]Sheet1!$A$1:$B$65536,2,0)</f>
        <v>111.5</v>
      </c>
      <c r="Q52" s="5">
        <f>VLOOKUP(B:B,[3]Sheet1!$A$1:$C$65536,3,0)</f>
        <v>1678.29</v>
      </c>
      <c r="R52" s="5">
        <f t="shared" si="18"/>
        <v>56.5</v>
      </c>
      <c r="S52" s="5" t="s">
        <v>12</v>
      </c>
      <c r="T52" s="5">
        <f>Q52*0.1</f>
        <v>167.829</v>
      </c>
      <c r="U52" s="5"/>
      <c r="V52" s="5">
        <v>15</v>
      </c>
      <c r="W52" s="5">
        <v>18</v>
      </c>
      <c r="X52" s="5">
        <f>VLOOKUP(B:B,'[2]SQL Results'!$B$1:$V$65536,21,0)</f>
        <v>9</v>
      </c>
      <c r="Y52" s="5">
        <f>VLOOKUP(B:B,'[2]SQL Results'!$B$1:$U$65536,20,0)</f>
        <v>264.27</v>
      </c>
      <c r="Z52" s="5">
        <v>10</v>
      </c>
      <c r="AA52" s="5">
        <v>125.36</v>
      </c>
      <c r="AB52" s="5">
        <f t="shared" si="19"/>
        <v>-6</v>
      </c>
      <c r="AC52" s="5" t="s">
        <v>139</v>
      </c>
      <c r="AD52" s="5">
        <f>(Y52-AA52)*0.03</f>
        <v>4.1673</v>
      </c>
      <c r="AE52" s="5">
        <f>(X52-V52)*1</f>
        <v>-6</v>
      </c>
      <c r="AF52" s="5">
        <v>2</v>
      </c>
      <c r="AG52" s="5">
        <v>2</v>
      </c>
      <c r="AH52" s="5">
        <f>VLOOKUP(B:B,'[2]SQL Results'!$B$1:$AA$65536,26,0)</f>
        <v>0</v>
      </c>
      <c r="AI52" s="5">
        <f t="shared" si="20"/>
        <v>-2</v>
      </c>
      <c r="AJ52" s="5" t="s">
        <v>139</v>
      </c>
      <c r="AK52" s="5"/>
      <c r="AL52" s="5">
        <v>5</v>
      </c>
      <c r="AM52" s="5">
        <v>8</v>
      </c>
      <c r="AN52" s="69">
        <f>VLOOKUP(B:B,'[2]SQL Results'!$B$1:$AF$65536,31,0)</f>
        <v>4</v>
      </c>
      <c r="AO52" s="56">
        <f>VLOOKUP(B:B,'[2]SQL Results'!$B$1:$AE$65536,30,0)</f>
        <v>444</v>
      </c>
      <c r="AP52" s="69">
        <v>444</v>
      </c>
      <c r="AQ52" s="69">
        <f t="shared" si="21"/>
        <v>0</v>
      </c>
      <c r="AR52" s="69">
        <f t="shared" si="22"/>
        <v>-1</v>
      </c>
      <c r="AS52" s="69" t="s">
        <v>139</v>
      </c>
      <c r="AT52" s="5">
        <f>AP52*0.02</f>
        <v>8.88</v>
      </c>
      <c r="AU52" s="5">
        <v>39</v>
      </c>
      <c r="AV52" s="5">
        <v>43</v>
      </c>
      <c r="AW52" s="5">
        <f>VLOOKUP(B:B,'[2]SQL Results'!$B$1:$AJ$65536,35,0)</f>
        <v>2497.59</v>
      </c>
      <c r="AX52" s="5">
        <f t="shared" si="23"/>
        <v>46</v>
      </c>
      <c r="AY52" s="5">
        <v>28</v>
      </c>
      <c r="AZ52" s="5">
        <v>18</v>
      </c>
      <c r="BA52" s="5">
        <f t="shared" si="24"/>
        <v>7</v>
      </c>
      <c r="BB52" s="5" t="s">
        <v>12</v>
      </c>
      <c r="BC52" s="5">
        <f>AW52*0.05</f>
        <v>124.8795</v>
      </c>
      <c r="BD52" s="5">
        <v>1006</v>
      </c>
      <c r="BE52" s="5">
        <v>1207</v>
      </c>
      <c r="BF52" s="5">
        <v>0</v>
      </c>
      <c r="BG52" s="5">
        <v>238.1</v>
      </c>
      <c r="BH52" s="5">
        <f t="shared" si="25"/>
        <v>-767.9</v>
      </c>
      <c r="BI52" s="5" t="s">
        <v>139</v>
      </c>
      <c r="BJ52" s="5">
        <f t="shared" si="35"/>
        <v>9.524</v>
      </c>
      <c r="BK52" s="5">
        <v>19</v>
      </c>
      <c r="BL52" s="5">
        <v>23</v>
      </c>
      <c r="BM52" s="5">
        <f>VLOOKUP(B:B,'[2]SQL Results'!$B$1:$AP$65536,41,0)</f>
        <v>20</v>
      </c>
      <c r="BN52" s="5">
        <f>VLOOKUP(B:B,'[2]SQL Results'!$B$1:$AO$65536,40,0)</f>
        <v>540.54</v>
      </c>
      <c r="BO52" s="5">
        <f t="shared" si="26"/>
        <v>1</v>
      </c>
      <c r="BP52" s="5" t="s">
        <v>11</v>
      </c>
      <c r="BQ52" s="5">
        <f>BN52*0.04</f>
        <v>21.6216</v>
      </c>
      <c r="BR52" s="5">
        <f t="shared" si="27"/>
        <v>341</v>
      </c>
      <c r="BS52" s="5">
        <f t="shared" si="28"/>
        <v>-25</v>
      </c>
    </row>
    <row r="53" customHeight="1" spans="1:71">
      <c r="A53" s="22">
        <v>50</v>
      </c>
      <c r="B53" s="45">
        <v>105396</v>
      </c>
      <c r="C53" s="60" t="s">
        <v>197</v>
      </c>
      <c r="D53" s="45" t="s">
        <v>141</v>
      </c>
      <c r="E53" s="45" t="s">
        <v>176</v>
      </c>
      <c r="F53" s="5">
        <v>420</v>
      </c>
      <c r="G53" s="5">
        <v>525</v>
      </c>
      <c r="H53" s="5">
        <v>336.6</v>
      </c>
      <c r="I53" s="5">
        <f t="shared" si="29"/>
        <v>-83.4</v>
      </c>
      <c r="J53" s="5" t="s">
        <v>139</v>
      </c>
      <c r="K53" s="5">
        <f t="shared" si="33"/>
        <v>47.124</v>
      </c>
      <c r="L53" s="5">
        <f t="shared" si="34"/>
        <v>-4.17</v>
      </c>
      <c r="M53" s="5">
        <v>79</v>
      </c>
      <c r="N53" s="5">
        <v>95</v>
      </c>
      <c r="O53" s="5">
        <v>13</v>
      </c>
      <c r="P53" s="5">
        <f>VLOOKUP(B:B,[3]Sheet1!$A$1:$B$65536,2,0)</f>
        <v>41</v>
      </c>
      <c r="Q53" s="5">
        <f>VLOOKUP(B:B,[3]Sheet1!$A$1:$C$65536,3,0)</f>
        <v>805.34</v>
      </c>
      <c r="R53" s="5">
        <f t="shared" si="18"/>
        <v>-31.5</v>
      </c>
      <c r="S53" s="5" t="s">
        <v>139</v>
      </c>
      <c r="T53" s="5">
        <f>Q53*0.05</f>
        <v>40.267</v>
      </c>
      <c r="U53" s="5">
        <f>((O53/2+P53)-M53)*1</f>
        <v>-31.5</v>
      </c>
      <c r="V53" s="5">
        <v>19</v>
      </c>
      <c r="W53" s="5">
        <v>23</v>
      </c>
      <c r="X53" s="5">
        <f>VLOOKUP(B:B,'[2]SQL Results'!$B$1:$V$65536,21,0)</f>
        <v>26</v>
      </c>
      <c r="Y53" s="5">
        <f>VLOOKUP(B:B,'[2]SQL Results'!$B$1:$U$65536,20,0)</f>
        <v>1012.07</v>
      </c>
      <c r="Z53" s="5">
        <v>12</v>
      </c>
      <c r="AA53" s="5">
        <v>96</v>
      </c>
      <c r="AB53" s="5">
        <f t="shared" si="19"/>
        <v>7</v>
      </c>
      <c r="AC53" s="5" t="s">
        <v>12</v>
      </c>
      <c r="AD53" s="5">
        <f>(Y53-AA53)*0.05</f>
        <v>45.8035</v>
      </c>
      <c r="AE53" s="5"/>
      <c r="AF53" s="5">
        <v>2</v>
      </c>
      <c r="AG53" s="5">
        <v>2</v>
      </c>
      <c r="AH53" s="5">
        <f>VLOOKUP(B:B,'[2]SQL Results'!$B$1:$AA$65536,26,0)</f>
        <v>0</v>
      </c>
      <c r="AI53" s="5">
        <f t="shared" si="20"/>
        <v>-2</v>
      </c>
      <c r="AJ53" s="5" t="s">
        <v>139</v>
      </c>
      <c r="AK53" s="5"/>
      <c r="AL53" s="5">
        <v>5</v>
      </c>
      <c r="AM53" s="5">
        <v>8</v>
      </c>
      <c r="AN53" s="69">
        <f>VLOOKUP(B:B,'[2]SQL Results'!$B$1:$AF$65536,31,0)</f>
        <v>3</v>
      </c>
      <c r="AO53" s="56">
        <f>VLOOKUP(B:B,'[2]SQL Results'!$B$1:$AE$65536,30,0)</f>
        <v>405</v>
      </c>
      <c r="AP53" s="69">
        <v>405</v>
      </c>
      <c r="AQ53" s="69">
        <f t="shared" si="21"/>
        <v>0</v>
      </c>
      <c r="AR53" s="69">
        <f t="shared" si="22"/>
        <v>-2</v>
      </c>
      <c r="AS53" s="69" t="s">
        <v>139</v>
      </c>
      <c r="AT53" s="5">
        <f>AP53*0.02</f>
        <v>8.1</v>
      </c>
      <c r="AU53" s="5">
        <v>39</v>
      </c>
      <c r="AV53" s="5">
        <v>43</v>
      </c>
      <c r="AW53" s="5">
        <f>VLOOKUP(B:B,'[2]SQL Results'!$B$1:$AJ$65536,35,0)</f>
        <v>686</v>
      </c>
      <c r="AX53" s="5">
        <f t="shared" si="23"/>
        <v>12</v>
      </c>
      <c r="AY53" s="5">
        <v>2</v>
      </c>
      <c r="AZ53" s="5">
        <v>10</v>
      </c>
      <c r="BA53" s="5">
        <f t="shared" si="24"/>
        <v>-27</v>
      </c>
      <c r="BB53" s="5" t="s">
        <v>139</v>
      </c>
      <c r="BC53" s="5">
        <f>AW53*0.03</f>
        <v>20.58</v>
      </c>
      <c r="BD53" s="5">
        <v>907</v>
      </c>
      <c r="BE53" s="5">
        <v>1088</v>
      </c>
      <c r="BF53" s="5">
        <v>0</v>
      </c>
      <c r="BG53" s="5">
        <v>0</v>
      </c>
      <c r="BH53" s="5">
        <f t="shared" si="25"/>
        <v>-907</v>
      </c>
      <c r="BI53" s="5" t="s">
        <v>139</v>
      </c>
      <c r="BJ53" s="5">
        <f t="shared" si="35"/>
        <v>0</v>
      </c>
      <c r="BK53" s="5">
        <v>19</v>
      </c>
      <c r="BL53" s="5">
        <v>23</v>
      </c>
      <c r="BM53" s="5">
        <f>VLOOKUP(B:B,'[2]SQL Results'!$B$1:$AP$65536,41,0)</f>
        <v>34</v>
      </c>
      <c r="BN53" s="5">
        <f>VLOOKUP(B:B,'[2]SQL Results'!$B$1:$AO$65536,40,0)</f>
        <v>883.7</v>
      </c>
      <c r="BO53" s="5">
        <f t="shared" si="26"/>
        <v>15</v>
      </c>
      <c r="BP53" s="5" t="s">
        <v>12</v>
      </c>
      <c r="BQ53" s="5">
        <f>BN53*0.05</f>
        <v>44.185</v>
      </c>
      <c r="BR53" s="5">
        <f t="shared" si="27"/>
        <v>206</v>
      </c>
      <c r="BS53" s="5">
        <f t="shared" si="28"/>
        <v>-36</v>
      </c>
    </row>
    <row r="54" customHeight="1" spans="1:71">
      <c r="A54" s="22">
        <v>51</v>
      </c>
      <c r="B54" s="45">
        <v>105751</v>
      </c>
      <c r="C54" s="61" t="s">
        <v>198</v>
      </c>
      <c r="D54" s="45" t="s">
        <v>141</v>
      </c>
      <c r="E54" s="45" t="s">
        <v>176</v>
      </c>
      <c r="F54" s="41">
        <v>320</v>
      </c>
      <c r="G54" s="41">
        <v>384</v>
      </c>
      <c r="H54" s="5">
        <v>462</v>
      </c>
      <c r="I54" s="5">
        <f t="shared" si="29"/>
        <v>142</v>
      </c>
      <c r="J54" s="5" t="s">
        <v>12</v>
      </c>
      <c r="K54" s="5">
        <f>H54*0.25</f>
        <v>115.5</v>
      </c>
      <c r="L54" s="41"/>
      <c r="M54" s="5">
        <v>60</v>
      </c>
      <c r="N54" s="5">
        <v>72</v>
      </c>
      <c r="O54" s="5">
        <v>23</v>
      </c>
      <c r="P54" s="5">
        <f>VLOOKUP(B:B,[3]Sheet1!$A$1:$B$65536,2,0)</f>
        <v>87</v>
      </c>
      <c r="Q54" s="5">
        <f>VLOOKUP(B:B,[3]Sheet1!$A$1:$C$65536,3,0)</f>
        <v>1659.97</v>
      </c>
      <c r="R54" s="5">
        <f t="shared" si="18"/>
        <v>38.5</v>
      </c>
      <c r="S54" s="5" t="s">
        <v>12</v>
      </c>
      <c r="T54" s="5">
        <f>Q54*0.1</f>
        <v>165.997</v>
      </c>
      <c r="U54" s="5"/>
      <c r="V54" s="5">
        <v>15</v>
      </c>
      <c r="W54" s="5">
        <v>18</v>
      </c>
      <c r="X54" s="5">
        <f>VLOOKUP(B:B,'[2]SQL Results'!$B$1:$V$65536,21,0)</f>
        <v>20</v>
      </c>
      <c r="Y54" s="5">
        <f>VLOOKUP(B:B,'[2]SQL Results'!$B$1:$U$65536,20,0)</f>
        <v>680.7</v>
      </c>
      <c r="Z54" s="5">
        <v>5</v>
      </c>
      <c r="AA54" s="5">
        <v>204.05</v>
      </c>
      <c r="AB54" s="5">
        <f t="shared" si="19"/>
        <v>5</v>
      </c>
      <c r="AC54" s="5" t="s">
        <v>12</v>
      </c>
      <c r="AD54" s="5">
        <f>(Y54-AA54)*0.05</f>
        <v>23.8325</v>
      </c>
      <c r="AE54" s="5"/>
      <c r="AF54" s="5">
        <v>2</v>
      </c>
      <c r="AG54" s="5">
        <v>2</v>
      </c>
      <c r="AH54" s="5">
        <f>VLOOKUP(B:B,'[2]SQL Results'!$B$1:$AA$65536,26,0)</f>
        <v>0</v>
      </c>
      <c r="AI54" s="5">
        <f t="shared" si="20"/>
        <v>-2</v>
      </c>
      <c r="AJ54" s="5" t="s">
        <v>139</v>
      </c>
      <c r="AK54" s="5"/>
      <c r="AL54" s="5">
        <v>5</v>
      </c>
      <c r="AM54" s="5">
        <v>8</v>
      </c>
      <c r="AN54" s="69">
        <f>VLOOKUP(B:B,'[2]SQL Results'!$B$1:$AF$65536,31,0)</f>
        <v>4</v>
      </c>
      <c r="AO54" s="56">
        <f>VLOOKUP(B:B,'[2]SQL Results'!$B$1:$AE$65536,30,0)</f>
        <v>540</v>
      </c>
      <c r="AP54" s="69">
        <v>540</v>
      </c>
      <c r="AQ54" s="69">
        <f t="shared" si="21"/>
        <v>0</v>
      </c>
      <c r="AR54" s="69">
        <f t="shared" si="22"/>
        <v>-1</v>
      </c>
      <c r="AS54" s="69" t="s">
        <v>139</v>
      </c>
      <c r="AT54" s="5">
        <f>AP54*0.02</f>
        <v>10.8</v>
      </c>
      <c r="AU54" s="5">
        <v>39</v>
      </c>
      <c r="AV54" s="5">
        <v>43</v>
      </c>
      <c r="AW54" s="5">
        <f>VLOOKUP(B:B,'[2]SQL Results'!$B$1:$AJ$65536,35,0)</f>
        <v>567</v>
      </c>
      <c r="AX54" s="5">
        <f t="shared" si="23"/>
        <v>9</v>
      </c>
      <c r="AY54" s="5">
        <v>5</v>
      </c>
      <c r="AZ54" s="5">
        <v>4</v>
      </c>
      <c r="BA54" s="5">
        <f t="shared" si="24"/>
        <v>-30</v>
      </c>
      <c r="BB54" s="5" t="s">
        <v>139</v>
      </c>
      <c r="BC54" s="5">
        <f>AW54*0.03</f>
        <v>17.01</v>
      </c>
      <c r="BD54" s="5">
        <v>907</v>
      </c>
      <c r="BE54" s="5">
        <v>1088</v>
      </c>
      <c r="BF54" s="5">
        <v>0</v>
      </c>
      <c r="BG54" s="5">
        <v>802.51</v>
      </c>
      <c r="BH54" s="5">
        <f t="shared" si="25"/>
        <v>-104.49</v>
      </c>
      <c r="BI54" s="5" t="s">
        <v>139</v>
      </c>
      <c r="BJ54" s="5">
        <f t="shared" si="35"/>
        <v>32.1004</v>
      </c>
      <c r="BK54" s="5">
        <v>19</v>
      </c>
      <c r="BL54" s="5">
        <v>23</v>
      </c>
      <c r="BM54" s="5">
        <f>VLOOKUP(B:B,'[2]SQL Results'!$B$1:$AP$65536,41,0)</f>
        <v>15</v>
      </c>
      <c r="BN54" s="5">
        <f>VLOOKUP(B:B,'[2]SQL Results'!$B$1:$AO$65536,40,0)</f>
        <v>378.56</v>
      </c>
      <c r="BO54" s="5">
        <f t="shared" si="26"/>
        <v>-4</v>
      </c>
      <c r="BP54" s="5" t="s">
        <v>139</v>
      </c>
      <c r="BQ54" s="5">
        <f>BN54*0.03</f>
        <v>11.3568</v>
      </c>
      <c r="BR54" s="5">
        <f t="shared" si="27"/>
        <v>377</v>
      </c>
      <c r="BS54" s="5">
        <f t="shared" si="28"/>
        <v>0</v>
      </c>
    </row>
    <row r="55" customHeight="1" spans="1:71">
      <c r="A55" s="22">
        <v>52</v>
      </c>
      <c r="B55" s="45">
        <v>105910</v>
      </c>
      <c r="C55" s="61" t="s">
        <v>199</v>
      </c>
      <c r="D55" s="45" t="s">
        <v>141</v>
      </c>
      <c r="E55" s="45" t="s">
        <v>176</v>
      </c>
      <c r="F55" s="41">
        <v>320</v>
      </c>
      <c r="G55" s="41">
        <v>384</v>
      </c>
      <c r="H55" s="5">
        <v>31.5</v>
      </c>
      <c r="I55" s="5">
        <f t="shared" si="29"/>
        <v>-288.5</v>
      </c>
      <c r="J55" s="5" t="s">
        <v>139</v>
      </c>
      <c r="K55" s="5">
        <f>H55*0.14</f>
        <v>4.41</v>
      </c>
      <c r="L55" s="5">
        <f>I55*0.05</f>
        <v>-14.425</v>
      </c>
      <c r="M55" s="5">
        <v>60</v>
      </c>
      <c r="N55" s="5">
        <v>72</v>
      </c>
      <c r="O55" s="5">
        <v>7</v>
      </c>
      <c r="P55" s="5">
        <f>VLOOKUP(B:B,[3]Sheet1!$A$1:$B$65536,2,0)</f>
        <v>47</v>
      </c>
      <c r="Q55" s="5">
        <f>VLOOKUP(B:B,[3]Sheet1!$A$1:$C$65536,3,0)</f>
        <v>930.449999999999</v>
      </c>
      <c r="R55" s="5">
        <f t="shared" si="18"/>
        <v>-9.5</v>
      </c>
      <c r="S55" s="5" t="s">
        <v>139</v>
      </c>
      <c r="T55" s="5">
        <f>Q55*0.05</f>
        <v>46.5225</v>
      </c>
      <c r="U55" s="5">
        <f>((O55/2+P55)-M55)*1</f>
        <v>-9.5</v>
      </c>
      <c r="V55" s="5">
        <v>6</v>
      </c>
      <c r="W55" s="5">
        <v>7</v>
      </c>
      <c r="X55" s="5">
        <f>VLOOKUP(B:B,'[2]SQL Results'!$B$1:$V$65536,21,0)</f>
        <v>5</v>
      </c>
      <c r="Y55" s="5">
        <f>VLOOKUP(B:B,'[2]SQL Results'!$B$1:$U$65536,20,0)</f>
        <v>217.55</v>
      </c>
      <c r="Z55" s="5">
        <v>6</v>
      </c>
      <c r="AA55" s="5">
        <v>0</v>
      </c>
      <c r="AB55" s="5">
        <f t="shared" si="19"/>
        <v>-1</v>
      </c>
      <c r="AC55" s="5" t="s">
        <v>139</v>
      </c>
      <c r="AD55" s="5">
        <f>(Y55-AA55)*0.03</f>
        <v>6.5265</v>
      </c>
      <c r="AE55" s="5">
        <f>(X55-V55)*1</f>
        <v>-1</v>
      </c>
      <c r="AF55" s="5">
        <v>2</v>
      </c>
      <c r="AG55" s="5">
        <v>2</v>
      </c>
      <c r="AH55" s="5">
        <f>VLOOKUP(B:B,'[2]SQL Results'!$B$1:$AA$65536,26,0)</f>
        <v>0</v>
      </c>
      <c r="AI55" s="5">
        <f t="shared" si="20"/>
        <v>-2</v>
      </c>
      <c r="AJ55" s="5" t="s">
        <v>139</v>
      </c>
      <c r="AK55" s="5"/>
      <c r="AL55" s="5">
        <v>5</v>
      </c>
      <c r="AM55" s="5">
        <v>8</v>
      </c>
      <c r="AN55" s="69">
        <f>VLOOKUP(B:B,'[2]SQL Results'!$B$1:$AF$65536,31,0)</f>
        <v>2</v>
      </c>
      <c r="AO55" s="56">
        <f>VLOOKUP(B:B,'[2]SQL Results'!$B$1:$AE$65536,30,0)</f>
        <v>634</v>
      </c>
      <c r="AP55" s="69">
        <v>114</v>
      </c>
      <c r="AQ55" s="69">
        <f t="shared" si="21"/>
        <v>520</v>
      </c>
      <c r="AR55" s="69">
        <f t="shared" si="22"/>
        <v>-3</v>
      </c>
      <c r="AS55" s="69" t="s">
        <v>139</v>
      </c>
      <c r="AT55" s="5">
        <f>AP55*0.02</f>
        <v>2.28</v>
      </c>
      <c r="AU55" s="5">
        <v>39</v>
      </c>
      <c r="AV55" s="5">
        <v>43</v>
      </c>
      <c r="AW55" s="5">
        <f>VLOOKUP(B:B,'[2]SQL Results'!$B$1:$AJ$65536,35,0)</f>
        <v>0</v>
      </c>
      <c r="AX55" s="5">
        <f t="shared" si="23"/>
        <v>0</v>
      </c>
      <c r="AY55" s="5">
        <v>0</v>
      </c>
      <c r="AZ55" s="5">
        <v>0</v>
      </c>
      <c r="BA55" s="5">
        <f t="shared" si="24"/>
        <v>-39</v>
      </c>
      <c r="BB55" s="5" t="s">
        <v>139</v>
      </c>
      <c r="BC55" s="5">
        <f>AW55*0.03</f>
        <v>0</v>
      </c>
      <c r="BD55" s="5">
        <v>907</v>
      </c>
      <c r="BE55" s="5">
        <v>1088</v>
      </c>
      <c r="BF55" s="5">
        <v>0</v>
      </c>
      <c r="BG55" s="5">
        <v>119.5</v>
      </c>
      <c r="BH55" s="5">
        <f t="shared" si="25"/>
        <v>-787.5</v>
      </c>
      <c r="BI55" s="5" t="s">
        <v>139</v>
      </c>
      <c r="BJ55" s="5">
        <f t="shared" si="35"/>
        <v>4.78</v>
      </c>
      <c r="BK55" s="5">
        <v>19</v>
      </c>
      <c r="BL55" s="5">
        <v>23</v>
      </c>
      <c r="BM55" s="5">
        <f>VLOOKUP(B:B,'[2]SQL Results'!$B$1:$AP$65536,41,0)</f>
        <v>8</v>
      </c>
      <c r="BN55" s="5">
        <f>VLOOKUP(B:B,'[2]SQL Results'!$B$1:$AO$65536,40,0)</f>
        <v>216.08</v>
      </c>
      <c r="BO55" s="5">
        <f t="shared" si="26"/>
        <v>-11</v>
      </c>
      <c r="BP55" s="5" t="s">
        <v>139</v>
      </c>
      <c r="BQ55" s="5">
        <f>BN55*0.03</f>
        <v>6.4824</v>
      </c>
      <c r="BR55" s="5">
        <f t="shared" si="27"/>
        <v>71</v>
      </c>
      <c r="BS55" s="5">
        <f t="shared" si="28"/>
        <v>-25</v>
      </c>
    </row>
    <row r="56" customHeight="1" spans="1:71">
      <c r="A56" s="22">
        <v>53</v>
      </c>
      <c r="B56" s="58">
        <v>106485</v>
      </c>
      <c r="C56" s="58" t="s">
        <v>200</v>
      </c>
      <c r="D56" s="45" t="s">
        <v>141</v>
      </c>
      <c r="E56" s="45" t="s">
        <v>176</v>
      </c>
      <c r="F56" s="41"/>
      <c r="G56" s="41"/>
      <c r="H56" s="5">
        <v>71</v>
      </c>
      <c r="I56" s="5">
        <f t="shared" si="29"/>
        <v>71</v>
      </c>
      <c r="J56" s="5" t="s">
        <v>11</v>
      </c>
      <c r="K56" s="5">
        <f>H56*0.15</f>
        <v>10.65</v>
      </c>
      <c r="L56" s="41"/>
      <c r="M56" s="5"/>
      <c r="N56" s="5"/>
      <c r="O56" s="5">
        <v>8</v>
      </c>
      <c r="P56" s="5">
        <f>VLOOKUP(B:B,[3]Sheet1!$A$1:$B$65536,2,0)</f>
        <v>16</v>
      </c>
      <c r="Q56" s="5">
        <f>VLOOKUP(B:B,[3]Sheet1!$A$1:$C$65536,3,0)</f>
        <v>268.91</v>
      </c>
      <c r="R56" s="5">
        <f t="shared" si="18"/>
        <v>20</v>
      </c>
      <c r="S56" s="5" t="s">
        <v>11</v>
      </c>
      <c r="T56" s="5">
        <f>Q56*0.07</f>
        <v>18.8237</v>
      </c>
      <c r="U56" s="5"/>
      <c r="V56" s="5"/>
      <c r="W56" s="5"/>
      <c r="X56" s="5">
        <f>VLOOKUP(B:B,'[2]SQL Results'!$B$1:$V$65536,21,0)</f>
        <v>0</v>
      </c>
      <c r="Y56" s="5">
        <f>VLOOKUP(B:B,'[2]SQL Results'!$B$1:$U$65536,20,0)</f>
        <v>0</v>
      </c>
      <c r="Z56" s="5">
        <v>2</v>
      </c>
      <c r="AA56" s="5">
        <v>0</v>
      </c>
      <c r="AB56" s="5">
        <f t="shared" si="19"/>
        <v>0</v>
      </c>
      <c r="AC56" s="5" t="s">
        <v>11</v>
      </c>
      <c r="AD56" s="5">
        <f>(Y56-AA56)*0.04</f>
        <v>0</v>
      </c>
      <c r="AE56" s="5"/>
      <c r="AF56" s="5"/>
      <c r="AG56" s="5"/>
      <c r="AH56" s="5">
        <f>VLOOKUP(B:B,'[2]SQL Results'!$B$1:$AA$65536,26,0)</f>
        <v>0</v>
      </c>
      <c r="AI56" s="5">
        <f t="shared" si="20"/>
        <v>0</v>
      </c>
      <c r="AJ56" s="5" t="s">
        <v>11</v>
      </c>
      <c r="AK56" s="5"/>
      <c r="AL56" s="5"/>
      <c r="AM56" s="5"/>
      <c r="AN56" s="69">
        <f>VLOOKUP(B:B,'[2]SQL Results'!$B$1:$AF$65536,31,0)</f>
        <v>0</v>
      </c>
      <c r="AO56" s="56">
        <f>VLOOKUP(B:B,'[2]SQL Results'!$B$1:$AE$65536,30,0)</f>
        <v>0</v>
      </c>
      <c r="AP56" s="69">
        <v>0</v>
      </c>
      <c r="AQ56" s="69">
        <f t="shared" si="21"/>
        <v>0</v>
      </c>
      <c r="AR56" s="69">
        <f t="shared" si="22"/>
        <v>0</v>
      </c>
      <c r="AS56" s="69" t="s">
        <v>11</v>
      </c>
      <c r="AT56" s="5">
        <f>AP56*0.03</f>
        <v>0</v>
      </c>
      <c r="AU56" s="5"/>
      <c r="AV56" s="5"/>
      <c r="AW56" s="5">
        <f>VLOOKUP(B:B,'[2]SQL Results'!$B$1:$AJ$65536,35,0)</f>
        <v>552</v>
      </c>
      <c r="AX56" s="5">
        <f t="shared" si="23"/>
        <v>10</v>
      </c>
      <c r="AY56" s="5">
        <v>0</v>
      </c>
      <c r="AZ56" s="5">
        <v>10</v>
      </c>
      <c r="BA56" s="5">
        <f t="shared" si="24"/>
        <v>10</v>
      </c>
      <c r="BB56" s="5" t="s">
        <v>11</v>
      </c>
      <c r="BC56" s="5">
        <f>AW56*0.04</f>
        <v>22.08</v>
      </c>
      <c r="BD56" s="5"/>
      <c r="BE56" s="5"/>
      <c r="BF56" s="5">
        <v>0</v>
      </c>
      <c r="BG56" s="5">
        <v>290</v>
      </c>
      <c r="BH56" s="5">
        <f t="shared" si="25"/>
        <v>290</v>
      </c>
      <c r="BI56" s="5" t="s">
        <v>11</v>
      </c>
      <c r="BJ56" s="5">
        <f>(BG56-BF56)*0.05</f>
        <v>14.5</v>
      </c>
      <c r="BK56" s="5"/>
      <c r="BL56" s="5"/>
      <c r="BM56" s="5">
        <f>VLOOKUP(B:B,'[2]SQL Results'!$B$1:$AP$65536,41,0)</f>
        <v>1</v>
      </c>
      <c r="BN56" s="5">
        <f>VLOOKUP(B:B,'[2]SQL Results'!$B$1:$AO$65536,40,0)</f>
        <v>21.8</v>
      </c>
      <c r="BO56" s="5">
        <f t="shared" si="26"/>
        <v>1</v>
      </c>
      <c r="BP56" s="5" t="s">
        <v>11</v>
      </c>
      <c r="BQ56" s="5">
        <f>BN56*0.04</f>
        <v>0.872</v>
      </c>
      <c r="BR56" s="5">
        <f t="shared" si="27"/>
        <v>67</v>
      </c>
      <c r="BS56" s="5">
        <f t="shared" si="28"/>
        <v>0</v>
      </c>
    </row>
    <row r="57" customHeight="1" spans="1:71">
      <c r="A57" s="22">
        <v>54</v>
      </c>
      <c r="B57" s="58">
        <v>106568</v>
      </c>
      <c r="C57" s="58" t="s">
        <v>201</v>
      </c>
      <c r="D57" s="45" t="s">
        <v>141</v>
      </c>
      <c r="E57" s="45" t="s">
        <v>176</v>
      </c>
      <c r="F57" s="41"/>
      <c r="G57" s="41"/>
      <c r="H57" s="5">
        <v>0</v>
      </c>
      <c r="I57" s="5">
        <f t="shared" si="29"/>
        <v>0</v>
      </c>
      <c r="J57" s="5" t="s">
        <v>11</v>
      </c>
      <c r="K57" s="5">
        <f>H57*0.15</f>
        <v>0</v>
      </c>
      <c r="L57" s="41"/>
      <c r="M57" s="5"/>
      <c r="N57" s="5"/>
      <c r="O57" s="5">
        <v>10</v>
      </c>
      <c r="P57" s="5">
        <f>VLOOKUP(B:B,[3]Sheet1!$A$1:$B$65536,2,0)</f>
        <v>24</v>
      </c>
      <c r="Q57" s="5">
        <f>VLOOKUP(B:B,[3]Sheet1!$A$1:$C$65536,3,0)</f>
        <v>475.2</v>
      </c>
      <c r="R57" s="5">
        <f t="shared" si="18"/>
        <v>29</v>
      </c>
      <c r="S57" s="5" t="s">
        <v>11</v>
      </c>
      <c r="T57" s="5">
        <f>Q57*0.07</f>
        <v>33.264</v>
      </c>
      <c r="U57" s="5"/>
      <c r="V57" s="5"/>
      <c r="W57" s="5"/>
      <c r="X57" s="5">
        <f>VLOOKUP(B:B,'[2]SQL Results'!$B$1:$V$65536,21,0)</f>
        <v>11</v>
      </c>
      <c r="Y57" s="5">
        <f>VLOOKUP(B:B,'[2]SQL Results'!$B$1:$U$65536,20,0)</f>
        <v>407.48</v>
      </c>
      <c r="Z57" s="5">
        <v>1</v>
      </c>
      <c r="AA57" s="5">
        <v>0</v>
      </c>
      <c r="AB57" s="5">
        <f t="shared" si="19"/>
        <v>11</v>
      </c>
      <c r="AC57" s="5" t="s">
        <v>11</v>
      </c>
      <c r="AD57" s="5">
        <f>(Y57-AA57)*0.04</f>
        <v>16.2992</v>
      </c>
      <c r="AE57" s="5"/>
      <c r="AF57" s="5"/>
      <c r="AG57" s="5"/>
      <c r="AH57" s="5">
        <f>VLOOKUP(B:B,'[2]SQL Results'!$B$1:$AA$65536,26,0)</f>
        <v>0</v>
      </c>
      <c r="AI57" s="5">
        <f t="shared" si="20"/>
        <v>0</v>
      </c>
      <c r="AJ57" s="5" t="s">
        <v>11</v>
      </c>
      <c r="AK57" s="5"/>
      <c r="AL57" s="5"/>
      <c r="AM57" s="5"/>
      <c r="AN57" s="69">
        <f>VLOOKUP(B:B,'[2]SQL Results'!$B$1:$AF$65536,31,0)</f>
        <v>0</v>
      </c>
      <c r="AO57" s="56">
        <f>VLOOKUP(B:B,'[2]SQL Results'!$B$1:$AE$65536,30,0)</f>
        <v>0</v>
      </c>
      <c r="AP57" s="69">
        <v>0</v>
      </c>
      <c r="AQ57" s="69">
        <f t="shared" si="21"/>
        <v>0</v>
      </c>
      <c r="AR57" s="69">
        <f t="shared" si="22"/>
        <v>0</v>
      </c>
      <c r="AS57" s="69" t="s">
        <v>11</v>
      </c>
      <c r="AT57" s="5">
        <f>AP57*0.03</f>
        <v>0</v>
      </c>
      <c r="AU57" s="5"/>
      <c r="AV57" s="5"/>
      <c r="AW57" s="5">
        <f>VLOOKUP(B:B,'[2]SQL Results'!$B$1:$AJ$65536,35,0)</f>
        <v>537.95</v>
      </c>
      <c r="AX57" s="5">
        <f t="shared" si="23"/>
        <v>10</v>
      </c>
      <c r="AY57" s="5">
        <v>2</v>
      </c>
      <c r="AZ57" s="5">
        <v>8</v>
      </c>
      <c r="BA57" s="5">
        <f t="shared" si="24"/>
        <v>10</v>
      </c>
      <c r="BB57" s="5" t="s">
        <v>11</v>
      </c>
      <c r="BC57" s="5">
        <f>AW57*0.04</f>
        <v>21.518</v>
      </c>
      <c r="BD57" s="5"/>
      <c r="BE57" s="5"/>
      <c r="BF57" s="5">
        <v>0</v>
      </c>
      <c r="BG57" s="5">
        <v>0</v>
      </c>
      <c r="BH57" s="5">
        <f t="shared" si="25"/>
        <v>0</v>
      </c>
      <c r="BI57" s="5" t="s">
        <v>11</v>
      </c>
      <c r="BJ57" s="5">
        <f>(BG57-BF57)*0.05</f>
        <v>0</v>
      </c>
      <c r="BK57" s="5"/>
      <c r="BL57" s="5"/>
      <c r="BM57" s="5">
        <f>VLOOKUP(B:B,'[2]SQL Results'!$B$1:$AP$65536,41,0)</f>
        <v>4</v>
      </c>
      <c r="BN57" s="5">
        <f>VLOOKUP(B:B,'[2]SQL Results'!$B$1:$AO$65536,40,0)</f>
        <v>116.6</v>
      </c>
      <c r="BO57" s="5">
        <f t="shared" si="26"/>
        <v>4</v>
      </c>
      <c r="BP57" s="5" t="s">
        <v>11</v>
      </c>
      <c r="BQ57" s="5">
        <f>BN57*0.04</f>
        <v>4.664</v>
      </c>
      <c r="BR57" s="5">
        <f t="shared" si="27"/>
        <v>76</v>
      </c>
      <c r="BS57" s="5">
        <f t="shared" si="28"/>
        <v>0</v>
      </c>
    </row>
    <row r="58" customHeight="1" spans="1:71">
      <c r="A58" s="22">
        <v>55</v>
      </c>
      <c r="B58" s="45">
        <v>308</v>
      </c>
      <c r="C58" s="45" t="s">
        <v>202</v>
      </c>
      <c r="D58" s="45" t="s">
        <v>150</v>
      </c>
      <c r="E58" s="45" t="s">
        <v>203</v>
      </c>
      <c r="F58" s="5">
        <v>1712</v>
      </c>
      <c r="G58" s="5">
        <v>2004</v>
      </c>
      <c r="H58" s="5">
        <v>606</v>
      </c>
      <c r="I58" s="5">
        <f t="shared" si="29"/>
        <v>-1106</v>
      </c>
      <c r="J58" s="5" t="s">
        <v>139</v>
      </c>
      <c r="K58" s="5">
        <f>H58*0.14</f>
        <v>84.84</v>
      </c>
      <c r="L58" s="5">
        <f>I58*0.05</f>
        <v>-55.3</v>
      </c>
      <c r="M58" s="5">
        <v>161</v>
      </c>
      <c r="N58" s="5">
        <v>193</v>
      </c>
      <c r="O58" s="5">
        <v>310</v>
      </c>
      <c r="P58" s="5">
        <f>VLOOKUP(B:B,[3]Sheet1!$A$1:$B$65536,2,0)</f>
        <v>229</v>
      </c>
      <c r="Q58" s="5">
        <f>VLOOKUP(B:B,[3]Sheet1!$A$1:$C$65536,3,0)</f>
        <v>3925.27000000001</v>
      </c>
      <c r="R58" s="5">
        <f t="shared" si="18"/>
        <v>223</v>
      </c>
      <c r="S58" s="5" t="s">
        <v>12</v>
      </c>
      <c r="T58" s="5">
        <f>Q58*0.1</f>
        <v>392.527000000001</v>
      </c>
      <c r="U58" s="5"/>
      <c r="V58" s="5">
        <v>31</v>
      </c>
      <c r="W58" s="5">
        <v>34</v>
      </c>
      <c r="X58" s="5">
        <f>VLOOKUP(B:B,'[2]SQL Results'!$B$1:$V$65536,21,0)</f>
        <v>14</v>
      </c>
      <c r="Y58" s="5">
        <f>VLOOKUP(B:B,'[2]SQL Results'!$B$1:$U$65536,20,0)</f>
        <v>564.65</v>
      </c>
      <c r="Z58" s="5">
        <v>2</v>
      </c>
      <c r="AA58" s="5">
        <v>79.65</v>
      </c>
      <c r="AB58" s="5">
        <f t="shared" si="19"/>
        <v>-17</v>
      </c>
      <c r="AC58" s="5" t="s">
        <v>139</v>
      </c>
      <c r="AD58" s="5">
        <f>(Y58-AA58)*0.03</f>
        <v>14.55</v>
      </c>
      <c r="AE58" s="5">
        <f>(X58-V58)*1</f>
        <v>-17</v>
      </c>
      <c r="AF58" s="5">
        <v>8</v>
      </c>
      <c r="AG58" s="5">
        <v>10</v>
      </c>
      <c r="AH58" s="5">
        <f>VLOOKUP(B:B,'[2]SQL Results'!$B$1:$AA$65536,26,0)</f>
        <v>1</v>
      </c>
      <c r="AI58" s="5">
        <f t="shared" si="20"/>
        <v>-7</v>
      </c>
      <c r="AJ58" s="5" t="s">
        <v>139</v>
      </c>
      <c r="AK58" s="5"/>
      <c r="AL58" s="5">
        <v>24</v>
      </c>
      <c r="AM58" s="5">
        <v>27</v>
      </c>
      <c r="AN58" s="69">
        <f>VLOOKUP(B:B,'[2]SQL Results'!$B$1:$AF$65536,31,0)</f>
        <v>6</v>
      </c>
      <c r="AO58" s="56">
        <f>VLOOKUP(B:B,'[2]SQL Results'!$B$1:$AE$65536,30,0)</f>
        <v>916</v>
      </c>
      <c r="AP58" s="69">
        <v>520</v>
      </c>
      <c r="AQ58" s="69">
        <f t="shared" si="21"/>
        <v>396</v>
      </c>
      <c r="AR58" s="69">
        <f t="shared" si="22"/>
        <v>-18</v>
      </c>
      <c r="AS58" s="69" t="s">
        <v>139</v>
      </c>
      <c r="AT58" s="5">
        <f>AP58*0.02</f>
        <v>10.4</v>
      </c>
      <c r="AU58" s="5">
        <v>85</v>
      </c>
      <c r="AV58" s="5">
        <v>94</v>
      </c>
      <c r="AW58" s="5">
        <f>VLOOKUP(B:B,'[2]SQL Results'!$B$1:$AJ$65536,35,0)</f>
        <v>3202.27</v>
      </c>
      <c r="AX58" s="5">
        <f t="shared" si="23"/>
        <v>58</v>
      </c>
      <c r="AY58" s="5">
        <v>12</v>
      </c>
      <c r="AZ58" s="5">
        <v>46</v>
      </c>
      <c r="BA58" s="5">
        <f t="shared" si="24"/>
        <v>-27</v>
      </c>
      <c r="BB58" s="5" t="s">
        <v>139</v>
      </c>
      <c r="BC58" s="5">
        <f>AW58*0.03</f>
        <v>96.0681</v>
      </c>
      <c r="BD58" s="5">
        <v>4156</v>
      </c>
      <c r="BE58" s="5">
        <v>4620</v>
      </c>
      <c r="BF58" s="5">
        <v>0</v>
      </c>
      <c r="BG58" s="5">
        <v>1855.81</v>
      </c>
      <c r="BH58" s="5">
        <f t="shared" si="25"/>
        <v>-2300.19</v>
      </c>
      <c r="BI58" s="5" t="s">
        <v>139</v>
      </c>
      <c r="BJ58" s="5">
        <f t="shared" ref="BJ58:BJ68" si="36">(BG58-BF58)*0.04</f>
        <v>74.2324</v>
      </c>
      <c r="BK58" s="5">
        <v>42</v>
      </c>
      <c r="BL58" s="5">
        <v>50</v>
      </c>
      <c r="BM58" s="5">
        <f>VLOOKUP(B:B,'[2]SQL Results'!$B$1:$AP$65536,41,0)</f>
        <v>33</v>
      </c>
      <c r="BN58" s="5">
        <f>VLOOKUP(B:B,'[2]SQL Results'!$B$1:$AO$65536,40,0)</f>
        <v>904.35</v>
      </c>
      <c r="BO58" s="5">
        <f t="shared" si="26"/>
        <v>-9</v>
      </c>
      <c r="BP58" s="5" t="s">
        <v>139</v>
      </c>
      <c r="BQ58" s="5">
        <f>BN58*0.03</f>
        <v>27.1305</v>
      </c>
      <c r="BR58" s="5">
        <f t="shared" si="27"/>
        <v>700</v>
      </c>
      <c r="BS58" s="5">
        <f t="shared" si="28"/>
        <v>-72</v>
      </c>
    </row>
    <row r="59" customHeight="1" spans="1:71">
      <c r="A59" s="22">
        <v>56</v>
      </c>
      <c r="B59" s="45">
        <v>337</v>
      </c>
      <c r="C59" s="45" t="s">
        <v>204</v>
      </c>
      <c r="D59" s="45" t="s">
        <v>146</v>
      </c>
      <c r="E59" s="45" t="s">
        <v>203</v>
      </c>
      <c r="F59" s="5">
        <v>11900</v>
      </c>
      <c r="G59" s="5">
        <f>F59*1.15</f>
        <v>13685</v>
      </c>
      <c r="H59" s="5">
        <v>9989.11</v>
      </c>
      <c r="I59" s="5">
        <f t="shared" si="29"/>
        <v>-1910.89</v>
      </c>
      <c r="J59" s="5" t="s">
        <v>139</v>
      </c>
      <c r="K59" s="5">
        <f>H59*0.14</f>
        <v>1398.4754</v>
      </c>
      <c r="L59" s="5">
        <f>I59*0.05</f>
        <v>-95.5445</v>
      </c>
      <c r="M59" s="5">
        <v>211</v>
      </c>
      <c r="N59" s="5">
        <v>253</v>
      </c>
      <c r="O59" s="5">
        <v>314</v>
      </c>
      <c r="P59" s="5">
        <f>VLOOKUP(B:B,[3]Sheet1!$A$1:$B$65536,2,0)</f>
        <v>608</v>
      </c>
      <c r="Q59" s="5">
        <f>VLOOKUP(B:B,[3]Sheet1!$A$1:$C$65536,3,0)</f>
        <v>9673.40999999999</v>
      </c>
      <c r="R59" s="5">
        <f t="shared" si="18"/>
        <v>554</v>
      </c>
      <c r="S59" s="5" t="s">
        <v>12</v>
      </c>
      <c r="T59" s="5">
        <f>Q59*0.1</f>
        <v>967.340999999999</v>
      </c>
      <c r="U59" s="5"/>
      <c r="V59" s="5">
        <v>70</v>
      </c>
      <c r="W59" s="5">
        <v>77</v>
      </c>
      <c r="X59" s="5">
        <f>VLOOKUP(B:B,'[2]SQL Results'!$B$1:$V$65536,21,0)</f>
        <v>68</v>
      </c>
      <c r="Y59" s="5">
        <f>VLOOKUP(B:B,'[2]SQL Results'!$B$1:$U$65536,20,0)</f>
        <v>2732.62</v>
      </c>
      <c r="Z59" s="5">
        <v>58</v>
      </c>
      <c r="AA59" s="5">
        <v>405.5</v>
      </c>
      <c r="AB59" s="5">
        <f t="shared" si="19"/>
        <v>-2</v>
      </c>
      <c r="AC59" s="5" t="s">
        <v>139</v>
      </c>
      <c r="AD59" s="5">
        <f>(Y59-AA59)*0.03</f>
        <v>69.8136</v>
      </c>
      <c r="AE59" s="5">
        <f>(X59-V59)*1</f>
        <v>-2</v>
      </c>
      <c r="AF59" s="5">
        <v>15</v>
      </c>
      <c r="AG59" s="5">
        <v>18</v>
      </c>
      <c r="AH59" s="5">
        <f>VLOOKUP(B:B,'[2]SQL Results'!$B$1:$AA$65536,26,0)</f>
        <v>10</v>
      </c>
      <c r="AI59" s="5">
        <f t="shared" si="20"/>
        <v>-5</v>
      </c>
      <c r="AJ59" s="5" t="s">
        <v>139</v>
      </c>
      <c r="AK59" s="5"/>
      <c r="AL59" s="5">
        <v>24</v>
      </c>
      <c r="AM59" s="5">
        <v>27</v>
      </c>
      <c r="AN59" s="69">
        <f>VLOOKUP(B:B,'[2]SQL Results'!$B$1:$AF$65536,31,0)</f>
        <v>10</v>
      </c>
      <c r="AO59" s="56">
        <f>VLOOKUP(B:B,'[2]SQL Results'!$B$1:$AE$65536,30,0)</f>
        <v>1299.89</v>
      </c>
      <c r="AP59" s="69">
        <v>1299.89</v>
      </c>
      <c r="AQ59" s="69">
        <f t="shared" si="21"/>
        <v>0</v>
      </c>
      <c r="AR59" s="69">
        <f t="shared" si="22"/>
        <v>-14</v>
      </c>
      <c r="AS59" s="69" t="s">
        <v>139</v>
      </c>
      <c r="AT59" s="5">
        <f>AP59*0.02</f>
        <v>25.9978</v>
      </c>
      <c r="AU59" s="5">
        <v>164</v>
      </c>
      <c r="AV59" s="5">
        <v>182</v>
      </c>
      <c r="AW59" s="5">
        <f>VLOOKUP(B:B,'[2]SQL Results'!$B$1:$AJ$65536,35,0)</f>
        <v>8975.02</v>
      </c>
      <c r="AX59" s="5">
        <f t="shared" si="23"/>
        <v>168</v>
      </c>
      <c r="AY59" s="5">
        <v>24</v>
      </c>
      <c r="AZ59" s="5">
        <v>144</v>
      </c>
      <c r="BA59" s="5">
        <f t="shared" si="24"/>
        <v>4</v>
      </c>
      <c r="BB59" s="5" t="s">
        <v>11</v>
      </c>
      <c r="BC59" s="5">
        <f>AW59*0.04</f>
        <v>359.0008</v>
      </c>
      <c r="BD59" s="5">
        <v>14616</v>
      </c>
      <c r="BE59" s="5">
        <v>15900</v>
      </c>
      <c r="BF59" s="5">
        <v>1975</v>
      </c>
      <c r="BG59" s="5">
        <v>9219.1</v>
      </c>
      <c r="BH59" s="5">
        <f t="shared" si="25"/>
        <v>-5396.9</v>
      </c>
      <c r="BI59" s="5" t="s">
        <v>139</v>
      </c>
      <c r="BJ59" s="5">
        <f t="shared" si="36"/>
        <v>289.764</v>
      </c>
      <c r="BK59" s="5">
        <v>64</v>
      </c>
      <c r="BL59" s="5">
        <v>77</v>
      </c>
      <c r="BM59" s="5">
        <f>VLOOKUP(B:B,'[2]SQL Results'!$B$1:$AP$65536,41,0)</f>
        <v>110</v>
      </c>
      <c r="BN59" s="5">
        <f>VLOOKUP(B:B,'[2]SQL Results'!$B$1:$AO$65536,40,0)</f>
        <v>3118.1</v>
      </c>
      <c r="BO59" s="5">
        <f t="shared" si="26"/>
        <v>46</v>
      </c>
      <c r="BP59" s="5" t="s">
        <v>12</v>
      </c>
      <c r="BQ59" s="5">
        <f>BN59*0.05</f>
        <v>155.905</v>
      </c>
      <c r="BR59" s="5">
        <f t="shared" si="27"/>
        <v>3266</v>
      </c>
      <c r="BS59" s="5">
        <f t="shared" si="28"/>
        <v>-98</v>
      </c>
    </row>
    <row r="60" customHeight="1" spans="1:71">
      <c r="A60" s="22">
        <v>57</v>
      </c>
      <c r="B60" s="45">
        <v>349</v>
      </c>
      <c r="C60" s="45" t="s">
        <v>205</v>
      </c>
      <c r="D60" s="45" t="s">
        <v>150</v>
      </c>
      <c r="E60" s="45" t="s">
        <v>203</v>
      </c>
      <c r="F60" s="5">
        <v>1412</v>
      </c>
      <c r="G60" s="5">
        <v>1644</v>
      </c>
      <c r="H60" s="5">
        <v>2850</v>
      </c>
      <c r="I60" s="5">
        <f t="shared" si="29"/>
        <v>1438</v>
      </c>
      <c r="J60" s="5" t="s">
        <v>12</v>
      </c>
      <c r="K60" s="5">
        <f>H60*0.25</f>
        <v>712.5</v>
      </c>
      <c r="L60" s="5"/>
      <c r="M60" s="5">
        <v>167</v>
      </c>
      <c r="N60" s="5">
        <v>200</v>
      </c>
      <c r="O60" s="5">
        <v>17</v>
      </c>
      <c r="P60" s="5">
        <f>VLOOKUP(B:B,[3]Sheet1!$A$1:$B$65536,2,0)</f>
        <v>70</v>
      </c>
      <c r="Q60" s="5">
        <f>VLOOKUP(B:B,[3]Sheet1!$A$1:$C$65536,3,0)</f>
        <v>1365.58</v>
      </c>
      <c r="R60" s="5">
        <f t="shared" si="18"/>
        <v>-88.5</v>
      </c>
      <c r="S60" s="5" t="s">
        <v>139</v>
      </c>
      <c r="T60" s="5">
        <f>Q60*0.05</f>
        <v>68.279</v>
      </c>
      <c r="U60" s="5">
        <f>((O60/2+P60)-M60)*1</f>
        <v>-88.5</v>
      </c>
      <c r="V60" s="5">
        <v>39</v>
      </c>
      <c r="W60" s="5">
        <v>43</v>
      </c>
      <c r="X60" s="5">
        <f>VLOOKUP(B:B,'[2]SQL Results'!$B$1:$V$65536,21,0)</f>
        <v>35</v>
      </c>
      <c r="Y60" s="5">
        <f>VLOOKUP(B:B,'[2]SQL Results'!$B$1:$U$65536,20,0)</f>
        <v>1379.13</v>
      </c>
      <c r="Z60" s="5">
        <v>14</v>
      </c>
      <c r="AA60" s="5">
        <v>241.58</v>
      </c>
      <c r="AB60" s="5">
        <f t="shared" si="19"/>
        <v>-4</v>
      </c>
      <c r="AC60" s="5" t="s">
        <v>139</v>
      </c>
      <c r="AD60" s="5">
        <f>(Y60-AA60)*0.03</f>
        <v>34.1265</v>
      </c>
      <c r="AE60" s="5">
        <f>(X60-V60)*1</f>
        <v>-4</v>
      </c>
      <c r="AF60" s="5">
        <v>8</v>
      </c>
      <c r="AG60" s="5">
        <v>10</v>
      </c>
      <c r="AH60" s="5">
        <f>VLOOKUP(B:B,'[2]SQL Results'!$B$1:$AA$65536,26,0)</f>
        <v>5</v>
      </c>
      <c r="AI60" s="5">
        <f t="shared" si="20"/>
        <v>-3</v>
      </c>
      <c r="AJ60" s="5" t="s">
        <v>139</v>
      </c>
      <c r="AK60" s="5"/>
      <c r="AL60" s="66">
        <v>20</v>
      </c>
      <c r="AM60" s="66">
        <v>24</v>
      </c>
      <c r="AN60" s="69">
        <f>VLOOKUP(B:B,'[2]SQL Results'!$B$1:$AF$65536,31,0)</f>
        <v>12</v>
      </c>
      <c r="AO60" s="56">
        <f>VLOOKUP(B:B,'[2]SQL Results'!$B$1:$AE$65536,30,0)</f>
        <v>2383</v>
      </c>
      <c r="AP60" s="69">
        <v>675</v>
      </c>
      <c r="AQ60" s="69">
        <f t="shared" si="21"/>
        <v>1708</v>
      </c>
      <c r="AR60" s="69">
        <f t="shared" si="22"/>
        <v>-8</v>
      </c>
      <c r="AS60" s="69" t="s">
        <v>139</v>
      </c>
      <c r="AT60" s="5">
        <f>AP60*0.02</f>
        <v>13.5</v>
      </c>
      <c r="AU60" s="5">
        <v>91</v>
      </c>
      <c r="AV60" s="5">
        <v>101</v>
      </c>
      <c r="AW60" s="5">
        <f>VLOOKUP(B:B,'[2]SQL Results'!$B$1:$AJ$65536,35,0)</f>
        <v>5073.01</v>
      </c>
      <c r="AX60" s="5">
        <f t="shared" si="23"/>
        <v>90</v>
      </c>
      <c r="AY60" s="5">
        <v>10</v>
      </c>
      <c r="AZ60" s="5">
        <v>80</v>
      </c>
      <c r="BA60" s="5">
        <f t="shared" si="24"/>
        <v>-1</v>
      </c>
      <c r="BB60" s="5" t="s">
        <v>139</v>
      </c>
      <c r="BC60" s="5">
        <f>AW60*0.03</f>
        <v>152.1903</v>
      </c>
      <c r="BD60" s="5">
        <v>4506</v>
      </c>
      <c r="BE60" s="5">
        <v>5040</v>
      </c>
      <c r="BF60" s="5">
        <v>360.01</v>
      </c>
      <c r="BG60" s="5">
        <v>3144.91</v>
      </c>
      <c r="BH60" s="5">
        <f t="shared" si="25"/>
        <v>-1361.09</v>
      </c>
      <c r="BI60" s="5" t="s">
        <v>139</v>
      </c>
      <c r="BJ60" s="5">
        <f t="shared" si="36"/>
        <v>111.396</v>
      </c>
      <c r="BK60" s="5">
        <v>58</v>
      </c>
      <c r="BL60" s="5">
        <v>70</v>
      </c>
      <c r="BM60" s="5">
        <f>VLOOKUP(B:B,'[2]SQL Results'!$B$1:$AP$65536,41,0)</f>
        <v>78</v>
      </c>
      <c r="BN60" s="5">
        <f>VLOOKUP(B:B,'[2]SQL Results'!$B$1:$AO$65536,40,0)</f>
        <v>2197.92</v>
      </c>
      <c r="BO60" s="5">
        <f t="shared" si="26"/>
        <v>20</v>
      </c>
      <c r="BP60" s="5" t="s">
        <v>12</v>
      </c>
      <c r="BQ60" s="5">
        <f>BN60*0.05</f>
        <v>109.896</v>
      </c>
      <c r="BR60" s="5">
        <f t="shared" si="27"/>
        <v>1202</v>
      </c>
      <c r="BS60" s="5">
        <f t="shared" si="28"/>
        <v>-93</v>
      </c>
    </row>
    <row r="61" customHeight="1" spans="1:71">
      <c r="A61" s="22">
        <v>58</v>
      </c>
      <c r="B61" s="45">
        <v>355</v>
      </c>
      <c r="C61" s="45" t="s">
        <v>206</v>
      </c>
      <c r="D61" s="45" t="s">
        <v>150</v>
      </c>
      <c r="E61" s="45" t="s">
        <v>203</v>
      </c>
      <c r="F61" s="5">
        <v>2097</v>
      </c>
      <c r="G61" s="5">
        <v>2307</v>
      </c>
      <c r="H61" s="5">
        <v>795</v>
      </c>
      <c r="I61" s="5">
        <f t="shared" si="29"/>
        <v>-1302</v>
      </c>
      <c r="J61" s="5" t="s">
        <v>139</v>
      </c>
      <c r="K61" s="5">
        <f t="shared" ref="K61:K70" si="37">H61*0.14</f>
        <v>111.3</v>
      </c>
      <c r="L61" s="5">
        <f t="shared" ref="L61:L70" si="38">I61*0.05</f>
        <v>-65.1</v>
      </c>
      <c r="M61" s="5">
        <v>175</v>
      </c>
      <c r="N61" s="5">
        <v>210</v>
      </c>
      <c r="O61" s="5">
        <v>19</v>
      </c>
      <c r="P61" s="5">
        <f>VLOOKUP(B:B,[3]Sheet1!$A$1:$B$65536,2,0)</f>
        <v>98</v>
      </c>
      <c r="Q61" s="5">
        <f>VLOOKUP(B:B,[3]Sheet1!$A$1:$C$65536,3,0)</f>
        <v>1849.01</v>
      </c>
      <c r="R61" s="5">
        <f t="shared" si="18"/>
        <v>-67.5</v>
      </c>
      <c r="S61" s="5" t="s">
        <v>139</v>
      </c>
      <c r="T61" s="5">
        <f>Q61*0.05</f>
        <v>92.4505</v>
      </c>
      <c r="U61" s="5">
        <f>((O61/2+P61)-M61)*1</f>
        <v>-67.5</v>
      </c>
      <c r="V61" s="5">
        <v>38</v>
      </c>
      <c r="W61" s="5">
        <v>42</v>
      </c>
      <c r="X61" s="5">
        <f>VLOOKUP(B:B,'[2]SQL Results'!$B$1:$V$65536,21,0)</f>
        <v>16</v>
      </c>
      <c r="Y61" s="5">
        <f>VLOOKUP(B:B,'[2]SQL Results'!$B$1:$U$65536,20,0)</f>
        <v>556.7</v>
      </c>
      <c r="Z61" s="5">
        <v>5</v>
      </c>
      <c r="AA61" s="5">
        <v>167.3</v>
      </c>
      <c r="AB61" s="5">
        <f t="shared" si="19"/>
        <v>-22</v>
      </c>
      <c r="AC61" s="5" t="s">
        <v>139</v>
      </c>
      <c r="AD61" s="5">
        <f>(Y61-AA61)*0.03</f>
        <v>11.682</v>
      </c>
      <c r="AE61" s="5">
        <f>(X61-V61)*1</f>
        <v>-22</v>
      </c>
      <c r="AF61" s="5">
        <v>8</v>
      </c>
      <c r="AG61" s="5">
        <v>10</v>
      </c>
      <c r="AH61" s="5">
        <f>VLOOKUP(B:B,'[2]SQL Results'!$B$1:$AA$65536,26,0)</f>
        <v>0</v>
      </c>
      <c r="AI61" s="5">
        <f t="shared" si="20"/>
        <v>-8</v>
      </c>
      <c r="AJ61" s="5" t="s">
        <v>139</v>
      </c>
      <c r="AK61" s="5"/>
      <c r="AL61" s="5">
        <v>10</v>
      </c>
      <c r="AM61" s="5">
        <v>13</v>
      </c>
      <c r="AN61" s="69">
        <f>VLOOKUP(B:B,'[2]SQL Results'!$B$1:$AF$65536,31,0)</f>
        <v>5</v>
      </c>
      <c r="AO61" s="56">
        <f>VLOOKUP(B:B,'[2]SQL Results'!$B$1:$AE$65536,30,0)</f>
        <v>760.5</v>
      </c>
      <c r="AP61" s="69">
        <v>394.5</v>
      </c>
      <c r="AQ61" s="69">
        <f t="shared" si="21"/>
        <v>366</v>
      </c>
      <c r="AR61" s="69">
        <f t="shared" si="22"/>
        <v>-5</v>
      </c>
      <c r="AS61" s="69" t="s">
        <v>139</v>
      </c>
      <c r="AT61" s="5">
        <f>AP61*0.02</f>
        <v>7.89</v>
      </c>
      <c r="AU61" s="5">
        <v>85</v>
      </c>
      <c r="AV61" s="5">
        <v>94</v>
      </c>
      <c r="AW61" s="5">
        <f>VLOOKUP(B:B,'[2]SQL Results'!$B$1:$AJ$65536,35,0)</f>
        <v>2816</v>
      </c>
      <c r="AX61" s="5">
        <f t="shared" si="23"/>
        <v>53</v>
      </c>
      <c r="AY61" s="5">
        <v>25</v>
      </c>
      <c r="AZ61" s="5">
        <v>28</v>
      </c>
      <c r="BA61" s="5">
        <f t="shared" si="24"/>
        <v>-32</v>
      </c>
      <c r="BB61" s="5" t="s">
        <v>139</v>
      </c>
      <c r="BC61" s="5">
        <f>AW61*0.03</f>
        <v>84.48</v>
      </c>
      <c r="BD61" s="5">
        <v>4126</v>
      </c>
      <c r="BE61" s="5">
        <v>4584</v>
      </c>
      <c r="BF61" s="5">
        <v>0</v>
      </c>
      <c r="BG61" s="5">
        <v>3584.03</v>
      </c>
      <c r="BH61" s="5">
        <f t="shared" si="25"/>
        <v>-541.97</v>
      </c>
      <c r="BI61" s="5" t="s">
        <v>139</v>
      </c>
      <c r="BJ61" s="5">
        <f t="shared" si="36"/>
        <v>143.3612</v>
      </c>
      <c r="BK61" s="5">
        <v>42</v>
      </c>
      <c r="BL61" s="5">
        <v>50</v>
      </c>
      <c r="BM61" s="5">
        <f>VLOOKUP(B:B,'[2]SQL Results'!$B$1:$AP$65536,41,0)</f>
        <v>17</v>
      </c>
      <c r="BN61" s="5">
        <f>VLOOKUP(B:B,'[2]SQL Results'!$B$1:$AO$65536,40,0)</f>
        <v>473.61</v>
      </c>
      <c r="BO61" s="5">
        <f t="shared" si="26"/>
        <v>-25</v>
      </c>
      <c r="BP61" s="5" t="s">
        <v>139</v>
      </c>
      <c r="BQ61" s="5">
        <f>BN61*0.03</f>
        <v>14.2083</v>
      </c>
      <c r="BR61" s="5">
        <f t="shared" si="27"/>
        <v>465</v>
      </c>
      <c r="BS61" s="5">
        <f t="shared" si="28"/>
        <v>-155</v>
      </c>
    </row>
    <row r="62" customHeight="1" spans="1:71">
      <c r="A62" s="22">
        <v>59</v>
      </c>
      <c r="B62" s="45">
        <v>373</v>
      </c>
      <c r="C62" s="45" t="s">
        <v>207</v>
      </c>
      <c r="D62" s="45" t="s">
        <v>150</v>
      </c>
      <c r="E62" s="45" t="s">
        <v>203</v>
      </c>
      <c r="F62" s="5">
        <v>1112</v>
      </c>
      <c r="G62" s="5">
        <v>1284</v>
      </c>
      <c r="H62" s="5">
        <v>656</v>
      </c>
      <c r="I62" s="5">
        <f t="shared" si="29"/>
        <v>-456</v>
      </c>
      <c r="J62" s="5" t="s">
        <v>139</v>
      </c>
      <c r="K62" s="5">
        <f t="shared" si="37"/>
        <v>91.84</v>
      </c>
      <c r="L62" s="5">
        <f t="shared" si="38"/>
        <v>-22.8</v>
      </c>
      <c r="M62" s="5">
        <v>169</v>
      </c>
      <c r="N62" s="5">
        <v>203</v>
      </c>
      <c r="O62" s="5">
        <v>31</v>
      </c>
      <c r="P62" s="5">
        <f>VLOOKUP(B:B,[3]Sheet1!$A$1:$B$65536,2,0)</f>
        <v>986</v>
      </c>
      <c r="Q62" s="5">
        <f>VLOOKUP(B:B,[3]Sheet1!$A$1:$C$65536,3,0)</f>
        <v>14709.75</v>
      </c>
      <c r="R62" s="5">
        <f t="shared" si="18"/>
        <v>832.5</v>
      </c>
      <c r="S62" s="5" t="s">
        <v>12</v>
      </c>
      <c r="T62" s="5">
        <f>Q62*0.1</f>
        <v>1470.975</v>
      </c>
      <c r="U62" s="5"/>
      <c r="V62" s="5">
        <v>31</v>
      </c>
      <c r="W62" s="5">
        <v>34</v>
      </c>
      <c r="X62" s="5">
        <f>VLOOKUP(B:B,'[2]SQL Results'!$B$1:$V$65536,21,0)</f>
        <v>52</v>
      </c>
      <c r="Y62" s="5">
        <f>VLOOKUP(B:B,'[2]SQL Results'!$B$1:$U$65536,20,0)</f>
        <v>1721.5</v>
      </c>
      <c r="Z62" s="5">
        <v>56</v>
      </c>
      <c r="AA62" s="5">
        <v>1036.42</v>
      </c>
      <c r="AB62" s="5">
        <f t="shared" si="19"/>
        <v>21</v>
      </c>
      <c r="AC62" s="5" t="s">
        <v>12</v>
      </c>
      <c r="AD62" s="5">
        <f>(Y62-AA62)*0.05</f>
        <v>34.254</v>
      </c>
      <c r="AE62" s="5"/>
      <c r="AF62" s="5">
        <v>8</v>
      </c>
      <c r="AG62" s="5">
        <v>10</v>
      </c>
      <c r="AH62" s="5">
        <f>VLOOKUP(B:B,'[2]SQL Results'!$B$1:$AA$65536,26,0)</f>
        <v>3</v>
      </c>
      <c r="AI62" s="5">
        <f t="shared" si="20"/>
        <v>-5</v>
      </c>
      <c r="AJ62" s="5" t="s">
        <v>139</v>
      </c>
      <c r="AK62" s="5"/>
      <c r="AL62" s="5">
        <v>15</v>
      </c>
      <c r="AM62" s="5">
        <v>18</v>
      </c>
      <c r="AN62" s="69">
        <f>VLOOKUP(B:B,'[2]SQL Results'!$B$1:$AF$65536,31,0)</f>
        <v>11</v>
      </c>
      <c r="AO62" s="56">
        <f>VLOOKUP(B:B,'[2]SQL Results'!$B$1:$AE$65536,30,0)</f>
        <v>1462</v>
      </c>
      <c r="AP62" s="69">
        <v>1264</v>
      </c>
      <c r="AQ62" s="69">
        <f t="shared" si="21"/>
        <v>198</v>
      </c>
      <c r="AR62" s="69">
        <f t="shared" si="22"/>
        <v>-4</v>
      </c>
      <c r="AS62" s="69" t="s">
        <v>139</v>
      </c>
      <c r="AT62" s="5">
        <f>AP62*0.02</f>
        <v>25.28</v>
      </c>
      <c r="AU62" s="5">
        <v>91</v>
      </c>
      <c r="AV62" s="5">
        <v>101</v>
      </c>
      <c r="AW62" s="5">
        <f>VLOOKUP(B:B,'[2]SQL Results'!$B$1:$AJ$65536,35,0)</f>
        <v>8353.34</v>
      </c>
      <c r="AX62" s="5">
        <f t="shared" si="23"/>
        <v>145</v>
      </c>
      <c r="AY62" s="5">
        <v>57</v>
      </c>
      <c r="AZ62" s="5">
        <v>88</v>
      </c>
      <c r="BA62" s="5">
        <f t="shared" si="24"/>
        <v>54</v>
      </c>
      <c r="BB62" s="5" t="s">
        <v>12</v>
      </c>
      <c r="BC62" s="5">
        <f>AW62*0.05</f>
        <v>417.667</v>
      </c>
      <c r="BD62" s="5">
        <v>4206</v>
      </c>
      <c r="BE62" s="5">
        <v>4680</v>
      </c>
      <c r="BF62" s="5">
        <v>720</v>
      </c>
      <c r="BG62" s="5">
        <v>4065.8</v>
      </c>
      <c r="BH62" s="5">
        <f t="shared" si="25"/>
        <v>-140.2</v>
      </c>
      <c r="BI62" s="5" t="s">
        <v>139</v>
      </c>
      <c r="BJ62" s="5">
        <f t="shared" si="36"/>
        <v>133.832</v>
      </c>
      <c r="BK62" s="5">
        <v>35</v>
      </c>
      <c r="BL62" s="5">
        <v>42</v>
      </c>
      <c r="BM62" s="5">
        <f>VLOOKUP(B:B,'[2]SQL Results'!$B$1:$AP$65536,41,0)</f>
        <v>13</v>
      </c>
      <c r="BN62" s="5">
        <f>VLOOKUP(B:B,'[2]SQL Results'!$B$1:$AO$65536,40,0)</f>
        <v>325.12</v>
      </c>
      <c r="BO62" s="5">
        <f t="shared" si="26"/>
        <v>-22</v>
      </c>
      <c r="BP62" s="5" t="s">
        <v>139</v>
      </c>
      <c r="BQ62" s="5">
        <f>BN62*0.03</f>
        <v>9.7536</v>
      </c>
      <c r="BR62" s="5">
        <f t="shared" si="27"/>
        <v>2184</v>
      </c>
      <c r="BS62" s="5">
        <f t="shared" si="28"/>
        <v>-23</v>
      </c>
    </row>
    <row r="63" customHeight="1" spans="1:71">
      <c r="A63" s="22">
        <v>60</v>
      </c>
      <c r="B63" s="45">
        <v>391</v>
      </c>
      <c r="C63" s="45" t="s">
        <v>208</v>
      </c>
      <c r="D63" s="45" t="s">
        <v>150</v>
      </c>
      <c r="E63" s="45" t="s">
        <v>203</v>
      </c>
      <c r="F63" s="5">
        <v>1012</v>
      </c>
      <c r="G63" s="5">
        <v>1164</v>
      </c>
      <c r="H63" s="5">
        <v>632</v>
      </c>
      <c r="I63" s="5">
        <f t="shared" si="29"/>
        <v>-380</v>
      </c>
      <c r="J63" s="5" t="s">
        <v>139</v>
      </c>
      <c r="K63" s="5">
        <f t="shared" si="37"/>
        <v>88.48</v>
      </c>
      <c r="L63" s="5">
        <f t="shared" si="38"/>
        <v>-19</v>
      </c>
      <c r="M63" s="5">
        <v>167</v>
      </c>
      <c r="N63" s="5">
        <v>200</v>
      </c>
      <c r="O63" s="5">
        <v>27</v>
      </c>
      <c r="P63" s="5">
        <f>VLOOKUP(B:B,[3]Sheet1!$A$1:$B$65536,2,0)</f>
        <v>542</v>
      </c>
      <c r="Q63" s="5">
        <f>VLOOKUP(B:B,[3]Sheet1!$A$1:$C$65536,3,0)</f>
        <v>8862.63000000001</v>
      </c>
      <c r="R63" s="5">
        <f t="shared" si="18"/>
        <v>388.5</v>
      </c>
      <c r="S63" s="5" t="s">
        <v>12</v>
      </c>
      <c r="T63" s="5">
        <f>Q63*0.1</f>
        <v>886.263000000001</v>
      </c>
      <c r="U63" s="5"/>
      <c r="V63" s="5">
        <v>41</v>
      </c>
      <c r="W63" s="5">
        <v>45</v>
      </c>
      <c r="X63" s="5">
        <f>VLOOKUP(B:B,'[2]SQL Results'!$B$1:$V$65536,21,0)</f>
        <v>37</v>
      </c>
      <c r="Y63" s="5">
        <f>VLOOKUP(B:B,'[2]SQL Results'!$B$1:$U$65536,20,0)</f>
        <v>1422.6</v>
      </c>
      <c r="Z63" s="5">
        <v>4</v>
      </c>
      <c r="AA63" s="5">
        <v>92</v>
      </c>
      <c r="AB63" s="5">
        <f t="shared" si="19"/>
        <v>-4</v>
      </c>
      <c r="AC63" s="5" t="s">
        <v>139</v>
      </c>
      <c r="AD63" s="5">
        <f>(Y63-AA63)*0.03</f>
        <v>39.918</v>
      </c>
      <c r="AE63" s="5">
        <f>(X63-V63)*1</f>
        <v>-4</v>
      </c>
      <c r="AF63" s="5">
        <v>8</v>
      </c>
      <c r="AG63" s="5">
        <v>10</v>
      </c>
      <c r="AH63" s="5">
        <f>VLOOKUP(B:B,'[2]SQL Results'!$B$1:$AA$65536,26,0)</f>
        <v>9</v>
      </c>
      <c r="AI63" s="5">
        <f t="shared" si="20"/>
        <v>1</v>
      </c>
      <c r="AJ63" s="5" t="s">
        <v>11</v>
      </c>
      <c r="AK63" s="5"/>
      <c r="AL63" s="5">
        <v>11</v>
      </c>
      <c r="AM63" s="5">
        <v>13</v>
      </c>
      <c r="AN63" s="69">
        <f>VLOOKUP(B:B,'[2]SQL Results'!$B$1:$AF$65536,31,0)</f>
        <v>14</v>
      </c>
      <c r="AO63" s="56">
        <f>VLOOKUP(B:B,'[2]SQL Results'!$B$1:$AE$65536,30,0)</f>
        <v>2383</v>
      </c>
      <c r="AP63" s="69">
        <v>675</v>
      </c>
      <c r="AQ63" s="69">
        <f t="shared" si="21"/>
        <v>1708</v>
      </c>
      <c r="AR63" s="69">
        <f t="shared" si="22"/>
        <v>3</v>
      </c>
      <c r="AS63" s="69" t="s">
        <v>12</v>
      </c>
      <c r="AT63" s="5">
        <f>AP63*0.04+AQ63*0.01</f>
        <v>44.08</v>
      </c>
      <c r="AU63" s="5">
        <v>85</v>
      </c>
      <c r="AV63" s="5">
        <v>94</v>
      </c>
      <c r="AW63" s="5">
        <f>VLOOKUP(B:B,'[2]SQL Results'!$B$1:$AJ$65536,35,0)</f>
        <v>7242.32</v>
      </c>
      <c r="AX63" s="5">
        <f t="shared" si="23"/>
        <v>129</v>
      </c>
      <c r="AY63" s="5">
        <v>21</v>
      </c>
      <c r="AZ63" s="5">
        <v>108</v>
      </c>
      <c r="BA63" s="5">
        <f t="shared" si="24"/>
        <v>44</v>
      </c>
      <c r="BB63" s="5" t="s">
        <v>12</v>
      </c>
      <c r="BC63" s="5">
        <f>AW63*0.05</f>
        <v>362.116</v>
      </c>
      <c r="BD63" s="5">
        <v>4206</v>
      </c>
      <c r="BE63" s="5">
        <v>4680</v>
      </c>
      <c r="BF63" s="5">
        <v>0</v>
      </c>
      <c r="BG63" s="5">
        <v>2759.5</v>
      </c>
      <c r="BH63" s="5">
        <f t="shared" si="25"/>
        <v>-1446.5</v>
      </c>
      <c r="BI63" s="5" t="s">
        <v>139</v>
      </c>
      <c r="BJ63" s="5">
        <f t="shared" si="36"/>
        <v>110.38</v>
      </c>
      <c r="BK63" s="5">
        <v>58</v>
      </c>
      <c r="BL63" s="5">
        <v>70</v>
      </c>
      <c r="BM63" s="5">
        <f>VLOOKUP(B:B,'[2]SQL Results'!$B$1:$AP$65536,41,0)</f>
        <v>64</v>
      </c>
      <c r="BN63" s="5">
        <f>VLOOKUP(B:B,'[2]SQL Results'!$B$1:$AO$65536,40,0)</f>
        <v>1761</v>
      </c>
      <c r="BO63" s="5">
        <f t="shared" si="26"/>
        <v>6</v>
      </c>
      <c r="BP63" s="5" t="s">
        <v>11</v>
      </c>
      <c r="BQ63" s="5">
        <f>BN63*0.04</f>
        <v>70.44</v>
      </c>
      <c r="BR63" s="5">
        <f t="shared" si="27"/>
        <v>1602</v>
      </c>
      <c r="BS63" s="5">
        <f t="shared" si="28"/>
        <v>-23</v>
      </c>
    </row>
    <row r="64" customHeight="1" spans="1:71">
      <c r="A64" s="22">
        <v>61</v>
      </c>
      <c r="B64" s="45">
        <v>517</v>
      </c>
      <c r="C64" s="45" t="s">
        <v>209</v>
      </c>
      <c r="D64" s="45" t="s">
        <v>146</v>
      </c>
      <c r="E64" s="45" t="s">
        <v>203</v>
      </c>
      <c r="F64" s="5">
        <v>1200</v>
      </c>
      <c r="G64" s="5">
        <v>1320</v>
      </c>
      <c r="H64" s="5">
        <v>691</v>
      </c>
      <c r="I64" s="5">
        <f t="shared" si="29"/>
        <v>-509</v>
      </c>
      <c r="J64" s="5" t="s">
        <v>139</v>
      </c>
      <c r="K64" s="5">
        <f t="shared" si="37"/>
        <v>96.74</v>
      </c>
      <c r="L64" s="5">
        <f t="shared" si="38"/>
        <v>-25.45</v>
      </c>
      <c r="M64" s="5">
        <v>139</v>
      </c>
      <c r="N64" s="5">
        <v>167</v>
      </c>
      <c r="O64" s="5">
        <v>30</v>
      </c>
      <c r="P64" s="5">
        <f>VLOOKUP(B:B,[3]Sheet1!$A$1:$B$65536,2,0)</f>
        <v>138</v>
      </c>
      <c r="Q64" s="5">
        <f>VLOOKUP(B:B,[3]Sheet1!$A$1:$C$65536,3,0)</f>
        <v>2717.54</v>
      </c>
      <c r="R64" s="5">
        <f t="shared" si="18"/>
        <v>14</v>
      </c>
      <c r="S64" s="5" t="s">
        <v>11</v>
      </c>
      <c r="T64" s="5">
        <f>Q64*0.07</f>
        <v>190.2278</v>
      </c>
      <c r="U64" s="5"/>
      <c r="V64" s="5">
        <v>60</v>
      </c>
      <c r="W64" s="5">
        <v>66</v>
      </c>
      <c r="X64" s="5">
        <f>VLOOKUP(B:B,'[2]SQL Results'!$B$1:$V$65536,21,0)</f>
        <v>47</v>
      </c>
      <c r="Y64" s="5">
        <f>VLOOKUP(B:B,'[2]SQL Results'!$B$1:$U$65536,20,0)</f>
        <v>1817.55</v>
      </c>
      <c r="Z64" s="5">
        <v>4</v>
      </c>
      <c r="AA64" s="5">
        <v>128</v>
      </c>
      <c r="AB64" s="5">
        <f t="shared" si="19"/>
        <v>-13</v>
      </c>
      <c r="AC64" s="5" t="s">
        <v>139</v>
      </c>
      <c r="AD64" s="5">
        <f>(Y64-AA64)*0.03</f>
        <v>50.6865</v>
      </c>
      <c r="AE64" s="5">
        <f>(X64-V64)*1</f>
        <v>-13</v>
      </c>
      <c r="AF64" s="5">
        <v>12</v>
      </c>
      <c r="AG64" s="5">
        <v>14</v>
      </c>
      <c r="AH64" s="5">
        <f>VLOOKUP(B:B,'[2]SQL Results'!$B$1:$AA$65536,26,0)</f>
        <v>0</v>
      </c>
      <c r="AI64" s="5">
        <f t="shared" si="20"/>
        <v>-12</v>
      </c>
      <c r="AJ64" s="5" t="s">
        <v>139</v>
      </c>
      <c r="AK64" s="5"/>
      <c r="AL64" s="5">
        <v>23</v>
      </c>
      <c r="AM64" s="5">
        <v>26</v>
      </c>
      <c r="AN64" s="69">
        <f>VLOOKUP(B:B,'[2]SQL Results'!$B$1:$AF$65536,31,0)</f>
        <v>18</v>
      </c>
      <c r="AO64" s="56">
        <f>VLOOKUP(B:B,'[2]SQL Results'!$B$1:$AE$65536,30,0)</f>
        <v>3151.57</v>
      </c>
      <c r="AP64" s="69">
        <v>1146.57</v>
      </c>
      <c r="AQ64" s="69">
        <f t="shared" si="21"/>
        <v>2005</v>
      </c>
      <c r="AR64" s="69">
        <f t="shared" si="22"/>
        <v>-5</v>
      </c>
      <c r="AS64" s="69" t="s">
        <v>139</v>
      </c>
      <c r="AT64" s="5">
        <f>AP64*0.02</f>
        <v>22.9314</v>
      </c>
      <c r="AU64" s="5">
        <v>88</v>
      </c>
      <c r="AV64" s="5">
        <v>98</v>
      </c>
      <c r="AW64" s="5">
        <f>VLOOKUP(B:B,'[2]SQL Results'!$B$1:$AJ$65536,35,0)</f>
        <v>4925.45</v>
      </c>
      <c r="AX64" s="5">
        <f t="shared" si="23"/>
        <v>82</v>
      </c>
      <c r="AY64" s="5">
        <v>20</v>
      </c>
      <c r="AZ64" s="5">
        <v>62</v>
      </c>
      <c r="BA64" s="5">
        <f t="shared" si="24"/>
        <v>-6</v>
      </c>
      <c r="BB64" s="5" t="s">
        <v>139</v>
      </c>
      <c r="BC64" s="5">
        <f>AW64*0.03</f>
        <v>147.7635</v>
      </c>
      <c r="BD64" s="5">
        <v>2856.5</v>
      </c>
      <c r="BE64" s="5">
        <v>3428</v>
      </c>
      <c r="BF64" s="5">
        <v>180</v>
      </c>
      <c r="BG64" s="5">
        <v>1428.5</v>
      </c>
      <c r="BH64" s="5">
        <f t="shared" si="25"/>
        <v>-1428</v>
      </c>
      <c r="BI64" s="5" t="s">
        <v>139</v>
      </c>
      <c r="BJ64" s="5">
        <f t="shared" si="36"/>
        <v>49.94</v>
      </c>
      <c r="BK64" s="5">
        <v>59</v>
      </c>
      <c r="BL64" s="5">
        <v>71</v>
      </c>
      <c r="BM64" s="5">
        <f>VLOOKUP(B:B,'[2]SQL Results'!$B$1:$AP$65536,41,0)</f>
        <v>58</v>
      </c>
      <c r="BN64" s="5">
        <f>VLOOKUP(B:B,'[2]SQL Results'!$B$1:$AO$65536,40,0)</f>
        <v>1535.75</v>
      </c>
      <c r="BO64" s="5">
        <f t="shared" si="26"/>
        <v>-1</v>
      </c>
      <c r="BP64" s="5" t="s">
        <v>139</v>
      </c>
      <c r="BQ64" s="5">
        <f>BN64*0.03</f>
        <v>46.0725</v>
      </c>
      <c r="BR64" s="5">
        <f t="shared" si="27"/>
        <v>604</v>
      </c>
      <c r="BS64" s="5">
        <f t="shared" si="28"/>
        <v>-38</v>
      </c>
    </row>
    <row r="65" customHeight="1" spans="1:71">
      <c r="A65" s="22">
        <v>62</v>
      </c>
      <c r="B65" s="45">
        <v>511</v>
      </c>
      <c r="C65" s="45" t="s">
        <v>210</v>
      </c>
      <c r="D65" s="45" t="s">
        <v>143</v>
      </c>
      <c r="E65" s="45" t="s">
        <v>203</v>
      </c>
      <c r="F65" s="5">
        <v>1120</v>
      </c>
      <c r="G65" s="5">
        <v>1232</v>
      </c>
      <c r="H65" s="5">
        <v>399</v>
      </c>
      <c r="I65" s="5">
        <f t="shared" si="29"/>
        <v>-721</v>
      </c>
      <c r="J65" s="5" t="s">
        <v>139</v>
      </c>
      <c r="K65" s="5">
        <f t="shared" si="37"/>
        <v>55.86</v>
      </c>
      <c r="L65" s="5">
        <f t="shared" si="38"/>
        <v>-36.05</v>
      </c>
      <c r="M65" s="5">
        <v>330</v>
      </c>
      <c r="N65" s="5">
        <v>363</v>
      </c>
      <c r="O65" s="5">
        <v>667</v>
      </c>
      <c r="P65" s="5">
        <f>VLOOKUP(B:B,[3]Sheet1!$A$1:$B$65536,2,0)</f>
        <v>294</v>
      </c>
      <c r="Q65" s="5">
        <f>VLOOKUP(B:B,[3]Sheet1!$A$1:$C$65536,3,0)</f>
        <v>4743.91</v>
      </c>
      <c r="R65" s="5">
        <f t="shared" si="18"/>
        <v>297.5</v>
      </c>
      <c r="S65" s="5" t="s">
        <v>12</v>
      </c>
      <c r="T65" s="5">
        <f>Q65*0.1</f>
        <v>474.391</v>
      </c>
      <c r="U65" s="5"/>
      <c r="V65" s="5">
        <v>34</v>
      </c>
      <c r="W65" s="5">
        <v>37</v>
      </c>
      <c r="X65" s="5">
        <f>VLOOKUP(B:B,'[2]SQL Results'!$B$1:$V$65536,21,0)</f>
        <v>38</v>
      </c>
      <c r="Y65" s="5">
        <f>VLOOKUP(B:B,'[2]SQL Results'!$B$1:$U$65536,20,0)</f>
        <v>1350.46</v>
      </c>
      <c r="Z65" s="5">
        <v>17</v>
      </c>
      <c r="AA65" s="5">
        <v>476.7</v>
      </c>
      <c r="AB65" s="5">
        <f t="shared" si="19"/>
        <v>4</v>
      </c>
      <c r="AC65" s="5" t="s">
        <v>12</v>
      </c>
      <c r="AD65" s="5">
        <f>(Y65-AA65)*0.05</f>
        <v>43.688</v>
      </c>
      <c r="AE65" s="5"/>
      <c r="AF65" s="5">
        <v>6</v>
      </c>
      <c r="AG65" s="5">
        <v>7</v>
      </c>
      <c r="AH65" s="5">
        <f>VLOOKUP(B:B,'[2]SQL Results'!$B$1:$AA$65536,26,0)</f>
        <v>1</v>
      </c>
      <c r="AI65" s="5">
        <f t="shared" si="20"/>
        <v>-5</v>
      </c>
      <c r="AJ65" s="5" t="s">
        <v>139</v>
      </c>
      <c r="AK65" s="5"/>
      <c r="AL65" s="5">
        <v>10</v>
      </c>
      <c r="AM65" s="5">
        <v>13</v>
      </c>
      <c r="AN65" s="69">
        <f>VLOOKUP(B:B,'[2]SQL Results'!$B$1:$AF$65536,31,0)</f>
        <v>12</v>
      </c>
      <c r="AO65" s="56">
        <f>VLOOKUP(B:B,'[2]SQL Results'!$B$1:$AE$65536,30,0)</f>
        <v>1982.25</v>
      </c>
      <c r="AP65" s="69">
        <v>398.25</v>
      </c>
      <c r="AQ65" s="69">
        <f t="shared" si="21"/>
        <v>1584</v>
      </c>
      <c r="AR65" s="69">
        <f t="shared" si="22"/>
        <v>2</v>
      </c>
      <c r="AS65" s="69" t="s">
        <v>11</v>
      </c>
      <c r="AT65" s="5">
        <f>AP65*0.03</f>
        <v>11.9475</v>
      </c>
      <c r="AU65" s="5">
        <v>68</v>
      </c>
      <c r="AV65" s="5">
        <v>76</v>
      </c>
      <c r="AW65" s="5">
        <f>VLOOKUP(B:B,'[2]SQL Results'!$B$1:$AJ$65536,35,0)</f>
        <v>4659.32</v>
      </c>
      <c r="AX65" s="5">
        <f t="shared" si="23"/>
        <v>83</v>
      </c>
      <c r="AY65" s="5">
        <v>7</v>
      </c>
      <c r="AZ65" s="5">
        <v>76</v>
      </c>
      <c r="BA65" s="5">
        <f t="shared" si="24"/>
        <v>15</v>
      </c>
      <c r="BB65" s="5" t="s">
        <v>12</v>
      </c>
      <c r="BC65" s="5">
        <f>AW65*0.05</f>
        <v>232.966</v>
      </c>
      <c r="BD65" s="5">
        <v>3006</v>
      </c>
      <c r="BE65" s="5">
        <v>3360</v>
      </c>
      <c r="BF65" s="5">
        <v>0</v>
      </c>
      <c r="BG65" s="5">
        <v>2399.26</v>
      </c>
      <c r="BH65" s="5">
        <f t="shared" si="25"/>
        <v>-606.74</v>
      </c>
      <c r="BI65" s="5" t="s">
        <v>139</v>
      </c>
      <c r="BJ65" s="5">
        <f t="shared" si="36"/>
        <v>95.9704</v>
      </c>
      <c r="BK65" s="5">
        <v>29</v>
      </c>
      <c r="BL65" s="5">
        <v>35</v>
      </c>
      <c r="BM65" s="5">
        <f>VLOOKUP(B:B,'[2]SQL Results'!$B$1:$AP$65536,41,0)</f>
        <v>36</v>
      </c>
      <c r="BN65" s="5">
        <f>VLOOKUP(B:B,'[2]SQL Results'!$B$1:$AO$65536,40,0)</f>
        <v>930.19</v>
      </c>
      <c r="BO65" s="5">
        <f t="shared" si="26"/>
        <v>7</v>
      </c>
      <c r="BP65" s="5" t="s">
        <v>12</v>
      </c>
      <c r="BQ65" s="5">
        <f>BN65*0.05</f>
        <v>46.5095</v>
      </c>
      <c r="BR65" s="5">
        <f t="shared" si="27"/>
        <v>961</v>
      </c>
      <c r="BS65" s="5">
        <f t="shared" si="28"/>
        <v>-36</v>
      </c>
    </row>
    <row r="66" customHeight="1" spans="1:71">
      <c r="A66" s="22">
        <v>63</v>
      </c>
      <c r="B66" s="45">
        <v>515</v>
      </c>
      <c r="C66" s="45" t="s">
        <v>211</v>
      </c>
      <c r="D66" s="45" t="s">
        <v>150</v>
      </c>
      <c r="E66" s="45" t="s">
        <v>203</v>
      </c>
      <c r="F66" s="5">
        <v>1712</v>
      </c>
      <c r="G66" s="5">
        <v>2004</v>
      </c>
      <c r="H66" s="5">
        <v>329</v>
      </c>
      <c r="I66" s="5">
        <f t="shared" si="29"/>
        <v>-1383</v>
      </c>
      <c r="J66" s="5" t="s">
        <v>139</v>
      </c>
      <c r="K66" s="5">
        <f t="shared" si="37"/>
        <v>46.06</v>
      </c>
      <c r="L66" s="5">
        <f t="shared" si="38"/>
        <v>-69.15</v>
      </c>
      <c r="M66" s="5">
        <v>132</v>
      </c>
      <c r="N66" s="5">
        <v>158</v>
      </c>
      <c r="O66" s="5">
        <v>14</v>
      </c>
      <c r="P66" s="5">
        <f>VLOOKUP(B:B,[3]Sheet1!$A$1:$B$65536,2,0)</f>
        <v>154</v>
      </c>
      <c r="Q66" s="5">
        <f>VLOOKUP(B:B,[3]Sheet1!$A$1:$C$65536,3,0)</f>
        <v>3024.5</v>
      </c>
      <c r="R66" s="5">
        <f t="shared" si="18"/>
        <v>29</v>
      </c>
      <c r="S66" s="5" t="s">
        <v>12</v>
      </c>
      <c r="T66" s="5">
        <f>Q66*0.1</f>
        <v>302.45</v>
      </c>
      <c r="U66" s="5"/>
      <c r="V66" s="5">
        <v>38</v>
      </c>
      <c r="W66" s="5">
        <v>42</v>
      </c>
      <c r="X66" s="5">
        <f>VLOOKUP(B:B,'[2]SQL Results'!$B$1:$V$65536,21,0)</f>
        <v>36</v>
      </c>
      <c r="Y66" s="5">
        <f>VLOOKUP(B:B,'[2]SQL Results'!$B$1:$U$65536,20,0)</f>
        <v>1356.2</v>
      </c>
      <c r="Z66" s="5">
        <v>20</v>
      </c>
      <c r="AA66" s="5">
        <v>281.56</v>
      </c>
      <c r="AB66" s="5">
        <f t="shared" si="19"/>
        <v>-2</v>
      </c>
      <c r="AC66" s="5" t="s">
        <v>139</v>
      </c>
      <c r="AD66" s="5">
        <f>(Y66-AA66)*0.03</f>
        <v>32.2392</v>
      </c>
      <c r="AE66" s="5">
        <f>(X66-V66)*1</f>
        <v>-2</v>
      </c>
      <c r="AF66" s="5">
        <v>8</v>
      </c>
      <c r="AG66" s="5">
        <v>10</v>
      </c>
      <c r="AH66" s="5">
        <f>VLOOKUP(B:B,'[2]SQL Results'!$B$1:$AA$65536,26,0)</f>
        <v>6</v>
      </c>
      <c r="AI66" s="5">
        <f t="shared" si="20"/>
        <v>-2</v>
      </c>
      <c r="AJ66" s="5" t="s">
        <v>139</v>
      </c>
      <c r="AK66" s="5"/>
      <c r="AL66" s="5">
        <v>19</v>
      </c>
      <c r="AM66" s="5">
        <v>25</v>
      </c>
      <c r="AN66" s="69">
        <f>VLOOKUP(B:B,'[2]SQL Results'!$B$1:$AF$65536,31,0)</f>
        <v>21</v>
      </c>
      <c r="AO66" s="56">
        <f>VLOOKUP(B:B,'[2]SQL Results'!$B$1:$AE$65536,30,0)</f>
        <v>3313.31</v>
      </c>
      <c r="AP66" s="69">
        <v>945</v>
      </c>
      <c r="AQ66" s="69">
        <f t="shared" si="21"/>
        <v>2368.31</v>
      </c>
      <c r="AR66" s="69">
        <f t="shared" si="22"/>
        <v>2</v>
      </c>
      <c r="AS66" s="69" t="s">
        <v>11</v>
      </c>
      <c r="AT66" s="5">
        <f>AP66*0.03</f>
        <v>28.35</v>
      </c>
      <c r="AU66" s="5">
        <v>91</v>
      </c>
      <c r="AV66" s="5">
        <v>101</v>
      </c>
      <c r="AW66" s="5">
        <f>VLOOKUP(B:B,'[2]SQL Results'!$B$1:$AJ$65536,35,0)</f>
        <v>3973.42</v>
      </c>
      <c r="AX66" s="5">
        <f t="shared" si="23"/>
        <v>74</v>
      </c>
      <c r="AY66" s="5">
        <v>4</v>
      </c>
      <c r="AZ66" s="5">
        <v>70</v>
      </c>
      <c r="BA66" s="5">
        <f t="shared" si="24"/>
        <v>-17</v>
      </c>
      <c r="BB66" s="5" t="s">
        <v>139</v>
      </c>
      <c r="BC66" s="5">
        <f>AW66*0.03</f>
        <v>119.2026</v>
      </c>
      <c r="BD66" s="5">
        <v>4206</v>
      </c>
      <c r="BE66" s="5">
        <v>4680</v>
      </c>
      <c r="BF66" s="5">
        <v>0</v>
      </c>
      <c r="BG66" s="5">
        <v>2565</v>
      </c>
      <c r="BH66" s="5">
        <f t="shared" si="25"/>
        <v>-1641</v>
      </c>
      <c r="BI66" s="5" t="s">
        <v>139</v>
      </c>
      <c r="BJ66" s="5">
        <f t="shared" si="36"/>
        <v>102.6</v>
      </c>
      <c r="BK66" s="5">
        <v>35</v>
      </c>
      <c r="BL66" s="5">
        <v>42</v>
      </c>
      <c r="BM66" s="5">
        <f>VLOOKUP(B:B,'[2]SQL Results'!$B$1:$AP$65536,41,0)</f>
        <v>24</v>
      </c>
      <c r="BN66" s="5">
        <f>VLOOKUP(B:B,'[2]SQL Results'!$B$1:$AO$65536,40,0)</f>
        <v>646.88</v>
      </c>
      <c r="BO66" s="5">
        <f t="shared" si="26"/>
        <v>-11</v>
      </c>
      <c r="BP66" s="5" t="s">
        <v>139</v>
      </c>
      <c r="BQ66" s="5">
        <f>BN66*0.03</f>
        <v>19.4064</v>
      </c>
      <c r="BR66" s="5">
        <f t="shared" si="27"/>
        <v>650</v>
      </c>
      <c r="BS66" s="5">
        <f t="shared" si="28"/>
        <v>-71</v>
      </c>
    </row>
    <row r="67" customHeight="1" spans="1:71">
      <c r="A67" s="22">
        <v>64</v>
      </c>
      <c r="B67" s="45">
        <v>572</v>
      </c>
      <c r="C67" s="45" t="s">
        <v>212</v>
      </c>
      <c r="D67" s="45" t="s">
        <v>143</v>
      </c>
      <c r="E67" s="45" t="s">
        <v>203</v>
      </c>
      <c r="F67" s="5">
        <v>1749</v>
      </c>
      <c r="G67" s="5">
        <v>2049</v>
      </c>
      <c r="H67" s="5">
        <v>1740.01</v>
      </c>
      <c r="I67" s="5">
        <f t="shared" si="29"/>
        <v>-8.99000000000001</v>
      </c>
      <c r="J67" s="5" t="s">
        <v>139</v>
      </c>
      <c r="K67" s="5">
        <f t="shared" si="37"/>
        <v>243.6014</v>
      </c>
      <c r="L67" s="5">
        <f t="shared" si="38"/>
        <v>-0.4495</v>
      </c>
      <c r="M67" s="5">
        <v>104</v>
      </c>
      <c r="N67" s="5">
        <v>125</v>
      </c>
      <c r="O67" s="5">
        <v>31</v>
      </c>
      <c r="P67" s="5">
        <f>VLOOKUP(B:B,[3]Sheet1!$A$1:$B$65536,2,0)</f>
        <v>100</v>
      </c>
      <c r="Q67" s="5">
        <f>VLOOKUP(B:B,[3]Sheet1!$A$1:$C$65536,3,0)</f>
        <v>1899.39</v>
      </c>
      <c r="R67" s="5">
        <f t="shared" si="18"/>
        <v>11.5</v>
      </c>
      <c r="S67" s="5" t="s">
        <v>11</v>
      </c>
      <c r="T67" s="5">
        <f>Q67*0.07</f>
        <v>132.9573</v>
      </c>
      <c r="U67" s="5"/>
      <c r="V67" s="5">
        <v>20</v>
      </c>
      <c r="W67" s="5">
        <v>24</v>
      </c>
      <c r="X67" s="5">
        <f>VLOOKUP(B:B,'[2]SQL Results'!$B$1:$V$65536,21,0)</f>
        <v>17</v>
      </c>
      <c r="Y67" s="5">
        <f>VLOOKUP(B:B,'[2]SQL Results'!$B$1:$U$65536,20,0)</f>
        <v>626.11</v>
      </c>
      <c r="Z67" s="5">
        <v>7</v>
      </c>
      <c r="AA67" s="5">
        <v>119.31</v>
      </c>
      <c r="AB67" s="5">
        <f t="shared" si="19"/>
        <v>-3</v>
      </c>
      <c r="AC67" s="5" t="s">
        <v>139</v>
      </c>
      <c r="AD67" s="5">
        <f>(Y67-AA67)*0.03</f>
        <v>15.204</v>
      </c>
      <c r="AE67" s="5">
        <f>(X67-V67)*1</f>
        <v>-3</v>
      </c>
      <c r="AF67" s="5">
        <v>6</v>
      </c>
      <c r="AG67" s="5">
        <v>7</v>
      </c>
      <c r="AH67" s="5">
        <f>VLOOKUP(B:B,'[2]SQL Results'!$B$1:$AA$65536,26,0)</f>
        <v>4</v>
      </c>
      <c r="AI67" s="5">
        <f t="shared" si="20"/>
        <v>-2</v>
      </c>
      <c r="AJ67" s="5" t="s">
        <v>139</v>
      </c>
      <c r="AK67" s="5"/>
      <c r="AL67" s="5">
        <v>7</v>
      </c>
      <c r="AM67" s="5">
        <v>11</v>
      </c>
      <c r="AN67" s="69">
        <f>VLOOKUP(B:B,'[2]SQL Results'!$B$1:$AF$65536,31,0)</f>
        <v>8</v>
      </c>
      <c r="AO67" s="56">
        <f>VLOOKUP(B:B,'[2]SQL Results'!$B$1:$AE$65536,30,0)</f>
        <v>1110.69</v>
      </c>
      <c r="AP67" s="69">
        <v>516.69</v>
      </c>
      <c r="AQ67" s="69">
        <f t="shared" si="21"/>
        <v>594</v>
      </c>
      <c r="AR67" s="69">
        <f t="shared" si="22"/>
        <v>1</v>
      </c>
      <c r="AS67" s="69" t="s">
        <v>11</v>
      </c>
      <c r="AT67" s="5">
        <f>AP67*0.03</f>
        <v>15.5007</v>
      </c>
      <c r="AU67" s="5">
        <v>77</v>
      </c>
      <c r="AV67" s="5">
        <v>86</v>
      </c>
      <c r="AW67" s="5">
        <f>VLOOKUP(B:B,'[2]SQL Results'!$B$1:$AJ$65536,35,0)</f>
        <v>1962.37</v>
      </c>
      <c r="AX67" s="5">
        <f t="shared" si="23"/>
        <v>33</v>
      </c>
      <c r="AY67" s="5">
        <v>11</v>
      </c>
      <c r="AZ67" s="5">
        <v>22</v>
      </c>
      <c r="BA67" s="5">
        <f t="shared" si="24"/>
        <v>-44</v>
      </c>
      <c r="BB67" s="5" t="s">
        <v>139</v>
      </c>
      <c r="BC67" s="5">
        <f>AW67*0.03</f>
        <v>58.8711</v>
      </c>
      <c r="BD67" s="5">
        <v>3006</v>
      </c>
      <c r="BE67" s="5">
        <v>3360</v>
      </c>
      <c r="BF67" s="5">
        <v>0</v>
      </c>
      <c r="BG67" s="5">
        <v>1070.6</v>
      </c>
      <c r="BH67" s="5">
        <f t="shared" si="25"/>
        <v>-1935.4</v>
      </c>
      <c r="BI67" s="5" t="s">
        <v>139</v>
      </c>
      <c r="BJ67" s="5">
        <f t="shared" si="36"/>
        <v>42.824</v>
      </c>
      <c r="BK67" s="5">
        <v>29</v>
      </c>
      <c r="BL67" s="5">
        <v>35</v>
      </c>
      <c r="BM67" s="5">
        <f>VLOOKUP(B:B,'[2]SQL Results'!$B$1:$AP$65536,41,0)</f>
        <v>9</v>
      </c>
      <c r="BN67" s="5">
        <f>VLOOKUP(B:B,'[2]SQL Results'!$B$1:$AO$65536,40,0)</f>
        <v>245.4</v>
      </c>
      <c r="BO67" s="5">
        <f t="shared" si="26"/>
        <v>-20</v>
      </c>
      <c r="BP67" s="5" t="s">
        <v>139</v>
      </c>
      <c r="BQ67" s="5">
        <f>BN67*0.03</f>
        <v>7.362</v>
      </c>
      <c r="BR67" s="5">
        <f t="shared" si="27"/>
        <v>516</v>
      </c>
      <c r="BS67" s="5">
        <f t="shared" si="28"/>
        <v>-3</v>
      </c>
    </row>
    <row r="68" customHeight="1" spans="1:71">
      <c r="A68" s="22">
        <v>65</v>
      </c>
      <c r="B68" s="45">
        <v>578</v>
      </c>
      <c r="C68" s="45" t="s">
        <v>213</v>
      </c>
      <c r="D68" s="45" t="s">
        <v>150</v>
      </c>
      <c r="E68" s="45" t="s">
        <v>203</v>
      </c>
      <c r="F68" s="5">
        <v>850</v>
      </c>
      <c r="G68" s="5">
        <v>987</v>
      </c>
      <c r="H68" s="5">
        <v>597</v>
      </c>
      <c r="I68" s="5">
        <f t="shared" si="29"/>
        <v>-253</v>
      </c>
      <c r="J68" s="5" t="s">
        <v>139</v>
      </c>
      <c r="K68" s="5">
        <f t="shared" si="37"/>
        <v>83.58</v>
      </c>
      <c r="L68" s="5">
        <f t="shared" si="38"/>
        <v>-12.65</v>
      </c>
      <c r="M68" s="5">
        <v>192</v>
      </c>
      <c r="N68" s="5">
        <v>230</v>
      </c>
      <c r="O68" s="5">
        <v>35</v>
      </c>
      <c r="P68" s="5">
        <f>VLOOKUP(B:B,[3]Sheet1!$A$1:$B$65536,2,0)</f>
        <v>174</v>
      </c>
      <c r="Q68" s="5">
        <f>VLOOKUP(B:B,[3]Sheet1!$A$1:$C$65536,3,0)</f>
        <v>3400.71</v>
      </c>
      <c r="R68" s="5">
        <f t="shared" si="18"/>
        <v>-0.5</v>
      </c>
      <c r="S68" s="5" t="s">
        <v>139</v>
      </c>
      <c r="T68" s="5">
        <f>Q68*0.05</f>
        <v>170.0355</v>
      </c>
      <c r="U68" s="5">
        <f>((O68/2+P68)-M68)*1</f>
        <v>-0.5</v>
      </c>
      <c r="V68" s="5">
        <v>38</v>
      </c>
      <c r="W68" s="5">
        <v>42</v>
      </c>
      <c r="X68" s="5">
        <f>VLOOKUP(B:B,'[2]SQL Results'!$B$1:$V$65536,21,0)</f>
        <v>26</v>
      </c>
      <c r="Y68" s="5">
        <f>VLOOKUP(B:B,'[2]SQL Results'!$B$1:$U$65536,20,0)</f>
        <v>945.68</v>
      </c>
      <c r="Z68" s="5">
        <v>9</v>
      </c>
      <c r="AA68" s="5">
        <v>248</v>
      </c>
      <c r="AB68" s="5">
        <f t="shared" si="19"/>
        <v>-12</v>
      </c>
      <c r="AC68" s="5" t="s">
        <v>139</v>
      </c>
      <c r="AD68" s="5">
        <f>(Y68-AA68)*0.03</f>
        <v>20.9304</v>
      </c>
      <c r="AE68" s="5">
        <f>(X68-V68)*1</f>
        <v>-12</v>
      </c>
      <c r="AF68" s="5">
        <v>8</v>
      </c>
      <c r="AG68" s="5">
        <v>10</v>
      </c>
      <c r="AH68" s="5">
        <f>VLOOKUP(B:B,'[2]SQL Results'!$B$1:$AA$65536,26,0)</f>
        <v>4</v>
      </c>
      <c r="AI68" s="5">
        <f t="shared" si="20"/>
        <v>-4</v>
      </c>
      <c r="AJ68" s="5" t="s">
        <v>139</v>
      </c>
      <c r="AK68" s="5"/>
      <c r="AL68" s="5">
        <v>15</v>
      </c>
      <c r="AM68" s="5">
        <v>18</v>
      </c>
      <c r="AN68" s="69">
        <f>VLOOKUP(B:B,'[2]SQL Results'!$B$1:$AF$65536,31,0)</f>
        <v>6</v>
      </c>
      <c r="AO68" s="56">
        <f>VLOOKUP(B:B,'[2]SQL Results'!$B$1:$AE$65536,30,0)</f>
        <v>924</v>
      </c>
      <c r="AP68" s="69">
        <v>528</v>
      </c>
      <c r="AQ68" s="69">
        <f t="shared" si="21"/>
        <v>396</v>
      </c>
      <c r="AR68" s="69">
        <f t="shared" si="22"/>
        <v>-9</v>
      </c>
      <c r="AS68" s="69" t="s">
        <v>139</v>
      </c>
      <c r="AT68" s="5">
        <f>AP68*0.02</f>
        <v>10.56</v>
      </c>
      <c r="AU68" s="5">
        <v>91</v>
      </c>
      <c r="AV68" s="5">
        <v>101</v>
      </c>
      <c r="AW68" s="5">
        <f>VLOOKUP(B:B,'[2]SQL Results'!$B$1:$AJ$65536,35,0)</f>
        <v>5830.9</v>
      </c>
      <c r="AX68" s="5">
        <f t="shared" si="23"/>
        <v>103</v>
      </c>
      <c r="AY68" s="5">
        <v>35</v>
      </c>
      <c r="AZ68" s="5">
        <v>68</v>
      </c>
      <c r="BA68" s="5">
        <f t="shared" si="24"/>
        <v>12</v>
      </c>
      <c r="BB68" s="5" t="s">
        <v>12</v>
      </c>
      <c r="BC68" s="5">
        <f>AW68*0.05</f>
        <v>291.545</v>
      </c>
      <c r="BD68" s="5">
        <v>3956</v>
      </c>
      <c r="BE68" s="5">
        <v>4380</v>
      </c>
      <c r="BF68" s="5">
        <v>0</v>
      </c>
      <c r="BG68" s="5">
        <v>2060</v>
      </c>
      <c r="BH68" s="5">
        <f t="shared" si="25"/>
        <v>-1896</v>
      </c>
      <c r="BI68" s="5" t="s">
        <v>139</v>
      </c>
      <c r="BJ68" s="5">
        <f t="shared" si="36"/>
        <v>82.4</v>
      </c>
      <c r="BK68" s="5">
        <v>35</v>
      </c>
      <c r="BL68" s="5">
        <v>42</v>
      </c>
      <c r="BM68" s="5">
        <f>VLOOKUP(B:B,'[2]SQL Results'!$B$1:$AP$65536,41,0)</f>
        <v>39</v>
      </c>
      <c r="BN68" s="5">
        <f>VLOOKUP(B:B,'[2]SQL Results'!$B$1:$AO$65536,40,0)</f>
        <v>1041.09</v>
      </c>
      <c r="BO68" s="5">
        <f t="shared" si="26"/>
        <v>4</v>
      </c>
      <c r="BP68" s="5" t="s">
        <v>11</v>
      </c>
      <c r="BQ68" s="5">
        <f>BN68*0.04</f>
        <v>41.6436</v>
      </c>
      <c r="BR68" s="5">
        <f t="shared" si="27"/>
        <v>701</v>
      </c>
      <c r="BS68" s="5">
        <f t="shared" si="28"/>
        <v>-25</v>
      </c>
    </row>
    <row r="69" customHeight="1" spans="1:71">
      <c r="A69" s="22">
        <v>66</v>
      </c>
      <c r="B69" s="45">
        <v>723</v>
      </c>
      <c r="C69" s="45" t="s">
        <v>214</v>
      </c>
      <c r="D69" s="45" t="s">
        <v>180</v>
      </c>
      <c r="E69" s="45" t="s">
        <v>203</v>
      </c>
      <c r="F69" s="5">
        <v>940</v>
      </c>
      <c r="G69" s="5">
        <v>1097</v>
      </c>
      <c r="H69" s="5">
        <v>295.2</v>
      </c>
      <c r="I69" s="5">
        <f t="shared" si="29"/>
        <v>-644.8</v>
      </c>
      <c r="J69" s="5" t="s">
        <v>139</v>
      </c>
      <c r="K69" s="5">
        <f t="shared" si="37"/>
        <v>41.328</v>
      </c>
      <c r="L69" s="5">
        <f t="shared" si="38"/>
        <v>-32.24</v>
      </c>
      <c r="M69" s="5">
        <v>79</v>
      </c>
      <c r="N69" s="5">
        <v>95</v>
      </c>
      <c r="O69" s="5">
        <v>28</v>
      </c>
      <c r="P69" s="5">
        <f>VLOOKUP(B:B,[3]Sheet1!$A$1:$B$65536,2,0)</f>
        <v>101</v>
      </c>
      <c r="Q69" s="5">
        <f>VLOOKUP(B:B,[3]Sheet1!$A$1:$C$65536,3,0)</f>
        <v>1940.08</v>
      </c>
      <c r="R69" s="5">
        <f t="shared" ref="R69:R111" si="39">(O69/2+P69)-M69</f>
        <v>36</v>
      </c>
      <c r="S69" s="5" t="s">
        <v>12</v>
      </c>
      <c r="T69" s="5">
        <f>Q69*0.1</f>
        <v>194.008</v>
      </c>
      <c r="U69" s="5"/>
      <c r="V69" s="5">
        <v>15</v>
      </c>
      <c r="W69" s="5">
        <v>18</v>
      </c>
      <c r="X69" s="5">
        <f>VLOOKUP(B:B,'[2]SQL Results'!$B$1:$V$65536,21,0)</f>
        <v>18</v>
      </c>
      <c r="Y69" s="5">
        <f>VLOOKUP(B:B,'[2]SQL Results'!$B$1:$U$65536,20,0)</f>
        <v>720.56</v>
      </c>
      <c r="Z69" s="5">
        <v>1</v>
      </c>
      <c r="AA69" s="5">
        <v>60</v>
      </c>
      <c r="AB69" s="5">
        <f t="shared" ref="AB69:AB112" si="40">X69-V69</f>
        <v>3</v>
      </c>
      <c r="AC69" s="5" t="s">
        <v>12</v>
      </c>
      <c r="AD69" s="5">
        <f>(Y69-AA69)*0.05</f>
        <v>33.028</v>
      </c>
      <c r="AE69" s="5"/>
      <c r="AF69" s="5">
        <v>3</v>
      </c>
      <c r="AG69" s="5">
        <v>4</v>
      </c>
      <c r="AH69" s="5">
        <f>VLOOKUP(B:B,'[2]SQL Results'!$B$1:$AA$65536,26,0)</f>
        <v>0</v>
      </c>
      <c r="AI69" s="5">
        <f t="shared" ref="AI69:AI112" si="41">AH69-AF69</f>
        <v>-3</v>
      </c>
      <c r="AJ69" s="5" t="s">
        <v>139</v>
      </c>
      <c r="AK69" s="5"/>
      <c r="AL69" s="5">
        <v>5</v>
      </c>
      <c r="AM69" s="5">
        <v>8</v>
      </c>
      <c r="AN69" s="69">
        <f>VLOOKUP(B:B,'[2]SQL Results'!$B$1:$AF$65536,31,0)</f>
        <v>5</v>
      </c>
      <c r="AO69" s="56">
        <f>VLOOKUP(B:B,'[2]SQL Results'!$B$1:$AE$65536,30,0)</f>
        <v>654.5</v>
      </c>
      <c r="AP69" s="69">
        <v>500</v>
      </c>
      <c r="AQ69" s="69">
        <f t="shared" ref="AQ69:AQ111" si="42">AO69-AP69</f>
        <v>154.5</v>
      </c>
      <c r="AR69" s="69">
        <f t="shared" ref="AR69:AR112" si="43">AN69-AL69</f>
        <v>0</v>
      </c>
      <c r="AS69" s="69" t="s">
        <v>11</v>
      </c>
      <c r="AT69" s="5">
        <f>AP69*0.03</f>
        <v>15</v>
      </c>
      <c r="AU69" s="5">
        <v>54</v>
      </c>
      <c r="AV69" s="5">
        <v>60</v>
      </c>
      <c r="AW69" s="5">
        <f>VLOOKUP(B:B,'[2]SQL Results'!$B$1:$AJ$65536,35,0)</f>
        <v>2992.7</v>
      </c>
      <c r="AX69" s="5">
        <f t="shared" ref="AX69:AX111" si="44">AY69+AZ69</f>
        <v>53</v>
      </c>
      <c r="AY69" s="5">
        <v>39</v>
      </c>
      <c r="AZ69" s="5">
        <v>14</v>
      </c>
      <c r="BA69" s="5">
        <f t="shared" ref="BA69:BA111" si="45">AX69-AU69</f>
        <v>-1</v>
      </c>
      <c r="BB69" s="5" t="s">
        <v>139</v>
      </c>
      <c r="BC69" s="5">
        <f t="shared" ref="BC69:BC76" si="46">AW69*0.03</f>
        <v>89.781</v>
      </c>
      <c r="BD69" s="5">
        <v>1044</v>
      </c>
      <c r="BE69" s="5">
        <v>1253</v>
      </c>
      <c r="BF69" s="5">
        <v>0</v>
      </c>
      <c r="BG69" s="5">
        <v>1215.5</v>
      </c>
      <c r="BH69" s="5">
        <f t="shared" ref="BH69:BH111" si="47">BG69-BD69</f>
        <v>171.5</v>
      </c>
      <c r="BI69" s="5" t="s">
        <v>11</v>
      </c>
      <c r="BJ69" s="5">
        <f>(BG69-BF69)*0.05</f>
        <v>60.775</v>
      </c>
      <c r="BK69" s="5">
        <v>19</v>
      </c>
      <c r="BL69" s="5">
        <v>23</v>
      </c>
      <c r="BM69" s="5">
        <f>VLOOKUP(B:B,'[2]SQL Results'!$B$1:$AP$65536,41,0)</f>
        <v>23</v>
      </c>
      <c r="BN69" s="5">
        <f>VLOOKUP(B:B,'[2]SQL Results'!$B$1:$AO$65536,40,0)</f>
        <v>638.24</v>
      </c>
      <c r="BO69" s="5">
        <f t="shared" ref="BO69:BO111" si="48">BM69-BK69</f>
        <v>4</v>
      </c>
      <c r="BP69" s="5" t="s">
        <v>12</v>
      </c>
      <c r="BQ69" s="5">
        <f>BN69*0.05</f>
        <v>31.912</v>
      </c>
      <c r="BR69" s="5">
        <f t="shared" ref="BR69:BR112" si="49">ROUND(K69+T69+AD69+AK69+AT69+BC69+BJ69+BQ69,0)</f>
        <v>466</v>
      </c>
      <c r="BS69" s="5">
        <f t="shared" ref="BS69:BS112" si="50">ROUND(L69+U69+AE69,0)</f>
        <v>-32</v>
      </c>
    </row>
    <row r="70" customHeight="1" spans="1:71">
      <c r="A70" s="22">
        <v>67</v>
      </c>
      <c r="B70" s="45">
        <v>741</v>
      </c>
      <c r="C70" s="45" t="s">
        <v>215</v>
      </c>
      <c r="D70" s="45" t="s">
        <v>141</v>
      </c>
      <c r="E70" s="45" t="s">
        <v>144</v>
      </c>
      <c r="F70" s="5">
        <v>420</v>
      </c>
      <c r="G70" s="5">
        <v>525</v>
      </c>
      <c r="H70" s="5">
        <v>161</v>
      </c>
      <c r="I70" s="5">
        <f t="shared" ref="I70:I112" si="51">H70-F70</f>
        <v>-259</v>
      </c>
      <c r="J70" s="5" t="s">
        <v>139</v>
      </c>
      <c r="K70" s="5">
        <f t="shared" si="37"/>
        <v>22.54</v>
      </c>
      <c r="L70" s="5">
        <f t="shared" si="38"/>
        <v>-12.95</v>
      </c>
      <c r="M70" s="5">
        <v>79</v>
      </c>
      <c r="N70" s="5">
        <v>95</v>
      </c>
      <c r="O70" s="5">
        <v>6</v>
      </c>
      <c r="P70" s="5">
        <f>VLOOKUP(B:B,[3]Sheet1!$A$1:$B$65536,2,0)</f>
        <v>32</v>
      </c>
      <c r="Q70" s="5">
        <f>VLOOKUP(B:B,[3]Sheet1!$A$1:$C$65536,3,0)</f>
        <v>628.84</v>
      </c>
      <c r="R70" s="5">
        <f t="shared" si="39"/>
        <v>-44</v>
      </c>
      <c r="S70" s="5" t="s">
        <v>139</v>
      </c>
      <c r="T70" s="5">
        <f>Q70*0.05</f>
        <v>31.442</v>
      </c>
      <c r="U70" s="5">
        <f>((O70/2+P70)-M70)*1</f>
        <v>-44</v>
      </c>
      <c r="V70" s="5">
        <v>15</v>
      </c>
      <c r="W70" s="5">
        <v>18</v>
      </c>
      <c r="X70" s="5">
        <f>VLOOKUP(B:B,'[2]SQL Results'!$B$1:$V$65536,21,0)</f>
        <v>13</v>
      </c>
      <c r="Y70" s="5">
        <f>VLOOKUP(B:B,'[2]SQL Results'!$B$1:$U$65536,20,0)</f>
        <v>366.61</v>
      </c>
      <c r="Z70" s="5">
        <v>3</v>
      </c>
      <c r="AA70" s="5">
        <v>294.66</v>
      </c>
      <c r="AB70" s="5">
        <f t="shared" si="40"/>
        <v>-2</v>
      </c>
      <c r="AC70" s="5" t="s">
        <v>139</v>
      </c>
      <c r="AD70" s="5">
        <f t="shared" ref="AD70:AD75" si="52">(Y70-AA70)*0.03</f>
        <v>2.1585</v>
      </c>
      <c r="AE70" s="5">
        <f t="shared" ref="AE70:AE75" si="53">(X70-V70)*1</f>
        <v>-2</v>
      </c>
      <c r="AF70" s="5">
        <v>2</v>
      </c>
      <c r="AG70" s="5">
        <v>2</v>
      </c>
      <c r="AH70" s="5">
        <f>VLOOKUP(B:B,'[2]SQL Results'!$B$1:$AA$65536,26,0)</f>
        <v>0</v>
      </c>
      <c r="AI70" s="5">
        <f t="shared" si="41"/>
        <v>-2</v>
      </c>
      <c r="AJ70" s="5" t="s">
        <v>139</v>
      </c>
      <c r="AK70" s="5"/>
      <c r="AL70" s="5">
        <v>5</v>
      </c>
      <c r="AM70" s="5">
        <v>8</v>
      </c>
      <c r="AN70" s="69">
        <f>VLOOKUP(B:B,'[2]SQL Results'!$B$1:$AF$65536,31,0)</f>
        <v>3</v>
      </c>
      <c r="AO70" s="56">
        <f>VLOOKUP(B:B,'[2]SQL Results'!$B$1:$AE$65536,30,0)</f>
        <v>1326</v>
      </c>
      <c r="AP70" s="69">
        <v>0</v>
      </c>
      <c r="AQ70" s="69">
        <f t="shared" si="42"/>
        <v>1326</v>
      </c>
      <c r="AR70" s="69">
        <f t="shared" si="43"/>
        <v>-2</v>
      </c>
      <c r="AS70" s="69" t="s">
        <v>139</v>
      </c>
      <c r="AT70" s="5">
        <f>AP70*0.02</f>
        <v>0</v>
      </c>
      <c r="AU70" s="5">
        <v>39</v>
      </c>
      <c r="AV70" s="5">
        <v>43</v>
      </c>
      <c r="AW70" s="5">
        <f>VLOOKUP(B:B,'[2]SQL Results'!$B$1:$AJ$65536,35,0)</f>
        <v>1336.02</v>
      </c>
      <c r="AX70" s="5">
        <f t="shared" si="44"/>
        <v>24</v>
      </c>
      <c r="AY70" s="5">
        <v>22</v>
      </c>
      <c r="AZ70" s="5">
        <v>2</v>
      </c>
      <c r="BA70" s="5">
        <f t="shared" si="45"/>
        <v>-15</v>
      </c>
      <c r="BB70" s="5" t="s">
        <v>139</v>
      </c>
      <c r="BC70" s="5">
        <f t="shared" si="46"/>
        <v>40.0806</v>
      </c>
      <c r="BD70" s="5">
        <v>1824</v>
      </c>
      <c r="BE70" s="5">
        <v>2189</v>
      </c>
      <c r="BF70" s="5">
        <v>0</v>
      </c>
      <c r="BG70" s="5">
        <v>416.9</v>
      </c>
      <c r="BH70" s="5">
        <f t="shared" si="47"/>
        <v>-1407.1</v>
      </c>
      <c r="BI70" s="5" t="s">
        <v>139</v>
      </c>
      <c r="BJ70" s="5">
        <f>(BG70-BF70)*0.04</f>
        <v>16.676</v>
      </c>
      <c r="BK70" s="5">
        <v>19</v>
      </c>
      <c r="BL70" s="5">
        <v>23</v>
      </c>
      <c r="BM70" s="5">
        <f>VLOOKUP(B:B,'[2]SQL Results'!$B$1:$AP$65536,41,0)</f>
        <v>19</v>
      </c>
      <c r="BN70" s="5">
        <f>VLOOKUP(B:B,'[2]SQL Results'!$B$1:$AO$65536,40,0)</f>
        <v>482.72</v>
      </c>
      <c r="BO70" s="5">
        <f t="shared" si="48"/>
        <v>0</v>
      </c>
      <c r="BP70" s="5" t="s">
        <v>11</v>
      </c>
      <c r="BQ70" s="5">
        <f>BN70*0.04</f>
        <v>19.3088</v>
      </c>
      <c r="BR70" s="5">
        <f t="shared" si="49"/>
        <v>132</v>
      </c>
      <c r="BS70" s="5">
        <f t="shared" si="50"/>
        <v>-59</v>
      </c>
    </row>
    <row r="71" customHeight="1" spans="1:71">
      <c r="A71" s="22">
        <v>68</v>
      </c>
      <c r="B71" s="45">
        <v>742</v>
      </c>
      <c r="C71" s="45" t="s">
        <v>216</v>
      </c>
      <c r="D71" s="45" t="s">
        <v>150</v>
      </c>
      <c r="E71" s="45" t="s">
        <v>203</v>
      </c>
      <c r="F71" s="5">
        <v>850</v>
      </c>
      <c r="G71" s="5">
        <v>987</v>
      </c>
      <c r="H71" s="5">
        <v>915</v>
      </c>
      <c r="I71" s="5">
        <f t="shared" si="51"/>
        <v>65</v>
      </c>
      <c r="J71" s="5" t="s">
        <v>11</v>
      </c>
      <c r="K71" s="5">
        <f>H71*0.15</f>
        <v>137.25</v>
      </c>
      <c r="L71" s="5"/>
      <c r="M71" s="5">
        <v>109</v>
      </c>
      <c r="N71" s="5">
        <v>131</v>
      </c>
      <c r="O71" s="5">
        <v>9</v>
      </c>
      <c r="P71" s="5">
        <f>VLOOKUP(B:B,[3]Sheet1!$A$1:$B$65536,2,0)</f>
        <v>56</v>
      </c>
      <c r="Q71" s="5">
        <f>VLOOKUP(B:B,[3]Sheet1!$A$1:$C$65536,3,0)</f>
        <v>1084.17</v>
      </c>
      <c r="R71" s="5">
        <f t="shared" si="39"/>
        <v>-48.5</v>
      </c>
      <c r="S71" s="5" t="s">
        <v>139</v>
      </c>
      <c r="T71" s="5">
        <f>Q71*0.05</f>
        <v>54.2085</v>
      </c>
      <c r="U71" s="5">
        <f>((O71/2+P71)-M71)*1</f>
        <v>-48.5</v>
      </c>
      <c r="V71" s="5">
        <v>38</v>
      </c>
      <c r="W71" s="5">
        <v>42</v>
      </c>
      <c r="X71" s="5">
        <f>VLOOKUP(B:B,'[2]SQL Results'!$B$1:$V$65536,21,0)</f>
        <v>26</v>
      </c>
      <c r="Y71" s="5">
        <f>VLOOKUP(B:B,'[2]SQL Results'!$B$1:$U$65536,20,0)</f>
        <v>928.39</v>
      </c>
      <c r="Z71" s="5">
        <v>5</v>
      </c>
      <c r="AA71" s="5">
        <v>215.79</v>
      </c>
      <c r="AB71" s="5">
        <f t="shared" si="40"/>
        <v>-12</v>
      </c>
      <c r="AC71" s="5" t="s">
        <v>139</v>
      </c>
      <c r="AD71" s="5">
        <f t="shared" si="52"/>
        <v>21.378</v>
      </c>
      <c r="AE71" s="5">
        <f t="shared" si="53"/>
        <v>-12</v>
      </c>
      <c r="AF71" s="5">
        <v>8</v>
      </c>
      <c r="AG71" s="5">
        <v>10</v>
      </c>
      <c r="AH71" s="5">
        <f>VLOOKUP(B:B,'[2]SQL Results'!$B$1:$AA$65536,26,0)</f>
        <v>0</v>
      </c>
      <c r="AI71" s="5">
        <f t="shared" si="41"/>
        <v>-8</v>
      </c>
      <c r="AJ71" s="5" t="s">
        <v>139</v>
      </c>
      <c r="AK71" s="5"/>
      <c r="AL71" s="5">
        <v>9</v>
      </c>
      <c r="AM71" s="5">
        <v>14</v>
      </c>
      <c r="AN71" s="69">
        <f>VLOOKUP(B:B,'[2]SQL Results'!$B$1:$AF$65536,31,0)</f>
        <v>19</v>
      </c>
      <c r="AO71" s="56">
        <f>VLOOKUP(B:B,'[2]SQL Results'!$B$1:$AE$65536,30,0)</f>
        <v>2680.5</v>
      </c>
      <c r="AP71" s="69">
        <v>2284.5</v>
      </c>
      <c r="AQ71" s="69">
        <f t="shared" si="42"/>
        <v>396</v>
      </c>
      <c r="AR71" s="69">
        <f t="shared" si="43"/>
        <v>10</v>
      </c>
      <c r="AS71" s="69" t="s">
        <v>12</v>
      </c>
      <c r="AT71" s="5">
        <f>AP71*0.04+AQ71*0.01</f>
        <v>95.34</v>
      </c>
      <c r="AU71" s="5">
        <v>85</v>
      </c>
      <c r="AV71" s="5">
        <v>94</v>
      </c>
      <c r="AW71" s="5">
        <f>VLOOKUP(B:B,'[2]SQL Results'!$B$1:$AJ$65536,35,0)</f>
        <v>2137</v>
      </c>
      <c r="AX71" s="5">
        <f t="shared" si="44"/>
        <v>39</v>
      </c>
      <c r="AY71" s="5">
        <v>11</v>
      </c>
      <c r="AZ71" s="5">
        <v>28</v>
      </c>
      <c r="BA71" s="5">
        <f t="shared" si="45"/>
        <v>-46</v>
      </c>
      <c r="BB71" s="5" t="s">
        <v>139</v>
      </c>
      <c r="BC71" s="5">
        <f t="shared" si="46"/>
        <v>64.11</v>
      </c>
      <c r="BD71" s="5">
        <v>1365</v>
      </c>
      <c r="BE71" s="5">
        <v>1638</v>
      </c>
      <c r="BF71" s="5">
        <v>0</v>
      </c>
      <c r="BG71" s="5">
        <v>2804.14</v>
      </c>
      <c r="BH71" s="5">
        <f t="shared" si="47"/>
        <v>1439.14</v>
      </c>
      <c r="BI71" s="5" t="s">
        <v>12</v>
      </c>
      <c r="BJ71" s="5">
        <f>(BG71-BF71)*0.07</f>
        <v>196.2898</v>
      </c>
      <c r="BK71" s="5">
        <v>35</v>
      </c>
      <c r="BL71" s="5">
        <v>42</v>
      </c>
      <c r="BM71" s="5">
        <f>VLOOKUP(B:B,'[2]SQL Results'!$B$1:$AP$65536,41,0)</f>
        <v>36</v>
      </c>
      <c r="BN71" s="5">
        <f>VLOOKUP(B:B,'[2]SQL Results'!$B$1:$AO$65536,40,0)</f>
        <v>982.55</v>
      </c>
      <c r="BO71" s="5">
        <f t="shared" si="48"/>
        <v>1</v>
      </c>
      <c r="BP71" s="5" t="s">
        <v>11</v>
      </c>
      <c r="BQ71" s="5">
        <f>BN71*0.04</f>
        <v>39.302</v>
      </c>
      <c r="BR71" s="5">
        <f t="shared" si="49"/>
        <v>608</v>
      </c>
      <c r="BS71" s="5">
        <f t="shared" si="50"/>
        <v>-61</v>
      </c>
    </row>
    <row r="72" customHeight="1" spans="1:71">
      <c r="A72" s="22">
        <v>69</v>
      </c>
      <c r="B72" s="45">
        <v>744</v>
      </c>
      <c r="C72" s="45" t="s">
        <v>217</v>
      </c>
      <c r="D72" s="45" t="s">
        <v>150</v>
      </c>
      <c r="E72" s="45" t="s">
        <v>203</v>
      </c>
      <c r="F72" s="5">
        <v>850</v>
      </c>
      <c r="G72" s="5">
        <v>987</v>
      </c>
      <c r="H72" s="5">
        <v>222.75</v>
      </c>
      <c r="I72" s="5">
        <f t="shared" si="51"/>
        <v>-627.25</v>
      </c>
      <c r="J72" s="5" t="s">
        <v>139</v>
      </c>
      <c r="K72" s="5">
        <f t="shared" ref="K72:K83" si="54">H72*0.14</f>
        <v>31.185</v>
      </c>
      <c r="L72" s="5">
        <f t="shared" ref="L72:L83" si="55">I72*0.05</f>
        <v>-31.3625</v>
      </c>
      <c r="M72" s="5">
        <v>140</v>
      </c>
      <c r="N72" s="5">
        <v>168</v>
      </c>
      <c r="O72" s="5">
        <v>3434</v>
      </c>
      <c r="P72" s="5">
        <f>VLOOKUP(B:B,[3]Sheet1!$A$1:$B$65536,2,0)</f>
        <v>145</v>
      </c>
      <c r="Q72" s="5">
        <f>VLOOKUP(B:B,[3]Sheet1!$A$1:$C$65536,3,0)</f>
        <v>2693.25</v>
      </c>
      <c r="R72" s="5">
        <f t="shared" si="39"/>
        <v>1722</v>
      </c>
      <c r="S72" s="5" t="s">
        <v>12</v>
      </c>
      <c r="T72" s="5">
        <f>Q72*0.1</f>
        <v>269.325</v>
      </c>
      <c r="U72" s="5"/>
      <c r="V72" s="5">
        <v>31</v>
      </c>
      <c r="W72" s="5">
        <v>34</v>
      </c>
      <c r="X72" s="5">
        <f>VLOOKUP(B:B,'[2]SQL Results'!$B$1:$V$65536,21,0)</f>
        <v>17</v>
      </c>
      <c r="Y72" s="5">
        <f>VLOOKUP(B:B,'[2]SQL Results'!$B$1:$U$65536,20,0)</f>
        <v>557.6</v>
      </c>
      <c r="Z72" s="5">
        <v>8</v>
      </c>
      <c r="AA72" s="5">
        <v>30.01</v>
      </c>
      <c r="AB72" s="5">
        <f t="shared" si="40"/>
        <v>-14</v>
      </c>
      <c r="AC72" s="5" t="s">
        <v>139</v>
      </c>
      <c r="AD72" s="5">
        <f t="shared" si="52"/>
        <v>15.8277</v>
      </c>
      <c r="AE72" s="5">
        <f t="shared" si="53"/>
        <v>-14</v>
      </c>
      <c r="AF72" s="5">
        <v>8</v>
      </c>
      <c r="AG72" s="5">
        <v>10</v>
      </c>
      <c r="AH72" s="5">
        <f>VLOOKUP(B:B,'[2]SQL Results'!$B$1:$AA$65536,26,0)</f>
        <v>2</v>
      </c>
      <c r="AI72" s="5">
        <f t="shared" si="41"/>
        <v>-6</v>
      </c>
      <c r="AJ72" s="5" t="s">
        <v>139</v>
      </c>
      <c r="AK72" s="5"/>
      <c r="AL72" s="5">
        <v>16</v>
      </c>
      <c r="AM72" s="5">
        <v>20</v>
      </c>
      <c r="AN72" s="69">
        <f>VLOOKUP(B:B,'[2]SQL Results'!$B$1:$AF$65536,31,0)</f>
        <v>8</v>
      </c>
      <c r="AO72" s="56">
        <f>VLOOKUP(B:B,'[2]SQL Results'!$B$1:$AE$65536,30,0)</f>
        <v>1608</v>
      </c>
      <c r="AP72" s="69">
        <v>0</v>
      </c>
      <c r="AQ72" s="69">
        <f t="shared" si="42"/>
        <v>1608</v>
      </c>
      <c r="AR72" s="69">
        <f t="shared" si="43"/>
        <v>-8</v>
      </c>
      <c r="AS72" s="69" t="s">
        <v>139</v>
      </c>
      <c r="AT72" s="5">
        <f t="shared" ref="AT72:AT79" si="56">AP72*0.02</f>
        <v>0</v>
      </c>
      <c r="AU72" s="5">
        <v>85</v>
      </c>
      <c r="AV72" s="5">
        <v>94</v>
      </c>
      <c r="AW72" s="5">
        <f>VLOOKUP(B:B,'[2]SQL Results'!$B$1:$AJ$65536,35,0)</f>
        <v>2868.5</v>
      </c>
      <c r="AX72" s="5">
        <f t="shared" si="44"/>
        <v>51</v>
      </c>
      <c r="AY72" s="5">
        <v>33</v>
      </c>
      <c r="AZ72" s="5">
        <v>18</v>
      </c>
      <c r="BA72" s="5">
        <f t="shared" si="45"/>
        <v>-34</v>
      </c>
      <c r="BB72" s="5" t="s">
        <v>139</v>
      </c>
      <c r="BC72" s="5">
        <f t="shared" si="46"/>
        <v>86.055</v>
      </c>
      <c r="BD72" s="5">
        <v>4206</v>
      </c>
      <c r="BE72" s="5">
        <v>4680</v>
      </c>
      <c r="BF72" s="5">
        <v>175</v>
      </c>
      <c r="BG72" s="5">
        <v>2280.01</v>
      </c>
      <c r="BH72" s="5">
        <f t="shared" si="47"/>
        <v>-1925.99</v>
      </c>
      <c r="BI72" s="5" t="s">
        <v>139</v>
      </c>
      <c r="BJ72" s="5">
        <f>(BG72-BF72)*0.04</f>
        <v>84.2004</v>
      </c>
      <c r="BK72" s="5">
        <v>35</v>
      </c>
      <c r="BL72" s="5">
        <v>42</v>
      </c>
      <c r="BM72" s="5">
        <f>VLOOKUP(B:B,'[2]SQL Results'!$B$1:$AP$65536,41,0)</f>
        <v>33</v>
      </c>
      <c r="BN72" s="5">
        <f>VLOOKUP(B:B,'[2]SQL Results'!$B$1:$AO$65536,40,0)</f>
        <v>948.24</v>
      </c>
      <c r="BO72" s="5">
        <f t="shared" si="48"/>
        <v>-2</v>
      </c>
      <c r="BP72" s="5" t="s">
        <v>139</v>
      </c>
      <c r="BQ72" s="5">
        <f>BN72*0.03</f>
        <v>28.4472</v>
      </c>
      <c r="BR72" s="5">
        <f t="shared" si="49"/>
        <v>515</v>
      </c>
      <c r="BS72" s="5">
        <f t="shared" si="50"/>
        <v>-45</v>
      </c>
    </row>
    <row r="73" customHeight="1" spans="1:71">
      <c r="A73" s="22">
        <v>70</v>
      </c>
      <c r="B73" s="45">
        <v>718</v>
      </c>
      <c r="C73" s="45" t="s">
        <v>218</v>
      </c>
      <c r="D73" s="45" t="s">
        <v>141</v>
      </c>
      <c r="E73" s="45" t="s">
        <v>203</v>
      </c>
      <c r="F73" s="5">
        <v>420</v>
      </c>
      <c r="G73" s="5">
        <v>525</v>
      </c>
      <c r="H73" s="5">
        <v>75</v>
      </c>
      <c r="I73" s="5">
        <f t="shared" si="51"/>
        <v>-345</v>
      </c>
      <c r="J73" s="5" t="s">
        <v>139</v>
      </c>
      <c r="K73" s="5">
        <f t="shared" si="54"/>
        <v>10.5</v>
      </c>
      <c r="L73" s="5">
        <f t="shared" si="55"/>
        <v>-17.25</v>
      </c>
      <c r="M73" s="5">
        <v>79</v>
      </c>
      <c r="N73" s="5">
        <v>95</v>
      </c>
      <c r="O73" s="5">
        <v>16</v>
      </c>
      <c r="P73" s="5">
        <f>VLOOKUP(B:B,[3]Sheet1!$A$1:$B$65536,2,0)</f>
        <v>43</v>
      </c>
      <c r="Q73" s="5">
        <f>VLOOKUP(B:B,[3]Sheet1!$A$1:$C$65536,3,0)</f>
        <v>830.05</v>
      </c>
      <c r="R73" s="5">
        <f t="shared" si="39"/>
        <v>-28</v>
      </c>
      <c r="S73" s="5" t="s">
        <v>139</v>
      </c>
      <c r="T73" s="5">
        <f>Q73*0.05</f>
        <v>41.5025</v>
      </c>
      <c r="U73" s="5">
        <f>((O73/2+P73)-M73)*1</f>
        <v>-28</v>
      </c>
      <c r="V73" s="5">
        <v>6</v>
      </c>
      <c r="W73" s="5">
        <v>7</v>
      </c>
      <c r="X73" s="5">
        <f>VLOOKUP(B:B,'[2]SQL Results'!$B$1:$V$65536,21,0)</f>
        <v>2</v>
      </c>
      <c r="Y73" s="5">
        <f>VLOOKUP(B:B,'[2]SQL Results'!$B$1:$U$65536,20,0)</f>
        <v>63.87</v>
      </c>
      <c r="Z73" s="5">
        <v>1</v>
      </c>
      <c r="AA73" s="5">
        <v>0</v>
      </c>
      <c r="AB73" s="5">
        <f t="shared" si="40"/>
        <v>-4</v>
      </c>
      <c r="AC73" s="5" t="s">
        <v>139</v>
      </c>
      <c r="AD73" s="5">
        <f t="shared" si="52"/>
        <v>1.9161</v>
      </c>
      <c r="AE73" s="5">
        <f t="shared" si="53"/>
        <v>-4</v>
      </c>
      <c r="AF73" s="5">
        <v>2</v>
      </c>
      <c r="AG73" s="5">
        <v>2</v>
      </c>
      <c r="AH73" s="5">
        <f>VLOOKUP(B:B,'[2]SQL Results'!$B$1:$AA$65536,26,0)</f>
        <v>0</v>
      </c>
      <c r="AI73" s="5">
        <f t="shared" si="41"/>
        <v>-2</v>
      </c>
      <c r="AJ73" s="5" t="s">
        <v>139</v>
      </c>
      <c r="AK73" s="5"/>
      <c r="AL73" s="5">
        <v>5</v>
      </c>
      <c r="AM73" s="5">
        <v>8</v>
      </c>
      <c r="AN73" s="69">
        <f>VLOOKUP(B:B,'[2]SQL Results'!$B$1:$AF$65536,31,0)</f>
        <v>4</v>
      </c>
      <c r="AO73" s="56">
        <f>VLOOKUP(B:B,'[2]SQL Results'!$B$1:$AE$65536,30,0)</f>
        <v>439.72</v>
      </c>
      <c r="AP73" s="69">
        <v>439.72</v>
      </c>
      <c r="AQ73" s="69">
        <f t="shared" si="42"/>
        <v>0</v>
      </c>
      <c r="AR73" s="69">
        <f t="shared" si="43"/>
        <v>-1</v>
      </c>
      <c r="AS73" s="69" t="s">
        <v>139</v>
      </c>
      <c r="AT73" s="5">
        <f t="shared" si="56"/>
        <v>8.7944</v>
      </c>
      <c r="AU73" s="5">
        <v>39</v>
      </c>
      <c r="AV73" s="5">
        <v>43</v>
      </c>
      <c r="AW73" s="5">
        <f>VLOOKUP(B:B,'[2]SQL Results'!$B$1:$AJ$65536,35,0)</f>
        <v>506.5</v>
      </c>
      <c r="AX73" s="5">
        <f t="shared" si="44"/>
        <v>9</v>
      </c>
      <c r="AY73" s="5">
        <v>9</v>
      </c>
      <c r="AZ73" s="5">
        <v>0</v>
      </c>
      <c r="BA73" s="5">
        <f t="shared" si="45"/>
        <v>-30</v>
      </c>
      <c r="BB73" s="5" t="s">
        <v>139</v>
      </c>
      <c r="BC73" s="5">
        <f t="shared" si="46"/>
        <v>15.195</v>
      </c>
      <c r="BD73" s="5">
        <v>1625</v>
      </c>
      <c r="BE73" s="5">
        <v>1942</v>
      </c>
      <c r="BF73" s="5">
        <v>360</v>
      </c>
      <c r="BG73" s="5">
        <v>1370.84</v>
      </c>
      <c r="BH73" s="5">
        <f t="shared" si="47"/>
        <v>-254.16</v>
      </c>
      <c r="BI73" s="5" t="s">
        <v>139</v>
      </c>
      <c r="BJ73" s="5">
        <f>(BG73-BF73)*0.04</f>
        <v>40.4336</v>
      </c>
      <c r="BK73" s="5">
        <v>19</v>
      </c>
      <c r="BL73" s="5">
        <v>23</v>
      </c>
      <c r="BM73" s="5">
        <f>VLOOKUP(B:B,'[2]SQL Results'!$B$1:$AP$65536,41,0)</f>
        <v>12</v>
      </c>
      <c r="BN73" s="5">
        <f>VLOOKUP(B:B,'[2]SQL Results'!$B$1:$AO$65536,40,0)</f>
        <v>311.06</v>
      </c>
      <c r="BO73" s="5">
        <f t="shared" si="48"/>
        <v>-7</v>
      </c>
      <c r="BP73" s="5" t="s">
        <v>139</v>
      </c>
      <c r="BQ73" s="5">
        <f>BN73*0.03</f>
        <v>9.3318</v>
      </c>
      <c r="BR73" s="5">
        <f t="shared" si="49"/>
        <v>128</v>
      </c>
      <c r="BS73" s="5">
        <f t="shared" si="50"/>
        <v>-49</v>
      </c>
    </row>
    <row r="74" customHeight="1" spans="1:71">
      <c r="A74" s="22">
        <v>71</v>
      </c>
      <c r="B74" s="45">
        <v>747</v>
      </c>
      <c r="C74" s="45" t="s">
        <v>219</v>
      </c>
      <c r="D74" s="45" t="s">
        <v>150</v>
      </c>
      <c r="E74" s="45" t="s">
        <v>203</v>
      </c>
      <c r="F74" s="5">
        <v>2900</v>
      </c>
      <c r="G74" s="5">
        <v>3190</v>
      </c>
      <c r="H74" s="5">
        <v>2646.21</v>
      </c>
      <c r="I74" s="5">
        <f t="shared" si="51"/>
        <v>-253.79</v>
      </c>
      <c r="J74" s="5" t="s">
        <v>139</v>
      </c>
      <c r="K74" s="5">
        <f t="shared" si="54"/>
        <v>370.4694</v>
      </c>
      <c r="L74" s="5">
        <f t="shared" si="55"/>
        <v>-12.6895</v>
      </c>
      <c r="M74" s="5">
        <v>133</v>
      </c>
      <c r="N74" s="5">
        <v>160</v>
      </c>
      <c r="O74" s="5">
        <v>20</v>
      </c>
      <c r="P74" s="5">
        <f>VLOOKUP(B:B,[3]Sheet1!$A$1:$B$65536,2,0)</f>
        <v>66</v>
      </c>
      <c r="Q74" s="5">
        <f>VLOOKUP(B:B,[3]Sheet1!$A$1:$C$65536,3,0)</f>
        <v>1260.48</v>
      </c>
      <c r="R74" s="5">
        <f t="shared" si="39"/>
        <v>-57</v>
      </c>
      <c r="S74" s="5" t="s">
        <v>139</v>
      </c>
      <c r="T74" s="5">
        <f>Q74*0.05</f>
        <v>63.024</v>
      </c>
      <c r="U74" s="5">
        <f>((O74/2+P74)-M74)*1</f>
        <v>-57</v>
      </c>
      <c r="V74" s="5">
        <v>31</v>
      </c>
      <c r="W74" s="5">
        <v>34</v>
      </c>
      <c r="X74" s="5">
        <f>VLOOKUP(B:B,'[2]SQL Results'!$B$1:$V$65536,21,0)</f>
        <v>3</v>
      </c>
      <c r="Y74" s="5">
        <f>VLOOKUP(B:B,'[2]SQL Results'!$B$1:$U$65536,20,0)</f>
        <v>108.6</v>
      </c>
      <c r="Z74" s="5">
        <v>1</v>
      </c>
      <c r="AA74" s="5">
        <v>30</v>
      </c>
      <c r="AB74" s="5">
        <f t="shared" si="40"/>
        <v>-28</v>
      </c>
      <c r="AC74" s="5" t="s">
        <v>139</v>
      </c>
      <c r="AD74" s="5">
        <f t="shared" si="52"/>
        <v>2.358</v>
      </c>
      <c r="AE74" s="5">
        <f t="shared" si="53"/>
        <v>-28</v>
      </c>
      <c r="AF74" s="5">
        <v>8</v>
      </c>
      <c r="AG74" s="5">
        <v>10</v>
      </c>
      <c r="AH74" s="5">
        <f>VLOOKUP(B:B,'[2]SQL Results'!$B$1:$AA$65536,26,0)</f>
        <v>8</v>
      </c>
      <c r="AI74" s="5">
        <f t="shared" si="41"/>
        <v>0</v>
      </c>
      <c r="AJ74" s="5" t="s">
        <v>11</v>
      </c>
      <c r="AK74" s="5"/>
      <c r="AL74" s="5">
        <v>15</v>
      </c>
      <c r="AM74" s="5">
        <v>19</v>
      </c>
      <c r="AN74" s="69">
        <f>VLOOKUP(B:B,'[2]SQL Results'!$B$1:$AF$65536,31,0)</f>
        <v>2</v>
      </c>
      <c r="AO74" s="56">
        <f>VLOOKUP(B:B,'[2]SQL Results'!$B$1:$AE$65536,30,0)</f>
        <v>226</v>
      </c>
      <c r="AP74" s="69">
        <v>226</v>
      </c>
      <c r="AQ74" s="69">
        <f t="shared" si="42"/>
        <v>0</v>
      </c>
      <c r="AR74" s="69">
        <f t="shared" si="43"/>
        <v>-13</v>
      </c>
      <c r="AS74" s="69" t="s">
        <v>139</v>
      </c>
      <c r="AT74" s="5">
        <f t="shared" si="56"/>
        <v>4.52</v>
      </c>
      <c r="AU74" s="5">
        <v>85</v>
      </c>
      <c r="AV74" s="5">
        <v>94</v>
      </c>
      <c r="AW74" s="5">
        <f>VLOOKUP(B:B,'[2]SQL Results'!$B$1:$AJ$65536,35,0)</f>
        <v>1806.26</v>
      </c>
      <c r="AX74" s="5">
        <f t="shared" si="44"/>
        <v>33</v>
      </c>
      <c r="AY74" s="5">
        <v>33</v>
      </c>
      <c r="AZ74" s="5">
        <v>0</v>
      </c>
      <c r="BA74" s="5">
        <f t="shared" si="45"/>
        <v>-52</v>
      </c>
      <c r="BB74" s="5" t="s">
        <v>139</v>
      </c>
      <c r="BC74" s="5">
        <f t="shared" si="46"/>
        <v>54.1878</v>
      </c>
      <c r="BD74" s="5">
        <v>2730</v>
      </c>
      <c r="BE74" s="5">
        <v>3276</v>
      </c>
      <c r="BF74" s="5">
        <v>0</v>
      </c>
      <c r="BG74" s="5">
        <v>2828.55</v>
      </c>
      <c r="BH74" s="5">
        <f t="shared" si="47"/>
        <v>98.5500000000002</v>
      </c>
      <c r="BI74" s="5" t="s">
        <v>11</v>
      </c>
      <c r="BJ74" s="5">
        <f>(BG74-BF74)*0.05</f>
        <v>141.4275</v>
      </c>
      <c r="BK74" s="5">
        <v>35</v>
      </c>
      <c r="BL74" s="5">
        <v>42</v>
      </c>
      <c r="BM74" s="5">
        <f>VLOOKUP(B:B,'[2]SQL Results'!$B$1:$AP$65536,41,0)</f>
        <v>4</v>
      </c>
      <c r="BN74" s="5">
        <f>VLOOKUP(B:B,'[2]SQL Results'!$B$1:$AO$65536,40,0)</f>
        <v>102.18</v>
      </c>
      <c r="BO74" s="5">
        <f t="shared" si="48"/>
        <v>-31</v>
      </c>
      <c r="BP74" s="5" t="s">
        <v>139</v>
      </c>
      <c r="BQ74" s="5">
        <f>BN74*0.03</f>
        <v>3.0654</v>
      </c>
      <c r="BR74" s="5">
        <f t="shared" si="49"/>
        <v>639</v>
      </c>
      <c r="BS74" s="5">
        <f t="shared" si="50"/>
        <v>-98</v>
      </c>
    </row>
    <row r="75" customHeight="1" spans="1:71">
      <c r="A75" s="22">
        <v>72</v>
      </c>
      <c r="B75" s="45">
        <v>102479</v>
      </c>
      <c r="C75" s="45" t="s">
        <v>220</v>
      </c>
      <c r="D75" s="45" t="s">
        <v>148</v>
      </c>
      <c r="E75" s="45" t="s">
        <v>203</v>
      </c>
      <c r="F75" s="5">
        <v>1280</v>
      </c>
      <c r="G75" s="5">
        <v>1486</v>
      </c>
      <c r="H75" s="5">
        <v>447</v>
      </c>
      <c r="I75" s="5">
        <f t="shared" si="51"/>
        <v>-833</v>
      </c>
      <c r="J75" s="5" t="s">
        <v>139</v>
      </c>
      <c r="K75" s="5">
        <f t="shared" si="54"/>
        <v>62.58</v>
      </c>
      <c r="L75" s="5">
        <f t="shared" si="55"/>
        <v>-41.65</v>
      </c>
      <c r="M75" s="5">
        <v>90</v>
      </c>
      <c r="N75" s="5">
        <v>108</v>
      </c>
      <c r="O75" s="5">
        <v>15</v>
      </c>
      <c r="P75" s="5">
        <f>VLOOKUP(B:B,[3]Sheet1!$A$1:$B$65536,2,0)</f>
        <v>67</v>
      </c>
      <c r="Q75" s="5">
        <f>VLOOKUP(B:B,[3]Sheet1!$A$1:$C$65536,3,0)</f>
        <v>1323.1</v>
      </c>
      <c r="R75" s="5">
        <f t="shared" si="39"/>
        <v>-15.5</v>
      </c>
      <c r="S75" s="5" t="s">
        <v>139</v>
      </c>
      <c r="T75" s="5">
        <f>Q75*0.05</f>
        <v>66.155</v>
      </c>
      <c r="U75" s="5">
        <f>((O75/2+P75)-M75)*1</f>
        <v>-15.5</v>
      </c>
      <c r="V75" s="5">
        <v>21</v>
      </c>
      <c r="W75" s="5">
        <v>25</v>
      </c>
      <c r="X75" s="5">
        <f>VLOOKUP(B:B,'[2]SQL Results'!$B$1:$V$65536,21,0)</f>
        <v>20</v>
      </c>
      <c r="Y75" s="5">
        <f>VLOOKUP(B:B,'[2]SQL Results'!$B$1:$U$65536,20,0)</f>
        <v>668.53</v>
      </c>
      <c r="Z75" s="5">
        <v>8</v>
      </c>
      <c r="AA75" s="5">
        <v>145</v>
      </c>
      <c r="AB75" s="5">
        <f t="shared" si="40"/>
        <v>-1</v>
      </c>
      <c r="AC75" s="5" t="s">
        <v>139</v>
      </c>
      <c r="AD75" s="5">
        <f t="shared" si="52"/>
        <v>15.7059</v>
      </c>
      <c r="AE75" s="5">
        <f t="shared" si="53"/>
        <v>-1</v>
      </c>
      <c r="AF75" s="5">
        <v>5</v>
      </c>
      <c r="AG75" s="5">
        <v>6</v>
      </c>
      <c r="AH75" s="5">
        <f>VLOOKUP(B:B,'[2]SQL Results'!$B$1:$AA$65536,26,0)</f>
        <v>5</v>
      </c>
      <c r="AI75" s="5">
        <f t="shared" si="41"/>
        <v>0</v>
      </c>
      <c r="AJ75" s="5" t="s">
        <v>11</v>
      </c>
      <c r="AK75" s="5"/>
      <c r="AL75" s="5">
        <v>9</v>
      </c>
      <c r="AM75" s="5">
        <v>14</v>
      </c>
      <c r="AN75" s="69">
        <f>VLOOKUP(B:B,'[2]SQL Results'!$B$1:$AF$65536,31,0)</f>
        <v>6</v>
      </c>
      <c r="AO75" s="56">
        <f>VLOOKUP(B:B,'[2]SQL Results'!$B$1:$AE$65536,30,0)</f>
        <v>778</v>
      </c>
      <c r="AP75" s="69">
        <v>778</v>
      </c>
      <c r="AQ75" s="69">
        <f t="shared" si="42"/>
        <v>0</v>
      </c>
      <c r="AR75" s="69">
        <f t="shared" si="43"/>
        <v>-3</v>
      </c>
      <c r="AS75" s="69" t="s">
        <v>139</v>
      </c>
      <c r="AT75" s="5">
        <f t="shared" si="56"/>
        <v>15.56</v>
      </c>
      <c r="AU75" s="5">
        <v>61</v>
      </c>
      <c r="AV75" s="5">
        <v>68</v>
      </c>
      <c r="AW75" s="5">
        <f>VLOOKUP(B:B,'[2]SQL Results'!$B$1:$AJ$65536,35,0)</f>
        <v>2843.2</v>
      </c>
      <c r="AX75" s="5">
        <f t="shared" si="44"/>
        <v>53</v>
      </c>
      <c r="AY75" s="5">
        <v>11</v>
      </c>
      <c r="AZ75" s="5">
        <v>42</v>
      </c>
      <c r="BA75" s="5">
        <f t="shared" si="45"/>
        <v>-8</v>
      </c>
      <c r="BB75" s="5" t="s">
        <v>139</v>
      </c>
      <c r="BC75" s="5">
        <f t="shared" si="46"/>
        <v>85.296</v>
      </c>
      <c r="BD75" s="5">
        <v>1307</v>
      </c>
      <c r="BE75" s="5">
        <v>1568</v>
      </c>
      <c r="BF75" s="5">
        <v>0</v>
      </c>
      <c r="BG75" s="5">
        <v>907.11</v>
      </c>
      <c r="BH75" s="5">
        <f t="shared" si="47"/>
        <v>-399.89</v>
      </c>
      <c r="BI75" s="5" t="s">
        <v>139</v>
      </c>
      <c r="BJ75" s="5">
        <f t="shared" ref="BJ75:BJ80" si="57">(BG75-BF75)*0.04</f>
        <v>36.2844</v>
      </c>
      <c r="BK75" s="5">
        <v>24</v>
      </c>
      <c r="BL75" s="5">
        <v>29</v>
      </c>
      <c r="BM75" s="5">
        <f>VLOOKUP(B:B,'[2]SQL Results'!$B$1:$AP$65536,41,0)</f>
        <v>77</v>
      </c>
      <c r="BN75" s="5">
        <f>VLOOKUP(B:B,'[2]SQL Results'!$B$1:$AO$65536,40,0)</f>
        <v>1969.77</v>
      </c>
      <c r="BO75" s="5">
        <f t="shared" si="48"/>
        <v>53</v>
      </c>
      <c r="BP75" s="5" t="s">
        <v>12</v>
      </c>
      <c r="BQ75" s="5">
        <f>BN75*0.05</f>
        <v>98.4885</v>
      </c>
      <c r="BR75" s="5">
        <f t="shared" si="49"/>
        <v>380</v>
      </c>
      <c r="BS75" s="5">
        <f t="shared" si="50"/>
        <v>-58</v>
      </c>
    </row>
    <row r="76" customHeight="1" spans="1:71">
      <c r="A76" s="22">
        <v>73</v>
      </c>
      <c r="B76" s="45">
        <v>102478</v>
      </c>
      <c r="C76" s="45" t="s">
        <v>221</v>
      </c>
      <c r="D76" s="45" t="s">
        <v>141</v>
      </c>
      <c r="E76" s="45" t="s">
        <v>203</v>
      </c>
      <c r="F76" s="5">
        <v>697</v>
      </c>
      <c r="G76" s="5">
        <v>800</v>
      </c>
      <c r="H76" s="5">
        <v>0</v>
      </c>
      <c r="I76" s="5">
        <f t="shared" si="51"/>
        <v>-697</v>
      </c>
      <c r="J76" s="5" t="s">
        <v>139</v>
      </c>
      <c r="K76" s="5">
        <f t="shared" si="54"/>
        <v>0</v>
      </c>
      <c r="L76" s="5">
        <f t="shared" si="55"/>
        <v>-34.85</v>
      </c>
      <c r="M76" s="5">
        <v>60</v>
      </c>
      <c r="N76" s="5">
        <v>72</v>
      </c>
      <c r="O76" s="5">
        <v>4</v>
      </c>
      <c r="P76" s="5">
        <f>VLOOKUP(B:B,[3]Sheet1!$A$1:$B$65536,2,0)</f>
        <v>46</v>
      </c>
      <c r="Q76" s="5">
        <f>VLOOKUP(B:B,[3]Sheet1!$A$1:$C$65536,3,0)</f>
        <v>908.42</v>
      </c>
      <c r="R76" s="5">
        <f t="shared" si="39"/>
        <v>-12</v>
      </c>
      <c r="S76" s="5" t="s">
        <v>139</v>
      </c>
      <c r="T76" s="5">
        <f>Q76*0.05</f>
        <v>45.421</v>
      </c>
      <c r="U76" s="5">
        <f>((O76/2+P76)-M76)*1</f>
        <v>-12</v>
      </c>
      <c r="V76" s="5">
        <v>6</v>
      </c>
      <c r="W76" s="5">
        <v>7</v>
      </c>
      <c r="X76" s="5">
        <f>VLOOKUP(B:B,'[2]SQL Results'!$B$1:$V$65536,21,0)</f>
        <v>8</v>
      </c>
      <c r="Y76" s="5">
        <f>VLOOKUP(B:B,'[2]SQL Results'!$B$1:$U$65536,20,0)</f>
        <v>282.86</v>
      </c>
      <c r="Z76" s="5">
        <v>0</v>
      </c>
      <c r="AA76" s="5">
        <v>32</v>
      </c>
      <c r="AB76" s="5">
        <f t="shared" si="40"/>
        <v>2</v>
      </c>
      <c r="AC76" s="5" t="s">
        <v>12</v>
      </c>
      <c r="AD76" s="5">
        <f>(Y76-AA76)*0.05</f>
        <v>12.543</v>
      </c>
      <c r="AE76" s="5"/>
      <c r="AF76" s="5">
        <v>3</v>
      </c>
      <c r="AG76" s="5">
        <v>4</v>
      </c>
      <c r="AH76" s="5">
        <f>VLOOKUP(B:B,'[2]SQL Results'!$B$1:$AA$65536,26,0)</f>
        <v>1</v>
      </c>
      <c r="AI76" s="5">
        <f t="shared" si="41"/>
        <v>-2</v>
      </c>
      <c r="AJ76" s="5" t="s">
        <v>139</v>
      </c>
      <c r="AK76" s="5"/>
      <c r="AL76" s="5">
        <v>7</v>
      </c>
      <c r="AM76" s="5">
        <v>11</v>
      </c>
      <c r="AN76" s="69">
        <f>VLOOKUP(B:B,'[2]SQL Results'!$B$1:$AF$65536,31,0)</f>
        <v>3</v>
      </c>
      <c r="AO76" s="56">
        <f>VLOOKUP(B:B,'[2]SQL Results'!$B$1:$AE$65536,30,0)</f>
        <v>402.6</v>
      </c>
      <c r="AP76" s="69">
        <v>402.6</v>
      </c>
      <c r="AQ76" s="69">
        <f t="shared" si="42"/>
        <v>0</v>
      </c>
      <c r="AR76" s="69">
        <f t="shared" si="43"/>
        <v>-4</v>
      </c>
      <c r="AS76" s="69" t="s">
        <v>139</v>
      </c>
      <c r="AT76" s="5">
        <f t="shared" si="56"/>
        <v>8.052</v>
      </c>
      <c r="AU76" s="5">
        <v>39</v>
      </c>
      <c r="AV76" s="5">
        <v>43</v>
      </c>
      <c r="AW76" s="5">
        <f>VLOOKUP(B:B,'[2]SQL Results'!$B$1:$AJ$65536,35,0)</f>
        <v>2089</v>
      </c>
      <c r="AX76" s="5">
        <f t="shared" si="44"/>
        <v>37</v>
      </c>
      <c r="AY76" s="5">
        <v>35</v>
      </c>
      <c r="AZ76" s="5">
        <v>2</v>
      </c>
      <c r="BA76" s="5">
        <f t="shared" si="45"/>
        <v>-2</v>
      </c>
      <c r="BB76" s="5" t="s">
        <v>139</v>
      </c>
      <c r="BC76" s="5">
        <f t="shared" si="46"/>
        <v>62.67</v>
      </c>
      <c r="BD76" s="5">
        <v>1307</v>
      </c>
      <c r="BE76" s="5">
        <v>1568</v>
      </c>
      <c r="BF76" s="5">
        <v>0</v>
      </c>
      <c r="BG76" s="5">
        <v>197.5</v>
      </c>
      <c r="BH76" s="5">
        <f t="shared" si="47"/>
        <v>-1109.5</v>
      </c>
      <c r="BI76" s="5" t="s">
        <v>139</v>
      </c>
      <c r="BJ76" s="5">
        <f t="shared" si="57"/>
        <v>7.9</v>
      </c>
      <c r="BK76" s="5">
        <v>19</v>
      </c>
      <c r="BL76" s="5">
        <v>23</v>
      </c>
      <c r="BM76" s="5">
        <f>VLOOKUP(B:B,'[2]SQL Results'!$B$1:$AP$65536,41,0)</f>
        <v>20</v>
      </c>
      <c r="BN76" s="5">
        <f>VLOOKUP(B:B,'[2]SQL Results'!$B$1:$AO$65536,40,0)</f>
        <v>510.05</v>
      </c>
      <c r="BO76" s="5">
        <f t="shared" si="48"/>
        <v>1</v>
      </c>
      <c r="BP76" s="5" t="s">
        <v>11</v>
      </c>
      <c r="BQ76" s="5">
        <f>BN76*0.04</f>
        <v>20.402</v>
      </c>
      <c r="BR76" s="5">
        <f t="shared" si="49"/>
        <v>157</v>
      </c>
      <c r="BS76" s="5">
        <f t="shared" si="50"/>
        <v>-47</v>
      </c>
    </row>
    <row r="77" customHeight="1" spans="1:71">
      <c r="A77" s="22">
        <v>74</v>
      </c>
      <c r="B77" s="45">
        <v>102935</v>
      </c>
      <c r="C77" s="45" t="s">
        <v>222</v>
      </c>
      <c r="D77" s="45" t="s">
        <v>148</v>
      </c>
      <c r="E77" s="45" t="s">
        <v>203</v>
      </c>
      <c r="F77" s="5">
        <v>1280</v>
      </c>
      <c r="G77" s="5">
        <v>1486</v>
      </c>
      <c r="H77" s="5">
        <v>387.01</v>
      </c>
      <c r="I77" s="5">
        <f t="shared" si="51"/>
        <v>-892.99</v>
      </c>
      <c r="J77" s="5" t="s">
        <v>139</v>
      </c>
      <c r="K77" s="5">
        <f t="shared" si="54"/>
        <v>54.1814</v>
      </c>
      <c r="L77" s="5">
        <f t="shared" si="55"/>
        <v>-44.6495</v>
      </c>
      <c r="M77" s="5">
        <v>100</v>
      </c>
      <c r="N77" s="5">
        <v>120</v>
      </c>
      <c r="O77" s="5">
        <v>5</v>
      </c>
      <c r="P77" s="5">
        <f>VLOOKUP(B:B,[3]Sheet1!$A$1:$B$65536,2,0)</f>
        <v>79</v>
      </c>
      <c r="Q77" s="5">
        <f>VLOOKUP(B:B,[3]Sheet1!$A$1:$C$65536,3,0)</f>
        <v>1400.1</v>
      </c>
      <c r="R77" s="5">
        <f t="shared" si="39"/>
        <v>-18.5</v>
      </c>
      <c r="S77" s="5" t="s">
        <v>139</v>
      </c>
      <c r="T77" s="5">
        <f>Q77*0.05</f>
        <v>70.005</v>
      </c>
      <c r="U77" s="5">
        <f>((O77/2+P77)-M77)*1</f>
        <v>-18.5</v>
      </c>
      <c r="V77" s="5">
        <v>15</v>
      </c>
      <c r="W77" s="5">
        <v>18</v>
      </c>
      <c r="X77" s="5">
        <f>VLOOKUP(B:B,'[2]SQL Results'!$B$1:$V$65536,21,0)</f>
        <v>17</v>
      </c>
      <c r="Y77" s="5">
        <f>VLOOKUP(B:B,'[2]SQL Results'!$B$1:$U$65536,20,0)</f>
        <v>515.65</v>
      </c>
      <c r="Z77" s="5">
        <v>6</v>
      </c>
      <c r="AA77" s="5">
        <v>127.5</v>
      </c>
      <c r="AB77" s="5">
        <f t="shared" si="40"/>
        <v>2</v>
      </c>
      <c r="AC77" s="5" t="s">
        <v>11</v>
      </c>
      <c r="AD77" s="5">
        <f>(Y77-AA77)*0.04</f>
        <v>15.526</v>
      </c>
      <c r="AE77" s="5"/>
      <c r="AF77" s="5">
        <v>5</v>
      </c>
      <c r="AG77" s="5">
        <v>6</v>
      </c>
      <c r="AH77" s="5">
        <f>VLOOKUP(B:B,'[2]SQL Results'!$B$1:$AA$65536,26,0)</f>
        <v>8</v>
      </c>
      <c r="AI77" s="5">
        <f t="shared" si="41"/>
        <v>3</v>
      </c>
      <c r="AJ77" s="5" t="s">
        <v>12</v>
      </c>
      <c r="AK77" s="5">
        <f>AH77*5</f>
        <v>40</v>
      </c>
      <c r="AL77" s="5">
        <v>9</v>
      </c>
      <c r="AM77" s="5">
        <v>14</v>
      </c>
      <c r="AN77" s="69">
        <f>VLOOKUP(B:B,'[2]SQL Results'!$B$1:$AF$65536,31,0)</f>
        <v>3</v>
      </c>
      <c r="AO77" s="56">
        <f>VLOOKUP(B:B,'[2]SQL Results'!$B$1:$AE$65536,30,0)</f>
        <v>405</v>
      </c>
      <c r="AP77" s="69">
        <v>405</v>
      </c>
      <c r="AQ77" s="69">
        <f t="shared" si="42"/>
        <v>0</v>
      </c>
      <c r="AR77" s="69">
        <f t="shared" si="43"/>
        <v>-6</v>
      </c>
      <c r="AS77" s="69" t="s">
        <v>139</v>
      </c>
      <c r="AT77" s="5">
        <f t="shared" si="56"/>
        <v>8.1</v>
      </c>
      <c r="AU77" s="5">
        <v>61</v>
      </c>
      <c r="AV77" s="5">
        <v>68</v>
      </c>
      <c r="AW77" s="5">
        <f>VLOOKUP(B:B,'[2]SQL Results'!$B$1:$AJ$65536,35,0)</f>
        <v>3644.01</v>
      </c>
      <c r="AX77" s="5">
        <f t="shared" si="44"/>
        <v>67</v>
      </c>
      <c r="AY77" s="5">
        <v>33</v>
      </c>
      <c r="AZ77" s="5">
        <v>34</v>
      </c>
      <c r="BA77" s="5">
        <f t="shared" si="45"/>
        <v>6</v>
      </c>
      <c r="BB77" s="5" t="s">
        <v>11</v>
      </c>
      <c r="BC77" s="5">
        <f>AW77*0.04</f>
        <v>145.7604</v>
      </c>
      <c r="BD77" s="5">
        <v>3096</v>
      </c>
      <c r="BE77" s="5">
        <v>3468</v>
      </c>
      <c r="BF77" s="5">
        <v>0</v>
      </c>
      <c r="BG77" s="5">
        <v>1446.8</v>
      </c>
      <c r="BH77" s="5">
        <f t="shared" si="47"/>
        <v>-1649.2</v>
      </c>
      <c r="BI77" s="5" t="s">
        <v>139</v>
      </c>
      <c r="BJ77" s="5">
        <f t="shared" si="57"/>
        <v>57.872</v>
      </c>
      <c r="BK77" s="5">
        <v>24</v>
      </c>
      <c r="BL77" s="5">
        <v>29</v>
      </c>
      <c r="BM77" s="5">
        <f>VLOOKUP(B:B,'[2]SQL Results'!$B$1:$AP$65536,41,0)</f>
        <v>67</v>
      </c>
      <c r="BN77" s="5">
        <f>VLOOKUP(B:B,'[2]SQL Results'!$B$1:$AO$65536,40,0)</f>
        <v>1667.95</v>
      </c>
      <c r="BO77" s="5">
        <f t="shared" si="48"/>
        <v>43</v>
      </c>
      <c r="BP77" s="5" t="s">
        <v>12</v>
      </c>
      <c r="BQ77" s="5">
        <f>BN77*0.05</f>
        <v>83.3975</v>
      </c>
      <c r="BR77" s="5">
        <f t="shared" si="49"/>
        <v>475</v>
      </c>
      <c r="BS77" s="5">
        <f t="shared" si="50"/>
        <v>-63</v>
      </c>
    </row>
    <row r="78" customHeight="1" spans="1:71">
      <c r="A78" s="22">
        <v>75</v>
      </c>
      <c r="B78" s="45">
        <v>341</v>
      </c>
      <c r="C78" s="45" t="s">
        <v>223</v>
      </c>
      <c r="D78" s="45" t="s">
        <v>146</v>
      </c>
      <c r="E78" s="45" t="s">
        <v>224</v>
      </c>
      <c r="F78" s="5">
        <v>2200</v>
      </c>
      <c r="G78" s="5">
        <v>2420</v>
      </c>
      <c r="H78" s="5">
        <v>535</v>
      </c>
      <c r="I78" s="5">
        <f t="shared" si="51"/>
        <v>-1665</v>
      </c>
      <c r="J78" s="5" t="s">
        <v>139</v>
      </c>
      <c r="K78" s="5">
        <f t="shared" si="54"/>
        <v>74.9</v>
      </c>
      <c r="L78" s="5">
        <f t="shared" si="55"/>
        <v>-83.25</v>
      </c>
      <c r="M78" s="5">
        <v>202</v>
      </c>
      <c r="N78" s="5">
        <v>242</v>
      </c>
      <c r="O78" s="5">
        <v>140</v>
      </c>
      <c r="P78" s="5">
        <f>VLOOKUP(B:B,[3]Sheet1!$A$1:$B$65536,2,0)</f>
        <v>208</v>
      </c>
      <c r="Q78" s="5">
        <f>VLOOKUP(B:B,[3]Sheet1!$A$1:$C$65536,3,0)</f>
        <v>3982.93000000001</v>
      </c>
      <c r="R78" s="5">
        <f t="shared" si="39"/>
        <v>76</v>
      </c>
      <c r="S78" s="5" t="s">
        <v>12</v>
      </c>
      <c r="T78" s="5">
        <f>Q78*0.1</f>
        <v>398.293000000001</v>
      </c>
      <c r="U78" s="5"/>
      <c r="V78" s="5">
        <v>50</v>
      </c>
      <c r="W78" s="5">
        <v>55</v>
      </c>
      <c r="X78" s="5">
        <f>VLOOKUP(B:B,'[2]SQL Results'!$B$1:$V$65536,21,0)</f>
        <v>18</v>
      </c>
      <c r="Y78" s="5">
        <f>VLOOKUP(B:B,'[2]SQL Results'!$B$1:$U$65536,20,0)</f>
        <v>717</v>
      </c>
      <c r="Z78" s="5">
        <v>5</v>
      </c>
      <c r="AA78" s="5">
        <v>64</v>
      </c>
      <c r="AB78" s="5">
        <f t="shared" si="40"/>
        <v>-32</v>
      </c>
      <c r="AC78" s="5" t="s">
        <v>139</v>
      </c>
      <c r="AD78" s="5">
        <f>(Y78-AA78)*0.03</f>
        <v>19.59</v>
      </c>
      <c r="AE78" s="5">
        <f>(X78-V78)*1</f>
        <v>-32</v>
      </c>
      <c r="AF78" s="5">
        <v>12</v>
      </c>
      <c r="AG78" s="5">
        <v>14</v>
      </c>
      <c r="AH78" s="5">
        <f>VLOOKUP(B:B,'[2]SQL Results'!$B$1:$AA$65536,26,0)</f>
        <v>15</v>
      </c>
      <c r="AI78" s="5">
        <f t="shared" si="41"/>
        <v>3</v>
      </c>
      <c r="AJ78" s="5" t="s">
        <v>12</v>
      </c>
      <c r="AK78" s="5">
        <f>AH78*5</f>
        <v>75</v>
      </c>
      <c r="AL78" s="5">
        <v>23</v>
      </c>
      <c r="AM78" s="5">
        <v>26</v>
      </c>
      <c r="AN78" s="69">
        <f>VLOOKUP(B:B,'[2]SQL Results'!$B$1:$AF$65536,31,0)</f>
        <v>20</v>
      </c>
      <c r="AO78" s="56">
        <f>VLOOKUP(B:B,'[2]SQL Results'!$B$1:$AE$65536,30,0)</f>
        <v>3441.59</v>
      </c>
      <c r="AP78" s="69">
        <v>1015.59</v>
      </c>
      <c r="AQ78" s="69">
        <f t="shared" si="42"/>
        <v>2426</v>
      </c>
      <c r="AR78" s="69">
        <f t="shared" si="43"/>
        <v>-3</v>
      </c>
      <c r="AS78" s="69" t="s">
        <v>139</v>
      </c>
      <c r="AT78" s="5">
        <f t="shared" si="56"/>
        <v>20.3118</v>
      </c>
      <c r="AU78" s="5">
        <v>164</v>
      </c>
      <c r="AV78" s="5">
        <v>182</v>
      </c>
      <c r="AW78" s="5">
        <f>VLOOKUP(B:B,'[2]SQL Results'!$B$1:$AJ$65536,35,0)</f>
        <v>8131.33</v>
      </c>
      <c r="AX78" s="5">
        <f t="shared" si="44"/>
        <v>137</v>
      </c>
      <c r="AY78" s="5">
        <v>95</v>
      </c>
      <c r="AZ78" s="5">
        <v>42</v>
      </c>
      <c r="BA78" s="5">
        <f t="shared" si="45"/>
        <v>-27</v>
      </c>
      <c r="BB78" s="5" t="s">
        <v>139</v>
      </c>
      <c r="BC78" s="5">
        <f>AW78*0.03</f>
        <v>243.9399</v>
      </c>
      <c r="BD78" s="5">
        <v>13306</v>
      </c>
      <c r="BE78" s="5">
        <v>14300</v>
      </c>
      <c r="BF78" s="5">
        <v>2171.14</v>
      </c>
      <c r="BG78" s="5">
        <v>8474.29</v>
      </c>
      <c r="BH78" s="5">
        <f t="shared" si="47"/>
        <v>-4831.71</v>
      </c>
      <c r="BI78" s="5" t="s">
        <v>139</v>
      </c>
      <c r="BJ78" s="5">
        <f t="shared" si="57"/>
        <v>252.126</v>
      </c>
      <c r="BK78" s="5">
        <v>59</v>
      </c>
      <c r="BL78" s="5">
        <v>71</v>
      </c>
      <c r="BM78" s="5">
        <f>VLOOKUP(B:B,'[2]SQL Results'!$B$1:$AP$65536,41,0)</f>
        <v>5</v>
      </c>
      <c r="BN78" s="5">
        <f>VLOOKUP(B:B,'[2]SQL Results'!$B$1:$AO$65536,40,0)</f>
        <v>143.5</v>
      </c>
      <c r="BO78" s="5">
        <f t="shared" si="48"/>
        <v>-54</v>
      </c>
      <c r="BP78" s="5" t="s">
        <v>139</v>
      </c>
      <c r="BQ78" s="5">
        <f>BN78*0.03</f>
        <v>4.305</v>
      </c>
      <c r="BR78" s="5">
        <f t="shared" si="49"/>
        <v>1088</v>
      </c>
      <c r="BS78" s="5">
        <f t="shared" si="50"/>
        <v>-115</v>
      </c>
    </row>
    <row r="79" customHeight="1" spans="1:71">
      <c r="A79" s="22">
        <v>76</v>
      </c>
      <c r="B79" s="45">
        <v>371</v>
      </c>
      <c r="C79" s="45" t="s">
        <v>225</v>
      </c>
      <c r="D79" s="45" t="s">
        <v>180</v>
      </c>
      <c r="E79" s="45" t="s">
        <v>224</v>
      </c>
      <c r="F79" s="5">
        <v>697</v>
      </c>
      <c r="G79" s="5">
        <v>800</v>
      </c>
      <c r="H79" s="5">
        <v>320.01</v>
      </c>
      <c r="I79" s="5">
        <f t="shared" si="51"/>
        <v>-376.99</v>
      </c>
      <c r="J79" s="5" t="s">
        <v>139</v>
      </c>
      <c r="K79" s="5">
        <f t="shared" si="54"/>
        <v>44.8014</v>
      </c>
      <c r="L79" s="5">
        <f t="shared" si="55"/>
        <v>-18.8495</v>
      </c>
      <c r="M79" s="5">
        <v>79</v>
      </c>
      <c r="N79" s="5">
        <v>95</v>
      </c>
      <c r="O79" s="5">
        <v>32</v>
      </c>
      <c r="P79" s="5">
        <f>VLOOKUP(B:B,[3]Sheet1!$A$1:$B$65536,2,0)</f>
        <v>252</v>
      </c>
      <c r="Q79" s="5">
        <f>VLOOKUP(B:B,[3]Sheet1!$A$1:$C$65536,3,0)</f>
        <v>4348.17000000001</v>
      </c>
      <c r="R79" s="5">
        <f t="shared" si="39"/>
        <v>189</v>
      </c>
      <c r="S79" s="5" t="s">
        <v>12</v>
      </c>
      <c r="T79" s="5">
        <f>Q79*0.1</f>
        <v>434.817000000001</v>
      </c>
      <c r="U79" s="5"/>
      <c r="V79" s="5">
        <v>15</v>
      </c>
      <c r="W79" s="5">
        <v>18</v>
      </c>
      <c r="X79" s="5">
        <f>VLOOKUP(B:B,'[2]SQL Results'!$B$1:$V$65536,21,0)</f>
        <v>9</v>
      </c>
      <c r="Y79" s="5">
        <f>VLOOKUP(B:B,'[2]SQL Results'!$B$1:$U$65536,20,0)</f>
        <v>394.8</v>
      </c>
      <c r="Z79" s="5">
        <v>2</v>
      </c>
      <c r="AA79" s="5">
        <v>0</v>
      </c>
      <c r="AB79" s="5">
        <f t="shared" si="40"/>
        <v>-6</v>
      </c>
      <c r="AC79" s="5" t="s">
        <v>139</v>
      </c>
      <c r="AD79" s="5">
        <f>(Y79-AA79)*0.03</f>
        <v>11.844</v>
      </c>
      <c r="AE79" s="5">
        <f>(X79-V79)*1</f>
        <v>-6</v>
      </c>
      <c r="AF79" s="5">
        <v>3</v>
      </c>
      <c r="AG79" s="5">
        <v>4</v>
      </c>
      <c r="AH79" s="5">
        <f>VLOOKUP(B:B,'[2]SQL Results'!$B$1:$AA$65536,26,0)</f>
        <v>0</v>
      </c>
      <c r="AI79" s="5">
        <f t="shared" si="41"/>
        <v>-3</v>
      </c>
      <c r="AJ79" s="5" t="s">
        <v>139</v>
      </c>
      <c r="AK79" s="5"/>
      <c r="AL79" s="5">
        <v>7</v>
      </c>
      <c r="AM79" s="5">
        <v>11</v>
      </c>
      <c r="AN79" s="69">
        <f>VLOOKUP(B:B,'[2]SQL Results'!$B$1:$AF$65536,31,0)</f>
        <v>0</v>
      </c>
      <c r="AO79" s="56">
        <f>VLOOKUP(B:B,'[2]SQL Results'!$B$1:$AE$65536,30,0)</f>
        <v>0</v>
      </c>
      <c r="AP79" s="69">
        <v>0</v>
      </c>
      <c r="AQ79" s="69">
        <f t="shared" si="42"/>
        <v>0</v>
      </c>
      <c r="AR79" s="69">
        <f t="shared" si="43"/>
        <v>-7</v>
      </c>
      <c r="AS79" s="69" t="s">
        <v>139</v>
      </c>
      <c r="AT79" s="5">
        <f t="shared" si="56"/>
        <v>0</v>
      </c>
      <c r="AU79" s="5">
        <v>54</v>
      </c>
      <c r="AV79" s="5">
        <v>60</v>
      </c>
      <c r="AW79" s="5">
        <f>VLOOKUP(B:B,'[2]SQL Results'!$B$1:$AJ$65536,35,0)</f>
        <v>2569.83</v>
      </c>
      <c r="AX79" s="5">
        <f t="shared" si="44"/>
        <v>44</v>
      </c>
      <c r="AY79" s="5">
        <v>40</v>
      </c>
      <c r="AZ79" s="5">
        <v>4</v>
      </c>
      <c r="BA79" s="5">
        <f t="shared" si="45"/>
        <v>-10</v>
      </c>
      <c r="BB79" s="5" t="s">
        <v>139</v>
      </c>
      <c r="BC79" s="5">
        <f>AW79*0.03</f>
        <v>77.0949</v>
      </c>
      <c r="BD79" s="5">
        <v>2351</v>
      </c>
      <c r="BE79" s="5">
        <v>2821</v>
      </c>
      <c r="BF79" s="5">
        <v>0</v>
      </c>
      <c r="BG79" s="5">
        <v>1433.5</v>
      </c>
      <c r="BH79" s="5">
        <f t="shared" si="47"/>
        <v>-917.5</v>
      </c>
      <c r="BI79" s="5" t="s">
        <v>139</v>
      </c>
      <c r="BJ79" s="5">
        <f t="shared" si="57"/>
        <v>57.34</v>
      </c>
      <c r="BK79" s="5">
        <v>19</v>
      </c>
      <c r="BL79" s="5">
        <v>23</v>
      </c>
      <c r="BM79" s="5">
        <f>VLOOKUP(B:B,'[2]SQL Results'!$B$1:$AP$65536,41,0)</f>
        <v>10</v>
      </c>
      <c r="BN79" s="5">
        <f>VLOOKUP(B:B,'[2]SQL Results'!$B$1:$AO$65536,40,0)</f>
        <v>274.9</v>
      </c>
      <c r="BO79" s="5">
        <f t="shared" si="48"/>
        <v>-9</v>
      </c>
      <c r="BP79" s="5" t="s">
        <v>139</v>
      </c>
      <c r="BQ79" s="5">
        <f>BN79*0.03</f>
        <v>8.247</v>
      </c>
      <c r="BR79" s="5">
        <f t="shared" si="49"/>
        <v>634</v>
      </c>
      <c r="BS79" s="5">
        <f t="shared" si="50"/>
        <v>-25</v>
      </c>
    </row>
    <row r="80" customHeight="1" spans="1:71">
      <c r="A80" s="22">
        <v>77</v>
      </c>
      <c r="B80" s="45">
        <v>385</v>
      </c>
      <c r="C80" s="45" t="s">
        <v>226</v>
      </c>
      <c r="D80" s="45" t="s">
        <v>153</v>
      </c>
      <c r="E80" s="45" t="s">
        <v>224</v>
      </c>
      <c r="F80" s="5">
        <v>1412</v>
      </c>
      <c r="G80" s="5">
        <v>1644</v>
      </c>
      <c r="H80" s="5">
        <v>32.64</v>
      </c>
      <c r="I80" s="5">
        <f t="shared" si="51"/>
        <v>-1379.36</v>
      </c>
      <c r="J80" s="5" t="s">
        <v>139</v>
      </c>
      <c r="K80" s="5">
        <f t="shared" si="54"/>
        <v>4.5696</v>
      </c>
      <c r="L80" s="5">
        <f t="shared" si="55"/>
        <v>-68.968</v>
      </c>
      <c r="M80" s="5">
        <v>365</v>
      </c>
      <c r="N80" s="5">
        <v>402</v>
      </c>
      <c r="O80" s="5">
        <v>15</v>
      </c>
      <c r="P80" s="5">
        <f>VLOOKUP(B:B,[3]Sheet1!$A$1:$B$65536,2,0)</f>
        <v>1129</v>
      </c>
      <c r="Q80" s="5">
        <f>VLOOKUP(B:B,[3]Sheet1!$A$1:$C$65536,3,0)</f>
        <v>17590.22</v>
      </c>
      <c r="R80" s="5">
        <f t="shared" si="39"/>
        <v>771.5</v>
      </c>
      <c r="S80" s="5" t="s">
        <v>12</v>
      </c>
      <c r="T80" s="5">
        <f>Q80*0.1</f>
        <v>1759.022</v>
      </c>
      <c r="U80" s="5"/>
      <c r="V80" s="5">
        <v>38</v>
      </c>
      <c r="W80" s="5">
        <v>42</v>
      </c>
      <c r="X80" s="5">
        <f>VLOOKUP(B:B,'[2]SQL Results'!$B$1:$V$65536,21,0)</f>
        <v>23</v>
      </c>
      <c r="Y80" s="5">
        <f>VLOOKUP(B:B,'[2]SQL Results'!$B$1:$U$65536,20,0)</f>
        <v>790.16</v>
      </c>
      <c r="Z80" s="5">
        <v>15</v>
      </c>
      <c r="AA80" s="5">
        <v>292.32</v>
      </c>
      <c r="AB80" s="5">
        <f t="shared" si="40"/>
        <v>-15</v>
      </c>
      <c r="AC80" s="5" t="s">
        <v>139</v>
      </c>
      <c r="AD80" s="5">
        <f>(Y80-AA80)*0.03</f>
        <v>14.9352</v>
      </c>
      <c r="AE80" s="5">
        <f>(X80-V80)*1</f>
        <v>-15</v>
      </c>
      <c r="AF80" s="5">
        <v>10</v>
      </c>
      <c r="AG80" s="5">
        <v>12</v>
      </c>
      <c r="AH80" s="5">
        <f>VLOOKUP(B:B,'[2]SQL Results'!$B$1:$AA$65536,26,0)</f>
        <v>9</v>
      </c>
      <c r="AI80" s="5">
        <f t="shared" si="41"/>
        <v>-1</v>
      </c>
      <c r="AJ80" s="5" t="s">
        <v>139</v>
      </c>
      <c r="AK80" s="5"/>
      <c r="AL80" s="5">
        <v>11</v>
      </c>
      <c r="AM80" s="5">
        <v>13</v>
      </c>
      <c r="AN80" s="69">
        <f>VLOOKUP(B:B,'[2]SQL Results'!$B$1:$AF$65536,31,0)</f>
        <v>13</v>
      </c>
      <c r="AO80" s="56">
        <f>VLOOKUP(B:B,'[2]SQL Results'!$B$1:$AE$65536,30,0)</f>
        <v>2217.8</v>
      </c>
      <c r="AP80" s="69">
        <v>727.6</v>
      </c>
      <c r="AQ80" s="69">
        <f t="shared" si="42"/>
        <v>1490.2</v>
      </c>
      <c r="AR80" s="69">
        <f t="shared" si="43"/>
        <v>2</v>
      </c>
      <c r="AS80" s="69" t="s">
        <v>12</v>
      </c>
      <c r="AT80" s="5">
        <f>AP80*0.04+AQ80*0.01</f>
        <v>44.006</v>
      </c>
      <c r="AU80" s="5">
        <v>119</v>
      </c>
      <c r="AV80" s="5">
        <v>132</v>
      </c>
      <c r="AW80" s="5">
        <f>VLOOKUP(B:B,'[2]SQL Results'!$B$1:$AJ$65536,35,0)</f>
        <v>4486.69</v>
      </c>
      <c r="AX80" s="5">
        <f t="shared" si="44"/>
        <v>81</v>
      </c>
      <c r="AY80" s="5">
        <v>25</v>
      </c>
      <c r="AZ80" s="5">
        <v>56</v>
      </c>
      <c r="BA80" s="5">
        <f t="shared" si="45"/>
        <v>-38</v>
      </c>
      <c r="BB80" s="5" t="s">
        <v>139</v>
      </c>
      <c r="BC80" s="5">
        <f>AW80*0.03</f>
        <v>134.6007</v>
      </c>
      <c r="BD80" s="5">
        <v>4006</v>
      </c>
      <c r="BE80" s="5">
        <v>4440</v>
      </c>
      <c r="BF80" s="5">
        <v>0</v>
      </c>
      <c r="BG80" s="5">
        <v>469.75</v>
      </c>
      <c r="BH80" s="5">
        <f t="shared" si="47"/>
        <v>-3536.25</v>
      </c>
      <c r="BI80" s="5" t="s">
        <v>139</v>
      </c>
      <c r="BJ80" s="5">
        <f t="shared" si="57"/>
        <v>18.79</v>
      </c>
      <c r="BK80" s="5">
        <v>45</v>
      </c>
      <c r="BL80" s="5">
        <v>54</v>
      </c>
      <c r="BM80" s="5">
        <f>VLOOKUP(B:B,'[2]SQL Results'!$B$1:$AP$65536,41,0)</f>
        <v>2</v>
      </c>
      <c r="BN80" s="5">
        <f>VLOOKUP(B:B,'[2]SQL Results'!$B$1:$AO$65536,40,0)</f>
        <v>46</v>
      </c>
      <c r="BO80" s="5">
        <f t="shared" si="48"/>
        <v>-43</v>
      </c>
      <c r="BP80" s="5" t="s">
        <v>139</v>
      </c>
      <c r="BQ80" s="5">
        <f>BN80*0.03</f>
        <v>1.38</v>
      </c>
      <c r="BR80" s="5">
        <f t="shared" si="49"/>
        <v>1977</v>
      </c>
      <c r="BS80" s="5">
        <f t="shared" si="50"/>
        <v>-84</v>
      </c>
    </row>
    <row r="81" customHeight="1" spans="1:71">
      <c r="A81" s="22">
        <v>78</v>
      </c>
      <c r="B81" s="45">
        <v>539</v>
      </c>
      <c r="C81" s="45" t="s">
        <v>227</v>
      </c>
      <c r="D81" s="45" t="s">
        <v>148</v>
      </c>
      <c r="E81" s="45" t="s">
        <v>224</v>
      </c>
      <c r="F81" s="5">
        <v>1054</v>
      </c>
      <c r="G81" s="5">
        <v>1159</v>
      </c>
      <c r="H81" s="5">
        <v>64</v>
      </c>
      <c r="I81" s="5">
        <f t="shared" si="51"/>
        <v>-990</v>
      </c>
      <c r="J81" s="5" t="s">
        <v>139</v>
      </c>
      <c r="K81" s="5">
        <f t="shared" si="54"/>
        <v>8.96</v>
      </c>
      <c r="L81" s="5">
        <f t="shared" si="55"/>
        <v>-49.5</v>
      </c>
      <c r="M81" s="5">
        <v>90</v>
      </c>
      <c r="N81" s="5">
        <v>108</v>
      </c>
      <c r="O81" s="5">
        <v>10</v>
      </c>
      <c r="P81" s="5">
        <f>VLOOKUP(B:B,[3]Sheet1!$A$1:$B$65536,2,0)</f>
        <v>26</v>
      </c>
      <c r="Q81" s="5">
        <f>VLOOKUP(B:B,[3]Sheet1!$A$1:$C$65536,3,0)</f>
        <v>514.8</v>
      </c>
      <c r="R81" s="5">
        <f t="shared" si="39"/>
        <v>-59</v>
      </c>
      <c r="S81" s="5" t="s">
        <v>139</v>
      </c>
      <c r="T81" s="5">
        <f>Q81*0.05</f>
        <v>25.74</v>
      </c>
      <c r="U81" s="5">
        <f>((O81/2+P81)-M81)*1</f>
        <v>-59</v>
      </c>
      <c r="V81" s="5">
        <v>15</v>
      </c>
      <c r="W81" s="5">
        <v>18</v>
      </c>
      <c r="X81" s="5">
        <f>VLOOKUP(B:B,'[2]SQL Results'!$B$1:$V$65536,21,0)</f>
        <v>17</v>
      </c>
      <c r="Y81" s="5">
        <f>VLOOKUP(B:B,'[2]SQL Results'!$B$1:$U$65536,20,0)</f>
        <v>530.02</v>
      </c>
      <c r="Z81" s="5">
        <v>8</v>
      </c>
      <c r="AA81" s="5">
        <v>217.62</v>
      </c>
      <c r="AB81" s="5">
        <f t="shared" si="40"/>
        <v>2</v>
      </c>
      <c r="AC81" s="5" t="s">
        <v>11</v>
      </c>
      <c r="AD81" s="5">
        <f>(Y81-AA81)*0.04</f>
        <v>12.496</v>
      </c>
      <c r="AE81" s="5"/>
      <c r="AF81" s="5">
        <v>5</v>
      </c>
      <c r="AG81" s="5">
        <v>6</v>
      </c>
      <c r="AH81" s="5">
        <f>VLOOKUP(B:B,'[2]SQL Results'!$B$1:$AA$65536,26,0)</f>
        <v>3</v>
      </c>
      <c r="AI81" s="5">
        <f t="shared" si="41"/>
        <v>-2</v>
      </c>
      <c r="AJ81" s="5" t="s">
        <v>139</v>
      </c>
      <c r="AK81" s="5"/>
      <c r="AL81" s="5">
        <v>9</v>
      </c>
      <c r="AM81" s="5">
        <v>14</v>
      </c>
      <c r="AN81" s="69">
        <f>VLOOKUP(B:B,'[2]SQL Results'!$B$1:$AF$65536,31,0)</f>
        <v>0</v>
      </c>
      <c r="AO81" s="56">
        <f>VLOOKUP(B:B,'[2]SQL Results'!$B$1:$AE$65536,30,0)</f>
        <v>0</v>
      </c>
      <c r="AP81" s="69">
        <v>0</v>
      </c>
      <c r="AQ81" s="69">
        <f t="shared" si="42"/>
        <v>0</v>
      </c>
      <c r="AR81" s="69">
        <f t="shared" si="43"/>
        <v>-9</v>
      </c>
      <c r="AS81" s="69" t="s">
        <v>139</v>
      </c>
      <c r="AT81" s="5">
        <f t="shared" ref="AT81:AT89" si="58">AP81*0.02</f>
        <v>0</v>
      </c>
      <c r="AU81" s="5">
        <v>65</v>
      </c>
      <c r="AV81" s="5">
        <v>72</v>
      </c>
      <c r="AW81" s="5">
        <f>VLOOKUP(B:B,'[2]SQL Results'!$B$1:$AJ$65536,35,0)</f>
        <v>6401.57</v>
      </c>
      <c r="AX81" s="5">
        <f t="shared" si="44"/>
        <v>119</v>
      </c>
      <c r="AY81" s="5">
        <v>15</v>
      </c>
      <c r="AZ81" s="5">
        <v>104</v>
      </c>
      <c r="BA81" s="5">
        <f t="shared" si="45"/>
        <v>54</v>
      </c>
      <c r="BB81" s="5" t="s">
        <v>12</v>
      </c>
      <c r="BC81" s="5">
        <f>AW81*0.05</f>
        <v>320.0785</v>
      </c>
      <c r="BD81" s="5">
        <v>1661</v>
      </c>
      <c r="BE81" s="5">
        <v>1993</v>
      </c>
      <c r="BF81" s="5">
        <v>0</v>
      </c>
      <c r="BG81" s="5">
        <v>2751.04</v>
      </c>
      <c r="BH81" s="5">
        <f t="shared" si="47"/>
        <v>1090.04</v>
      </c>
      <c r="BI81" s="5" t="s">
        <v>12</v>
      </c>
      <c r="BJ81" s="5">
        <f>(BG81-BF81)*0.07</f>
        <v>192.5728</v>
      </c>
      <c r="BK81" s="5">
        <v>24</v>
      </c>
      <c r="BL81" s="5">
        <v>29</v>
      </c>
      <c r="BM81" s="5">
        <f>VLOOKUP(B:B,'[2]SQL Results'!$B$1:$AP$65536,41,0)</f>
        <v>3</v>
      </c>
      <c r="BN81" s="5">
        <f>VLOOKUP(B:B,'[2]SQL Results'!$B$1:$AO$65536,40,0)</f>
        <v>80.62</v>
      </c>
      <c r="BO81" s="5">
        <f t="shared" si="48"/>
        <v>-21</v>
      </c>
      <c r="BP81" s="5" t="s">
        <v>139</v>
      </c>
      <c r="BQ81" s="5">
        <f>BN81*0.03</f>
        <v>2.4186</v>
      </c>
      <c r="BR81" s="5">
        <f t="shared" si="49"/>
        <v>562</v>
      </c>
      <c r="BS81" s="5">
        <f t="shared" si="50"/>
        <v>-109</v>
      </c>
    </row>
    <row r="82" customHeight="1" spans="1:71">
      <c r="A82" s="22">
        <v>79</v>
      </c>
      <c r="B82" s="45">
        <v>514</v>
      </c>
      <c r="C82" s="45" t="s">
        <v>228</v>
      </c>
      <c r="D82" s="45" t="s">
        <v>150</v>
      </c>
      <c r="E82" s="45" t="s">
        <v>224</v>
      </c>
      <c r="F82" s="5">
        <v>3997</v>
      </c>
      <c r="G82" s="5">
        <v>4247</v>
      </c>
      <c r="H82" s="5">
        <v>2223.85</v>
      </c>
      <c r="I82" s="5">
        <f t="shared" si="51"/>
        <v>-1773.15</v>
      </c>
      <c r="J82" s="5" t="s">
        <v>139</v>
      </c>
      <c r="K82" s="5">
        <f t="shared" si="54"/>
        <v>311.339</v>
      </c>
      <c r="L82" s="5">
        <f t="shared" si="55"/>
        <v>-88.6575</v>
      </c>
      <c r="M82" s="5">
        <v>196</v>
      </c>
      <c r="N82" s="5">
        <v>235</v>
      </c>
      <c r="O82" s="5">
        <v>49</v>
      </c>
      <c r="P82" s="5">
        <f>VLOOKUP(B:B,[3]Sheet1!$A$1:$B$65536,2,0)</f>
        <v>439</v>
      </c>
      <c r="Q82" s="5">
        <f>VLOOKUP(B:B,[3]Sheet1!$A$1:$C$65536,3,0)</f>
        <v>8479.81</v>
      </c>
      <c r="R82" s="5">
        <f t="shared" si="39"/>
        <v>267.5</v>
      </c>
      <c r="S82" s="5" t="s">
        <v>12</v>
      </c>
      <c r="T82" s="5">
        <f>Q82*0.1</f>
        <v>847.981</v>
      </c>
      <c r="U82" s="5"/>
      <c r="V82" s="5">
        <v>38</v>
      </c>
      <c r="W82" s="5">
        <v>42</v>
      </c>
      <c r="X82" s="5">
        <f>VLOOKUP(B:B,'[2]SQL Results'!$B$1:$V$65536,21,0)</f>
        <v>37</v>
      </c>
      <c r="Y82" s="5">
        <f>VLOOKUP(B:B,'[2]SQL Results'!$B$1:$U$65536,20,0)</f>
        <v>1464.28</v>
      </c>
      <c r="Z82" s="5">
        <v>10</v>
      </c>
      <c r="AA82" s="5">
        <v>204.18</v>
      </c>
      <c r="AB82" s="5">
        <f t="shared" si="40"/>
        <v>-1</v>
      </c>
      <c r="AC82" s="5" t="s">
        <v>139</v>
      </c>
      <c r="AD82" s="5">
        <f>(Y82-AA82)*0.03</f>
        <v>37.803</v>
      </c>
      <c r="AE82" s="5">
        <f>(X82-V82)*1</f>
        <v>-1</v>
      </c>
      <c r="AF82" s="5">
        <v>8</v>
      </c>
      <c r="AG82" s="5">
        <v>10</v>
      </c>
      <c r="AH82" s="5">
        <f>VLOOKUP(B:B,'[2]SQL Results'!$B$1:$AA$65536,26,0)</f>
        <v>3</v>
      </c>
      <c r="AI82" s="5">
        <f t="shared" si="41"/>
        <v>-5</v>
      </c>
      <c r="AJ82" s="5" t="s">
        <v>139</v>
      </c>
      <c r="AK82" s="5"/>
      <c r="AL82" s="5">
        <v>8</v>
      </c>
      <c r="AM82" s="5">
        <v>12</v>
      </c>
      <c r="AN82" s="69">
        <f>VLOOKUP(B:B,'[2]SQL Results'!$B$1:$AF$65536,31,0)</f>
        <v>3</v>
      </c>
      <c r="AO82" s="56">
        <f>VLOOKUP(B:B,'[2]SQL Results'!$B$1:$AE$65536,30,0)</f>
        <v>531</v>
      </c>
      <c r="AP82" s="69">
        <v>135</v>
      </c>
      <c r="AQ82" s="69">
        <f t="shared" si="42"/>
        <v>396</v>
      </c>
      <c r="AR82" s="69">
        <f t="shared" si="43"/>
        <v>-5</v>
      </c>
      <c r="AS82" s="69" t="s">
        <v>139</v>
      </c>
      <c r="AT82" s="5">
        <f t="shared" si="58"/>
        <v>2.7</v>
      </c>
      <c r="AU82" s="5">
        <v>91</v>
      </c>
      <c r="AV82" s="5">
        <v>101</v>
      </c>
      <c r="AW82" s="5">
        <f>VLOOKUP(B:B,'[2]SQL Results'!$B$1:$AJ$65536,35,0)</f>
        <v>12284.45</v>
      </c>
      <c r="AX82" s="5">
        <f t="shared" si="44"/>
        <v>227</v>
      </c>
      <c r="AY82" s="5">
        <v>83</v>
      </c>
      <c r="AZ82" s="5">
        <v>144</v>
      </c>
      <c r="BA82" s="5">
        <f t="shared" si="45"/>
        <v>136</v>
      </c>
      <c r="BB82" s="5" t="s">
        <v>12</v>
      </c>
      <c r="BC82" s="5">
        <f>AW82*0.05</f>
        <v>614.2225</v>
      </c>
      <c r="BD82" s="5">
        <v>3406</v>
      </c>
      <c r="BE82" s="5">
        <v>3720</v>
      </c>
      <c r="BF82" s="5">
        <v>360</v>
      </c>
      <c r="BG82" s="5">
        <v>2077.11</v>
      </c>
      <c r="BH82" s="5">
        <f t="shared" si="47"/>
        <v>-1328.89</v>
      </c>
      <c r="BI82" s="5" t="s">
        <v>139</v>
      </c>
      <c r="BJ82" s="5">
        <f>(BG82-BF82)*0.04</f>
        <v>68.6844</v>
      </c>
      <c r="BK82" s="5">
        <v>48</v>
      </c>
      <c r="BL82" s="5">
        <v>58</v>
      </c>
      <c r="BM82" s="5">
        <f>VLOOKUP(B:B,'[2]SQL Results'!$B$1:$AP$65536,41,0)</f>
        <v>42</v>
      </c>
      <c r="BN82" s="5">
        <f>VLOOKUP(B:B,'[2]SQL Results'!$B$1:$AO$65536,40,0)</f>
        <v>1119.9</v>
      </c>
      <c r="BO82" s="5">
        <f t="shared" si="48"/>
        <v>-6</v>
      </c>
      <c r="BP82" s="5" t="s">
        <v>139</v>
      </c>
      <c r="BQ82" s="5">
        <f>BN82*0.03</f>
        <v>33.597</v>
      </c>
      <c r="BR82" s="5">
        <f t="shared" si="49"/>
        <v>1916</v>
      </c>
      <c r="BS82" s="5">
        <f t="shared" si="50"/>
        <v>-90</v>
      </c>
    </row>
    <row r="83" customHeight="1" spans="1:71">
      <c r="A83" s="22">
        <v>80</v>
      </c>
      <c r="B83" s="45">
        <v>549</v>
      </c>
      <c r="C83" s="45" t="s">
        <v>229</v>
      </c>
      <c r="D83" s="45" t="s">
        <v>148</v>
      </c>
      <c r="E83" s="45" t="s">
        <v>224</v>
      </c>
      <c r="F83" s="5">
        <v>1172</v>
      </c>
      <c r="G83" s="5">
        <v>1356</v>
      </c>
      <c r="H83" s="5">
        <v>362</v>
      </c>
      <c r="I83" s="5">
        <f t="shared" si="51"/>
        <v>-810</v>
      </c>
      <c r="J83" s="5" t="s">
        <v>139</v>
      </c>
      <c r="K83" s="5">
        <f t="shared" si="54"/>
        <v>50.68</v>
      </c>
      <c r="L83" s="5">
        <f t="shared" si="55"/>
        <v>-40.5</v>
      </c>
      <c r="M83" s="5">
        <v>116</v>
      </c>
      <c r="N83" s="5">
        <v>139</v>
      </c>
      <c r="O83" s="5">
        <v>10</v>
      </c>
      <c r="P83" s="5">
        <f>VLOOKUP(B:B,[3]Sheet1!$A$1:$B$65536,2,0)</f>
        <v>95</v>
      </c>
      <c r="Q83" s="5">
        <f>VLOOKUP(B:B,[3]Sheet1!$A$1:$C$65536,3,0)</f>
        <v>1729.97</v>
      </c>
      <c r="R83" s="5">
        <f t="shared" si="39"/>
        <v>-16</v>
      </c>
      <c r="S83" s="5" t="s">
        <v>139</v>
      </c>
      <c r="T83" s="5">
        <f>Q83*0.05</f>
        <v>86.4985</v>
      </c>
      <c r="U83" s="5">
        <f>((O83/2+P83)-M83)*1</f>
        <v>-16</v>
      </c>
      <c r="V83" s="5">
        <v>15</v>
      </c>
      <c r="W83" s="5">
        <v>18</v>
      </c>
      <c r="X83" s="5">
        <f>VLOOKUP(B:B,'[2]SQL Results'!$B$1:$V$65536,21,0)</f>
        <v>15</v>
      </c>
      <c r="Y83" s="5">
        <f>VLOOKUP(B:B,'[2]SQL Results'!$B$1:$U$65536,20,0)</f>
        <v>503.96</v>
      </c>
      <c r="Z83" s="5">
        <v>18</v>
      </c>
      <c r="AA83" s="5">
        <v>207.76</v>
      </c>
      <c r="AB83" s="5">
        <f t="shared" si="40"/>
        <v>0</v>
      </c>
      <c r="AC83" s="5" t="s">
        <v>11</v>
      </c>
      <c r="AD83" s="5">
        <f>(Y83-AA83)*0.04</f>
        <v>11.848</v>
      </c>
      <c r="AE83" s="5"/>
      <c r="AF83" s="5">
        <v>5</v>
      </c>
      <c r="AG83" s="5">
        <v>6</v>
      </c>
      <c r="AH83" s="5">
        <f>VLOOKUP(B:B,'[2]SQL Results'!$B$1:$AA$65536,26,0)</f>
        <v>0</v>
      </c>
      <c r="AI83" s="5">
        <f t="shared" si="41"/>
        <v>-5</v>
      </c>
      <c r="AJ83" s="5" t="s">
        <v>139</v>
      </c>
      <c r="AK83" s="5"/>
      <c r="AL83" s="5">
        <v>7</v>
      </c>
      <c r="AM83" s="5">
        <v>11</v>
      </c>
      <c r="AN83" s="69">
        <f>VLOOKUP(B:B,'[2]SQL Results'!$B$1:$AF$65536,31,0)</f>
        <v>1</v>
      </c>
      <c r="AO83" s="56">
        <f>VLOOKUP(B:B,'[2]SQL Results'!$B$1:$AE$65536,30,0)</f>
        <v>135</v>
      </c>
      <c r="AP83" s="69">
        <v>135</v>
      </c>
      <c r="AQ83" s="69">
        <f t="shared" si="42"/>
        <v>0</v>
      </c>
      <c r="AR83" s="69">
        <f t="shared" si="43"/>
        <v>-6</v>
      </c>
      <c r="AS83" s="69" t="s">
        <v>139</v>
      </c>
      <c r="AT83" s="5">
        <f t="shared" si="58"/>
        <v>2.7</v>
      </c>
      <c r="AU83" s="5">
        <v>65</v>
      </c>
      <c r="AV83" s="5">
        <v>72</v>
      </c>
      <c r="AW83" s="5">
        <f>VLOOKUP(B:B,'[2]SQL Results'!$B$1:$AJ$65536,35,0)</f>
        <v>4935.97</v>
      </c>
      <c r="AX83" s="5">
        <f t="shared" si="44"/>
        <v>87</v>
      </c>
      <c r="AY83" s="5">
        <v>25</v>
      </c>
      <c r="AZ83" s="5">
        <v>62</v>
      </c>
      <c r="BA83" s="5">
        <f t="shared" si="45"/>
        <v>22</v>
      </c>
      <c r="BB83" s="5" t="s">
        <v>12</v>
      </c>
      <c r="BC83" s="5">
        <f>AW83*0.05</f>
        <v>246.7985</v>
      </c>
      <c r="BD83" s="5">
        <v>2506</v>
      </c>
      <c r="BE83" s="5">
        <v>3007</v>
      </c>
      <c r="BF83" s="5">
        <v>0</v>
      </c>
      <c r="BG83" s="5">
        <v>999.58</v>
      </c>
      <c r="BH83" s="5">
        <f t="shared" si="47"/>
        <v>-1506.42</v>
      </c>
      <c r="BI83" s="5" t="s">
        <v>139</v>
      </c>
      <c r="BJ83" s="5">
        <f>(BG83-BF83)*0.04</f>
        <v>39.9832</v>
      </c>
      <c r="BK83" s="5">
        <v>24</v>
      </c>
      <c r="BL83" s="5">
        <v>29</v>
      </c>
      <c r="BM83" s="5">
        <f>VLOOKUP(B:B,'[2]SQL Results'!$B$1:$AP$65536,41,0)</f>
        <v>30</v>
      </c>
      <c r="BN83" s="5">
        <f>VLOOKUP(B:B,'[2]SQL Results'!$B$1:$AO$65536,40,0)</f>
        <v>728.8</v>
      </c>
      <c r="BO83" s="5">
        <f t="shared" si="48"/>
        <v>6</v>
      </c>
      <c r="BP83" s="5" t="s">
        <v>12</v>
      </c>
      <c r="BQ83" s="5">
        <f>BN83*0.05</f>
        <v>36.44</v>
      </c>
      <c r="BR83" s="5">
        <f t="shared" si="49"/>
        <v>475</v>
      </c>
      <c r="BS83" s="5">
        <f t="shared" si="50"/>
        <v>-57</v>
      </c>
    </row>
    <row r="84" customHeight="1" spans="1:71">
      <c r="A84" s="22">
        <v>81</v>
      </c>
      <c r="B84" s="45">
        <v>594</v>
      </c>
      <c r="C84" s="45" t="s">
        <v>230</v>
      </c>
      <c r="D84" s="45" t="s">
        <v>180</v>
      </c>
      <c r="E84" s="45" t="s">
        <v>224</v>
      </c>
      <c r="F84" s="5">
        <v>1364</v>
      </c>
      <c r="G84" s="5">
        <v>1587</v>
      </c>
      <c r="H84" s="5">
        <v>1389</v>
      </c>
      <c r="I84" s="5">
        <f t="shared" si="51"/>
        <v>25</v>
      </c>
      <c r="J84" s="5" t="s">
        <v>11</v>
      </c>
      <c r="K84" s="5">
        <f>H84*0.15</f>
        <v>208.35</v>
      </c>
      <c r="L84" s="5"/>
      <c r="M84" s="5">
        <v>79</v>
      </c>
      <c r="N84" s="5">
        <v>95</v>
      </c>
      <c r="O84" s="5">
        <v>11</v>
      </c>
      <c r="P84" s="5">
        <f>VLOOKUP(B:B,[3]Sheet1!$A$1:$B$65536,2,0)</f>
        <v>49</v>
      </c>
      <c r="Q84" s="5">
        <f>VLOOKUP(B:B,[3]Sheet1!$A$1:$C$65536,3,0)</f>
        <v>930.88</v>
      </c>
      <c r="R84" s="5">
        <f t="shared" si="39"/>
        <v>-24.5</v>
      </c>
      <c r="S84" s="5" t="s">
        <v>139</v>
      </c>
      <c r="T84" s="5">
        <f>Q84*0.05</f>
        <v>46.544</v>
      </c>
      <c r="U84" s="5">
        <f>((O84/2+P84)-M84)*1</f>
        <v>-24.5</v>
      </c>
      <c r="V84" s="5">
        <v>15</v>
      </c>
      <c r="W84" s="5">
        <v>18</v>
      </c>
      <c r="X84" s="5">
        <f>VLOOKUP(B:B,'[2]SQL Results'!$B$1:$V$65536,21,0)</f>
        <v>32</v>
      </c>
      <c r="Y84" s="5">
        <f>VLOOKUP(B:B,'[2]SQL Results'!$B$1:$U$65536,20,0)</f>
        <v>986.7</v>
      </c>
      <c r="Z84" s="5">
        <v>2</v>
      </c>
      <c r="AA84" s="5">
        <v>296.26</v>
      </c>
      <c r="AB84" s="5">
        <f t="shared" si="40"/>
        <v>17</v>
      </c>
      <c r="AC84" s="5" t="s">
        <v>12</v>
      </c>
      <c r="AD84" s="5">
        <f>(Y84-AA84)*0.05</f>
        <v>34.522</v>
      </c>
      <c r="AE84" s="5"/>
      <c r="AF84" s="5">
        <v>3</v>
      </c>
      <c r="AG84" s="5">
        <v>4</v>
      </c>
      <c r="AH84" s="5">
        <f>VLOOKUP(B:B,'[2]SQL Results'!$B$1:$AA$65536,26,0)</f>
        <v>11</v>
      </c>
      <c r="AI84" s="5">
        <f t="shared" si="41"/>
        <v>8</v>
      </c>
      <c r="AJ84" s="5" t="s">
        <v>12</v>
      </c>
      <c r="AK84" s="5">
        <f>AH84*5</f>
        <v>55</v>
      </c>
      <c r="AL84" s="5">
        <v>7</v>
      </c>
      <c r="AM84" s="5">
        <v>11</v>
      </c>
      <c r="AN84" s="69">
        <f>VLOOKUP(B:B,'[2]SQL Results'!$B$1:$AF$65536,31,0)</f>
        <v>5</v>
      </c>
      <c r="AO84" s="56">
        <f>VLOOKUP(B:B,'[2]SQL Results'!$B$1:$AE$65536,30,0)</f>
        <v>646</v>
      </c>
      <c r="AP84" s="69">
        <v>646</v>
      </c>
      <c r="AQ84" s="69">
        <f t="shared" si="42"/>
        <v>0</v>
      </c>
      <c r="AR84" s="69">
        <f t="shared" si="43"/>
        <v>-2</v>
      </c>
      <c r="AS84" s="69" t="s">
        <v>139</v>
      </c>
      <c r="AT84" s="5">
        <f t="shared" si="58"/>
        <v>12.92</v>
      </c>
      <c r="AU84" s="5">
        <v>59</v>
      </c>
      <c r="AV84" s="5">
        <v>65</v>
      </c>
      <c r="AW84" s="5">
        <f>VLOOKUP(B:B,'[2]SQL Results'!$B$1:$AJ$65536,35,0)</f>
        <v>5348.19</v>
      </c>
      <c r="AX84" s="5">
        <f t="shared" si="44"/>
        <v>100</v>
      </c>
      <c r="AY84" s="5">
        <v>12</v>
      </c>
      <c r="AZ84" s="5">
        <v>88</v>
      </c>
      <c r="BA84" s="5">
        <f t="shared" si="45"/>
        <v>41</v>
      </c>
      <c r="BB84" s="5" t="s">
        <v>12</v>
      </c>
      <c r="BC84" s="5">
        <f>AW84*0.05</f>
        <v>267.4095</v>
      </c>
      <c r="BD84" s="5">
        <v>2506</v>
      </c>
      <c r="BE84" s="5">
        <v>3007</v>
      </c>
      <c r="BF84" s="5">
        <v>0</v>
      </c>
      <c r="BG84" s="5">
        <v>3143.87</v>
      </c>
      <c r="BH84" s="5">
        <f t="shared" si="47"/>
        <v>637.87</v>
      </c>
      <c r="BI84" s="5" t="s">
        <v>12</v>
      </c>
      <c r="BJ84" s="5">
        <f>(BG84-BF84)*0.07</f>
        <v>220.0709</v>
      </c>
      <c r="BK84" s="5">
        <v>19</v>
      </c>
      <c r="BL84" s="5">
        <v>23</v>
      </c>
      <c r="BM84" s="5">
        <f>VLOOKUP(B:B,'[2]SQL Results'!$B$1:$AP$65536,41,0)</f>
        <v>14</v>
      </c>
      <c r="BN84" s="5">
        <f>VLOOKUP(B:B,'[2]SQL Results'!$B$1:$AO$65536,40,0)</f>
        <v>383.31</v>
      </c>
      <c r="BO84" s="5">
        <f t="shared" si="48"/>
        <v>-5</v>
      </c>
      <c r="BP84" s="5" t="s">
        <v>139</v>
      </c>
      <c r="BQ84" s="5">
        <f>BN84*0.03</f>
        <v>11.4993</v>
      </c>
      <c r="BR84" s="5">
        <f t="shared" si="49"/>
        <v>856</v>
      </c>
      <c r="BS84" s="5">
        <f t="shared" si="50"/>
        <v>-25</v>
      </c>
    </row>
    <row r="85" customHeight="1" spans="1:71">
      <c r="A85" s="22">
        <v>82</v>
      </c>
      <c r="B85" s="45">
        <v>591</v>
      </c>
      <c r="C85" s="45" t="s">
        <v>231</v>
      </c>
      <c r="D85" s="45" t="s">
        <v>148</v>
      </c>
      <c r="E85" s="45" t="s">
        <v>224</v>
      </c>
      <c r="F85" s="5">
        <v>1080</v>
      </c>
      <c r="G85" s="5">
        <v>1246</v>
      </c>
      <c r="H85" s="5">
        <v>335.01</v>
      </c>
      <c r="I85" s="5">
        <f t="shared" si="51"/>
        <v>-744.99</v>
      </c>
      <c r="J85" s="5" t="s">
        <v>139</v>
      </c>
      <c r="K85" s="5">
        <f t="shared" ref="K85:K93" si="59">H85*0.14</f>
        <v>46.9014</v>
      </c>
      <c r="L85" s="5">
        <f t="shared" ref="L85:L93" si="60">I85*0.05</f>
        <v>-37.2495</v>
      </c>
      <c r="M85" s="5">
        <v>90</v>
      </c>
      <c r="N85" s="5">
        <v>108</v>
      </c>
      <c r="O85" s="5">
        <v>14</v>
      </c>
      <c r="P85" s="5">
        <f>VLOOKUP(B:B,[3]Sheet1!$A$1:$B$65536,2,0)</f>
        <v>78</v>
      </c>
      <c r="Q85" s="5">
        <f>VLOOKUP(B:B,[3]Sheet1!$A$1:$C$65536,3,0)</f>
        <v>1529.36</v>
      </c>
      <c r="R85" s="5">
        <f t="shared" si="39"/>
        <v>-5</v>
      </c>
      <c r="S85" s="5" t="s">
        <v>139</v>
      </c>
      <c r="T85" s="5">
        <f>Q85*0.05</f>
        <v>76.468</v>
      </c>
      <c r="U85" s="5">
        <f>((O85/2+P85)-M85)*1</f>
        <v>-5</v>
      </c>
      <c r="V85" s="5">
        <v>15</v>
      </c>
      <c r="W85" s="5">
        <v>18</v>
      </c>
      <c r="X85" s="5">
        <f>VLOOKUP(B:B,'[2]SQL Results'!$B$1:$V$65536,21,0)</f>
        <v>17</v>
      </c>
      <c r="Y85" s="5">
        <f>VLOOKUP(B:B,'[2]SQL Results'!$B$1:$U$65536,20,0)</f>
        <v>696.74</v>
      </c>
      <c r="Z85" s="5">
        <v>4</v>
      </c>
      <c r="AA85" s="5">
        <v>0</v>
      </c>
      <c r="AB85" s="5">
        <f t="shared" si="40"/>
        <v>2</v>
      </c>
      <c r="AC85" s="5" t="s">
        <v>11</v>
      </c>
      <c r="AD85" s="5">
        <f>(Y85-AA85)*0.04</f>
        <v>27.8696</v>
      </c>
      <c r="AE85" s="5"/>
      <c r="AF85" s="5">
        <v>5</v>
      </c>
      <c r="AG85" s="5">
        <v>6</v>
      </c>
      <c r="AH85" s="5">
        <f>VLOOKUP(B:B,'[2]SQL Results'!$B$1:$AA$65536,26,0)</f>
        <v>3</v>
      </c>
      <c r="AI85" s="5">
        <f t="shared" si="41"/>
        <v>-2</v>
      </c>
      <c r="AJ85" s="5" t="s">
        <v>139</v>
      </c>
      <c r="AK85" s="5"/>
      <c r="AL85" s="5">
        <v>9</v>
      </c>
      <c r="AM85" s="5">
        <v>14</v>
      </c>
      <c r="AN85" s="69">
        <f>VLOOKUP(B:B,'[2]SQL Results'!$B$1:$AF$65536,31,0)</f>
        <v>7</v>
      </c>
      <c r="AO85" s="56">
        <f>VLOOKUP(B:B,'[2]SQL Results'!$B$1:$AE$65536,30,0)</f>
        <v>1125</v>
      </c>
      <c r="AP85" s="69">
        <v>135</v>
      </c>
      <c r="AQ85" s="69">
        <f t="shared" si="42"/>
        <v>990</v>
      </c>
      <c r="AR85" s="69">
        <f t="shared" si="43"/>
        <v>-2</v>
      </c>
      <c r="AS85" s="69" t="s">
        <v>139</v>
      </c>
      <c r="AT85" s="5">
        <f t="shared" si="58"/>
        <v>2.7</v>
      </c>
      <c r="AU85" s="5">
        <v>65</v>
      </c>
      <c r="AV85" s="5">
        <v>72</v>
      </c>
      <c r="AW85" s="5">
        <f>VLOOKUP(B:B,'[2]SQL Results'!$B$1:$AJ$65536,35,0)</f>
        <v>2876</v>
      </c>
      <c r="AX85" s="5">
        <f t="shared" si="44"/>
        <v>51</v>
      </c>
      <c r="AY85" s="5">
        <v>23</v>
      </c>
      <c r="AZ85" s="5">
        <v>28</v>
      </c>
      <c r="BA85" s="5">
        <f t="shared" si="45"/>
        <v>-14</v>
      </c>
      <c r="BB85" s="5" t="s">
        <v>139</v>
      </c>
      <c r="BC85" s="5">
        <f>AW85*0.03</f>
        <v>86.28</v>
      </c>
      <c r="BD85" s="5">
        <v>4223</v>
      </c>
      <c r="BE85" s="5">
        <v>4700</v>
      </c>
      <c r="BF85" s="5">
        <v>0</v>
      </c>
      <c r="BG85" s="5">
        <v>1173</v>
      </c>
      <c r="BH85" s="5">
        <f t="shared" si="47"/>
        <v>-3050</v>
      </c>
      <c r="BI85" s="5" t="s">
        <v>139</v>
      </c>
      <c r="BJ85" s="5">
        <f t="shared" ref="BJ85:BJ92" si="61">(BG85-BF85)*0.04</f>
        <v>46.92</v>
      </c>
      <c r="BK85" s="5">
        <v>24</v>
      </c>
      <c r="BL85" s="5">
        <v>29</v>
      </c>
      <c r="BM85" s="5">
        <f>VLOOKUP(B:B,'[2]SQL Results'!$B$1:$AP$65536,41,0)</f>
        <v>35</v>
      </c>
      <c r="BN85" s="5">
        <f>VLOOKUP(B:B,'[2]SQL Results'!$B$1:$AO$65536,40,0)</f>
        <v>961.97</v>
      </c>
      <c r="BO85" s="5">
        <f t="shared" si="48"/>
        <v>11</v>
      </c>
      <c r="BP85" s="5" t="s">
        <v>12</v>
      </c>
      <c r="BQ85" s="5">
        <f>BN85*0.05</f>
        <v>48.0985</v>
      </c>
      <c r="BR85" s="5">
        <f t="shared" si="49"/>
        <v>335</v>
      </c>
      <c r="BS85" s="5">
        <f t="shared" si="50"/>
        <v>-42</v>
      </c>
    </row>
    <row r="86" customHeight="1" spans="1:72">
      <c r="A86" s="22">
        <v>83</v>
      </c>
      <c r="B86" s="45">
        <v>716</v>
      </c>
      <c r="C86" s="45" t="s">
        <v>232</v>
      </c>
      <c r="D86" s="45" t="s">
        <v>148</v>
      </c>
      <c r="E86" s="45" t="s">
        <v>224</v>
      </c>
      <c r="F86" s="66">
        <f>1064/3</f>
        <v>354.666666666667</v>
      </c>
      <c r="G86" s="5">
        <v>1227</v>
      </c>
      <c r="H86" s="5">
        <v>32</v>
      </c>
      <c r="I86" s="5">
        <f t="shared" si="51"/>
        <v>-322.666666666667</v>
      </c>
      <c r="J86" s="5" t="s">
        <v>139</v>
      </c>
      <c r="K86" s="5">
        <f t="shared" si="59"/>
        <v>4.48</v>
      </c>
      <c r="L86" s="5">
        <f t="shared" si="60"/>
        <v>-16.1333333333333</v>
      </c>
      <c r="M86" s="66">
        <f>126/3</f>
        <v>42</v>
      </c>
      <c r="N86" s="5">
        <v>151</v>
      </c>
      <c r="O86" s="5">
        <v>0</v>
      </c>
      <c r="P86" s="5">
        <f>VLOOKUP(B:B,[3]Sheet1!$A$1:$B$65536,2,0)</f>
        <v>44</v>
      </c>
      <c r="Q86" s="5">
        <f>VLOOKUP(B:B,[3]Sheet1!$A$1:$C$65536,3,0)</f>
        <v>856.82</v>
      </c>
      <c r="R86" s="5">
        <f t="shared" si="39"/>
        <v>2</v>
      </c>
      <c r="S86" s="5" t="s">
        <v>11</v>
      </c>
      <c r="T86" s="5">
        <f>Q86*0.07</f>
        <v>59.9774</v>
      </c>
      <c r="U86" s="5"/>
      <c r="V86" s="66">
        <f>28/3</f>
        <v>9.33333333333333</v>
      </c>
      <c r="W86" s="5">
        <v>31</v>
      </c>
      <c r="X86" s="5">
        <f>VLOOKUP(B:B,'[2]SQL Results'!$B$1:$V$65536,21,0)</f>
        <v>8</v>
      </c>
      <c r="Y86" s="5">
        <f>VLOOKUP(B:B,'[2]SQL Results'!$B$1:$U$65536,20,0)</f>
        <v>234.01</v>
      </c>
      <c r="Z86" s="5">
        <v>26</v>
      </c>
      <c r="AA86" s="5">
        <v>134.66</v>
      </c>
      <c r="AB86" s="5">
        <f t="shared" si="40"/>
        <v>-1.33333333333333</v>
      </c>
      <c r="AC86" s="5" t="s">
        <v>139</v>
      </c>
      <c r="AD86" s="5">
        <f>(Y86-AA86)*0.03</f>
        <v>2.9805</v>
      </c>
      <c r="AE86" s="5">
        <f>(X86-V86)*1</f>
        <v>-1.33333333333333</v>
      </c>
      <c r="AF86" s="66">
        <f>5/3</f>
        <v>1.66666666666667</v>
      </c>
      <c r="AG86" s="5">
        <v>6</v>
      </c>
      <c r="AH86" s="5">
        <f>VLOOKUP(B:B,'[2]SQL Results'!$B$1:$AA$65536,26,0)</f>
        <v>1</v>
      </c>
      <c r="AI86" s="5">
        <f t="shared" si="41"/>
        <v>-0.666666666666667</v>
      </c>
      <c r="AJ86" s="5" t="s">
        <v>139</v>
      </c>
      <c r="AK86" s="5"/>
      <c r="AL86" s="66">
        <f>7/3</f>
        <v>2.33333333333333</v>
      </c>
      <c r="AM86" s="5">
        <v>11</v>
      </c>
      <c r="AN86" s="69">
        <f>VLOOKUP(B:B,'[2]SQL Results'!$B$1:$AF$65536,31,0)</f>
        <v>0</v>
      </c>
      <c r="AO86" s="56">
        <f>VLOOKUP(B:B,'[2]SQL Results'!$B$1:$AE$65536,30,0)</f>
        <v>0</v>
      </c>
      <c r="AP86" s="69">
        <v>0</v>
      </c>
      <c r="AQ86" s="69">
        <f t="shared" si="42"/>
        <v>0</v>
      </c>
      <c r="AR86" s="69">
        <f t="shared" si="43"/>
        <v>-2.33333333333333</v>
      </c>
      <c r="AS86" s="69" t="s">
        <v>139</v>
      </c>
      <c r="AT86" s="5">
        <f t="shared" si="58"/>
        <v>0</v>
      </c>
      <c r="AU86" s="66">
        <f>61/3</f>
        <v>20.3333333333333</v>
      </c>
      <c r="AV86" s="66">
        <f>68/3</f>
        <v>22.6666666666667</v>
      </c>
      <c r="AW86" s="5">
        <f>VLOOKUP(B:B,'[2]SQL Results'!$B$1:$AJ$65536,35,0)</f>
        <v>1896.99</v>
      </c>
      <c r="AX86" s="5">
        <f t="shared" si="44"/>
        <v>33</v>
      </c>
      <c r="AY86" s="5">
        <v>21</v>
      </c>
      <c r="AZ86" s="5">
        <v>12</v>
      </c>
      <c r="BA86" s="5">
        <f t="shared" si="45"/>
        <v>12.6666666666667</v>
      </c>
      <c r="BB86" s="5" t="s">
        <v>12</v>
      </c>
      <c r="BC86" s="5">
        <f>AW86*0.05</f>
        <v>94.8495</v>
      </c>
      <c r="BD86" s="66">
        <f>3170/3</f>
        <v>1056.66666666667</v>
      </c>
      <c r="BE86" s="5">
        <v>3557</v>
      </c>
      <c r="BF86" s="5">
        <v>0</v>
      </c>
      <c r="BG86" s="5">
        <v>702</v>
      </c>
      <c r="BH86" s="5">
        <f t="shared" si="47"/>
        <v>-354.666666666667</v>
      </c>
      <c r="BI86" s="5" t="s">
        <v>139</v>
      </c>
      <c r="BJ86" s="5">
        <f t="shared" si="61"/>
        <v>28.08</v>
      </c>
      <c r="BK86" s="66">
        <f>24/3</f>
        <v>8</v>
      </c>
      <c r="BL86" s="5">
        <v>29</v>
      </c>
      <c r="BM86" s="5">
        <f>VLOOKUP(B:B,'[2]SQL Results'!$B$1:$AP$65536,41,0)</f>
        <v>4</v>
      </c>
      <c r="BN86" s="5">
        <f>VLOOKUP(B:B,'[2]SQL Results'!$B$1:$AO$65536,40,0)</f>
        <v>100</v>
      </c>
      <c r="BO86" s="5">
        <f t="shared" si="48"/>
        <v>-4</v>
      </c>
      <c r="BP86" s="5" t="s">
        <v>139</v>
      </c>
      <c r="BQ86" s="5">
        <f>BN86*0.03</f>
        <v>3</v>
      </c>
      <c r="BR86" s="66">
        <f t="shared" si="49"/>
        <v>193</v>
      </c>
      <c r="BS86" s="66">
        <f t="shared" si="50"/>
        <v>-17</v>
      </c>
      <c r="BT86" t="s">
        <v>233</v>
      </c>
    </row>
    <row r="87" customHeight="1" spans="1:71">
      <c r="A87" s="22">
        <v>84</v>
      </c>
      <c r="B87" s="45">
        <v>721</v>
      </c>
      <c r="C87" s="45" t="s">
        <v>234</v>
      </c>
      <c r="D87" s="45" t="s">
        <v>143</v>
      </c>
      <c r="E87" s="45" t="s">
        <v>224</v>
      </c>
      <c r="F87" s="5">
        <v>1532</v>
      </c>
      <c r="G87" s="5">
        <v>1788</v>
      </c>
      <c r="H87" s="5">
        <v>1051.25</v>
      </c>
      <c r="I87" s="5">
        <f t="shared" si="51"/>
        <v>-480.75</v>
      </c>
      <c r="J87" s="5" t="s">
        <v>139</v>
      </c>
      <c r="K87" s="5">
        <f t="shared" si="59"/>
        <v>147.175</v>
      </c>
      <c r="L87" s="5">
        <f t="shared" si="60"/>
        <v>-24.0375</v>
      </c>
      <c r="M87" s="5">
        <v>106</v>
      </c>
      <c r="N87" s="5">
        <v>127</v>
      </c>
      <c r="O87" s="5">
        <v>10</v>
      </c>
      <c r="P87" s="5">
        <f>VLOOKUP(B:B,[3]Sheet1!$A$1:$B$65536,2,0)</f>
        <v>218</v>
      </c>
      <c r="Q87" s="5">
        <f>VLOOKUP(B:B,[3]Sheet1!$A$1:$C$65536,3,0)</f>
        <v>4209.56000000001</v>
      </c>
      <c r="R87" s="5">
        <f t="shared" si="39"/>
        <v>117</v>
      </c>
      <c r="S87" s="5" t="s">
        <v>12</v>
      </c>
      <c r="T87" s="5">
        <f>Q87*0.1</f>
        <v>420.956000000001</v>
      </c>
      <c r="U87" s="5"/>
      <c r="V87" s="5">
        <v>20</v>
      </c>
      <c r="W87" s="5">
        <v>24</v>
      </c>
      <c r="X87" s="5">
        <f>VLOOKUP(B:B,'[2]SQL Results'!$B$1:$V$65536,21,0)</f>
        <v>16</v>
      </c>
      <c r="Y87" s="5">
        <f>VLOOKUP(B:B,'[2]SQL Results'!$B$1:$U$65536,20,0)</f>
        <v>623.91</v>
      </c>
      <c r="Z87" s="5">
        <v>5</v>
      </c>
      <c r="AA87" s="5">
        <v>25</v>
      </c>
      <c r="AB87" s="5">
        <f t="shared" si="40"/>
        <v>-4</v>
      </c>
      <c r="AC87" s="5" t="s">
        <v>139</v>
      </c>
      <c r="AD87" s="5">
        <f>(Y87-AA87)*0.03</f>
        <v>17.9673</v>
      </c>
      <c r="AE87" s="5">
        <f>(X87-V87)*1</f>
        <v>-4</v>
      </c>
      <c r="AF87" s="5">
        <v>6</v>
      </c>
      <c r="AG87" s="5">
        <v>7</v>
      </c>
      <c r="AH87" s="5">
        <f>VLOOKUP(B:B,'[2]SQL Results'!$B$1:$AA$65536,26,0)</f>
        <v>0</v>
      </c>
      <c r="AI87" s="5">
        <f t="shared" si="41"/>
        <v>-6</v>
      </c>
      <c r="AJ87" s="5" t="s">
        <v>139</v>
      </c>
      <c r="AK87" s="5"/>
      <c r="AL87" s="5">
        <v>10</v>
      </c>
      <c r="AM87" s="5">
        <v>13</v>
      </c>
      <c r="AN87" s="69">
        <f>VLOOKUP(B:B,'[2]SQL Results'!$B$1:$AF$65536,31,0)</f>
        <v>0</v>
      </c>
      <c r="AO87" s="56">
        <f>VLOOKUP(B:B,'[2]SQL Results'!$B$1:$AE$65536,30,0)</f>
        <v>0</v>
      </c>
      <c r="AP87" s="69">
        <v>0</v>
      </c>
      <c r="AQ87" s="69">
        <f t="shared" si="42"/>
        <v>0</v>
      </c>
      <c r="AR87" s="69">
        <f t="shared" si="43"/>
        <v>-10</v>
      </c>
      <c r="AS87" s="69" t="s">
        <v>139</v>
      </c>
      <c r="AT87" s="5">
        <f t="shared" si="58"/>
        <v>0</v>
      </c>
      <c r="AU87" s="5">
        <v>68</v>
      </c>
      <c r="AV87" s="5">
        <v>76</v>
      </c>
      <c r="AW87" s="5">
        <f>VLOOKUP(B:B,'[2]SQL Results'!$B$1:$AJ$65536,35,0)</f>
        <v>4223.1</v>
      </c>
      <c r="AX87" s="5">
        <f t="shared" si="44"/>
        <v>72</v>
      </c>
      <c r="AY87" s="5">
        <v>46</v>
      </c>
      <c r="AZ87" s="5">
        <v>26</v>
      </c>
      <c r="BA87" s="5">
        <f t="shared" si="45"/>
        <v>4</v>
      </c>
      <c r="BB87" s="5" t="s">
        <v>11</v>
      </c>
      <c r="BC87" s="5">
        <f>AW87*0.04</f>
        <v>168.924</v>
      </c>
      <c r="BD87" s="5">
        <v>3329</v>
      </c>
      <c r="BE87" s="5">
        <v>3995</v>
      </c>
      <c r="BF87" s="5">
        <v>0</v>
      </c>
      <c r="BG87" s="5">
        <v>1498.1</v>
      </c>
      <c r="BH87" s="5">
        <f t="shared" si="47"/>
        <v>-1830.9</v>
      </c>
      <c r="BI87" s="5" t="s">
        <v>139</v>
      </c>
      <c r="BJ87" s="5">
        <f t="shared" si="61"/>
        <v>59.924</v>
      </c>
      <c r="BK87" s="5">
        <v>29</v>
      </c>
      <c r="BL87" s="5">
        <v>35</v>
      </c>
      <c r="BM87" s="5">
        <f>VLOOKUP(B:B,'[2]SQL Results'!$B$1:$AP$65536,41,0)</f>
        <v>23</v>
      </c>
      <c r="BN87" s="5">
        <f>VLOOKUP(B:B,'[2]SQL Results'!$B$1:$AO$65536,40,0)</f>
        <v>608.52</v>
      </c>
      <c r="BO87" s="5">
        <f t="shared" si="48"/>
        <v>-6</v>
      </c>
      <c r="BP87" s="5" t="s">
        <v>139</v>
      </c>
      <c r="BQ87" s="5">
        <f>BN87*0.03</f>
        <v>18.2556</v>
      </c>
      <c r="BR87" s="5">
        <f t="shared" si="49"/>
        <v>833</v>
      </c>
      <c r="BS87" s="5">
        <f t="shared" si="50"/>
        <v>-28</v>
      </c>
    </row>
    <row r="88" customHeight="1" spans="1:71">
      <c r="A88" s="22">
        <v>85</v>
      </c>
      <c r="B88" s="45">
        <v>717</v>
      </c>
      <c r="C88" s="45" t="s">
        <v>235</v>
      </c>
      <c r="D88" s="45" t="s">
        <v>148</v>
      </c>
      <c r="E88" s="45" t="s">
        <v>224</v>
      </c>
      <c r="F88" s="5">
        <v>1280</v>
      </c>
      <c r="G88" s="5">
        <v>1486</v>
      </c>
      <c r="H88" s="5">
        <v>352</v>
      </c>
      <c r="I88" s="5">
        <f t="shared" si="51"/>
        <v>-928</v>
      </c>
      <c r="J88" s="5" t="s">
        <v>139</v>
      </c>
      <c r="K88" s="5">
        <f t="shared" si="59"/>
        <v>49.28</v>
      </c>
      <c r="L88" s="5">
        <f t="shared" si="60"/>
        <v>-46.4</v>
      </c>
      <c r="M88" s="5">
        <v>86</v>
      </c>
      <c r="N88" s="5">
        <v>103</v>
      </c>
      <c r="O88" s="5">
        <v>9</v>
      </c>
      <c r="P88" s="5">
        <f>VLOOKUP(B:B,[3]Sheet1!$A$1:$B$65536,2,0)</f>
        <v>52</v>
      </c>
      <c r="Q88" s="5">
        <f>VLOOKUP(B:B,[3]Sheet1!$A$1:$C$65536,3,0)</f>
        <v>990.879999999999</v>
      </c>
      <c r="R88" s="5">
        <f t="shared" si="39"/>
        <v>-29.5</v>
      </c>
      <c r="S88" s="5" t="s">
        <v>139</v>
      </c>
      <c r="T88" s="5">
        <f>Q88*0.05</f>
        <v>49.544</v>
      </c>
      <c r="U88" s="5">
        <f>((O88/2+P88)-M88)*1</f>
        <v>-29.5</v>
      </c>
      <c r="V88" s="5">
        <v>21</v>
      </c>
      <c r="W88" s="5">
        <v>25</v>
      </c>
      <c r="X88" s="5">
        <f>VLOOKUP(B:B,'[2]SQL Results'!$B$1:$V$65536,21,0)</f>
        <v>40</v>
      </c>
      <c r="Y88" s="5">
        <f>VLOOKUP(B:B,'[2]SQL Results'!$B$1:$U$65536,20,0)</f>
        <v>1312.65</v>
      </c>
      <c r="Z88" s="5">
        <v>5</v>
      </c>
      <c r="AA88" s="5">
        <v>667.6</v>
      </c>
      <c r="AB88" s="5">
        <f t="shared" si="40"/>
        <v>19</v>
      </c>
      <c r="AC88" s="5" t="s">
        <v>12</v>
      </c>
      <c r="AD88" s="5">
        <f>(Y88-AA88)*0.05</f>
        <v>32.2525</v>
      </c>
      <c r="AE88" s="5"/>
      <c r="AF88" s="5">
        <v>5</v>
      </c>
      <c r="AG88" s="5">
        <v>6</v>
      </c>
      <c r="AH88" s="5">
        <f>VLOOKUP(B:B,'[2]SQL Results'!$B$1:$AA$65536,26,0)</f>
        <v>0</v>
      </c>
      <c r="AI88" s="5">
        <f t="shared" si="41"/>
        <v>-5</v>
      </c>
      <c r="AJ88" s="5" t="s">
        <v>139</v>
      </c>
      <c r="AK88" s="5"/>
      <c r="AL88" s="5">
        <v>8</v>
      </c>
      <c r="AM88" s="5">
        <v>12</v>
      </c>
      <c r="AN88" s="69">
        <f>VLOOKUP(B:B,'[2]SQL Results'!$B$1:$AF$65536,31,0)</f>
        <v>6</v>
      </c>
      <c r="AO88" s="56">
        <f>VLOOKUP(B:B,'[2]SQL Results'!$B$1:$AE$65536,30,0)</f>
        <v>864</v>
      </c>
      <c r="AP88" s="69">
        <v>270</v>
      </c>
      <c r="AQ88" s="69">
        <f t="shared" si="42"/>
        <v>594</v>
      </c>
      <c r="AR88" s="69">
        <f t="shared" si="43"/>
        <v>-2</v>
      </c>
      <c r="AS88" s="69" t="s">
        <v>139</v>
      </c>
      <c r="AT88" s="5">
        <f t="shared" si="58"/>
        <v>5.4</v>
      </c>
      <c r="AU88" s="5">
        <v>61</v>
      </c>
      <c r="AV88" s="5">
        <v>68</v>
      </c>
      <c r="AW88" s="5">
        <f>VLOOKUP(B:B,'[2]SQL Results'!$B$1:$AJ$65536,35,0)</f>
        <v>4817.12</v>
      </c>
      <c r="AX88" s="5">
        <f t="shared" si="44"/>
        <v>88</v>
      </c>
      <c r="AY88" s="5">
        <v>14</v>
      </c>
      <c r="AZ88" s="5">
        <v>74</v>
      </c>
      <c r="BA88" s="5">
        <f t="shared" si="45"/>
        <v>27</v>
      </c>
      <c r="BB88" s="5" t="s">
        <v>12</v>
      </c>
      <c r="BC88" s="5">
        <f>AW88*0.05</f>
        <v>240.856</v>
      </c>
      <c r="BD88" s="5">
        <v>2406</v>
      </c>
      <c r="BE88" s="5">
        <v>2887</v>
      </c>
      <c r="BF88" s="5">
        <v>0</v>
      </c>
      <c r="BG88" s="5">
        <v>1577.5</v>
      </c>
      <c r="BH88" s="5">
        <f t="shared" si="47"/>
        <v>-828.5</v>
      </c>
      <c r="BI88" s="5" t="s">
        <v>139</v>
      </c>
      <c r="BJ88" s="5">
        <f t="shared" si="61"/>
        <v>63.1</v>
      </c>
      <c r="BK88" s="5">
        <v>24</v>
      </c>
      <c r="BL88" s="5">
        <v>29</v>
      </c>
      <c r="BM88" s="5">
        <f>VLOOKUP(B:B,'[2]SQL Results'!$B$1:$AP$65536,41,0)</f>
        <v>17</v>
      </c>
      <c r="BN88" s="5">
        <f>VLOOKUP(B:B,'[2]SQL Results'!$B$1:$AO$65536,40,0)</f>
        <v>465.26</v>
      </c>
      <c r="BO88" s="5">
        <f t="shared" si="48"/>
        <v>-7</v>
      </c>
      <c r="BP88" s="5" t="s">
        <v>139</v>
      </c>
      <c r="BQ88" s="5">
        <f>BN88*0.03</f>
        <v>13.9578</v>
      </c>
      <c r="BR88" s="5">
        <f t="shared" si="49"/>
        <v>454</v>
      </c>
      <c r="BS88" s="5">
        <f t="shared" si="50"/>
        <v>-76</v>
      </c>
    </row>
    <row r="89" customHeight="1" spans="1:71">
      <c r="A89" s="22">
        <v>86</v>
      </c>
      <c r="B89" s="45">
        <v>720</v>
      </c>
      <c r="C89" s="45" t="s">
        <v>236</v>
      </c>
      <c r="D89" s="45" t="s">
        <v>180</v>
      </c>
      <c r="E89" s="45" t="s">
        <v>224</v>
      </c>
      <c r="F89" s="5">
        <v>961</v>
      </c>
      <c r="G89" s="5">
        <v>1122</v>
      </c>
      <c r="H89" s="5">
        <v>0</v>
      </c>
      <c r="I89" s="5">
        <f t="shared" si="51"/>
        <v>-961</v>
      </c>
      <c r="J89" s="5" t="s">
        <v>139</v>
      </c>
      <c r="K89" s="5">
        <f t="shared" si="59"/>
        <v>0</v>
      </c>
      <c r="L89" s="5">
        <f t="shared" si="60"/>
        <v>-48.05</v>
      </c>
      <c r="M89" s="5">
        <v>79</v>
      </c>
      <c r="N89" s="5">
        <v>95</v>
      </c>
      <c r="O89" s="5">
        <v>9</v>
      </c>
      <c r="P89" s="5">
        <f>VLOOKUP(B:B,[3]Sheet1!$A$1:$B$65536,2,0)</f>
        <v>101</v>
      </c>
      <c r="Q89" s="5">
        <f>VLOOKUP(B:B,[3]Sheet1!$A$1:$C$65536,3,0)</f>
        <v>1781.1</v>
      </c>
      <c r="R89" s="5">
        <f t="shared" si="39"/>
        <v>26.5</v>
      </c>
      <c r="S89" s="5" t="s">
        <v>12</v>
      </c>
      <c r="T89" s="5">
        <f t="shared" ref="T89:T100" si="62">Q89*0.1</f>
        <v>178.11</v>
      </c>
      <c r="U89" s="5"/>
      <c r="V89" s="5">
        <v>19</v>
      </c>
      <c r="W89" s="5">
        <v>23</v>
      </c>
      <c r="X89" s="5">
        <f>VLOOKUP(B:B,'[2]SQL Results'!$B$1:$V$65536,21,0)</f>
        <v>0</v>
      </c>
      <c r="Y89" s="5">
        <f>VLOOKUP(B:B,'[2]SQL Results'!$B$1:$U$65536,20,0)</f>
        <v>0</v>
      </c>
      <c r="Z89" s="5">
        <v>20</v>
      </c>
      <c r="AA89" s="5">
        <v>0</v>
      </c>
      <c r="AB89" s="5">
        <f t="shared" si="40"/>
        <v>-19</v>
      </c>
      <c r="AC89" s="5" t="s">
        <v>139</v>
      </c>
      <c r="AD89" s="5">
        <f>(Y89-AA89)*0.03</f>
        <v>0</v>
      </c>
      <c r="AE89" s="5">
        <f>(X89-V89)*1</f>
        <v>-19</v>
      </c>
      <c r="AF89" s="5">
        <v>6</v>
      </c>
      <c r="AG89" s="5">
        <v>7</v>
      </c>
      <c r="AH89" s="5">
        <f>VLOOKUP(B:B,'[2]SQL Results'!$B$1:$AA$65536,26,0)</f>
        <v>3</v>
      </c>
      <c r="AI89" s="5">
        <f t="shared" si="41"/>
        <v>-3</v>
      </c>
      <c r="AJ89" s="5" t="s">
        <v>139</v>
      </c>
      <c r="AK89" s="5"/>
      <c r="AL89" s="5">
        <v>5</v>
      </c>
      <c r="AM89" s="5">
        <v>8</v>
      </c>
      <c r="AN89" s="69">
        <f>VLOOKUP(B:B,'[2]SQL Results'!$B$1:$AF$65536,31,0)</f>
        <v>0</v>
      </c>
      <c r="AO89" s="56">
        <f>VLOOKUP(B:B,'[2]SQL Results'!$B$1:$AE$65536,30,0)</f>
        <v>0</v>
      </c>
      <c r="AP89" s="69">
        <v>0</v>
      </c>
      <c r="AQ89" s="69">
        <f t="shared" si="42"/>
        <v>0</v>
      </c>
      <c r="AR89" s="69">
        <f t="shared" si="43"/>
        <v>-5</v>
      </c>
      <c r="AS89" s="69" t="s">
        <v>139</v>
      </c>
      <c r="AT89" s="5">
        <f t="shared" si="58"/>
        <v>0</v>
      </c>
      <c r="AU89" s="5">
        <v>54</v>
      </c>
      <c r="AV89" s="5">
        <v>60</v>
      </c>
      <c r="AW89" s="5">
        <f>VLOOKUP(B:B,'[2]SQL Results'!$B$1:$AJ$65536,35,0)</f>
        <v>261.51</v>
      </c>
      <c r="AX89" s="5">
        <f t="shared" si="44"/>
        <v>5</v>
      </c>
      <c r="AY89" s="5">
        <v>5</v>
      </c>
      <c r="AZ89" s="5">
        <v>0</v>
      </c>
      <c r="BA89" s="5">
        <f t="shared" si="45"/>
        <v>-49</v>
      </c>
      <c r="BB89" s="5" t="s">
        <v>139</v>
      </c>
      <c r="BC89" s="5">
        <f>AW89*0.03</f>
        <v>7.8453</v>
      </c>
      <c r="BD89" s="5">
        <v>3488</v>
      </c>
      <c r="BE89" s="5">
        <v>3818</v>
      </c>
      <c r="BF89" s="5">
        <v>0</v>
      </c>
      <c r="BG89" s="5">
        <v>635.87</v>
      </c>
      <c r="BH89" s="5">
        <f t="shared" si="47"/>
        <v>-2852.13</v>
      </c>
      <c r="BI89" s="5" t="s">
        <v>139</v>
      </c>
      <c r="BJ89" s="5">
        <f t="shared" si="61"/>
        <v>25.4348</v>
      </c>
      <c r="BK89" s="5">
        <v>19</v>
      </c>
      <c r="BL89" s="5">
        <v>23</v>
      </c>
      <c r="BM89" s="5">
        <f>VLOOKUP(B:B,'[2]SQL Results'!$B$1:$AP$65536,41,0)</f>
        <v>1</v>
      </c>
      <c r="BN89" s="5">
        <f>VLOOKUP(B:B,'[2]SQL Results'!$B$1:$AO$65536,40,0)</f>
        <v>29.8</v>
      </c>
      <c r="BO89" s="5">
        <f t="shared" si="48"/>
        <v>-18</v>
      </c>
      <c r="BP89" s="5" t="s">
        <v>139</v>
      </c>
      <c r="BQ89" s="5">
        <f>BN89*0.03</f>
        <v>0.894</v>
      </c>
      <c r="BR89" s="5">
        <f t="shared" si="49"/>
        <v>212</v>
      </c>
      <c r="BS89" s="5">
        <f t="shared" si="50"/>
        <v>-67</v>
      </c>
    </row>
    <row r="90" customHeight="1" spans="1:71">
      <c r="A90" s="22">
        <v>87</v>
      </c>
      <c r="B90" s="45">
        <v>746</v>
      </c>
      <c r="C90" s="45" t="s">
        <v>237</v>
      </c>
      <c r="D90" s="45" t="s">
        <v>143</v>
      </c>
      <c r="E90" s="45" t="s">
        <v>224</v>
      </c>
      <c r="F90" s="5">
        <v>1600</v>
      </c>
      <c r="G90" s="5">
        <v>1760</v>
      </c>
      <c r="H90" s="5">
        <v>680.6</v>
      </c>
      <c r="I90" s="5">
        <f t="shared" si="51"/>
        <v>-919.4</v>
      </c>
      <c r="J90" s="5" t="s">
        <v>139</v>
      </c>
      <c r="K90" s="5">
        <f t="shared" si="59"/>
        <v>95.284</v>
      </c>
      <c r="L90" s="5">
        <f t="shared" si="60"/>
        <v>-45.97</v>
      </c>
      <c r="M90" s="5">
        <v>103</v>
      </c>
      <c r="N90" s="5">
        <v>124</v>
      </c>
      <c r="O90" s="5">
        <v>13</v>
      </c>
      <c r="P90" s="5">
        <f>VLOOKUP(B:B,[3]Sheet1!$A$1:$B$65536,2,0)</f>
        <v>257</v>
      </c>
      <c r="Q90" s="5">
        <f>VLOOKUP(B:B,[3]Sheet1!$A$1:$C$65536,3,0)</f>
        <v>4429.63</v>
      </c>
      <c r="R90" s="5">
        <f t="shared" si="39"/>
        <v>160.5</v>
      </c>
      <c r="S90" s="5" t="s">
        <v>12</v>
      </c>
      <c r="T90" s="5">
        <f t="shared" si="62"/>
        <v>442.963</v>
      </c>
      <c r="U90" s="5"/>
      <c r="V90" s="5">
        <v>29</v>
      </c>
      <c r="W90" s="5">
        <v>32</v>
      </c>
      <c r="X90" s="5">
        <f>VLOOKUP(B:B,'[2]SQL Results'!$B$1:$V$65536,21,0)</f>
        <v>46</v>
      </c>
      <c r="Y90" s="5">
        <f>VLOOKUP(B:B,'[2]SQL Results'!$B$1:$U$65536,20,0)</f>
        <v>1708.75</v>
      </c>
      <c r="Z90" s="5">
        <v>16</v>
      </c>
      <c r="AA90" s="5">
        <v>184</v>
      </c>
      <c r="AB90" s="5">
        <f t="shared" si="40"/>
        <v>17</v>
      </c>
      <c r="AC90" s="5" t="s">
        <v>12</v>
      </c>
      <c r="AD90" s="5">
        <f>(Y90-AA90)*0.05</f>
        <v>76.2375</v>
      </c>
      <c r="AE90" s="5"/>
      <c r="AF90" s="5">
        <v>6</v>
      </c>
      <c r="AG90" s="5">
        <v>7</v>
      </c>
      <c r="AH90" s="5">
        <f>VLOOKUP(B:B,'[2]SQL Results'!$B$1:$AA$65536,26,0)</f>
        <v>3</v>
      </c>
      <c r="AI90" s="5">
        <f t="shared" si="41"/>
        <v>-3</v>
      </c>
      <c r="AJ90" s="5" t="s">
        <v>139</v>
      </c>
      <c r="AK90" s="5"/>
      <c r="AL90" s="5">
        <v>9</v>
      </c>
      <c r="AM90" s="5">
        <v>12</v>
      </c>
      <c r="AN90" s="69">
        <f>VLOOKUP(B:B,'[2]SQL Results'!$B$1:$AF$65536,31,0)</f>
        <v>9</v>
      </c>
      <c r="AO90" s="56">
        <f>VLOOKUP(B:B,'[2]SQL Results'!$B$1:$AE$65536,30,0)</f>
        <v>1269</v>
      </c>
      <c r="AP90" s="69">
        <v>675</v>
      </c>
      <c r="AQ90" s="69">
        <f t="shared" si="42"/>
        <v>594</v>
      </c>
      <c r="AR90" s="69">
        <f t="shared" si="43"/>
        <v>0</v>
      </c>
      <c r="AS90" s="69" t="s">
        <v>11</v>
      </c>
      <c r="AT90" s="5">
        <f>AP90*0.03</f>
        <v>20.25</v>
      </c>
      <c r="AU90" s="5">
        <v>77</v>
      </c>
      <c r="AV90" s="5">
        <v>86</v>
      </c>
      <c r="AW90" s="5">
        <f>VLOOKUP(B:B,'[2]SQL Results'!$B$1:$AJ$65536,35,0)</f>
        <v>10055.78</v>
      </c>
      <c r="AX90" s="5">
        <f t="shared" si="44"/>
        <v>171</v>
      </c>
      <c r="AY90" s="5">
        <v>59</v>
      </c>
      <c r="AZ90" s="5">
        <v>112</v>
      </c>
      <c r="BA90" s="5">
        <f t="shared" si="45"/>
        <v>94</v>
      </c>
      <c r="BB90" s="5" t="s">
        <v>12</v>
      </c>
      <c r="BC90" s="5">
        <f>AW90*0.05</f>
        <v>502.789</v>
      </c>
      <c r="BD90" s="5">
        <v>1506</v>
      </c>
      <c r="BE90" s="5">
        <v>1807</v>
      </c>
      <c r="BF90" s="5">
        <v>0</v>
      </c>
      <c r="BG90" s="5">
        <v>882</v>
      </c>
      <c r="BH90" s="5">
        <f t="shared" si="47"/>
        <v>-624</v>
      </c>
      <c r="BI90" s="5" t="s">
        <v>139</v>
      </c>
      <c r="BJ90" s="5">
        <f t="shared" si="61"/>
        <v>35.28</v>
      </c>
      <c r="BK90" s="5">
        <v>29</v>
      </c>
      <c r="BL90" s="5">
        <v>35</v>
      </c>
      <c r="BM90" s="5">
        <f>VLOOKUP(B:B,'[2]SQL Results'!$B$1:$AP$65536,41,0)</f>
        <v>37</v>
      </c>
      <c r="BN90" s="5">
        <f>VLOOKUP(B:B,'[2]SQL Results'!$B$1:$AO$65536,40,0)</f>
        <v>990.54</v>
      </c>
      <c r="BO90" s="5">
        <f t="shared" si="48"/>
        <v>8</v>
      </c>
      <c r="BP90" s="5" t="s">
        <v>12</v>
      </c>
      <c r="BQ90" s="5">
        <f>BN90*0.05</f>
        <v>49.527</v>
      </c>
      <c r="BR90" s="5">
        <f t="shared" si="49"/>
        <v>1222</v>
      </c>
      <c r="BS90" s="5">
        <f t="shared" si="50"/>
        <v>-46</v>
      </c>
    </row>
    <row r="91" customHeight="1" spans="1:71">
      <c r="A91" s="22">
        <v>88</v>
      </c>
      <c r="B91" s="45">
        <v>732</v>
      </c>
      <c r="C91" s="45" t="s">
        <v>238</v>
      </c>
      <c r="D91" s="45" t="s">
        <v>180</v>
      </c>
      <c r="E91" s="45" t="s">
        <v>224</v>
      </c>
      <c r="F91" s="5">
        <v>1300</v>
      </c>
      <c r="G91" s="5">
        <v>1510</v>
      </c>
      <c r="H91" s="5">
        <v>32</v>
      </c>
      <c r="I91" s="5">
        <f t="shared" si="51"/>
        <v>-1268</v>
      </c>
      <c r="J91" s="5" t="s">
        <v>139</v>
      </c>
      <c r="K91" s="5">
        <f t="shared" si="59"/>
        <v>4.48</v>
      </c>
      <c r="L91" s="5">
        <f t="shared" si="60"/>
        <v>-63.4</v>
      </c>
      <c r="M91" s="5">
        <v>79</v>
      </c>
      <c r="N91" s="5">
        <v>95</v>
      </c>
      <c r="O91" s="5">
        <v>14</v>
      </c>
      <c r="P91" s="5">
        <f>VLOOKUP(B:B,[3]Sheet1!$A$1:$B$65536,2,0)</f>
        <v>385</v>
      </c>
      <c r="Q91" s="5">
        <f>VLOOKUP(B:B,[3]Sheet1!$A$1:$C$65536,3,0)</f>
        <v>6410.38</v>
      </c>
      <c r="R91" s="5">
        <f t="shared" si="39"/>
        <v>313</v>
      </c>
      <c r="S91" s="5" t="s">
        <v>12</v>
      </c>
      <c r="T91" s="5">
        <f t="shared" si="62"/>
        <v>641.038</v>
      </c>
      <c r="U91" s="5"/>
      <c r="V91" s="5">
        <v>15</v>
      </c>
      <c r="W91" s="5">
        <v>18</v>
      </c>
      <c r="X91" s="5">
        <f>VLOOKUP(B:B,'[2]SQL Results'!$B$1:$V$65536,21,0)</f>
        <v>1</v>
      </c>
      <c r="Y91" s="5">
        <f>VLOOKUP(B:B,'[2]SQL Results'!$B$1:$U$65536,20,0)</f>
        <v>39.8</v>
      </c>
      <c r="Z91" s="5">
        <v>2</v>
      </c>
      <c r="AA91" s="5">
        <v>0</v>
      </c>
      <c r="AB91" s="5">
        <f t="shared" si="40"/>
        <v>-14</v>
      </c>
      <c r="AC91" s="5" t="s">
        <v>139</v>
      </c>
      <c r="AD91" s="5">
        <f>(Y91-AA91)*0.03</f>
        <v>1.194</v>
      </c>
      <c r="AE91" s="5">
        <f>(X91-V91)*1</f>
        <v>-14</v>
      </c>
      <c r="AF91" s="5">
        <v>3</v>
      </c>
      <c r="AG91" s="5">
        <v>4</v>
      </c>
      <c r="AH91" s="5">
        <f>VLOOKUP(B:B,'[2]SQL Results'!$B$1:$AA$65536,26,0)</f>
        <v>0</v>
      </c>
      <c r="AI91" s="5">
        <f t="shared" si="41"/>
        <v>-3</v>
      </c>
      <c r="AJ91" s="5" t="s">
        <v>139</v>
      </c>
      <c r="AK91" s="5"/>
      <c r="AL91" s="5">
        <v>5</v>
      </c>
      <c r="AM91" s="5">
        <v>8</v>
      </c>
      <c r="AN91" s="69">
        <f>VLOOKUP(B:B,'[2]SQL Results'!$B$1:$AF$65536,31,0)</f>
        <v>1</v>
      </c>
      <c r="AO91" s="56">
        <f>VLOOKUP(B:B,'[2]SQL Results'!$B$1:$AE$65536,30,0)</f>
        <v>135</v>
      </c>
      <c r="AP91" s="69">
        <v>135</v>
      </c>
      <c r="AQ91" s="69">
        <f t="shared" si="42"/>
        <v>0</v>
      </c>
      <c r="AR91" s="69">
        <f t="shared" si="43"/>
        <v>-4</v>
      </c>
      <c r="AS91" s="69" t="s">
        <v>139</v>
      </c>
      <c r="AT91" s="5">
        <f>AP91*0.02</f>
        <v>2.7</v>
      </c>
      <c r="AU91" s="5">
        <v>54</v>
      </c>
      <c r="AV91" s="5">
        <v>60</v>
      </c>
      <c r="AW91" s="5">
        <f>VLOOKUP(B:B,'[2]SQL Results'!$B$1:$AJ$65536,35,0)</f>
        <v>577</v>
      </c>
      <c r="AX91" s="5">
        <f t="shared" si="44"/>
        <v>10</v>
      </c>
      <c r="AY91" s="5">
        <v>10</v>
      </c>
      <c r="AZ91" s="5">
        <v>0</v>
      </c>
      <c r="BA91" s="5">
        <f t="shared" si="45"/>
        <v>-44</v>
      </c>
      <c r="BB91" s="5" t="s">
        <v>139</v>
      </c>
      <c r="BC91" s="5">
        <f>AW91*0.03</f>
        <v>17.31</v>
      </c>
      <c r="BD91" s="5">
        <v>4906</v>
      </c>
      <c r="BE91" s="5">
        <v>5520</v>
      </c>
      <c r="BF91" s="5">
        <v>0</v>
      </c>
      <c r="BG91" s="5">
        <v>68.5</v>
      </c>
      <c r="BH91" s="5">
        <f t="shared" si="47"/>
        <v>-4837.5</v>
      </c>
      <c r="BI91" s="5" t="s">
        <v>139</v>
      </c>
      <c r="BJ91" s="5">
        <f t="shared" si="61"/>
        <v>2.74</v>
      </c>
      <c r="BK91" s="5">
        <v>19</v>
      </c>
      <c r="BL91" s="5">
        <v>23</v>
      </c>
      <c r="BM91" s="5">
        <f>VLOOKUP(B:B,'[2]SQL Results'!$B$1:$AP$65536,41,0)</f>
        <v>7</v>
      </c>
      <c r="BN91" s="5">
        <f>VLOOKUP(B:B,'[2]SQL Results'!$B$1:$AO$65536,40,0)</f>
        <v>194.65</v>
      </c>
      <c r="BO91" s="5">
        <f t="shared" si="48"/>
        <v>-12</v>
      </c>
      <c r="BP91" s="5" t="s">
        <v>139</v>
      </c>
      <c r="BQ91" s="5">
        <f>BN91*0.03</f>
        <v>5.8395</v>
      </c>
      <c r="BR91" s="5">
        <f t="shared" si="49"/>
        <v>675</v>
      </c>
      <c r="BS91" s="5">
        <f t="shared" si="50"/>
        <v>-77</v>
      </c>
    </row>
    <row r="92" customHeight="1" spans="1:71">
      <c r="A92" s="22">
        <v>89</v>
      </c>
      <c r="B92" s="45">
        <v>748</v>
      </c>
      <c r="C92" s="45" t="s">
        <v>239</v>
      </c>
      <c r="D92" s="45" t="s">
        <v>148</v>
      </c>
      <c r="E92" s="45" t="s">
        <v>224</v>
      </c>
      <c r="F92" s="5">
        <v>1280</v>
      </c>
      <c r="G92" s="5">
        <v>1486</v>
      </c>
      <c r="H92" s="5">
        <v>680</v>
      </c>
      <c r="I92" s="5">
        <f t="shared" si="51"/>
        <v>-600</v>
      </c>
      <c r="J92" s="5" t="s">
        <v>139</v>
      </c>
      <c r="K92" s="5">
        <f t="shared" si="59"/>
        <v>95.2</v>
      </c>
      <c r="L92" s="5">
        <f t="shared" si="60"/>
        <v>-30</v>
      </c>
      <c r="M92" s="5">
        <v>103</v>
      </c>
      <c r="N92" s="5">
        <v>124</v>
      </c>
      <c r="O92" s="5">
        <v>10</v>
      </c>
      <c r="P92" s="5">
        <f>VLOOKUP(B:B,[3]Sheet1!$A$1:$B$65536,2,0)</f>
        <v>421</v>
      </c>
      <c r="Q92" s="5">
        <f>VLOOKUP(B:B,[3]Sheet1!$A$1:$C$65536,3,0)</f>
        <v>6799.49</v>
      </c>
      <c r="R92" s="5">
        <f t="shared" si="39"/>
        <v>323</v>
      </c>
      <c r="S92" s="5" t="s">
        <v>12</v>
      </c>
      <c r="T92" s="5">
        <f t="shared" si="62"/>
        <v>679.949</v>
      </c>
      <c r="U92" s="5"/>
      <c r="V92" s="5">
        <v>21</v>
      </c>
      <c r="W92" s="5">
        <v>25</v>
      </c>
      <c r="X92" s="5">
        <f>VLOOKUP(B:B,'[2]SQL Results'!$B$1:$V$65536,21,0)</f>
        <v>34</v>
      </c>
      <c r="Y92" s="5">
        <f>VLOOKUP(B:B,'[2]SQL Results'!$B$1:$U$65536,20,0)</f>
        <v>1074.02</v>
      </c>
      <c r="Z92" s="5">
        <v>49</v>
      </c>
      <c r="AA92" s="5">
        <v>805</v>
      </c>
      <c r="AB92" s="5">
        <f t="shared" si="40"/>
        <v>13</v>
      </c>
      <c r="AC92" s="5" t="s">
        <v>12</v>
      </c>
      <c r="AD92" s="5">
        <f>(Y92-AA92)*0.05</f>
        <v>13.451</v>
      </c>
      <c r="AE92" s="5"/>
      <c r="AF92" s="5">
        <v>5</v>
      </c>
      <c r="AG92" s="5">
        <v>6</v>
      </c>
      <c r="AH92" s="5">
        <f>VLOOKUP(B:B,'[2]SQL Results'!$B$1:$AA$65536,26,0)</f>
        <v>0</v>
      </c>
      <c r="AI92" s="5">
        <f t="shared" si="41"/>
        <v>-5</v>
      </c>
      <c r="AJ92" s="5" t="s">
        <v>139</v>
      </c>
      <c r="AK92" s="5"/>
      <c r="AL92" s="5">
        <v>7</v>
      </c>
      <c r="AM92" s="5">
        <v>11</v>
      </c>
      <c r="AN92" s="69">
        <f>VLOOKUP(B:B,'[2]SQL Results'!$B$1:$AF$65536,31,0)</f>
        <v>2</v>
      </c>
      <c r="AO92" s="56">
        <f>VLOOKUP(B:B,'[2]SQL Results'!$B$1:$AE$65536,30,0)</f>
        <v>270</v>
      </c>
      <c r="AP92" s="69">
        <v>270</v>
      </c>
      <c r="AQ92" s="69">
        <f t="shared" si="42"/>
        <v>0</v>
      </c>
      <c r="AR92" s="69">
        <f t="shared" si="43"/>
        <v>-5</v>
      </c>
      <c r="AS92" s="69" t="s">
        <v>139</v>
      </c>
      <c r="AT92" s="5">
        <f>AP92*0.02</f>
        <v>5.4</v>
      </c>
      <c r="AU92" s="5">
        <v>65</v>
      </c>
      <c r="AV92" s="5">
        <v>72</v>
      </c>
      <c r="AW92" s="5">
        <f>VLOOKUP(B:B,'[2]SQL Results'!$B$1:$AJ$65536,35,0)</f>
        <v>6878</v>
      </c>
      <c r="AX92" s="5">
        <f t="shared" si="44"/>
        <v>126</v>
      </c>
      <c r="AY92" s="5">
        <v>28</v>
      </c>
      <c r="AZ92" s="5">
        <v>98</v>
      </c>
      <c r="BA92" s="5">
        <f t="shared" si="45"/>
        <v>61</v>
      </c>
      <c r="BB92" s="5" t="s">
        <v>12</v>
      </c>
      <c r="BC92" s="5">
        <f>AW92*0.05</f>
        <v>343.9</v>
      </c>
      <c r="BD92" s="5">
        <v>3170</v>
      </c>
      <c r="BE92" s="5">
        <v>3557</v>
      </c>
      <c r="BF92" s="5">
        <v>0</v>
      </c>
      <c r="BG92" s="5">
        <v>1226</v>
      </c>
      <c r="BH92" s="5">
        <f t="shared" si="47"/>
        <v>-1944</v>
      </c>
      <c r="BI92" s="5" t="s">
        <v>139</v>
      </c>
      <c r="BJ92" s="5">
        <f t="shared" si="61"/>
        <v>49.04</v>
      </c>
      <c r="BK92" s="5">
        <v>24</v>
      </c>
      <c r="BL92" s="5">
        <v>29</v>
      </c>
      <c r="BM92" s="5">
        <f>VLOOKUP(B:B,'[2]SQL Results'!$B$1:$AP$65536,41,0)</f>
        <v>18</v>
      </c>
      <c r="BN92" s="5">
        <f>VLOOKUP(B:B,'[2]SQL Results'!$B$1:$AO$65536,40,0)</f>
        <v>454.71</v>
      </c>
      <c r="BO92" s="5">
        <f t="shared" si="48"/>
        <v>-6</v>
      </c>
      <c r="BP92" s="5" t="s">
        <v>139</v>
      </c>
      <c r="BQ92" s="5">
        <f>BN92*0.03</f>
        <v>13.6413</v>
      </c>
      <c r="BR92" s="5">
        <f t="shared" si="49"/>
        <v>1201</v>
      </c>
      <c r="BS92" s="5">
        <f t="shared" si="50"/>
        <v>-30</v>
      </c>
    </row>
    <row r="93" customHeight="1" spans="1:71">
      <c r="A93" s="22">
        <v>90</v>
      </c>
      <c r="B93" s="45">
        <v>102567</v>
      </c>
      <c r="C93" s="45" t="s">
        <v>240</v>
      </c>
      <c r="D93" s="45" t="s">
        <v>180</v>
      </c>
      <c r="E93" s="45" t="s">
        <v>224</v>
      </c>
      <c r="F93" s="5">
        <v>697</v>
      </c>
      <c r="G93" s="5">
        <v>800</v>
      </c>
      <c r="H93" s="5">
        <v>32</v>
      </c>
      <c r="I93" s="5">
        <f t="shared" si="51"/>
        <v>-665</v>
      </c>
      <c r="J93" s="5" t="s">
        <v>139</v>
      </c>
      <c r="K93" s="5">
        <f t="shared" si="59"/>
        <v>4.48</v>
      </c>
      <c r="L93" s="5">
        <f t="shared" si="60"/>
        <v>-33.25</v>
      </c>
      <c r="M93" s="5">
        <v>74</v>
      </c>
      <c r="N93" s="5">
        <v>89</v>
      </c>
      <c r="O93" s="5">
        <v>7</v>
      </c>
      <c r="P93" s="5">
        <f>VLOOKUP(B:B,[3]Sheet1!$A$1:$B$65536,2,0)</f>
        <v>88</v>
      </c>
      <c r="Q93" s="5">
        <f>VLOOKUP(B:B,[3]Sheet1!$A$1:$C$65536,3,0)</f>
        <v>1723.24</v>
      </c>
      <c r="R93" s="5">
        <f t="shared" si="39"/>
        <v>17.5</v>
      </c>
      <c r="S93" s="5" t="s">
        <v>12</v>
      </c>
      <c r="T93" s="5">
        <f t="shared" si="62"/>
        <v>172.324</v>
      </c>
      <c r="U93" s="5"/>
      <c r="V93" s="5">
        <v>6</v>
      </c>
      <c r="W93" s="5">
        <v>7</v>
      </c>
      <c r="X93" s="5">
        <f>VLOOKUP(B:B,'[2]SQL Results'!$B$1:$V$65536,21,0)</f>
        <v>9</v>
      </c>
      <c r="Y93" s="5">
        <f>VLOOKUP(B:B,'[2]SQL Results'!$B$1:$U$65536,20,0)</f>
        <v>380.54</v>
      </c>
      <c r="Z93" s="5">
        <v>7</v>
      </c>
      <c r="AA93" s="5">
        <v>0</v>
      </c>
      <c r="AB93" s="5">
        <f t="shared" si="40"/>
        <v>3</v>
      </c>
      <c r="AC93" s="5" t="s">
        <v>12</v>
      </c>
      <c r="AD93" s="5">
        <f>(Y93-AA93)*0.05</f>
        <v>19.027</v>
      </c>
      <c r="AE93" s="5"/>
      <c r="AF93" s="5">
        <v>3</v>
      </c>
      <c r="AG93" s="5">
        <v>4</v>
      </c>
      <c r="AH93" s="5">
        <f>VLOOKUP(B:B,'[2]SQL Results'!$B$1:$AA$65536,26,0)</f>
        <v>0</v>
      </c>
      <c r="AI93" s="5">
        <f t="shared" si="41"/>
        <v>-3</v>
      </c>
      <c r="AJ93" s="5" t="s">
        <v>139</v>
      </c>
      <c r="AK93" s="5"/>
      <c r="AL93" s="5">
        <v>7</v>
      </c>
      <c r="AM93" s="5">
        <v>11</v>
      </c>
      <c r="AN93" s="69">
        <f>VLOOKUP(B:B,'[2]SQL Results'!$B$1:$AF$65536,31,0)</f>
        <v>2</v>
      </c>
      <c r="AO93" s="56">
        <f>VLOOKUP(B:B,'[2]SQL Results'!$B$1:$AE$65536,30,0)</f>
        <v>643</v>
      </c>
      <c r="AP93" s="69">
        <v>123</v>
      </c>
      <c r="AQ93" s="69">
        <f t="shared" si="42"/>
        <v>520</v>
      </c>
      <c r="AR93" s="69">
        <f t="shared" si="43"/>
        <v>-5</v>
      </c>
      <c r="AS93" s="69" t="s">
        <v>139</v>
      </c>
      <c r="AT93" s="5">
        <f>AP93*0.02</f>
        <v>2.46</v>
      </c>
      <c r="AU93" s="5">
        <v>54</v>
      </c>
      <c r="AV93" s="5">
        <v>60</v>
      </c>
      <c r="AW93" s="5">
        <f>VLOOKUP(B:B,'[2]SQL Results'!$B$1:$AJ$65536,35,0)</f>
        <v>2062</v>
      </c>
      <c r="AX93" s="5">
        <f t="shared" si="44"/>
        <v>38</v>
      </c>
      <c r="AY93" s="5">
        <v>12</v>
      </c>
      <c r="AZ93" s="5">
        <v>26</v>
      </c>
      <c r="BA93" s="5">
        <f t="shared" si="45"/>
        <v>-16</v>
      </c>
      <c r="BB93" s="5" t="s">
        <v>139</v>
      </c>
      <c r="BC93" s="5">
        <f>AW93*0.03</f>
        <v>61.86</v>
      </c>
      <c r="BD93" s="5">
        <v>1806</v>
      </c>
      <c r="BE93" s="5">
        <v>2167</v>
      </c>
      <c r="BF93" s="5">
        <v>0</v>
      </c>
      <c r="BG93" s="5">
        <v>2293.56</v>
      </c>
      <c r="BH93" s="5">
        <f t="shared" si="47"/>
        <v>487.56</v>
      </c>
      <c r="BI93" s="5" t="s">
        <v>12</v>
      </c>
      <c r="BJ93" s="5">
        <f>(BG93-BF93)*0.07</f>
        <v>160.5492</v>
      </c>
      <c r="BK93" s="5">
        <v>19</v>
      </c>
      <c r="BL93" s="5">
        <v>23</v>
      </c>
      <c r="BM93" s="5">
        <f>VLOOKUP(B:B,'[2]SQL Results'!$B$1:$AP$65536,41,0)</f>
        <v>2</v>
      </c>
      <c r="BN93" s="5">
        <f>VLOOKUP(B:B,'[2]SQL Results'!$B$1:$AO$65536,40,0)</f>
        <v>53.05</v>
      </c>
      <c r="BO93" s="5">
        <f t="shared" si="48"/>
        <v>-17</v>
      </c>
      <c r="BP93" s="5" t="s">
        <v>139</v>
      </c>
      <c r="BQ93" s="5">
        <f>BN93*0.03</f>
        <v>1.5915</v>
      </c>
      <c r="BR93" s="5">
        <f t="shared" si="49"/>
        <v>422</v>
      </c>
      <c r="BS93" s="5">
        <f t="shared" si="50"/>
        <v>-33</v>
      </c>
    </row>
    <row r="94" customHeight="1" spans="1:71">
      <c r="A94" s="22">
        <v>91</v>
      </c>
      <c r="B94" s="45">
        <v>102564</v>
      </c>
      <c r="C94" s="45" t="s">
        <v>241</v>
      </c>
      <c r="D94" s="45" t="s">
        <v>141</v>
      </c>
      <c r="E94" s="45" t="s">
        <v>224</v>
      </c>
      <c r="F94" s="5">
        <v>697</v>
      </c>
      <c r="G94" s="5">
        <v>800</v>
      </c>
      <c r="H94" s="5">
        <v>885</v>
      </c>
      <c r="I94" s="5">
        <f t="shared" si="51"/>
        <v>188</v>
      </c>
      <c r="J94" s="5" t="s">
        <v>12</v>
      </c>
      <c r="K94" s="5">
        <f>H94*0.25</f>
        <v>221.25</v>
      </c>
      <c r="L94" s="5"/>
      <c r="M94" s="5">
        <v>74</v>
      </c>
      <c r="N94" s="5">
        <v>89</v>
      </c>
      <c r="O94" s="5">
        <v>14</v>
      </c>
      <c r="P94" s="5">
        <f>VLOOKUP(B:B,[3]Sheet1!$A$1:$B$65536,2,0)</f>
        <v>102</v>
      </c>
      <c r="Q94" s="5">
        <f>VLOOKUP(B:B,[3]Sheet1!$A$1:$C$65536,3,0)</f>
        <v>2008.27</v>
      </c>
      <c r="R94" s="5">
        <f t="shared" si="39"/>
        <v>35</v>
      </c>
      <c r="S94" s="5" t="s">
        <v>12</v>
      </c>
      <c r="T94" s="5">
        <f t="shared" si="62"/>
        <v>200.827</v>
      </c>
      <c r="U94" s="5"/>
      <c r="V94" s="5">
        <v>15</v>
      </c>
      <c r="W94" s="5">
        <v>18</v>
      </c>
      <c r="X94" s="5">
        <f>VLOOKUP(B:B,'[2]SQL Results'!$B$1:$V$65536,21,0)</f>
        <v>24</v>
      </c>
      <c r="Y94" s="5">
        <f>VLOOKUP(B:B,'[2]SQL Results'!$B$1:$U$65536,20,0)</f>
        <v>763.48</v>
      </c>
      <c r="Z94" s="5">
        <v>18</v>
      </c>
      <c r="AA94" s="5">
        <v>144.62</v>
      </c>
      <c r="AB94" s="5">
        <f t="shared" si="40"/>
        <v>9</v>
      </c>
      <c r="AC94" s="5" t="s">
        <v>12</v>
      </c>
      <c r="AD94" s="5">
        <f>(Y94-AA94)*0.05</f>
        <v>30.943</v>
      </c>
      <c r="AE94" s="5"/>
      <c r="AF94" s="5">
        <v>3</v>
      </c>
      <c r="AG94" s="5">
        <v>4</v>
      </c>
      <c r="AH94" s="5">
        <f>VLOOKUP(B:B,'[2]SQL Results'!$B$1:$AA$65536,26,0)</f>
        <v>0</v>
      </c>
      <c r="AI94" s="5">
        <f t="shared" si="41"/>
        <v>-3</v>
      </c>
      <c r="AJ94" s="5" t="s">
        <v>139</v>
      </c>
      <c r="AK94" s="5"/>
      <c r="AL94" s="5">
        <v>5</v>
      </c>
      <c r="AM94" s="5">
        <v>8</v>
      </c>
      <c r="AN94" s="69">
        <f>VLOOKUP(B:B,'[2]SQL Results'!$B$1:$AF$65536,31,0)</f>
        <v>4</v>
      </c>
      <c r="AO94" s="56">
        <f>VLOOKUP(B:B,'[2]SQL Results'!$B$1:$AE$65536,30,0)</f>
        <v>596</v>
      </c>
      <c r="AP94" s="69">
        <v>398</v>
      </c>
      <c r="AQ94" s="69">
        <f t="shared" si="42"/>
        <v>198</v>
      </c>
      <c r="AR94" s="69">
        <f t="shared" si="43"/>
        <v>-1</v>
      </c>
      <c r="AS94" s="69" t="s">
        <v>139</v>
      </c>
      <c r="AT94" s="5">
        <f>AP94*0.02</f>
        <v>7.96</v>
      </c>
      <c r="AU94" s="5">
        <v>39</v>
      </c>
      <c r="AV94" s="5">
        <v>43</v>
      </c>
      <c r="AW94" s="5">
        <f>VLOOKUP(B:B,'[2]SQL Results'!$B$1:$AJ$65536,35,0)</f>
        <v>3367</v>
      </c>
      <c r="AX94" s="5">
        <f t="shared" si="44"/>
        <v>59</v>
      </c>
      <c r="AY94" s="5">
        <v>19</v>
      </c>
      <c r="AZ94" s="5">
        <v>40</v>
      </c>
      <c r="BA94" s="5">
        <f t="shared" si="45"/>
        <v>20</v>
      </c>
      <c r="BB94" s="5" t="s">
        <v>12</v>
      </c>
      <c r="BC94" s="5">
        <f>AW94*0.05</f>
        <v>168.35</v>
      </c>
      <c r="BD94" s="5">
        <v>1806</v>
      </c>
      <c r="BE94" s="5">
        <v>2167</v>
      </c>
      <c r="BF94" s="5">
        <v>0</v>
      </c>
      <c r="BG94" s="5">
        <v>919.5</v>
      </c>
      <c r="BH94" s="5">
        <f t="shared" si="47"/>
        <v>-886.5</v>
      </c>
      <c r="BI94" s="5" t="s">
        <v>139</v>
      </c>
      <c r="BJ94" s="5">
        <f>(BG94-BF94)*0.04</f>
        <v>36.78</v>
      </c>
      <c r="BK94" s="5">
        <v>19</v>
      </c>
      <c r="BL94" s="5">
        <v>23</v>
      </c>
      <c r="BM94" s="5">
        <f>VLOOKUP(B:B,'[2]SQL Results'!$B$1:$AP$65536,41,0)</f>
        <v>32</v>
      </c>
      <c r="BN94" s="5">
        <f>VLOOKUP(B:B,'[2]SQL Results'!$B$1:$AO$65536,40,0)</f>
        <v>795.42</v>
      </c>
      <c r="BO94" s="5">
        <f t="shared" si="48"/>
        <v>13</v>
      </c>
      <c r="BP94" s="5" t="s">
        <v>12</v>
      </c>
      <c r="BQ94" s="5">
        <f>BN94*0.05</f>
        <v>39.771</v>
      </c>
      <c r="BR94" s="5">
        <f t="shared" si="49"/>
        <v>706</v>
      </c>
      <c r="BS94" s="5">
        <f t="shared" si="50"/>
        <v>0</v>
      </c>
    </row>
    <row r="95" customHeight="1" spans="1:71">
      <c r="A95" s="22">
        <v>92</v>
      </c>
      <c r="B95" s="45">
        <v>52</v>
      </c>
      <c r="C95" s="45" t="s">
        <v>242</v>
      </c>
      <c r="D95" s="45" t="s">
        <v>143</v>
      </c>
      <c r="E95" s="45" t="s">
        <v>243</v>
      </c>
      <c r="F95" s="5">
        <v>1996</v>
      </c>
      <c r="G95" s="5">
        <v>2245</v>
      </c>
      <c r="H95" s="5">
        <v>1457.93</v>
      </c>
      <c r="I95" s="5">
        <f t="shared" si="51"/>
        <v>-538.07</v>
      </c>
      <c r="J95" s="5" t="s">
        <v>139</v>
      </c>
      <c r="K95" s="5">
        <f>H95*0.14</f>
        <v>204.1102</v>
      </c>
      <c r="L95" s="5">
        <f>I95*0.05</f>
        <v>-26.9035</v>
      </c>
      <c r="M95" s="5">
        <v>108</v>
      </c>
      <c r="N95" s="5">
        <v>130</v>
      </c>
      <c r="O95" s="5">
        <v>1</v>
      </c>
      <c r="P95" s="5">
        <f>VLOOKUP(B:B,[3]Sheet1!$A$1:$B$65536,2,0)</f>
        <v>222</v>
      </c>
      <c r="Q95" s="5">
        <f>VLOOKUP(B:B,[3]Sheet1!$A$1:$C$65536,3,0)</f>
        <v>4384.43</v>
      </c>
      <c r="R95" s="5">
        <f t="shared" si="39"/>
        <v>114.5</v>
      </c>
      <c r="S95" s="5" t="s">
        <v>12</v>
      </c>
      <c r="T95" s="5">
        <f t="shared" si="62"/>
        <v>438.443</v>
      </c>
      <c r="U95" s="5"/>
      <c r="V95" s="5">
        <v>29</v>
      </c>
      <c r="W95" s="5">
        <v>32</v>
      </c>
      <c r="X95" s="5">
        <f>VLOOKUP(B:B,'[2]SQL Results'!$B$1:$V$65536,21,0)</f>
        <v>11</v>
      </c>
      <c r="Y95" s="5">
        <f>VLOOKUP(B:B,'[2]SQL Results'!$B$1:$U$65536,20,0)</f>
        <v>416.4</v>
      </c>
      <c r="Z95" s="5">
        <v>15</v>
      </c>
      <c r="AA95" s="5">
        <v>64</v>
      </c>
      <c r="AB95" s="5">
        <f t="shared" si="40"/>
        <v>-18</v>
      </c>
      <c r="AC95" s="5" t="s">
        <v>139</v>
      </c>
      <c r="AD95" s="5">
        <f>(Y95-AA95)*0.03</f>
        <v>10.572</v>
      </c>
      <c r="AE95" s="5">
        <f>(X95-V95)*1</f>
        <v>-18</v>
      </c>
      <c r="AF95" s="5">
        <v>6</v>
      </c>
      <c r="AG95" s="5">
        <v>7</v>
      </c>
      <c r="AH95" s="5">
        <f>VLOOKUP(B:B,'[2]SQL Results'!$B$1:$AA$65536,26,0)</f>
        <v>6</v>
      </c>
      <c r="AI95" s="5">
        <f t="shared" si="41"/>
        <v>0</v>
      </c>
      <c r="AJ95" s="5" t="s">
        <v>11</v>
      </c>
      <c r="AK95" s="5"/>
      <c r="AL95" s="5">
        <v>8</v>
      </c>
      <c r="AM95" s="5">
        <v>11</v>
      </c>
      <c r="AN95" s="69">
        <f>VLOOKUP(B:B,'[2]SQL Results'!$B$1:$AF$65536,31,0)</f>
        <v>15</v>
      </c>
      <c r="AO95" s="56">
        <f>VLOOKUP(B:B,'[2]SQL Results'!$B$1:$AE$65536,30,0)</f>
        <v>2117</v>
      </c>
      <c r="AP95" s="69">
        <v>381</v>
      </c>
      <c r="AQ95" s="69">
        <f t="shared" si="42"/>
        <v>1736</v>
      </c>
      <c r="AR95" s="69">
        <f t="shared" si="43"/>
        <v>7</v>
      </c>
      <c r="AS95" s="69" t="s">
        <v>12</v>
      </c>
      <c r="AT95" s="5">
        <f>AP95*0.04+AQ95*0.01</f>
        <v>32.6</v>
      </c>
      <c r="AU95" s="5">
        <v>68</v>
      </c>
      <c r="AV95" s="5">
        <v>76</v>
      </c>
      <c r="AW95" s="5">
        <f>VLOOKUP(B:B,'[2]SQL Results'!$B$1:$AJ$65536,35,0)</f>
        <v>3028.8</v>
      </c>
      <c r="AX95" s="5">
        <f t="shared" si="44"/>
        <v>53</v>
      </c>
      <c r="AY95" s="5">
        <v>49</v>
      </c>
      <c r="AZ95" s="5">
        <v>4</v>
      </c>
      <c r="BA95" s="5">
        <f t="shared" si="45"/>
        <v>-15</v>
      </c>
      <c r="BB95" s="5" t="s">
        <v>139</v>
      </c>
      <c r="BC95" s="5">
        <f>AW95*0.03</f>
        <v>90.864</v>
      </c>
      <c r="BD95" s="5">
        <v>3033</v>
      </c>
      <c r="BE95" s="5">
        <v>3392</v>
      </c>
      <c r="BF95" s="5">
        <v>0</v>
      </c>
      <c r="BG95" s="5">
        <v>2548.5</v>
      </c>
      <c r="BH95" s="5">
        <f t="shared" si="47"/>
        <v>-484.5</v>
      </c>
      <c r="BI95" s="5" t="s">
        <v>139</v>
      </c>
      <c r="BJ95" s="5">
        <f>(BG95-BF95)*0.04</f>
        <v>101.94</v>
      </c>
      <c r="BK95" s="5">
        <v>29</v>
      </c>
      <c r="BL95" s="5">
        <v>35</v>
      </c>
      <c r="BM95" s="5">
        <f>VLOOKUP(B:B,'[2]SQL Results'!$B$1:$AP$65536,41,0)</f>
        <v>10</v>
      </c>
      <c r="BN95" s="5">
        <f>VLOOKUP(B:B,'[2]SQL Results'!$B$1:$AO$65536,40,0)</f>
        <v>288.9</v>
      </c>
      <c r="BO95" s="5">
        <f t="shared" si="48"/>
        <v>-19</v>
      </c>
      <c r="BP95" s="5" t="s">
        <v>139</v>
      </c>
      <c r="BQ95" s="5">
        <f>BN95*0.03</f>
        <v>8.667</v>
      </c>
      <c r="BR95" s="5">
        <f t="shared" si="49"/>
        <v>887</v>
      </c>
      <c r="BS95" s="5">
        <f t="shared" si="50"/>
        <v>-45</v>
      </c>
    </row>
    <row r="96" customHeight="1" spans="1:71">
      <c r="A96" s="22">
        <v>93</v>
      </c>
      <c r="B96" s="45">
        <v>56</v>
      </c>
      <c r="C96" s="45" t="s">
        <v>244</v>
      </c>
      <c r="D96" s="45" t="s">
        <v>180</v>
      </c>
      <c r="E96" s="45" t="s">
        <v>243</v>
      </c>
      <c r="F96" s="5">
        <v>3070</v>
      </c>
      <c r="G96" s="5">
        <v>3327</v>
      </c>
      <c r="H96" s="5">
        <v>3378.59</v>
      </c>
      <c r="I96" s="5">
        <f t="shared" si="51"/>
        <v>308.59</v>
      </c>
      <c r="J96" s="5" t="s">
        <v>12</v>
      </c>
      <c r="K96" s="5">
        <f>H96*0.25</f>
        <v>844.6475</v>
      </c>
      <c r="L96" s="5"/>
      <c r="M96" s="5">
        <v>79</v>
      </c>
      <c r="N96" s="5">
        <v>95</v>
      </c>
      <c r="O96" s="5">
        <v>6</v>
      </c>
      <c r="P96" s="5">
        <f>VLOOKUP(B:B,[3]Sheet1!$A$1:$B$65536,2,0)</f>
        <v>133</v>
      </c>
      <c r="Q96" s="5">
        <f>VLOOKUP(B:B,[3]Sheet1!$A$1:$C$65536,3,0)</f>
        <v>2541.01</v>
      </c>
      <c r="R96" s="5">
        <f t="shared" si="39"/>
        <v>57</v>
      </c>
      <c r="S96" s="5" t="s">
        <v>12</v>
      </c>
      <c r="T96" s="5">
        <f t="shared" si="62"/>
        <v>254.101</v>
      </c>
      <c r="U96" s="5"/>
      <c r="V96" s="5">
        <v>15</v>
      </c>
      <c r="W96" s="5">
        <v>18</v>
      </c>
      <c r="X96" s="5">
        <f>VLOOKUP(B:B,'[2]SQL Results'!$B$1:$V$65536,21,0)</f>
        <v>7</v>
      </c>
      <c r="Y96" s="5">
        <f>VLOOKUP(B:B,'[2]SQL Results'!$B$1:$U$65536,20,0)</f>
        <v>233.16</v>
      </c>
      <c r="Z96" s="5">
        <v>0</v>
      </c>
      <c r="AA96" s="5">
        <v>0</v>
      </c>
      <c r="AB96" s="5">
        <f t="shared" si="40"/>
        <v>-8</v>
      </c>
      <c r="AC96" s="5" t="s">
        <v>139</v>
      </c>
      <c r="AD96" s="5">
        <f>(Y96-AA96)*0.03</f>
        <v>6.9948</v>
      </c>
      <c r="AE96" s="5">
        <f>(X96-V96)*1</f>
        <v>-8</v>
      </c>
      <c r="AF96" s="5">
        <v>3</v>
      </c>
      <c r="AG96" s="5">
        <v>4</v>
      </c>
      <c r="AH96" s="5">
        <f>VLOOKUP(B:B,'[2]SQL Results'!$B$1:$AA$65536,26,0)</f>
        <v>0</v>
      </c>
      <c r="AI96" s="5">
        <f t="shared" si="41"/>
        <v>-3</v>
      </c>
      <c r="AJ96" s="5" t="s">
        <v>139</v>
      </c>
      <c r="AK96" s="5"/>
      <c r="AL96" s="5">
        <v>6</v>
      </c>
      <c r="AM96" s="5">
        <v>9</v>
      </c>
      <c r="AN96" s="69">
        <f>VLOOKUP(B:B,'[2]SQL Results'!$B$1:$AF$65536,31,0)</f>
        <v>18</v>
      </c>
      <c r="AO96" s="56">
        <f>VLOOKUP(B:B,'[2]SQL Results'!$B$1:$AE$65536,30,0)</f>
        <v>2709</v>
      </c>
      <c r="AP96" s="69">
        <v>135</v>
      </c>
      <c r="AQ96" s="69">
        <f t="shared" si="42"/>
        <v>2574</v>
      </c>
      <c r="AR96" s="69">
        <f t="shared" si="43"/>
        <v>12</v>
      </c>
      <c r="AS96" s="69" t="s">
        <v>12</v>
      </c>
      <c r="AT96" s="5">
        <f>AP96*0.04+AQ96*0.01</f>
        <v>31.14</v>
      </c>
      <c r="AU96" s="5">
        <v>54</v>
      </c>
      <c r="AV96" s="5">
        <v>60</v>
      </c>
      <c r="AW96" s="5">
        <f>VLOOKUP(B:B,'[2]SQL Results'!$B$1:$AJ$65536,35,0)</f>
        <v>2250.85</v>
      </c>
      <c r="AX96" s="5">
        <f t="shared" si="44"/>
        <v>42</v>
      </c>
      <c r="AY96" s="5">
        <v>14</v>
      </c>
      <c r="AZ96" s="5">
        <v>28</v>
      </c>
      <c r="BA96" s="5">
        <f t="shared" si="45"/>
        <v>-12</v>
      </c>
      <c r="BB96" s="5" t="s">
        <v>139</v>
      </c>
      <c r="BC96" s="5">
        <f>AW96*0.03</f>
        <v>67.5255</v>
      </c>
      <c r="BD96" s="5">
        <v>4906</v>
      </c>
      <c r="BE96" s="5">
        <v>5520</v>
      </c>
      <c r="BF96" s="5">
        <v>350</v>
      </c>
      <c r="BG96" s="5">
        <v>6444.63</v>
      </c>
      <c r="BH96" s="5">
        <f t="shared" si="47"/>
        <v>1538.63</v>
      </c>
      <c r="BI96" s="5" t="s">
        <v>12</v>
      </c>
      <c r="BJ96" s="5">
        <f>(BG96-BF96)*0.07</f>
        <v>426.6241</v>
      </c>
      <c r="BK96" s="5">
        <v>19</v>
      </c>
      <c r="BL96" s="5">
        <v>23</v>
      </c>
      <c r="BM96" s="5">
        <f>VLOOKUP(B:B,'[2]SQL Results'!$B$1:$AP$65536,41,0)</f>
        <v>24</v>
      </c>
      <c r="BN96" s="5">
        <f>VLOOKUP(B:B,'[2]SQL Results'!$B$1:$AO$65536,40,0)</f>
        <v>623.36</v>
      </c>
      <c r="BO96" s="5">
        <f t="shared" si="48"/>
        <v>5</v>
      </c>
      <c r="BP96" s="5" t="s">
        <v>12</v>
      </c>
      <c r="BQ96" s="5">
        <f>BN96*0.05</f>
        <v>31.168</v>
      </c>
      <c r="BR96" s="5">
        <f t="shared" si="49"/>
        <v>1662</v>
      </c>
      <c r="BS96" s="5">
        <f t="shared" si="50"/>
        <v>-8</v>
      </c>
    </row>
    <row r="97" customHeight="1" spans="1:71">
      <c r="A97" s="22">
        <v>94</v>
      </c>
      <c r="B97" s="45">
        <v>54</v>
      </c>
      <c r="C97" s="45" t="s">
        <v>245</v>
      </c>
      <c r="D97" s="45" t="s">
        <v>150</v>
      </c>
      <c r="E97" s="45" t="s">
        <v>243</v>
      </c>
      <c r="F97" s="5">
        <v>1412</v>
      </c>
      <c r="G97" s="5">
        <v>1644</v>
      </c>
      <c r="H97" s="5">
        <v>2297</v>
      </c>
      <c r="I97" s="5">
        <f t="shared" si="51"/>
        <v>885</v>
      </c>
      <c r="J97" s="5" t="s">
        <v>12</v>
      </c>
      <c r="K97" s="5">
        <f>H97*0.25</f>
        <v>574.25</v>
      </c>
      <c r="L97" s="5"/>
      <c r="M97" s="5">
        <v>149</v>
      </c>
      <c r="N97" s="5">
        <v>179</v>
      </c>
      <c r="O97" s="5">
        <v>11</v>
      </c>
      <c r="P97" s="5">
        <f>VLOOKUP(B:B,[3]Sheet1!$A$1:$B$65536,2,0)</f>
        <v>318</v>
      </c>
      <c r="Q97" s="5">
        <f>VLOOKUP(B:B,[3]Sheet1!$A$1:$C$65536,3,0)</f>
        <v>5689.44000000001</v>
      </c>
      <c r="R97" s="5">
        <f t="shared" si="39"/>
        <v>174.5</v>
      </c>
      <c r="S97" s="5" t="s">
        <v>12</v>
      </c>
      <c r="T97" s="5">
        <f t="shared" si="62"/>
        <v>568.944000000001</v>
      </c>
      <c r="U97" s="5"/>
      <c r="V97" s="5">
        <v>41</v>
      </c>
      <c r="W97" s="5">
        <v>45</v>
      </c>
      <c r="X97" s="5">
        <f>VLOOKUP(B:B,'[2]SQL Results'!$B$1:$V$65536,21,0)</f>
        <v>36</v>
      </c>
      <c r="Y97" s="5">
        <f>VLOOKUP(B:B,'[2]SQL Results'!$B$1:$U$65536,20,0)</f>
        <v>1273.67</v>
      </c>
      <c r="Z97" s="5">
        <v>16</v>
      </c>
      <c r="AA97" s="5">
        <v>141</v>
      </c>
      <c r="AB97" s="5">
        <f t="shared" si="40"/>
        <v>-5</v>
      </c>
      <c r="AC97" s="5" t="s">
        <v>139</v>
      </c>
      <c r="AD97" s="5">
        <f>(Y97-AA97)*0.03</f>
        <v>33.9801</v>
      </c>
      <c r="AE97" s="5">
        <f>(X97-V97)*1</f>
        <v>-5</v>
      </c>
      <c r="AF97" s="5">
        <v>8</v>
      </c>
      <c r="AG97" s="5">
        <v>10</v>
      </c>
      <c r="AH97" s="5">
        <f>VLOOKUP(B:B,'[2]SQL Results'!$B$1:$AA$65536,26,0)</f>
        <v>10</v>
      </c>
      <c r="AI97" s="5">
        <f t="shared" si="41"/>
        <v>2</v>
      </c>
      <c r="AJ97" s="5" t="s">
        <v>12</v>
      </c>
      <c r="AK97" s="5">
        <f>AH97*5</f>
        <v>50</v>
      </c>
      <c r="AL97" s="5">
        <v>8</v>
      </c>
      <c r="AM97" s="5">
        <v>12</v>
      </c>
      <c r="AN97" s="69">
        <f>VLOOKUP(B:B,'[2]SQL Results'!$B$1:$AF$65536,31,0)</f>
        <v>11</v>
      </c>
      <c r="AO97" s="56">
        <f>VLOOKUP(B:B,'[2]SQL Results'!$B$1:$AE$65536,30,0)</f>
        <v>1656</v>
      </c>
      <c r="AP97" s="69">
        <v>270</v>
      </c>
      <c r="AQ97" s="69">
        <f t="shared" si="42"/>
        <v>1386</v>
      </c>
      <c r="AR97" s="69">
        <f t="shared" si="43"/>
        <v>3</v>
      </c>
      <c r="AS97" s="69" t="s">
        <v>11</v>
      </c>
      <c r="AT97" s="5">
        <f>AP97*0.03</f>
        <v>8.1</v>
      </c>
      <c r="AU97" s="5">
        <v>91</v>
      </c>
      <c r="AV97" s="5">
        <v>101</v>
      </c>
      <c r="AW97" s="5">
        <f>VLOOKUP(B:B,'[2]SQL Results'!$B$1:$AJ$65536,35,0)</f>
        <v>8684.48</v>
      </c>
      <c r="AX97" s="5">
        <f t="shared" si="44"/>
        <v>151</v>
      </c>
      <c r="AY97" s="5">
        <v>65</v>
      </c>
      <c r="AZ97" s="5">
        <v>86</v>
      </c>
      <c r="BA97" s="5">
        <f t="shared" si="45"/>
        <v>60</v>
      </c>
      <c r="BB97" s="5" t="s">
        <v>12</v>
      </c>
      <c r="BC97" s="5">
        <f>AW97*0.05</f>
        <v>434.224</v>
      </c>
      <c r="BD97" s="5">
        <v>4506</v>
      </c>
      <c r="BE97" s="5">
        <v>5040</v>
      </c>
      <c r="BF97" s="5">
        <v>360.01</v>
      </c>
      <c r="BG97" s="5">
        <v>5438.81</v>
      </c>
      <c r="BH97" s="5">
        <f t="shared" si="47"/>
        <v>932.81</v>
      </c>
      <c r="BI97" s="5" t="s">
        <v>12</v>
      </c>
      <c r="BJ97" s="5">
        <f>(BG97-BF97)*0.07</f>
        <v>355.516</v>
      </c>
      <c r="BK97" s="5">
        <v>35</v>
      </c>
      <c r="BL97" s="5">
        <v>42</v>
      </c>
      <c r="BM97" s="5">
        <f>VLOOKUP(B:B,'[2]SQL Results'!$B$1:$AP$65536,41,0)</f>
        <v>24</v>
      </c>
      <c r="BN97" s="5">
        <f>VLOOKUP(B:B,'[2]SQL Results'!$B$1:$AO$65536,40,0)</f>
        <v>595.54</v>
      </c>
      <c r="BO97" s="5">
        <f t="shared" si="48"/>
        <v>-11</v>
      </c>
      <c r="BP97" s="5" t="s">
        <v>139</v>
      </c>
      <c r="BQ97" s="5">
        <f>BN97*0.03</f>
        <v>17.8662</v>
      </c>
      <c r="BR97" s="5">
        <f t="shared" si="49"/>
        <v>2043</v>
      </c>
      <c r="BS97" s="5">
        <f t="shared" si="50"/>
        <v>-5</v>
      </c>
    </row>
    <row r="98" customHeight="1" spans="1:71">
      <c r="A98" s="22">
        <v>95</v>
      </c>
      <c r="B98" s="45">
        <v>329</v>
      </c>
      <c r="C98" s="45" t="s">
        <v>246</v>
      </c>
      <c r="D98" s="45" t="s">
        <v>150</v>
      </c>
      <c r="E98" s="45" t="s">
        <v>243</v>
      </c>
      <c r="F98" s="5">
        <v>1412</v>
      </c>
      <c r="G98" s="5">
        <v>1553</v>
      </c>
      <c r="H98" s="5">
        <v>840</v>
      </c>
      <c r="I98" s="5">
        <f t="shared" si="51"/>
        <v>-572</v>
      </c>
      <c r="J98" s="5" t="s">
        <v>139</v>
      </c>
      <c r="K98" s="5">
        <f t="shared" ref="K98:K104" si="63">H98*0.14</f>
        <v>117.6</v>
      </c>
      <c r="L98" s="5">
        <f t="shared" ref="L98:L104" si="64">I98*0.05</f>
        <v>-28.6</v>
      </c>
      <c r="M98" s="5">
        <v>133</v>
      </c>
      <c r="N98" s="5">
        <v>160</v>
      </c>
      <c r="O98" s="5">
        <v>2634</v>
      </c>
      <c r="P98" s="5">
        <f>VLOOKUP(B:B,[3]Sheet1!$A$1:$B$65536,2,0)</f>
        <v>255</v>
      </c>
      <c r="Q98" s="5">
        <f>VLOOKUP(B:B,[3]Sheet1!$A$1:$C$65536,3,0)</f>
        <v>4646.34</v>
      </c>
      <c r="R98" s="5">
        <f t="shared" si="39"/>
        <v>1439</v>
      </c>
      <c r="S98" s="5" t="s">
        <v>12</v>
      </c>
      <c r="T98" s="5">
        <f t="shared" si="62"/>
        <v>464.634</v>
      </c>
      <c r="U98" s="5"/>
      <c r="V98" s="5">
        <v>31</v>
      </c>
      <c r="W98" s="5">
        <v>34</v>
      </c>
      <c r="X98" s="5">
        <f>VLOOKUP(B:B,'[2]SQL Results'!$B$1:$V$65536,21,0)</f>
        <v>12</v>
      </c>
      <c r="Y98" s="5">
        <f>VLOOKUP(B:B,'[2]SQL Results'!$B$1:$U$65536,20,0)</f>
        <v>403.08</v>
      </c>
      <c r="Z98" s="5">
        <v>2</v>
      </c>
      <c r="AA98" s="5">
        <v>21.03</v>
      </c>
      <c r="AB98" s="5">
        <f t="shared" si="40"/>
        <v>-19</v>
      </c>
      <c r="AC98" s="5" t="s">
        <v>139</v>
      </c>
      <c r="AD98" s="5">
        <f>(Y98-AA98)*0.03</f>
        <v>11.4615</v>
      </c>
      <c r="AE98" s="5">
        <f>(X98-V98)*1</f>
        <v>-19</v>
      </c>
      <c r="AF98" s="5">
        <v>8</v>
      </c>
      <c r="AG98" s="5">
        <v>10</v>
      </c>
      <c r="AH98" s="5">
        <f>VLOOKUP(B:B,'[2]SQL Results'!$B$1:$AA$65536,26,0)</f>
        <v>3</v>
      </c>
      <c r="AI98" s="5">
        <f t="shared" si="41"/>
        <v>-5</v>
      </c>
      <c r="AJ98" s="5" t="s">
        <v>139</v>
      </c>
      <c r="AK98" s="5"/>
      <c r="AL98" s="5">
        <v>15</v>
      </c>
      <c r="AM98" s="5">
        <v>18</v>
      </c>
      <c r="AN98" s="69">
        <f>VLOOKUP(B:B,'[2]SQL Results'!$B$1:$AF$65536,31,0)</f>
        <v>7</v>
      </c>
      <c r="AO98" s="56">
        <f>VLOOKUP(B:B,'[2]SQL Results'!$B$1:$AE$65536,30,0)</f>
        <v>1046</v>
      </c>
      <c r="AP98" s="69">
        <v>452</v>
      </c>
      <c r="AQ98" s="69">
        <f t="shared" si="42"/>
        <v>594</v>
      </c>
      <c r="AR98" s="69">
        <f t="shared" si="43"/>
        <v>-8</v>
      </c>
      <c r="AS98" s="69" t="s">
        <v>139</v>
      </c>
      <c r="AT98" s="5">
        <f>AP98*0.02</f>
        <v>9.04</v>
      </c>
      <c r="AU98" s="5">
        <v>85</v>
      </c>
      <c r="AV98" s="5">
        <v>94</v>
      </c>
      <c r="AW98" s="5">
        <f>VLOOKUP(B:B,'[2]SQL Results'!$B$1:$AJ$65536,35,0)</f>
        <v>3636.78</v>
      </c>
      <c r="AX98" s="5">
        <f t="shared" si="44"/>
        <v>66</v>
      </c>
      <c r="AY98" s="5">
        <v>36</v>
      </c>
      <c r="AZ98" s="5">
        <v>30</v>
      </c>
      <c r="BA98" s="5">
        <f t="shared" si="45"/>
        <v>-19</v>
      </c>
      <c r="BB98" s="5" t="s">
        <v>139</v>
      </c>
      <c r="BC98" s="5">
        <f>AW98*0.03</f>
        <v>109.1034</v>
      </c>
      <c r="BD98" s="5">
        <v>4506</v>
      </c>
      <c r="BE98" s="5">
        <v>5040</v>
      </c>
      <c r="BF98" s="5">
        <v>0</v>
      </c>
      <c r="BG98" s="5">
        <v>930.5</v>
      </c>
      <c r="BH98" s="5">
        <f t="shared" si="47"/>
        <v>-3575.5</v>
      </c>
      <c r="BI98" s="5" t="s">
        <v>139</v>
      </c>
      <c r="BJ98" s="5">
        <f t="shared" ref="BJ98:BJ104" si="65">(BG98-BF98)*0.04</f>
        <v>37.22</v>
      </c>
      <c r="BK98" s="5">
        <v>35</v>
      </c>
      <c r="BL98" s="5">
        <v>42</v>
      </c>
      <c r="BM98" s="5">
        <f>VLOOKUP(B:B,'[2]SQL Results'!$B$1:$AP$65536,41,0)</f>
        <v>5</v>
      </c>
      <c r="BN98" s="5">
        <f>VLOOKUP(B:B,'[2]SQL Results'!$B$1:$AO$65536,40,0)</f>
        <v>130.69</v>
      </c>
      <c r="BO98" s="5">
        <f t="shared" si="48"/>
        <v>-30</v>
      </c>
      <c r="BP98" s="5" t="s">
        <v>139</v>
      </c>
      <c r="BQ98" s="5">
        <f>BN98*0.03</f>
        <v>3.9207</v>
      </c>
      <c r="BR98" s="5">
        <f t="shared" si="49"/>
        <v>753</v>
      </c>
      <c r="BS98" s="5">
        <f t="shared" si="50"/>
        <v>-48</v>
      </c>
    </row>
    <row r="99" customHeight="1" spans="1:71">
      <c r="A99" s="22">
        <v>96</v>
      </c>
      <c r="B99" s="45">
        <v>351</v>
      </c>
      <c r="C99" s="45" t="s">
        <v>247</v>
      </c>
      <c r="D99" s="45" t="s">
        <v>143</v>
      </c>
      <c r="E99" s="45" t="s">
        <v>243</v>
      </c>
      <c r="F99" s="5">
        <v>1432</v>
      </c>
      <c r="G99" s="5">
        <v>1575</v>
      </c>
      <c r="H99" s="5">
        <v>353</v>
      </c>
      <c r="I99" s="5">
        <f t="shared" si="51"/>
        <v>-1079</v>
      </c>
      <c r="J99" s="5" t="s">
        <v>139</v>
      </c>
      <c r="K99" s="5">
        <f t="shared" si="63"/>
        <v>49.42</v>
      </c>
      <c r="L99" s="5">
        <f t="shared" si="64"/>
        <v>-53.95</v>
      </c>
      <c r="M99" s="5">
        <v>76</v>
      </c>
      <c r="N99" s="5">
        <v>91</v>
      </c>
      <c r="O99" s="5">
        <v>340</v>
      </c>
      <c r="P99" s="5">
        <f>VLOOKUP(B:B,[3]Sheet1!$A$1:$B$65536,2,0)</f>
        <v>51</v>
      </c>
      <c r="Q99" s="5">
        <f>VLOOKUP(B:B,[3]Sheet1!$A$1:$C$65536,3,0)</f>
        <v>963.43</v>
      </c>
      <c r="R99" s="5">
        <f t="shared" si="39"/>
        <v>145</v>
      </c>
      <c r="S99" s="5" t="s">
        <v>12</v>
      </c>
      <c r="T99" s="5">
        <f t="shared" si="62"/>
        <v>96.343</v>
      </c>
      <c r="U99" s="5"/>
      <c r="V99" s="5">
        <v>29</v>
      </c>
      <c r="W99" s="5">
        <v>32</v>
      </c>
      <c r="X99" s="5">
        <f>VLOOKUP(B:B,'[2]SQL Results'!$B$1:$V$65536,21,0)</f>
        <v>36</v>
      </c>
      <c r="Y99" s="5">
        <f>VLOOKUP(B:B,'[2]SQL Results'!$B$1:$U$65536,20,0)</f>
        <v>1314.8</v>
      </c>
      <c r="Z99" s="5">
        <v>1</v>
      </c>
      <c r="AA99" s="5">
        <v>0</v>
      </c>
      <c r="AB99" s="5">
        <f t="shared" si="40"/>
        <v>7</v>
      </c>
      <c r="AC99" s="5" t="s">
        <v>12</v>
      </c>
      <c r="AD99" s="5">
        <f>(Y99-AA99)*0.05</f>
        <v>65.74</v>
      </c>
      <c r="AE99" s="5"/>
      <c r="AF99" s="5">
        <v>6</v>
      </c>
      <c r="AG99" s="5">
        <v>7</v>
      </c>
      <c r="AH99" s="5">
        <f>VLOOKUP(B:B,'[2]SQL Results'!$B$1:$AA$65536,26,0)</f>
        <v>1</v>
      </c>
      <c r="AI99" s="5">
        <f t="shared" si="41"/>
        <v>-5</v>
      </c>
      <c r="AJ99" s="5" t="s">
        <v>139</v>
      </c>
      <c r="AK99" s="5"/>
      <c r="AL99" s="5">
        <v>9</v>
      </c>
      <c r="AM99" s="5">
        <v>12</v>
      </c>
      <c r="AN99" s="69">
        <f>VLOOKUP(B:B,'[2]SQL Results'!$B$1:$AF$65536,31,0)</f>
        <v>12</v>
      </c>
      <c r="AO99" s="56">
        <f>VLOOKUP(B:B,'[2]SQL Results'!$B$1:$AE$65536,30,0)</f>
        <v>1854</v>
      </c>
      <c r="AP99" s="69">
        <v>270</v>
      </c>
      <c r="AQ99" s="69">
        <f t="shared" si="42"/>
        <v>1584</v>
      </c>
      <c r="AR99" s="69">
        <f t="shared" si="43"/>
        <v>3</v>
      </c>
      <c r="AS99" s="69" t="s">
        <v>12</v>
      </c>
      <c r="AT99" s="5">
        <f>AP99*0.04+AQ99*0.01</f>
        <v>26.64</v>
      </c>
      <c r="AU99" s="5">
        <v>62</v>
      </c>
      <c r="AV99" s="5">
        <v>69</v>
      </c>
      <c r="AW99" s="5">
        <f>VLOOKUP(B:B,'[2]SQL Results'!$B$1:$AJ$65536,35,0)</f>
        <v>3828.64</v>
      </c>
      <c r="AX99" s="5">
        <f t="shared" si="44"/>
        <v>69</v>
      </c>
      <c r="AY99" s="5">
        <v>25</v>
      </c>
      <c r="AZ99" s="5">
        <v>44</v>
      </c>
      <c r="BA99" s="5">
        <f t="shared" si="45"/>
        <v>7</v>
      </c>
      <c r="BB99" s="5" t="s">
        <v>12</v>
      </c>
      <c r="BC99" s="5">
        <f>AW99*0.05</f>
        <v>191.432</v>
      </c>
      <c r="BD99" s="5">
        <v>4906</v>
      </c>
      <c r="BE99" s="5">
        <v>5520</v>
      </c>
      <c r="BF99" s="5">
        <v>2335</v>
      </c>
      <c r="BG99" s="5">
        <v>3466.5</v>
      </c>
      <c r="BH99" s="5">
        <f t="shared" si="47"/>
        <v>-1439.5</v>
      </c>
      <c r="BI99" s="5" t="s">
        <v>139</v>
      </c>
      <c r="BJ99" s="5">
        <f t="shared" si="65"/>
        <v>45.26</v>
      </c>
      <c r="BK99" s="5">
        <v>29</v>
      </c>
      <c r="BL99" s="5">
        <v>35</v>
      </c>
      <c r="BM99" s="5">
        <f>VLOOKUP(B:B,'[2]SQL Results'!$B$1:$AP$65536,41,0)</f>
        <v>30</v>
      </c>
      <c r="BN99" s="5">
        <f>VLOOKUP(B:B,'[2]SQL Results'!$B$1:$AO$65536,40,0)</f>
        <v>795.7</v>
      </c>
      <c r="BO99" s="5">
        <f t="shared" si="48"/>
        <v>1</v>
      </c>
      <c r="BP99" s="5" t="s">
        <v>11</v>
      </c>
      <c r="BQ99" s="5">
        <f>BN99*0.04</f>
        <v>31.828</v>
      </c>
      <c r="BR99" s="5">
        <f t="shared" si="49"/>
        <v>507</v>
      </c>
      <c r="BS99" s="5">
        <f t="shared" si="50"/>
        <v>-54</v>
      </c>
    </row>
    <row r="100" customHeight="1" spans="1:71">
      <c r="A100" s="22">
        <v>97</v>
      </c>
      <c r="B100" s="45">
        <v>367</v>
      </c>
      <c r="C100" s="45" t="s">
        <v>248</v>
      </c>
      <c r="D100" s="45" t="s">
        <v>143</v>
      </c>
      <c r="E100" s="45" t="s">
        <v>243</v>
      </c>
      <c r="F100" s="5">
        <v>1532</v>
      </c>
      <c r="G100" s="5">
        <v>1788</v>
      </c>
      <c r="H100" s="5">
        <v>805</v>
      </c>
      <c r="I100" s="5">
        <f t="shared" si="51"/>
        <v>-727</v>
      </c>
      <c r="J100" s="5" t="s">
        <v>139</v>
      </c>
      <c r="K100" s="5">
        <f t="shared" si="63"/>
        <v>112.7</v>
      </c>
      <c r="L100" s="5">
        <f t="shared" si="64"/>
        <v>-36.35</v>
      </c>
      <c r="M100" s="5">
        <v>113</v>
      </c>
      <c r="N100" s="5">
        <v>136</v>
      </c>
      <c r="O100" s="5">
        <v>19</v>
      </c>
      <c r="P100" s="5">
        <f>VLOOKUP(B:B,[3]Sheet1!$A$1:$B$65536,2,0)</f>
        <v>135</v>
      </c>
      <c r="Q100" s="5">
        <f>VLOOKUP(B:B,[3]Sheet1!$A$1:$C$65536,3,0)</f>
        <v>2610.08</v>
      </c>
      <c r="R100" s="5">
        <f t="shared" si="39"/>
        <v>31.5</v>
      </c>
      <c r="S100" s="5" t="s">
        <v>12</v>
      </c>
      <c r="T100" s="5">
        <f t="shared" si="62"/>
        <v>261.008</v>
      </c>
      <c r="U100" s="5"/>
      <c r="V100" s="5">
        <v>29</v>
      </c>
      <c r="W100" s="5">
        <v>32</v>
      </c>
      <c r="X100" s="5">
        <f>VLOOKUP(B:B,'[2]SQL Results'!$B$1:$V$65536,21,0)</f>
        <v>12</v>
      </c>
      <c r="Y100" s="5">
        <f>VLOOKUP(B:B,'[2]SQL Results'!$B$1:$U$65536,20,0)</f>
        <v>391.64</v>
      </c>
      <c r="Z100" s="5">
        <v>14</v>
      </c>
      <c r="AA100" s="5">
        <v>237</v>
      </c>
      <c r="AB100" s="5">
        <f t="shared" si="40"/>
        <v>-17</v>
      </c>
      <c r="AC100" s="5" t="s">
        <v>139</v>
      </c>
      <c r="AD100" s="5">
        <f>(Y100-AA100)*0.03</f>
        <v>4.6392</v>
      </c>
      <c r="AE100" s="5">
        <f>(X100-V100)*1</f>
        <v>-17</v>
      </c>
      <c r="AF100" s="5">
        <v>6</v>
      </c>
      <c r="AG100" s="5">
        <v>7</v>
      </c>
      <c r="AH100" s="5">
        <f>VLOOKUP(B:B,'[2]SQL Results'!$B$1:$AA$65536,26,0)</f>
        <v>14</v>
      </c>
      <c r="AI100" s="5">
        <f t="shared" si="41"/>
        <v>8</v>
      </c>
      <c r="AJ100" s="5" t="s">
        <v>12</v>
      </c>
      <c r="AK100" s="5">
        <f>AH100*5</f>
        <v>70</v>
      </c>
      <c r="AL100" s="5">
        <v>10</v>
      </c>
      <c r="AM100" s="5">
        <v>13</v>
      </c>
      <c r="AN100" s="69">
        <f>VLOOKUP(B:B,'[2]SQL Results'!$B$1:$AF$65536,31,0)</f>
        <v>8</v>
      </c>
      <c r="AO100" s="56">
        <f>VLOOKUP(B:B,'[2]SQL Results'!$B$1:$AE$65536,30,0)</f>
        <v>1114.9</v>
      </c>
      <c r="AP100" s="69">
        <v>520.9</v>
      </c>
      <c r="AQ100" s="69">
        <f t="shared" si="42"/>
        <v>594</v>
      </c>
      <c r="AR100" s="69">
        <f t="shared" si="43"/>
        <v>-2</v>
      </c>
      <c r="AS100" s="69" t="s">
        <v>139</v>
      </c>
      <c r="AT100" s="5">
        <f t="shared" ref="AT100:AT105" si="66">AP100*0.02</f>
        <v>10.418</v>
      </c>
      <c r="AU100" s="5">
        <v>68</v>
      </c>
      <c r="AV100" s="5">
        <v>76</v>
      </c>
      <c r="AW100" s="5">
        <f>VLOOKUP(B:B,'[2]SQL Results'!$B$1:$AJ$65536,35,0)</f>
        <v>7590.97</v>
      </c>
      <c r="AX100" s="5">
        <f t="shared" si="44"/>
        <v>137</v>
      </c>
      <c r="AY100" s="5">
        <v>33</v>
      </c>
      <c r="AZ100" s="5">
        <v>104</v>
      </c>
      <c r="BA100" s="5">
        <f t="shared" si="45"/>
        <v>69</v>
      </c>
      <c r="BB100" s="5" t="s">
        <v>12</v>
      </c>
      <c r="BC100" s="5">
        <f>AW100*0.05</f>
        <v>379.5485</v>
      </c>
      <c r="BD100" s="5">
        <v>2802</v>
      </c>
      <c r="BE100" s="5">
        <v>3115</v>
      </c>
      <c r="BF100" s="5">
        <v>0</v>
      </c>
      <c r="BG100" s="5">
        <v>1941.7</v>
      </c>
      <c r="BH100" s="5">
        <f t="shared" si="47"/>
        <v>-860.3</v>
      </c>
      <c r="BI100" s="5" t="s">
        <v>139</v>
      </c>
      <c r="BJ100" s="5">
        <f t="shared" si="65"/>
        <v>77.668</v>
      </c>
      <c r="BK100" s="5">
        <v>29</v>
      </c>
      <c r="BL100" s="5">
        <v>35</v>
      </c>
      <c r="BM100" s="5">
        <f>VLOOKUP(B:B,'[2]SQL Results'!$B$1:$AP$65536,41,0)</f>
        <v>14</v>
      </c>
      <c r="BN100" s="5">
        <f>VLOOKUP(B:B,'[2]SQL Results'!$B$1:$AO$65536,40,0)</f>
        <v>390.21</v>
      </c>
      <c r="BO100" s="5">
        <f t="shared" si="48"/>
        <v>-15</v>
      </c>
      <c r="BP100" s="5" t="s">
        <v>139</v>
      </c>
      <c r="BQ100" s="5">
        <f>BN100*0.03</f>
        <v>11.7063</v>
      </c>
      <c r="BR100" s="5">
        <f t="shared" si="49"/>
        <v>928</v>
      </c>
      <c r="BS100" s="5">
        <f t="shared" si="50"/>
        <v>-53</v>
      </c>
    </row>
    <row r="101" customHeight="1" spans="1:71">
      <c r="A101" s="22">
        <v>98</v>
      </c>
      <c r="B101" s="45">
        <v>587</v>
      </c>
      <c r="C101" s="45" t="s">
        <v>249</v>
      </c>
      <c r="D101" s="45" t="s">
        <v>143</v>
      </c>
      <c r="E101" s="45" t="s">
        <v>243</v>
      </c>
      <c r="F101" s="5">
        <v>1032</v>
      </c>
      <c r="G101" s="5">
        <v>1135</v>
      </c>
      <c r="H101" s="5">
        <v>611</v>
      </c>
      <c r="I101" s="5">
        <f t="shared" si="51"/>
        <v>-421</v>
      </c>
      <c r="J101" s="5" t="s">
        <v>139</v>
      </c>
      <c r="K101" s="5">
        <f t="shared" si="63"/>
        <v>85.54</v>
      </c>
      <c r="L101" s="5">
        <f t="shared" si="64"/>
        <v>-21.05</v>
      </c>
      <c r="M101" s="5">
        <v>103</v>
      </c>
      <c r="N101" s="5">
        <v>124</v>
      </c>
      <c r="O101" s="5">
        <v>43</v>
      </c>
      <c r="P101" s="5">
        <f>VLOOKUP(B:B,[3]Sheet1!$A$1:$B$65536,2,0)</f>
        <v>81</v>
      </c>
      <c r="Q101" s="5">
        <f>VLOOKUP(B:B,[3]Sheet1!$A$1:$C$65536,3,0)</f>
        <v>1566.23</v>
      </c>
      <c r="R101" s="5">
        <f t="shared" si="39"/>
        <v>-0.5</v>
      </c>
      <c r="S101" s="5" t="s">
        <v>139</v>
      </c>
      <c r="T101" s="5">
        <f>Q101*0.05</f>
        <v>78.3115</v>
      </c>
      <c r="U101" s="5">
        <f>((O101/2+P101)-M101)*1</f>
        <v>-0.5</v>
      </c>
      <c r="V101" s="5">
        <v>29</v>
      </c>
      <c r="W101" s="5">
        <v>32</v>
      </c>
      <c r="X101" s="5">
        <f>VLOOKUP(B:B,'[2]SQL Results'!$B$1:$V$65536,21,0)</f>
        <v>37</v>
      </c>
      <c r="Y101" s="5">
        <f>VLOOKUP(B:B,'[2]SQL Results'!$B$1:$U$65536,20,0)</f>
        <v>1416.14</v>
      </c>
      <c r="Z101" s="5">
        <v>2</v>
      </c>
      <c r="AA101" s="5">
        <v>210</v>
      </c>
      <c r="AB101" s="5">
        <f t="shared" si="40"/>
        <v>8</v>
      </c>
      <c r="AC101" s="5" t="s">
        <v>12</v>
      </c>
      <c r="AD101" s="5">
        <f>(Y101-AA101)*0.05</f>
        <v>60.307</v>
      </c>
      <c r="AE101" s="5"/>
      <c r="AF101" s="5">
        <v>6</v>
      </c>
      <c r="AG101" s="5">
        <v>7</v>
      </c>
      <c r="AH101" s="5">
        <f>VLOOKUP(B:B,'[2]SQL Results'!$B$1:$AA$65536,26,0)</f>
        <v>3</v>
      </c>
      <c r="AI101" s="5">
        <f t="shared" si="41"/>
        <v>-3</v>
      </c>
      <c r="AJ101" s="5" t="s">
        <v>139</v>
      </c>
      <c r="AK101" s="5"/>
      <c r="AL101" s="5">
        <v>10</v>
      </c>
      <c r="AM101" s="5">
        <v>13</v>
      </c>
      <c r="AN101" s="69">
        <f>VLOOKUP(B:B,'[2]SQL Results'!$B$1:$AF$65536,31,0)</f>
        <v>5</v>
      </c>
      <c r="AO101" s="56">
        <f>VLOOKUP(B:B,'[2]SQL Results'!$B$1:$AE$65536,30,0)</f>
        <v>605.78</v>
      </c>
      <c r="AP101" s="69">
        <v>605.78</v>
      </c>
      <c r="AQ101" s="69">
        <f t="shared" si="42"/>
        <v>0</v>
      </c>
      <c r="AR101" s="69">
        <f t="shared" si="43"/>
        <v>-5</v>
      </c>
      <c r="AS101" s="69" t="s">
        <v>139</v>
      </c>
      <c r="AT101" s="5">
        <f t="shared" si="66"/>
        <v>12.1156</v>
      </c>
      <c r="AU101" s="5">
        <v>68</v>
      </c>
      <c r="AV101" s="5">
        <v>76</v>
      </c>
      <c r="AW101" s="5">
        <f>VLOOKUP(B:B,'[2]SQL Results'!$B$1:$AJ$65536,35,0)</f>
        <v>2741.38</v>
      </c>
      <c r="AX101" s="5">
        <f t="shared" si="44"/>
        <v>47</v>
      </c>
      <c r="AY101" s="5">
        <v>29</v>
      </c>
      <c r="AZ101" s="5">
        <v>18</v>
      </c>
      <c r="BA101" s="5">
        <f t="shared" si="45"/>
        <v>-21</v>
      </c>
      <c r="BB101" s="5" t="s">
        <v>139</v>
      </c>
      <c r="BC101" s="5">
        <f>AW101*0.03</f>
        <v>82.2414</v>
      </c>
      <c r="BD101" s="5">
        <v>3506</v>
      </c>
      <c r="BE101" s="5">
        <v>3840</v>
      </c>
      <c r="BF101" s="5">
        <v>0</v>
      </c>
      <c r="BG101" s="5">
        <v>2711.35</v>
      </c>
      <c r="BH101" s="5">
        <f t="shared" si="47"/>
        <v>-794.65</v>
      </c>
      <c r="BI101" s="5" t="s">
        <v>139</v>
      </c>
      <c r="BJ101" s="5">
        <f t="shared" si="65"/>
        <v>108.454</v>
      </c>
      <c r="BK101" s="5">
        <v>29</v>
      </c>
      <c r="BL101" s="5">
        <v>35</v>
      </c>
      <c r="BM101" s="5">
        <f>VLOOKUP(B:B,'[2]SQL Results'!$B$1:$AP$65536,41,0)</f>
        <v>29</v>
      </c>
      <c r="BN101" s="5">
        <f>VLOOKUP(B:B,'[2]SQL Results'!$B$1:$AO$65536,40,0)</f>
        <v>812.35</v>
      </c>
      <c r="BO101" s="5">
        <f t="shared" si="48"/>
        <v>0</v>
      </c>
      <c r="BP101" s="5" t="s">
        <v>11</v>
      </c>
      <c r="BQ101" s="5">
        <f>BN101*0.04</f>
        <v>32.494</v>
      </c>
      <c r="BR101" s="5">
        <f t="shared" si="49"/>
        <v>459</v>
      </c>
      <c r="BS101" s="5">
        <f t="shared" si="50"/>
        <v>-22</v>
      </c>
    </row>
    <row r="102" customHeight="1" spans="1:71">
      <c r="A102" s="22">
        <v>99</v>
      </c>
      <c r="B102" s="45">
        <v>704</v>
      </c>
      <c r="C102" s="45" t="s">
        <v>250</v>
      </c>
      <c r="D102" s="45" t="s">
        <v>143</v>
      </c>
      <c r="E102" s="45" t="s">
        <v>243</v>
      </c>
      <c r="F102" s="5">
        <v>1532</v>
      </c>
      <c r="G102" s="5">
        <v>1788</v>
      </c>
      <c r="H102" s="5">
        <v>1144.17</v>
      </c>
      <c r="I102" s="5">
        <f t="shared" si="51"/>
        <v>-387.83</v>
      </c>
      <c r="J102" s="5" t="s">
        <v>139</v>
      </c>
      <c r="K102" s="5">
        <f t="shared" si="63"/>
        <v>160.1838</v>
      </c>
      <c r="L102" s="5">
        <f t="shared" si="64"/>
        <v>-19.3915</v>
      </c>
      <c r="M102" s="5">
        <v>86</v>
      </c>
      <c r="N102" s="5">
        <v>103</v>
      </c>
      <c r="O102" s="5">
        <v>7</v>
      </c>
      <c r="P102" s="5">
        <f>VLOOKUP(B:B,[3]Sheet1!$A$1:$B$65536,2,0)</f>
        <v>36</v>
      </c>
      <c r="Q102" s="5">
        <f>VLOOKUP(B:B,[3]Sheet1!$A$1:$C$65536,3,0)</f>
        <v>706.33</v>
      </c>
      <c r="R102" s="5">
        <f t="shared" si="39"/>
        <v>-46.5</v>
      </c>
      <c r="S102" s="5" t="s">
        <v>139</v>
      </c>
      <c r="T102" s="5">
        <f>Q102*0.05</f>
        <v>35.3165</v>
      </c>
      <c r="U102" s="5">
        <f>((O102/2+P102)-M102)*1</f>
        <v>-46.5</v>
      </c>
      <c r="V102" s="5">
        <v>20</v>
      </c>
      <c r="W102" s="5">
        <v>24</v>
      </c>
      <c r="X102" s="5">
        <f>VLOOKUP(B:B,'[2]SQL Results'!$B$1:$V$65536,21,0)</f>
        <v>16</v>
      </c>
      <c r="Y102" s="5">
        <f>VLOOKUP(B:B,'[2]SQL Results'!$B$1:$U$65536,20,0)</f>
        <v>558.49</v>
      </c>
      <c r="Z102" s="5">
        <v>9</v>
      </c>
      <c r="AA102" s="5">
        <v>124.01</v>
      </c>
      <c r="AB102" s="5">
        <f t="shared" si="40"/>
        <v>-4</v>
      </c>
      <c r="AC102" s="5" t="s">
        <v>139</v>
      </c>
      <c r="AD102" s="5">
        <f>(Y102-AA102)*0.03</f>
        <v>13.0344</v>
      </c>
      <c r="AE102" s="5">
        <f>(X102-V102)*1</f>
        <v>-4</v>
      </c>
      <c r="AF102" s="5">
        <v>6</v>
      </c>
      <c r="AG102" s="5">
        <v>7</v>
      </c>
      <c r="AH102" s="5">
        <f>VLOOKUP(B:B,'[2]SQL Results'!$B$1:$AA$65536,26,0)</f>
        <v>5</v>
      </c>
      <c r="AI102" s="5">
        <f t="shared" si="41"/>
        <v>-1</v>
      </c>
      <c r="AJ102" s="5" t="s">
        <v>139</v>
      </c>
      <c r="AK102" s="5"/>
      <c r="AL102" s="5">
        <v>9</v>
      </c>
      <c r="AM102" s="5">
        <v>12</v>
      </c>
      <c r="AN102" s="69">
        <f>VLOOKUP(B:B,'[2]SQL Results'!$B$1:$AF$65536,31,0)</f>
        <v>2</v>
      </c>
      <c r="AO102" s="56">
        <f>VLOOKUP(B:B,'[2]SQL Results'!$B$1:$AE$65536,30,0)</f>
        <v>230</v>
      </c>
      <c r="AP102" s="69">
        <v>230</v>
      </c>
      <c r="AQ102" s="69">
        <f t="shared" si="42"/>
        <v>0</v>
      </c>
      <c r="AR102" s="69">
        <f t="shared" si="43"/>
        <v>-7</v>
      </c>
      <c r="AS102" s="69" t="s">
        <v>139</v>
      </c>
      <c r="AT102" s="5">
        <f t="shared" si="66"/>
        <v>4.6</v>
      </c>
      <c r="AU102" s="5">
        <v>62</v>
      </c>
      <c r="AV102" s="5">
        <v>69</v>
      </c>
      <c r="AW102" s="5">
        <f>VLOOKUP(B:B,'[2]SQL Results'!$B$1:$AJ$65536,35,0)</f>
        <v>1905.73</v>
      </c>
      <c r="AX102" s="5">
        <f t="shared" si="44"/>
        <v>33</v>
      </c>
      <c r="AY102" s="5">
        <v>21</v>
      </c>
      <c r="AZ102" s="5">
        <v>12</v>
      </c>
      <c r="BA102" s="5">
        <f t="shared" si="45"/>
        <v>-29</v>
      </c>
      <c r="BB102" s="5" t="s">
        <v>139</v>
      </c>
      <c r="BC102" s="5">
        <f>AW102*0.03</f>
        <v>57.1719</v>
      </c>
      <c r="BD102" s="5">
        <v>2543</v>
      </c>
      <c r="BE102" s="5">
        <v>3043</v>
      </c>
      <c r="BF102" s="5">
        <v>0</v>
      </c>
      <c r="BG102" s="5">
        <v>1314.77</v>
      </c>
      <c r="BH102" s="5">
        <f t="shared" si="47"/>
        <v>-1228.23</v>
      </c>
      <c r="BI102" s="5" t="s">
        <v>139</v>
      </c>
      <c r="BJ102" s="5">
        <f t="shared" si="65"/>
        <v>52.5908</v>
      </c>
      <c r="BK102" s="5">
        <v>29</v>
      </c>
      <c r="BL102" s="5">
        <v>35</v>
      </c>
      <c r="BM102" s="5">
        <f>VLOOKUP(B:B,'[2]SQL Results'!$B$1:$AP$65536,41,0)</f>
        <v>11</v>
      </c>
      <c r="BN102" s="5">
        <f>VLOOKUP(B:B,'[2]SQL Results'!$B$1:$AO$65536,40,0)</f>
        <v>306.6</v>
      </c>
      <c r="BO102" s="5">
        <f t="shared" si="48"/>
        <v>-18</v>
      </c>
      <c r="BP102" s="5" t="s">
        <v>139</v>
      </c>
      <c r="BQ102" s="5">
        <f>BN102*0.03</f>
        <v>9.198</v>
      </c>
      <c r="BR102" s="5">
        <f t="shared" si="49"/>
        <v>332</v>
      </c>
      <c r="BS102" s="5">
        <f t="shared" si="50"/>
        <v>-70</v>
      </c>
    </row>
    <row r="103" customHeight="1" spans="1:71">
      <c r="A103" s="22">
        <v>100</v>
      </c>
      <c r="B103" s="45">
        <v>706</v>
      </c>
      <c r="C103" s="45" t="s">
        <v>251</v>
      </c>
      <c r="D103" s="45" t="s">
        <v>180</v>
      </c>
      <c r="E103" s="45" t="s">
        <v>243</v>
      </c>
      <c r="F103" s="5">
        <v>697</v>
      </c>
      <c r="G103" s="5">
        <v>800</v>
      </c>
      <c r="H103" s="5">
        <v>32</v>
      </c>
      <c r="I103" s="5">
        <f t="shared" si="51"/>
        <v>-665</v>
      </c>
      <c r="J103" s="5" t="s">
        <v>139</v>
      </c>
      <c r="K103" s="5">
        <f t="shared" si="63"/>
        <v>4.48</v>
      </c>
      <c r="L103" s="5">
        <f t="shared" si="64"/>
        <v>-33.25</v>
      </c>
      <c r="M103" s="5">
        <v>79</v>
      </c>
      <c r="N103" s="5">
        <v>95</v>
      </c>
      <c r="O103" s="5">
        <v>15</v>
      </c>
      <c r="P103" s="5">
        <f>VLOOKUP(B:B,[3]Sheet1!$A$1:$B$65536,2,0)</f>
        <v>72</v>
      </c>
      <c r="Q103" s="5">
        <f>VLOOKUP(B:B,[3]Sheet1!$A$1:$C$65536,3,0)</f>
        <v>1391.02</v>
      </c>
      <c r="R103" s="5">
        <f t="shared" si="39"/>
        <v>0.5</v>
      </c>
      <c r="S103" s="5" t="s">
        <v>11</v>
      </c>
      <c r="T103" s="5">
        <f>Q103*0.07</f>
        <v>97.3714</v>
      </c>
      <c r="U103" s="5"/>
      <c r="V103" s="5">
        <v>6</v>
      </c>
      <c r="W103" s="5">
        <v>7</v>
      </c>
      <c r="X103" s="5">
        <f>VLOOKUP(B:B,'[2]SQL Results'!$B$1:$V$65536,21,0)</f>
        <v>8</v>
      </c>
      <c r="Y103" s="5">
        <f>VLOOKUP(B:B,'[2]SQL Results'!$B$1:$U$65536,20,0)</f>
        <v>288.35</v>
      </c>
      <c r="Z103" s="5">
        <v>3</v>
      </c>
      <c r="AA103" s="5">
        <v>60</v>
      </c>
      <c r="AB103" s="5">
        <f t="shared" si="40"/>
        <v>2</v>
      </c>
      <c r="AC103" s="5" t="s">
        <v>12</v>
      </c>
      <c r="AD103" s="5">
        <f>(Y103-AA103)*0.05</f>
        <v>11.4175</v>
      </c>
      <c r="AE103" s="5"/>
      <c r="AF103" s="5">
        <v>3</v>
      </c>
      <c r="AG103" s="5">
        <v>4</v>
      </c>
      <c r="AH103" s="5">
        <f>VLOOKUP(B:B,'[2]SQL Results'!$B$1:$AA$65536,26,0)</f>
        <v>3</v>
      </c>
      <c r="AI103" s="5">
        <f t="shared" si="41"/>
        <v>0</v>
      </c>
      <c r="AJ103" s="5" t="s">
        <v>11</v>
      </c>
      <c r="AK103" s="5"/>
      <c r="AL103" s="5">
        <v>7</v>
      </c>
      <c r="AM103" s="5">
        <v>11</v>
      </c>
      <c r="AN103" s="69">
        <f>VLOOKUP(B:B,'[2]SQL Results'!$B$1:$AF$65536,31,0)</f>
        <v>5</v>
      </c>
      <c r="AO103" s="56">
        <f>VLOOKUP(B:B,'[2]SQL Results'!$B$1:$AE$65536,30,0)</f>
        <v>738</v>
      </c>
      <c r="AP103" s="69">
        <v>540</v>
      </c>
      <c r="AQ103" s="69">
        <f t="shared" si="42"/>
        <v>198</v>
      </c>
      <c r="AR103" s="69">
        <f t="shared" si="43"/>
        <v>-2</v>
      </c>
      <c r="AS103" s="69" t="s">
        <v>139</v>
      </c>
      <c r="AT103" s="5">
        <f t="shared" si="66"/>
        <v>10.8</v>
      </c>
      <c r="AU103" s="5">
        <v>54</v>
      </c>
      <c r="AV103" s="5">
        <v>60</v>
      </c>
      <c r="AW103" s="5">
        <f>VLOOKUP(B:B,'[2]SQL Results'!$B$1:$AJ$65536,35,0)</f>
        <v>1362.62</v>
      </c>
      <c r="AX103" s="5">
        <f t="shared" si="44"/>
        <v>24</v>
      </c>
      <c r="AY103" s="5">
        <v>24</v>
      </c>
      <c r="AZ103" s="5">
        <v>0</v>
      </c>
      <c r="BA103" s="5">
        <f t="shared" si="45"/>
        <v>-30</v>
      </c>
      <c r="BB103" s="5" t="s">
        <v>139</v>
      </c>
      <c r="BC103" s="5">
        <f>AW103*0.03</f>
        <v>40.8786</v>
      </c>
      <c r="BD103" s="5">
        <v>2351</v>
      </c>
      <c r="BE103" s="5">
        <v>2821</v>
      </c>
      <c r="BF103" s="5">
        <v>0</v>
      </c>
      <c r="BG103" s="5">
        <v>1540.07</v>
      </c>
      <c r="BH103" s="5">
        <f t="shared" si="47"/>
        <v>-810.93</v>
      </c>
      <c r="BI103" s="5" t="s">
        <v>139</v>
      </c>
      <c r="BJ103" s="5">
        <f t="shared" si="65"/>
        <v>61.6028</v>
      </c>
      <c r="BK103" s="5">
        <v>19</v>
      </c>
      <c r="BL103" s="5">
        <v>23</v>
      </c>
      <c r="BM103" s="5">
        <f>VLOOKUP(B:B,'[2]SQL Results'!$B$1:$AP$65536,41,0)</f>
        <v>19</v>
      </c>
      <c r="BN103" s="5">
        <f>VLOOKUP(B:B,'[2]SQL Results'!$B$1:$AO$65536,40,0)</f>
        <v>517.14</v>
      </c>
      <c r="BO103" s="5">
        <f t="shared" si="48"/>
        <v>0</v>
      </c>
      <c r="BP103" s="5" t="s">
        <v>11</v>
      </c>
      <c r="BQ103" s="5">
        <f>BN103*0.04</f>
        <v>20.6856</v>
      </c>
      <c r="BR103" s="5">
        <f t="shared" si="49"/>
        <v>247</v>
      </c>
      <c r="BS103" s="5">
        <f t="shared" si="50"/>
        <v>-33</v>
      </c>
    </row>
    <row r="104" customHeight="1" spans="1:71">
      <c r="A104" s="22">
        <v>101</v>
      </c>
      <c r="B104" s="45">
        <v>710</v>
      </c>
      <c r="C104" s="45" t="s">
        <v>252</v>
      </c>
      <c r="D104" s="45" t="s">
        <v>180</v>
      </c>
      <c r="E104" s="45" t="s">
        <v>243</v>
      </c>
      <c r="F104" s="5">
        <v>940</v>
      </c>
      <c r="G104" s="5">
        <v>1097</v>
      </c>
      <c r="H104" s="5">
        <v>0</v>
      </c>
      <c r="I104" s="5">
        <f t="shared" si="51"/>
        <v>-940</v>
      </c>
      <c r="J104" s="5" t="s">
        <v>139</v>
      </c>
      <c r="K104" s="5">
        <f t="shared" si="63"/>
        <v>0</v>
      </c>
      <c r="L104" s="5">
        <f t="shared" si="64"/>
        <v>-47</v>
      </c>
      <c r="M104" s="5">
        <v>71</v>
      </c>
      <c r="N104" s="5">
        <v>85</v>
      </c>
      <c r="O104" s="5">
        <v>7</v>
      </c>
      <c r="P104" s="5">
        <f>VLOOKUP(B:B,[3]Sheet1!$A$1:$B$65536,2,0)</f>
        <v>70.1</v>
      </c>
      <c r="Q104" s="5">
        <f>VLOOKUP(B:B,[3]Sheet1!$A$1:$C$65536,3,0)</f>
        <v>1349.95</v>
      </c>
      <c r="R104" s="5">
        <f t="shared" si="39"/>
        <v>2.59999999999999</v>
      </c>
      <c r="S104" s="5" t="s">
        <v>11</v>
      </c>
      <c r="T104" s="5">
        <f>Q104*0.07</f>
        <v>94.4965</v>
      </c>
      <c r="U104" s="5"/>
      <c r="V104" s="5">
        <v>15</v>
      </c>
      <c r="W104" s="5">
        <v>18</v>
      </c>
      <c r="X104" s="5">
        <f>VLOOKUP(B:B,'[2]SQL Results'!$B$1:$V$65536,21,0)</f>
        <v>11</v>
      </c>
      <c r="Y104" s="5">
        <f>VLOOKUP(B:B,'[2]SQL Results'!$B$1:$U$65536,20,0)</f>
        <v>392.4</v>
      </c>
      <c r="Z104" s="5">
        <v>13</v>
      </c>
      <c r="AA104" s="5">
        <v>60</v>
      </c>
      <c r="AB104" s="5">
        <f t="shared" si="40"/>
        <v>-4</v>
      </c>
      <c r="AC104" s="5" t="s">
        <v>139</v>
      </c>
      <c r="AD104" s="5">
        <f>(Y104-AA104)*0.03</f>
        <v>9.972</v>
      </c>
      <c r="AE104" s="5">
        <f>(X104-V104)*1</f>
        <v>-4</v>
      </c>
      <c r="AF104" s="5">
        <v>3</v>
      </c>
      <c r="AG104" s="5">
        <v>4</v>
      </c>
      <c r="AH104" s="5">
        <f>VLOOKUP(B:B,'[2]SQL Results'!$B$1:$AA$65536,26,0)</f>
        <v>4</v>
      </c>
      <c r="AI104" s="5">
        <f t="shared" si="41"/>
        <v>1</v>
      </c>
      <c r="AJ104" s="5" t="s">
        <v>12</v>
      </c>
      <c r="AK104" s="5">
        <f>AH104*5</f>
        <v>20</v>
      </c>
      <c r="AL104" s="5">
        <v>5</v>
      </c>
      <c r="AM104" s="5">
        <v>8</v>
      </c>
      <c r="AN104" s="69">
        <f>VLOOKUP(B:B,'[2]SQL Results'!$B$1:$AF$65536,31,0)</f>
        <v>0</v>
      </c>
      <c r="AO104" s="56">
        <f>VLOOKUP(B:B,'[2]SQL Results'!$B$1:$AE$65536,30,0)</f>
        <v>0</v>
      </c>
      <c r="AP104" s="69">
        <v>0</v>
      </c>
      <c r="AQ104" s="69">
        <f t="shared" si="42"/>
        <v>0</v>
      </c>
      <c r="AR104" s="69">
        <f t="shared" si="43"/>
        <v>-5</v>
      </c>
      <c r="AS104" s="69" t="s">
        <v>139</v>
      </c>
      <c r="AT104" s="5">
        <f t="shared" si="66"/>
        <v>0</v>
      </c>
      <c r="AU104" s="5">
        <v>54</v>
      </c>
      <c r="AV104" s="5">
        <v>60</v>
      </c>
      <c r="AW104" s="5">
        <f>VLOOKUP(B:B,'[2]SQL Results'!$B$1:$AJ$65536,35,0)</f>
        <v>3931.59</v>
      </c>
      <c r="AX104" s="5">
        <f t="shared" si="44"/>
        <v>71</v>
      </c>
      <c r="AY104" s="5">
        <v>53</v>
      </c>
      <c r="AZ104" s="5">
        <v>18</v>
      </c>
      <c r="BA104" s="5">
        <f t="shared" si="45"/>
        <v>17</v>
      </c>
      <c r="BB104" s="5" t="s">
        <v>12</v>
      </c>
      <c r="BC104" s="5">
        <f>AW104*0.05</f>
        <v>196.5795</v>
      </c>
      <c r="BD104" s="5">
        <v>2351</v>
      </c>
      <c r="BE104" s="5">
        <v>2821</v>
      </c>
      <c r="BF104" s="5">
        <v>0</v>
      </c>
      <c r="BG104" s="5">
        <v>1146</v>
      </c>
      <c r="BH104" s="5">
        <f t="shared" si="47"/>
        <v>-1205</v>
      </c>
      <c r="BI104" s="5" t="s">
        <v>139</v>
      </c>
      <c r="BJ104" s="5">
        <f t="shared" si="65"/>
        <v>45.84</v>
      </c>
      <c r="BK104" s="5">
        <v>19</v>
      </c>
      <c r="BL104" s="5">
        <v>23</v>
      </c>
      <c r="BM104" s="5">
        <f>VLOOKUP(B:B,'[2]SQL Results'!$B$1:$AP$65536,41,0)</f>
        <v>35</v>
      </c>
      <c r="BN104" s="5">
        <f>VLOOKUP(B:B,'[2]SQL Results'!$B$1:$AO$65536,40,0)</f>
        <v>939.42</v>
      </c>
      <c r="BO104" s="5">
        <f t="shared" si="48"/>
        <v>16</v>
      </c>
      <c r="BP104" s="5" t="s">
        <v>12</v>
      </c>
      <c r="BQ104" s="5">
        <f>BN104*0.05</f>
        <v>46.971</v>
      </c>
      <c r="BR104" s="5">
        <f t="shared" si="49"/>
        <v>414</v>
      </c>
      <c r="BS104" s="5">
        <f t="shared" si="50"/>
        <v>-51</v>
      </c>
    </row>
    <row r="105" customHeight="1" spans="1:71">
      <c r="A105" s="22">
        <v>102</v>
      </c>
      <c r="B105" s="45">
        <v>713</v>
      </c>
      <c r="C105" s="45" t="s">
        <v>253</v>
      </c>
      <c r="D105" s="45" t="s">
        <v>141</v>
      </c>
      <c r="E105" s="45" t="s">
        <v>243</v>
      </c>
      <c r="F105" s="5">
        <v>420</v>
      </c>
      <c r="G105" s="5">
        <v>525</v>
      </c>
      <c r="H105" s="5">
        <v>443.82</v>
      </c>
      <c r="I105" s="5">
        <f t="shared" si="51"/>
        <v>23.82</v>
      </c>
      <c r="J105" s="5" t="s">
        <v>11</v>
      </c>
      <c r="K105" s="5">
        <f>H105*0.15</f>
        <v>66.573</v>
      </c>
      <c r="L105" s="5"/>
      <c r="M105" s="5">
        <v>71</v>
      </c>
      <c r="N105" s="5">
        <v>85</v>
      </c>
      <c r="O105" s="5">
        <v>15</v>
      </c>
      <c r="P105" s="5">
        <f>VLOOKUP(B:B,[3]Sheet1!$A$1:$B$65536,2,0)</f>
        <v>66</v>
      </c>
      <c r="Q105" s="5">
        <f>VLOOKUP(B:B,[3]Sheet1!$A$1:$C$65536,3,0)</f>
        <v>1266.59</v>
      </c>
      <c r="R105" s="5">
        <f t="shared" si="39"/>
        <v>2.5</v>
      </c>
      <c r="S105" s="5" t="s">
        <v>11</v>
      </c>
      <c r="T105" s="5">
        <f>Q105*0.07</f>
        <v>88.6613</v>
      </c>
      <c r="U105" s="5"/>
      <c r="V105" s="5">
        <v>15</v>
      </c>
      <c r="W105" s="5">
        <v>18</v>
      </c>
      <c r="X105" s="5">
        <f>VLOOKUP(B:B,'[2]SQL Results'!$B$1:$V$65536,21,0)</f>
        <v>22</v>
      </c>
      <c r="Y105" s="5">
        <f>VLOOKUP(B:B,'[2]SQL Results'!$B$1:$U$65536,20,0)</f>
        <v>787.72</v>
      </c>
      <c r="Z105" s="5">
        <v>3</v>
      </c>
      <c r="AA105" s="5">
        <v>174.61</v>
      </c>
      <c r="AB105" s="5">
        <f t="shared" si="40"/>
        <v>7</v>
      </c>
      <c r="AC105" s="5" t="s">
        <v>12</v>
      </c>
      <c r="AD105" s="5">
        <f>(Y105-AA105)*0.05</f>
        <v>30.6555</v>
      </c>
      <c r="AE105" s="5"/>
      <c r="AF105" s="5">
        <v>2</v>
      </c>
      <c r="AG105" s="5">
        <v>2</v>
      </c>
      <c r="AH105" s="5">
        <f>VLOOKUP(B:B,'[2]SQL Results'!$B$1:$AA$65536,26,0)</f>
        <v>0</v>
      </c>
      <c r="AI105" s="5">
        <f t="shared" si="41"/>
        <v>-2</v>
      </c>
      <c r="AJ105" s="5" t="s">
        <v>139</v>
      </c>
      <c r="AK105" s="5"/>
      <c r="AL105" s="5">
        <v>5</v>
      </c>
      <c r="AM105" s="5">
        <v>8</v>
      </c>
      <c r="AN105" s="69">
        <f>VLOOKUP(B:B,'[2]SQL Results'!$B$1:$AF$65536,31,0)</f>
        <v>2</v>
      </c>
      <c r="AO105" s="56">
        <f>VLOOKUP(B:B,'[2]SQL Results'!$B$1:$AE$65536,30,0)</f>
        <v>270</v>
      </c>
      <c r="AP105" s="69">
        <v>270</v>
      </c>
      <c r="AQ105" s="69">
        <f t="shared" si="42"/>
        <v>0</v>
      </c>
      <c r="AR105" s="69">
        <f t="shared" si="43"/>
        <v>-3</v>
      </c>
      <c r="AS105" s="69" t="s">
        <v>139</v>
      </c>
      <c r="AT105" s="5">
        <f t="shared" si="66"/>
        <v>5.4</v>
      </c>
      <c r="AU105" s="5">
        <v>39</v>
      </c>
      <c r="AV105" s="5">
        <v>43</v>
      </c>
      <c r="AW105" s="5">
        <f>VLOOKUP(B:B,'[2]SQL Results'!$B$1:$AJ$65536,35,0)</f>
        <v>1549.1</v>
      </c>
      <c r="AX105" s="5">
        <f t="shared" si="44"/>
        <v>27</v>
      </c>
      <c r="AY105" s="5">
        <v>17</v>
      </c>
      <c r="AZ105" s="5">
        <v>10</v>
      </c>
      <c r="BA105" s="5">
        <f t="shared" si="45"/>
        <v>-12</v>
      </c>
      <c r="BB105" s="5" t="s">
        <v>139</v>
      </c>
      <c r="BC105" s="5">
        <f>AW105*0.03</f>
        <v>46.473</v>
      </c>
      <c r="BD105" s="5">
        <v>1625.5</v>
      </c>
      <c r="BE105" s="5">
        <v>1942</v>
      </c>
      <c r="BF105" s="5">
        <v>809</v>
      </c>
      <c r="BG105" s="5">
        <v>1981.56</v>
      </c>
      <c r="BH105" s="5">
        <f t="shared" si="47"/>
        <v>356.06</v>
      </c>
      <c r="BI105" s="5" t="s">
        <v>12</v>
      </c>
      <c r="BJ105" s="5">
        <f>(BG105-BF105)*0.07</f>
        <v>82.0792</v>
      </c>
      <c r="BK105" s="5">
        <v>19</v>
      </c>
      <c r="BL105" s="5">
        <v>23</v>
      </c>
      <c r="BM105" s="5">
        <f>VLOOKUP(B:B,'[2]SQL Results'!$B$1:$AP$65536,41,0)</f>
        <v>16.5</v>
      </c>
      <c r="BN105" s="5">
        <f>VLOOKUP(B:B,'[2]SQL Results'!$B$1:$AO$65536,40,0)</f>
        <v>466.13</v>
      </c>
      <c r="BO105" s="5">
        <f t="shared" si="48"/>
        <v>-2.5</v>
      </c>
      <c r="BP105" s="5" t="s">
        <v>139</v>
      </c>
      <c r="BQ105" s="5">
        <f>BN105*0.03</f>
        <v>13.9839</v>
      </c>
      <c r="BR105" s="5">
        <f t="shared" si="49"/>
        <v>334</v>
      </c>
      <c r="BS105" s="5">
        <f t="shared" si="50"/>
        <v>0</v>
      </c>
    </row>
    <row r="106" customHeight="1" spans="1:71">
      <c r="A106" s="22">
        <v>103</v>
      </c>
      <c r="B106" s="45">
        <v>738</v>
      </c>
      <c r="C106" s="45" t="s">
        <v>254</v>
      </c>
      <c r="D106" s="45" t="s">
        <v>180</v>
      </c>
      <c r="E106" s="45" t="s">
        <v>243</v>
      </c>
      <c r="F106" s="5">
        <v>697</v>
      </c>
      <c r="G106" s="5">
        <v>800</v>
      </c>
      <c r="H106" s="5">
        <v>857.81</v>
      </c>
      <c r="I106" s="5">
        <f t="shared" si="51"/>
        <v>160.81</v>
      </c>
      <c r="J106" s="5" t="s">
        <v>12</v>
      </c>
      <c r="K106" s="5">
        <f>H106*0.25</f>
        <v>214.4525</v>
      </c>
      <c r="L106" s="5"/>
      <c r="M106" s="5">
        <v>74</v>
      </c>
      <c r="N106" s="5">
        <v>89</v>
      </c>
      <c r="O106" s="5">
        <v>5</v>
      </c>
      <c r="P106" s="5">
        <f>VLOOKUP(B:B,[3]Sheet1!$A$1:$B$65536,2,0)</f>
        <v>146</v>
      </c>
      <c r="Q106" s="5">
        <f>VLOOKUP(B:B,[3]Sheet1!$A$1:$C$65536,3,0)</f>
        <v>2682.62</v>
      </c>
      <c r="R106" s="5">
        <f t="shared" si="39"/>
        <v>74.5</v>
      </c>
      <c r="S106" s="5" t="s">
        <v>12</v>
      </c>
      <c r="T106" s="5">
        <f>Q106*0.1</f>
        <v>268.262</v>
      </c>
      <c r="U106" s="5"/>
      <c r="V106" s="5">
        <v>15</v>
      </c>
      <c r="W106" s="5">
        <v>18</v>
      </c>
      <c r="X106" s="5">
        <f>VLOOKUP(B:B,'[2]SQL Results'!$B$1:$V$65536,21,0)</f>
        <v>9</v>
      </c>
      <c r="Y106" s="5">
        <f>VLOOKUP(B:B,'[2]SQL Results'!$B$1:$U$65536,20,0)</f>
        <v>356</v>
      </c>
      <c r="Z106" s="5">
        <v>0</v>
      </c>
      <c r="AA106" s="5">
        <v>0</v>
      </c>
      <c r="AB106" s="5">
        <f t="shared" si="40"/>
        <v>-6</v>
      </c>
      <c r="AC106" s="5" t="s">
        <v>139</v>
      </c>
      <c r="AD106" s="5">
        <f>(Y106-AA106)*0.03</f>
        <v>10.68</v>
      </c>
      <c r="AE106" s="5">
        <f>(X106-V106)*1</f>
        <v>-6</v>
      </c>
      <c r="AF106" s="5">
        <v>3</v>
      </c>
      <c r="AG106" s="5">
        <v>4</v>
      </c>
      <c r="AH106" s="5">
        <f>VLOOKUP(B:B,'[2]SQL Results'!$B$1:$AA$65536,26,0)</f>
        <v>0</v>
      </c>
      <c r="AI106" s="5">
        <f t="shared" si="41"/>
        <v>-3</v>
      </c>
      <c r="AJ106" s="5" t="s">
        <v>139</v>
      </c>
      <c r="AK106" s="5"/>
      <c r="AL106" s="5">
        <v>5</v>
      </c>
      <c r="AM106" s="5">
        <v>8</v>
      </c>
      <c r="AN106" s="69">
        <f>VLOOKUP(B:B,'[2]SQL Results'!$B$1:$AF$65536,31,0)</f>
        <v>5</v>
      </c>
      <c r="AO106" s="56">
        <f>VLOOKUP(B:B,'[2]SQL Results'!$B$1:$AE$65536,30,0)</f>
        <v>792</v>
      </c>
      <c r="AP106" s="69">
        <v>0</v>
      </c>
      <c r="AQ106" s="69">
        <f t="shared" si="42"/>
        <v>792</v>
      </c>
      <c r="AR106" s="69">
        <f t="shared" si="43"/>
        <v>0</v>
      </c>
      <c r="AS106" s="69" t="s">
        <v>11</v>
      </c>
      <c r="AT106" s="5">
        <f>AP106*0.03</f>
        <v>0</v>
      </c>
      <c r="AU106" s="5">
        <v>54</v>
      </c>
      <c r="AV106" s="5">
        <v>60</v>
      </c>
      <c r="AW106" s="5">
        <f>VLOOKUP(B:B,'[2]SQL Results'!$B$1:$AJ$65536,35,0)</f>
        <v>1530.79</v>
      </c>
      <c r="AX106" s="5">
        <f t="shared" si="44"/>
        <v>27</v>
      </c>
      <c r="AY106" s="5">
        <v>25</v>
      </c>
      <c r="AZ106" s="5">
        <v>2</v>
      </c>
      <c r="BA106" s="5">
        <f t="shared" si="45"/>
        <v>-27</v>
      </c>
      <c r="BB106" s="5" t="s">
        <v>139</v>
      </c>
      <c r="BC106" s="5">
        <f>AW106*0.03</f>
        <v>45.9237</v>
      </c>
      <c r="BD106" s="5">
        <v>1307</v>
      </c>
      <c r="BE106" s="5">
        <v>1568</v>
      </c>
      <c r="BF106" s="5">
        <v>0</v>
      </c>
      <c r="BG106" s="5">
        <v>1404.57</v>
      </c>
      <c r="BH106" s="5">
        <f t="shared" si="47"/>
        <v>97.5699999999999</v>
      </c>
      <c r="BI106" s="5" t="s">
        <v>11</v>
      </c>
      <c r="BJ106" s="5">
        <f>(BG106-BF106)*0.05</f>
        <v>70.2285</v>
      </c>
      <c r="BK106" s="5">
        <v>19</v>
      </c>
      <c r="BL106" s="5">
        <v>23</v>
      </c>
      <c r="BM106" s="5">
        <f>VLOOKUP(B:B,'[2]SQL Results'!$B$1:$AP$65536,41,0)</f>
        <v>14</v>
      </c>
      <c r="BN106" s="5">
        <f>VLOOKUP(B:B,'[2]SQL Results'!$B$1:$AO$65536,40,0)</f>
        <v>352.56</v>
      </c>
      <c r="BO106" s="5">
        <f t="shared" si="48"/>
        <v>-5</v>
      </c>
      <c r="BP106" s="5" t="s">
        <v>139</v>
      </c>
      <c r="BQ106" s="5">
        <f>BN106*0.03</f>
        <v>10.5768</v>
      </c>
      <c r="BR106" s="5">
        <f t="shared" si="49"/>
        <v>620</v>
      </c>
      <c r="BS106" s="5">
        <f t="shared" si="50"/>
        <v>-6</v>
      </c>
    </row>
    <row r="107" customHeight="1" spans="1:71">
      <c r="A107" s="22">
        <v>104</v>
      </c>
      <c r="B107" s="45">
        <v>754</v>
      </c>
      <c r="C107" s="45" t="s">
        <v>255</v>
      </c>
      <c r="D107" s="45" t="s">
        <v>150</v>
      </c>
      <c r="E107" s="45" t="s">
        <v>243</v>
      </c>
      <c r="F107" s="5">
        <v>2222</v>
      </c>
      <c r="G107" s="5">
        <v>2394</v>
      </c>
      <c r="H107" s="5">
        <v>986.01</v>
      </c>
      <c r="I107" s="5">
        <f t="shared" si="51"/>
        <v>-1235.99</v>
      </c>
      <c r="J107" s="5" t="s">
        <v>139</v>
      </c>
      <c r="K107" s="5">
        <f>H107*0.14</f>
        <v>138.0414</v>
      </c>
      <c r="L107" s="5">
        <f>I107*0.05</f>
        <v>-61.7995</v>
      </c>
      <c r="M107" s="5">
        <v>224</v>
      </c>
      <c r="N107" s="5">
        <v>269</v>
      </c>
      <c r="O107" s="5">
        <v>18</v>
      </c>
      <c r="P107" s="5">
        <f>VLOOKUP(B:B,[3]Sheet1!$A$1:$B$65536,2,0)</f>
        <v>83</v>
      </c>
      <c r="Q107" s="5">
        <f>VLOOKUP(B:B,[3]Sheet1!$A$1:$C$65536,3,0)</f>
        <v>1605.3</v>
      </c>
      <c r="R107" s="5">
        <f t="shared" si="39"/>
        <v>-132</v>
      </c>
      <c r="S107" s="5" t="s">
        <v>139</v>
      </c>
      <c r="T107" s="5">
        <f>Q107*0.05</f>
        <v>80.265</v>
      </c>
      <c r="U107" s="5">
        <f>((O107/2+P107)-M107)*1</f>
        <v>-132</v>
      </c>
      <c r="V107" s="5">
        <v>38</v>
      </c>
      <c r="W107" s="5">
        <v>42</v>
      </c>
      <c r="X107" s="5">
        <f>VLOOKUP(B:B,'[2]SQL Results'!$B$1:$V$65536,21,0)</f>
        <v>33</v>
      </c>
      <c r="Y107" s="5">
        <f>VLOOKUP(B:B,'[2]SQL Results'!$B$1:$U$65536,20,0)</f>
        <v>1290.2</v>
      </c>
      <c r="Z107" s="5">
        <v>3</v>
      </c>
      <c r="AA107" s="5">
        <v>92</v>
      </c>
      <c r="AB107" s="5">
        <f t="shared" si="40"/>
        <v>-5</v>
      </c>
      <c r="AC107" s="5" t="s">
        <v>139</v>
      </c>
      <c r="AD107" s="5">
        <f>(Y107-AA107)*0.03</f>
        <v>35.946</v>
      </c>
      <c r="AE107" s="5">
        <f>(X107-V107)*1</f>
        <v>-5</v>
      </c>
      <c r="AF107" s="5">
        <v>8</v>
      </c>
      <c r="AG107" s="5">
        <v>10</v>
      </c>
      <c r="AH107" s="5">
        <f>VLOOKUP(B:B,'[2]SQL Results'!$B$1:$AA$65536,26,0)</f>
        <v>1</v>
      </c>
      <c r="AI107" s="5">
        <f t="shared" si="41"/>
        <v>-7</v>
      </c>
      <c r="AJ107" s="5" t="s">
        <v>139</v>
      </c>
      <c r="AK107" s="5"/>
      <c r="AL107" s="5">
        <v>7</v>
      </c>
      <c r="AM107" s="5">
        <v>11</v>
      </c>
      <c r="AN107" s="69">
        <f>VLOOKUP(B:B,'[2]SQL Results'!$B$1:$AF$65536,31,0)</f>
        <v>10</v>
      </c>
      <c r="AO107" s="56">
        <f>VLOOKUP(B:B,'[2]SQL Results'!$B$1:$AE$65536,30,0)</f>
        <v>1458</v>
      </c>
      <c r="AP107" s="69">
        <v>270</v>
      </c>
      <c r="AQ107" s="69">
        <f t="shared" si="42"/>
        <v>1188</v>
      </c>
      <c r="AR107" s="69">
        <f t="shared" si="43"/>
        <v>3</v>
      </c>
      <c r="AS107" s="69" t="s">
        <v>11</v>
      </c>
      <c r="AT107" s="5">
        <f>AP107*0.03</f>
        <v>8.1</v>
      </c>
      <c r="AU107" s="5">
        <v>85</v>
      </c>
      <c r="AV107" s="5">
        <v>94</v>
      </c>
      <c r="AW107" s="5">
        <f>VLOOKUP(B:B,'[2]SQL Results'!$B$1:$AJ$65536,35,0)</f>
        <v>2796.52</v>
      </c>
      <c r="AX107" s="5">
        <f t="shared" si="44"/>
        <v>51</v>
      </c>
      <c r="AY107" s="5">
        <v>23</v>
      </c>
      <c r="AZ107" s="5">
        <v>28</v>
      </c>
      <c r="BA107" s="5">
        <f t="shared" si="45"/>
        <v>-34</v>
      </c>
      <c r="BB107" s="5" t="s">
        <v>139</v>
      </c>
      <c r="BC107" s="5">
        <f>AW107*0.03</f>
        <v>83.8956</v>
      </c>
      <c r="BD107" s="5">
        <v>1326</v>
      </c>
      <c r="BE107" s="5">
        <v>1591</v>
      </c>
      <c r="BF107" s="5">
        <v>0</v>
      </c>
      <c r="BG107" s="5">
        <v>2053.5</v>
      </c>
      <c r="BH107" s="5">
        <f t="shared" si="47"/>
        <v>727.5</v>
      </c>
      <c r="BI107" s="5" t="s">
        <v>12</v>
      </c>
      <c r="BJ107" s="5">
        <f>(BG107-BF107)*0.07</f>
        <v>143.745</v>
      </c>
      <c r="BK107" s="5">
        <v>35</v>
      </c>
      <c r="BL107" s="5">
        <v>42</v>
      </c>
      <c r="BM107" s="5">
        <f>VLOOKUP(B:B,'[2]SQL Results'!$B$1:$AP$65536,41,0)</f>
        <v>23</v>
      </c>
      <c r="BN107" s="5">
        <f>VLOOKUP(B:B,'[2]SQL Results'!$B$1:$AO$65536,40,0)</f>
        <v>638.96</v>
      </c>
      <c r="BO107" s="5">
        <f t="shared" si="48"/>
        <v>-12</v>
      </c>
      <c r="BP107" s="5" t="s">
        <v>139</v>
      </c>
      <c r="BQ107" s="5">
        <f>BN107*0.03</f>
        <v>19.1688</v>
      </c>
      <c r="BR107" s="5">
        <f t="shared" si="49"/>
        <v>509</v>
      </c>
      <c r="BS107" s="5">
        <f t="shared" si="50"/>
        <v>-199</v>
      </c>
    </row>
    <row r="108" customHeight="1" spans="1:71">
      <c r="A108" s="22">
        <v>105</v>
      </c>
      <c r="B108" s="45">
        <v>101453</v>
      </c>
      <c r="C108" s="45" t="s">
        <v>256</v>
      </c>
      <c r="D108" s="45" t="s">
        <v>143</v>
      </c>
      <c r="E108" s="45" t="s">
        <v>243</v>
      </c>
      <c r="F108" s="5">
        <v>850</v>
      </c>
      <c r="G108" s="5">
        <v>987</v>
      </c>
      <c r="H108" s="5">
        <v>2123.18</v>
      </c>
      <c r="I108" s="5">
        <f t="shared" si="51"/>
        <v>1273.18</v>
      </c>
      <c r="J108" s="5" t="s">
        <v>12</v>
      </c>
      <c r="K108" s="5">
        <f>H108*0.25</f>
        <v>530.795</v>
      </c>
      <c r="L108" s="5"/>
      <c r="M108" s="5">
        <v>106</v>
      </c>
      <c r="N108" s="5">
        <v>127</v>
      </c>
      <c r="O108" s="5">
        <v>26</v>
      </c>
      <c r="P108" s="5">
        <f>VLOOKUP(B:B,[3]Sheet1!$A$1:$B$65536,2,0)</f>
        <v>85</v>
      </c>
      <c r="Q108" s="5">
        <f>VLOOKUP(B:B,[3]Sheet1!$A$1:$C$65536,3,0)</f>
        <v>1677.27</v>
      </c>
      <c r="R108" s="5">
        <f t="shared" si="39"/>
        <v>-8</v>
      </c>
      <c r="S108" s="5" t="s">
        <v>139</v>
      </c>
      <c r="T108" s="5">
        <f>Q108*0.05</f>
        <v>83.8635</v>
      </c>
      <c r="U108" s="5">
        <f>((O108/2+P108)-M108)*1</f>
        <v>-8</v>
      </c>
      <c r="V108" s="5">
        <v>29</v>
      </c>
      <c r="W108" s="5">
        <v>32</v>
      </c>
      <c r="X108" s="5">
        <f>VLOOKUP(B:B,'[2]SQL Results'!$B$1:$V$65536,21,0)</f>
        <v>48</v>
      </c>
      <c r="Y108" s="5">
        <f>VLOOKUP(B:B,'[2]SQL Results'!$B$1:$U$65536,20,0)</f>
        <v>1567.59</v>
      </c>
      <c r="Z108" s="5">
        <v>34</v>
      </c>
      <c r="AA108" s="5">
        <v>479.5</v>
      </c>
      <c r="AB108" s="5">
        <f t="shared" si="40"/>
        <v>19</v>
      </c>
      <c r="AC108" s="5" t="s">
        <v>12</v>
      </c>
      <c r="AD108" s="5">
        <f>(Y108-AA108)*0.05</f>
        <v>54.4045</v>
      </c>
      <c r="AE108" s="5"/>
      <c r="AF108" s="5">
        <v>6</v>
      </c>
      <c r="AG108" s="5">
        <v>7</v>
      </c>
      <c r="AH108" s="5">
        <f>VLOOKUP(B:B,'[2]SQL Results'!$B$1:$AA$65536,26,0)</f>
        <v>6</v>
      </c>
      <c r="AI108" s="5">
        <f t="shared" si="41"/>
        <v>0</v>
      </c>
      <c r="AJ108" s="5" t="s">
        <v>11</v>
      </c>
      <c r="AK108" s="5"/>
      <c r="AL108" s="5">
        <v>11</v>
      </c>
      <c r="AM108" s="5">
        <v>14</v>
      </c>
      <c r="AN108" s="69">
        <f>VLOOKUP(B:B,'[2]SQL Results'!$B$1:$AF$65536,31,0)</f>
        <v>11</v>
      </c>
      <c r="AO108" s="56">
        <f>VLOOKUP(B:B,'[2]SQL Results'!$B$1:$AE$65536,30,0)</f>
        <v>1601.77</v>
      </c>
      <c r="AP108" s="69">
        <v>415.53</v>
      </c>
      <c r="AQ108" s="69">
        <f t="shared" si="42"/>
        <v>1186.24</v>
      </c>
      <c r="AR108" s="69">
        <f t="shared" si="43"/>
        <v>0</v>
      </c>
      <c r="AS108" s="69" t="s">
        <v>11</v>
      </c>
      <c r="AT108" s="5">
        <f>AP108*0.03</f>
        <v>12.4659</v>
      </c>
      <c r="AU108" s="5">
        <v>62</v>
      </c>
      <c r="AV108" s="5">
        <v>69</v>
      </c>
      <c r="AW108" s="5">
        <f>VLOOKUP(B:B,'[2]SQL Results'!$B$1:$AJ$65536,35,0)</f>
        <v>8939.36</v>
      </c>
      <c r="AX108" s="5">
        <f t="shared" si="44"/>
        <v>165</v>
      </c>
      <c r="AY108" s="5">
        <v>47</v>
      </c>
      <c r="AZ108" s="5">
        <v>118</v>
      </c>
      <c r="BA108" s="5">
        <f t="shared" si="45"/>
        <v>103</v>
      </c>
      <c r="BB108" s="5" t="s">
        <v>12</v>
      </c>
      <c r="BC108" s="5">
        <f>AW108*0.05</f>
        <v>446.968</v>
      </c>
      <c r="BD108" s="5">
        <v>1142</v>
      </c>
      <c r="BE108" s="5">
        <v>1370</v>
      </c>
      <c r="BF108" s="5">
        <v>360</v>
      </c>
      <c r="BG108" s="5">
        <v>2828.6</v>
      </c>
      <c r="BH108" s="5">
        <f t="shared" si="47"/>
        <v>1686.6</v>
      </c>
      <c r="BI108" s="5" t="s">
        <v>12</v>
      </c>
      <c r="BJ108" s="5">
        <f>(BG108-BF108)*0.07</f>
        <v>172.802</v>
      </c>
      <c r="BK108" s="5">
        <v>29</v>
      </c>
      <c r="BL108" s="5">
        <v>35</v>
      </c>
      <c r="BM108" s="5">
        <f>VLOOKUP(B:B,'[2]SQL Results'!$B$1:$AP$65536,41,0)</f>
        <v>68</v>
      </c>
      <c r="BN108" s="5">
        <f>VLOOKUP(B:B,'[2]SQL Results'!$B$1:$AO$65536,40,0)</f>
        <v>1776.24</v>
      </c>
      <c r="BO108" s="5">
        <f t="shared" si="48"/>
        <v>39</v>
      </c>
      <c r="BP108" s="5" t="s">
        <v>12</v>
      </c>
      <c r="BQ108" s="5">
        <f>BN108*0.05</f>
        <v>88.812</v>
      </c>
      <c r="BR108" s="5">
        <f t="shared" si="49"/>
        <v>1390</v>
      </c>
      <c r="BS108" s="5">
        <f t="shared" si="50"/>
        <v>-8</v>
      </c>
    </row>
    <row r="109" s="49" customFormat="1" customHeight="1" spans="1:71">
      <c r="A109" s="22">
        <v>106</v>
      </c>
      <c r="B109" s="45">
        <v>104838</v>
      </c>
      <c r="C109" s="45" t="s">
        <v>257</v>
      </c>
      <c r="D109" s="45" t="s">
        <v>141</v>
      </c>
      <c r="E109" s="45" t="s">
        <v>243</v>
      </c>
      <c r="F109" s="5">
        <v>697</v>
      </c>
      <c r="G109" s="5">
        <v>800</v>
      </c>
      <c r="H109" s="5">
        <v>323.55</v>
      </c>
      <c r="I109" s="5">
        <f t="shared" si="51"/>
        <v>-373.45</v>
      </c>
      <c r="J109" s="5" t="s">
        <v>139</v>
      </c>
      <c r="K109" s="5">
        <f>H109*0.14</f>
        <v>45.297</v>
      </c>
      <c r="L109" s="5">
        <f>I109*0.05</f>
        <v>-18.6725</v>
      </c>
      <c r="M109" s="5">
        <v>60</v>
      </c>
      <c r="N109" s="5">
        <v>72</v>
      </c>
      <c r="O109" s="5">
        <v>8</v>
      </c>
      <c r="P109" s="5">
        <f>VLOOKUP(B:B,[3]Sheet1!$A$1:$B$65536,2,0)</f>
        <v>67</v>
      </c>
      <c r="Q109" s="5">
        <f>VLOOKUP(B:B,[3]Sheet1!$A$1:$C$65536,3,0)</f>
        <v>1290.56</v>
      </c>
      <c r="R109" s="5">
        <f t="shared" si="39"/>
        <v>11</v>
      </c>
      <c r="S109" s="5" t="s">
        <v>11</v>
      </c>
      <c r="T109" s="5">
        <f>Q109*0.07</f>
        <v>90.3392</v>
      </c>
      <c r="U109" s="5"/>
      <c r="V109" s="5">
        <v>15</v>
      </c>
      <c r="W109" s="5">
        <v>18</v>
      </c>
      <c r="X109" s="5">
        <f>VLOOKUP(B:B,'[2]SQL Results'!$B$1:$V$65536,21,0)</f>
        <v>7</v>
      </c>
      <c r="Y109" s="5">
        <f>VLOOKUP(B:B,'[2]SQL Results'!$B$1:$U$65536,20,0)</f>
        <v>260.35</v>
      </c>
      <c r="Z109" s="5">
        <v>7</v>
      </c>
      <c r="AA109" s="5">
        <v>0</v>
      </c>
      <c r="AB109" s="5">
        <f t="shared" si="40"/>
        <v>-8</v>
      </c>
      <c r="AC109" s="5" t="s">
        <v>139</v>
      </c>
      <c r="AD109" s="5">
        <f>(Y109-AA109)*0.03</f>
        <v>7.8105</v>
      </c>
      <c r="AE109" s="5">
        <f>(X109-V109)*1</f>
        <v>-8</v>
      </c>
      <c r="AF109" s="5">
        <v>3</v>
      </c>
      <c r="AG109" s="5">
        <v>4</v>
      </c>
      <c r="AH109" s="5">
        <f>VLOOKUP(B:B,'[2]SQL Results'!$B$1:$AA$65536,26,0)</f>
        <v>7</v>
      </c>
      <c r="AI109" s="5">
        <f t="shared" si="41"/>
        <v>4</v>
      </c>
      <c r="AJ109" s="5" t="s">
        <v>12</v>
      </c>
      <c r="AK109" s="5">
        <f>AH109*5</f>
        <v>35</v>
      </c>
      <c r="AL109" s="5">
        <v>5</v>
      </c>
      <c r="AM109" s="5">
        <v>8</v>
      </c>
      <c r="AN109" s="69">
        <f>VLOOKUP(B:B,'[2]SQL Results'!$B$1:$AF$65536,31,0)</f>
        <v>7</v>
      </c>
      <c r="AO109" s="56">
        <f>VLOOKUP(B:B,'[2]SQL Results'!$B$1:$AE$65536,30,0)</f>
        <v>1062</v>
      </c>
      <c r="AP109" s="69">
        <v>270</v>
      </c>
      <c r="AQ109" s="69">
        <f t="shared" si="42"/>
        <v>792</v>
      </c>
      <c r="AR109" s="69">
        <f t="shared" si="43"/>
        <v>2</v>
      </c>
      <c r="AS109" s="69" t="s">
        <v>11</v>
      </c>
      <c r="AT109" s="5">
        <f>AP109*0.03</f>
        <v>8.1</v>
      </c>
      <c r="AU109" s="5">
        <v>39</v>
      </c>
      <c r="AV109" s="5">
        <v>43</v>
      </c>
      <c r="AW109" s="5">
        <f>VLOOKUP(B:B,'[2]SQL Results'!$B$1:$AJ$65536,35,0)</f>
        <v>1226</v>
      </c>
      <c r="AX109" s="5">
        <f t="shared" si="44"/>
        <v>21</v>
      </c>
      <c r="AY109" s="5">
        <v>19</v>
      </c>
      <c r="AZ109" s="5">
        <v>2</v>
      </c>
      <c r="BA109" s="5">
        <f t="shared" si="45"/>
        <v>-18</v>
      </c>
      <c r="BB109" s="5" t="s">
        <v>139</v>
      </c>
      <c r="BC109" s="5">
        <f>AW109*0.03</f>
        <v>36.78</v>
      </c>
      <c r="BD109" s="5">
        <v>807</v>
      </c>
      <c r="BE109" s="5">
        <v>968</v>
      </c>
      <c r="BF109" s="5">
        <v>0</v>
      </c>
      <c r="BG109" s="5">
        <v>1278.13</v>
      </c>
      <c r="BH109" s="5">
        <f t="shared" si="47"/>
        <v>471.13</v>
      </c>
      <c r="BI109" s="5" t="s">
        <v>12</v>
      </c>
      <c r="BJ109" s="5">
        <f>(BG109-BF109)*0.07</f>
        <v>89.4691</v>
      </c>
      <c r="BK109" s="5">
        <v>19</v>
      </c>
      <c r="BL109" s="5">
        <v>23</v>
      </c>
      <c r="BM109" s="5">
        <f>VLOOKUP(B:B,'[2]SQL Results'!$B$1:$AP$65536,41,0)</f>
        <v>11</v>
      </c>
      <c r="BN109" s="5">
        <f>VLOOKUP(B:B,'[2]SQL Results'!$B$1:$AO$65536,40,0)</f>
        <v>286.74</v>
      </c>
      <c r="BO109" s="5">
        <f t="shared" si="48"/>
        <v>-8</v>
      </c>
      <c r="BP109" s="5" t="s">
        <v>139</v>
      </c>
      <c r="BQ109" s="5">
        <f>BN109*0.03</f>
        <v>8.6022</v>
      </c>
      <c r="BR109" s="5">
        <f t="shared" si="49"/>
        <v>321</v>
      </c>
      <c r="BS109" s="5">
        <f t="shared" si="50"/>
        <v>-27</v>
      </c>
    </row>
    <row r="110" s="49" customFormat="1" customHeight="1" spans="1:71">
      <c r="A110" s="22">
        <v>107</v>
      </c>
      <c r="B110" s="45">
        <v>104533</v>
      </c>
      <c r="C110" s="45" t="s">
        <v>258</v>
      </c>
      <c r="D110" s="45" t="s">
        <v>141</v>
      </c>
      <c r="E110" s="45" t="s">
        <v>243</v>
      </c>
      <c r="F110" s="5">
        <v>697</v>
      </c>
      <c r="G110" s="5">
        <v>800</v>
      </c>
      <c r="H110" s="5">
        <v>130.36</v>
      </c>
      <c r="I110" s="5">
        <f t="shared" si="51"/>
        <v>-566.64</v>
      </c>
      <c r="J110" s="5" t="s">
        <v>139</v>
      </c>
      <c r="K110" s="5">
        <f>H110*0.14</f>
        <v>18.2504</v>
      </c>
      <c r="L110" s="5">
        <f>I110*0.05</f>
        <v>-28.332</v>
      </c>
      <c r="M110" s="5">
        <v>60</v>
      </c>
      <c r="N110" s="5">
        <v>72</v>
      </c>
      <c r="O110" s="5">
        <v>17</v>
      </c>
      <c r="P110" s="5">
        <f>VLOOKUP(B:B,[3]Sheet1!$A$1:$B$65536,2,0)</f>
        <v>50</v>
      </c>
      <c r="Q110" s="5">
        <f>VLOOKUP(B:B,[3]Sheet1!$A$1:$C$65536,3,0)</f>
        <v>964.51</v>
      </c>
      <c r="R110" s="5">
        <f t="shared" si="39"/>
        <v>-1.5</v>
      </c>
      <c r="S110" s="5" t="s">
        <v>139</v>
      </c>
      <c r="T110" s="5">
        <f>Q110*0.05</f>
        <v>48.2255</v>
      </c>
      <c r="U110" s="5">
        <f>((O110/2+P110)-M110)*1</f>
        <v>-1.5</v>
      </c>
      <c r="V110" s="5">
        <v>15</v>
      </c>
      <c r="W110" s="5">
        <v>18</v>
      </c>
      <c r="X110" s="5">
        <f>VLOOKUP(B:B,'[2]SQL Results'!$B$1:$V$65536,21,0)</f>
        <v>9</v>
      </c>
      <c r="Y110" s="5">
        <f>VLOOKUP(B:B,'[2]SQL Results'!$B$1:$U$65536,20,0)</f>
        <v>274.06</v>
      </c>
      <c r="Z110" s="5">
        <v>9</v>
      </c>
      <c r="AA110" s="5">
        <v>102</v>
      </c>
      <c r="AB110" s="5">
        <f t="shared" si="40"/>
        <v>-6</v>
      </c>
      <c r="AC110" s="5" t="s">
        <v>139</v>
      </c>
      <c r="AD110" s="5">
        <f>(Y110-AA110)*0.03</f>
        <v>5.1618</v>
      </c>
      <c r="AE110" s="5">
        <f>(X110-V110)*1</f>
        <v>-6</v>
      </c>
      <c r="AF110" s="5">
        <v>3</v>
      </c>
      <c r="AG110" s="5">
        <v>4</v>
      </c>
      <c r="AH110" s="5">
        <f>VLOOKUP(B:B,'[2]SQL Results'!$B$1:$AA$65536,26,0)</f>
        <v>5</v>
      </c>
      <c r="AI110" s="5">
        <f t="shared" si="41"/>
        <v>2</v>
      </c>
      <c r="AJ110" s="5" t="s">
        <v>12</v>
      </c>
      <c r="AK110" s="5">
        <f>AH110*5</f>
        <v>25</v>
      </c>
      <c r="AL110" s="5">
        <v>7</v>
      </c>
      <c r="AM110" s="5">
        <v>11</v>
      </c>
      <c r="AN110" s="69">
        <f>VLOOKUP(B:B,'[2]SQL Results'!$B$1:$AF$65536,31,0)</f>
        <v>3</v>
      </c>
      <c r="AO110" s="56">
        <f>VLOOKUP(B:B,'[2]SQL Results'!$B$1:$AE$65536,30,0)</f>
        <v>405</v>
      </c>
      <c r="AP110" s="69">
        <v>405</v>
      </c>
      <c r="AQ110" s="69">
        <f t="shared" si="42"/>
        <v>0</v>
      </c>
      <c r="AR110" s="69">
        <f t="shared" si="43"/>
        <v>-4</v>
      </c>
      <c r="AS110" s="69" t="s">
        <v>139</v>
      </c>
      <c r="AT110" s="5">
        <f>AP110*0.02</f>
        <v>8.1</v>
      </c>
      <c r="AU110" s="5">
        <v>39</v>
      </c>
      <c r="AV110" s="5">
        <v>43</v>
      </c>
      <c r="AW110" s="5">
        <f>VLOOKUP(B:B,'[2]SQL Results'!$B$1:$AJ$65536,35,0)</f>
        <v>3627.17</v>
      </c>
      <c r="AX110" s="5">
        <f t="shared" si="44"/>
        <v>64</v>
      </c>
      <c r="AY110" s="5">
        <v>20</v>
      </c>
      <c r="AZ110" s="5">
        <v>44</v>
      </c>
      <c r="BA110" s="5">
        <f t="shared" si="45"/>
        <v>25</v>
      </c>
      <c r="BB110" s="5" t="s">
        <v>12</v>
      </c>
      <c r="BC110" s="5">
        <f>AW110*0.05</f>
        <v>181.3585</v>
      </c>
      <c r="BD110" s="5">
        <v>3006</v>
      </c>
      <c r="BE110" s="5">
        <v>3360</v>
      </c>
      <c r="BF110" s="5">
        <v>0</v>
      </c>
      <c r="BG110" s="5">
        <v>1480.5</v>
      </c>
      <c r="BH110" s="5">
        <f t="shared" si="47"/>
        <v>-1525.5</v>
      </c>
      <c r="BI110" s="5" t="s">
        <v>139</v>
      </c>
      <c r="BJ110" s="5">
        <f>(BG110-BF110)*0.04</f>
        <v>59.22</v>
      </c>
      <c r="BK110" s="5">
        <v>19</v>
      </c>
      <c r="BL110" s="5">
        <v>23</v>
      </c>
      <c r="BM110" s="5">
        <f>VLOOKUP(B:B,'[2]SQL Results'!$B$1:$AP$65536,41,0)</f>
        <v>11</v>
      </c>
      <c r="BN110" s="5">
        <f>VLOOKUP(B:B,'[2]SQL Results'!$B$1:$AO$65536,40,0)</f>
        <v>254.38</v>
      </c>
      <c r="BO110" s="5">
        <f t="shared" si="48"/>
        <v>-8</v>
      </c>
      <c r="BP110" s="5" t="s">
        <v>139</v>
      </c>
      <c r="BQ110" s="5">
        <f>BN110*0.03</f>
        <v>7.6314</v>
      </c>
      <c r="BR110" s="5">
        <f t="shared" si="49"/>
        <v>353</v>
      </c>
      <c r="BS110" s="5">
        <f t="shared" si="50"/>
        <v>-36</v>
      </c>
    </row>
    <row r="111" s="49" customFormat="1" customHeight="1" spans="1:71">
      <c r="A111" s="22">
        <v>108</v>
      </c>
      <c r="B111" s="45">
        <v>104428</v>
      </c>
      <c r="C111" s="45" t="s">
        <v>259</v>
      </c>
      <c r="D111" s="45" t="s">
        <v>141</v>
      </c>
      <c r="E111" s="45" t="s">
        <v>243</v>
      </c>
      <c r="F111" s="5">
        <f>1900</f>
        <v>1900</v>
      </c>
      <c r="G111" s="5">
        <v>2090</v>
      </c>
      <c r="H111" s="5">
        <v>1139.85</v>
      </c>
      <c r="I111" s="5">
        <f t="shared" si="51"/>
        <v>-760.15</v>
      </c>
      <c r="J111" s="5" t="s">
        <v>139</v>
      </c>
      <c r="K111" s="5">
        <f>H111*0.14</f>
        <v>159.579</v>
      </c>
      <c r="L111" s="5">
        <f>I111*0.05</f>
        <v>-38.0075</v>
      </c>
      <c r="M111" s="5">
        <v>74</v>
      </c>
      <c r="N111" s="5">
        <v>89</v>
      </c>
      <c r="O111" s="5">
        <v>11</v>
      </c>
      <c r="P111" s="5">
        <f>VLOOKUP(B:B,[3]Sheet1!$A$1:$B$65536,2,0)</f>
        <v>74</v>
      </c>
      <c r="Q111" s="5">
        <f>VLOOKUP(B:B,[3]Sheet1!$A$1:$C$65536,3,0)</f>
        <v>1446.47</v>
      </c>
      <c r="R111" s="5">
        <f t="shared" si="39"/>
        <v>5.5</v>
      </c>
      <c r="S111" s="5" t="s">
        <v>11</v>
      </c>
      <c r="T111" s="5">
        <f>Q111*0.07</f>
        <v>101.2529</v>
      </c>
      <c r="U111" s="5"/>
      <c r="V111" s="5">
        <v>15</v>
      </c>
      <c r="W111" s="5">
        <v>18</v>
      </c>
      <c r="X111" s="5">
        <f>VLOOKUP(B:B,'[2]SQL Results'!$B$1:$V$65536,21,0)</f>
        <v>17</v>
      </c>
      <c r="Y111" s="5">
        <f>VLOOKUP(B:B,'[2]SQL Results'!$B$1:$U$65536,20,0)</f>
        <v>586.09</v>
      </c>
      <c r="Z111" s="5">
        <v>26</v>
      </c>
      <c r="AA111" s="5">
        <v>83</v>
      </c>
      <c r="AB111" s="5">
        <f t="shared" si="40"/>
        <v>2</v>
      </c>
      <c r="AC111" s="5" t="s">
        <v>11</v>
      </c>
      <c r="AD111" s="5">
        <f>(Y111-AA111)*0.04</f>
        <v>20.1236</v>
      </c>
      <c r="AE111" s="5"/>
      <c r="AF111" s="5">
        <v>3</v>
      </c>
      <c r="AG111" s="5">
        <v>4</v>
      </c>
      <c r="AH111" s="5">
        <f>VLOOKUP(B:B,'[2]SQL Results'!$B$1:$AA$65536,26,0)</f>
        <v>1</v>
      </c>
      <c r="AI111" s="5">
        <f t="shared" si="41"/>
        <v>-2</v>
      </c>
      <c r="AJ111" s="5" t="s">
        <v>139</v>
      </c>
      <c r="AK111" s="5"/>
      <c r="AL111" s="5">
        <v>7</v>
      </c>
      <c r="AM111" s="5">
        <v>11</v>
      </c>
      <c r="AN111" s="69">
        <f>VLOOKUP(B:B,'[2]SQL Results'!$B$1:$AF$65536,31,0)</f>
        <v>5</v>
      </c>
      <c r="AO111" s="56">
        <f>VLOOKUP(B:B,'[2]SQL Results'!$B$1:$AE$65536,30,0)</f>
        <v>717</v>
      </c>
      <c r="AP111" s="69">
        <v>123</v>
      </c>
      <c r="AQ111" s="69">
        <f t="shared" si="42"/>
        <v>594</v>
      </c>
      <c r="AR111" s="69">
        <f t="shared" si="43"/>
        <v>-2</v>
      </c>
      <c r="AS111" s="69" t="s">
        <v>139</v>
      </c>
      <c r="AT111" s="5">
        <f>AP111*0.02</f>
        <v>2.46</v>
      </c>
      <c r="AU111" s="5">
        <v>39</v>
      </c>
      <c r="AV111" s="5">
        <v>43</v>
      </c>
      <c r="AW111" s="5">
        <f>VLOOKUP(B:B,'[2]SQL Results'!$B$1:$AJ$65536,35,0)</f>
        <v>2597.91</v>
      </c>
      <c r="AX111" s="5">
        <f t="shared" si="44"/>
        <v>47</v>
      </c>
      <c r="AY111" s="5">
        <v>17</v>
      </c>
      <c r="AZ111" s="5">
        <v>30</v>
      </c>
      <c r="BA111" s="5">
        <f t="shared" si="45"/>
        <v>8</v>
      </c>
      <c r="BB111" s="5" t="s">
        <v>12</v>
      </c>
      <c r="BC111" s="5">
        <f>AW111*0.05</f>
        <v>129.8955</v>
      </c>
      <c r="BD111" s="5">
        <v>1806</v>
      </c>
      <c r="BE111" s="5">
        <v>2167</v>
      </c>
      <c r="BF111" s="5">
        <v>0</v>
      </c>
      <c r="BG111" s="5">
        <v>2247.31</v>
      </c>
      <c r="BH111" s="5">
        <f t="shared" si="47"/>
        <v>441.31</v>
      </c>
      <c r="BI111" s="5" t="s">
        <v>12</v>
      </c>
      <c r="BJ111" s="5">
        <f>(BG111-BF111)*0.07</f>
        <v>157.3117</v>
      </c>
      <c r="BK111" s="5">
        <v>19</v>
      </c>
      <c r="BL111" s="5">
        <v>23</v>
      </c>
      <c r="BM111" s="5">
        <f>VLOOKUP(B:B,'[2]SQL Results'!$B$1:$AP$65536,41,0)</f>
        <v>9</v>
      </c>
      <c r="BN111" s="5">
        <f>VLOOKUP(B:B,'[2]SQL Results'!$B$1:$AO$65536,40,0)</f>
        <v>244.58</v>
      </c>
      <c r="BO111" s="5">
        <f t="shared" si="48"/>
        <v>-10</v>
      </c>
      <c r="BP111" s="5" t="s">
        <v>139</v>
      </c>
      <c r="BQ111" s="5">
        <f>BN111*0.03</f>
        <v>7.3374</v>
      </c>
      <c r="BR111" s="5">
        <f t="shared" si="49"/>
        <v>578</v>
      </c>
      <c r="BS111" s="5">
        <f t="shared" si="50"/>
        <v>-38</v>
      </c>
    </row>
    <row r="112" s="9" customFormat="1" customHeight="1" spans="1:71">
      <c r="A112" s="54"/>
      <c r="B112" s="45"/>
      <c r="C112" s="45"/>
      <c r="D112" s="45">
        <v>0</v>
      </c>
      <c r="E112" s="45"/>
      <c r="F112" s="41">
        <f>SUM(F4:F111)</f>
        <v>178894.666666667</v>
      </c>
      <c r="G112" s="41">
        <f t="shared" ref="G112:AL112" si="67">SUM(G4:G111)</f>
        <v>201812</v>
      </c>
      <c r="H112" s="41">
        <f t="shared" si="67"/>
        <v>126097.88</v>
      </c>
      <c r="I112" s="41">
        <f t="shared" si="67"/>
        <v>-52796.7866666667</v>
      </c>
      <c r="J112" s="41">
        <f t="shared" si="67"/>
        <v>0</v>
      </c>
      <c r="K112" s="41">
        <f t="shared" si="67"/>
        <v>22916.4662</v>
      </c>
      <c r="L112" s="41">
        <f t="shared" si="67"/>
        <v>-3493.88933333333</v>
      </c>
      <c r="M112" s="41">
        <f t="shared" si="67"/>
        <v>13774</v>
      </c>
      <c r="N112" s="41">
        <f t="shared" si="67"/>
        <v>16441</v>
      </c>
      <c r="O112" s="41">
        <f t="shared" si="67"/>
        <v>20217</v>
      </c>
      <c r="P112" s="41">
        <f t="shared" si="67"/>
        <v>22585.52</v>
      </c>
      <c r="Q112" s="41">
        <f t="shared" si="67"/>
        <v>390450.35</v>
      </c>
      <c r="R112" s="41">
        <f t="shared" si="67"/>
        <v>18920.02</v>
      </c>
      <c r="S112" s="41">
        <f t="shared" si="67"/>
        <v>0</v>
      </c>
      <c r="T112" s="41">
        <f t="shared" si="67"/>
        <v>34791.6196</v>
      </c>
      <c r="U112" s="41">
        <f t="shared" si="67"/>
        <v>-1677.33</v>
      </c>
      <c r="V112" s="41">
        <f t="shared" si="67"/>
        <v>2949.33333333333</v>
      </c>
      <c r="W112" s="41">
        <f t="shared" si="67"/>
        <v>3347</v>
      </c>
      <c r="X112" s="41">
        <f t="shared" si="67"/>
        <v>2752</v>
      </c>
      <c r="Y112" s="41">
        <f t="shared" si="67"/>
        <v>101298.44</v>
      </c>
      <c r="Z112" s="41">
        <f t="shared" si="67"/>
        <v>1208</v>
      </c>
      <c r="AA112" s="41">
        <f t="shared" si="67"/>
        <v>18545.14</v>
      </c>
      <c r="AB112" s="41">
        <f t="shared" si="67"/>
        <v>-197.333333333333</v>
      </c>
      <c r="AC112" s="41">
        <f t="shared" si="67"/>
        <v>0</v>
      </c>
      <c r="AD112" s="41">
        <f t="shared" si="67"/>
        <v>3188.9494</v>
      </c>
      <c r="AE112" s="41">
        <f t="shared" si="67"/>
        <v>-578.933333333333</v>
      </c>
      <c r="AF112" s="41">
        <f t="shared" si="67"/>
        <v>656.666666666667</v>
      </c>
      <c r="AG112" s="41">
        <f t="shared" si="67"/>
        <v>804</v>
      </c>
      <c r="AH112" s="41">
        <f t="shared" si="67"/>
        <v>471</v>
      </c>
      <c r="AI112" s="41">
        <f t="shared" si="67"/>
        <v>-185.666666666667</v>
      </c>
      <c r="AJ112" s="41">
        <f t="shared" si="67"/>
        <v>0</v>
      </c>
      <c r="AK112" s="41">
        <f t="shared" si="67"/>
        <v>1160</v>
      </c>
      <c r="AL112" s="41">
        <f t="shared" si="67"/>
        <v>1214.33333333333</v>
      </c>
      <c r="AM112" s="41">
        <f t="shared" ref="AM112:BS112" si="68">SUM(AM4:AM111)</f>
        <v>1586</v>
      </c>
      <c r="AN112" s="41">
        <f t="shared" si="68"/>
        <v>1004.5</v>
      </c>
      <c r="AO112" s="41">
        <f t="shared" si="68"/>
        <v>163123.98</v>
      </c>
      <c r="AP112" s="41">
        <f t="shared" si="68"/>
        <v>60635.79</v>
      </c>
      <c r="AQ112" s="41">
        <f t="shared" si="68"/>
        <v>102488.19</v>
      </c>
      <c r="AR112" s="41">
        <f t="shared" si="68"/>
        <v>-209.833333333333</v>
      </c>
      <c r="AS112" s="41">
        <f t="shared" si="68"/>
        <v>0</v>
      </c>
      <c r="AT112" s="41">
        <f t="shared" si="68"/>
        <v>1999.5943</v>
      </c>
      <c r="AU112" s="41">
        <f t="shared" si="68"/>
        <v>8029.33333333333</v>
      </c>
      <c r="AV112" s="41">
        <f t="shared" si="68"/>
        <v>8911.66666666667</v>
      </c>
      <c r="AW112" s="41">
        <f t="shared" si="68"/>
        <v>485828.23</v>
      </c>
      <c r="AX112" s="41">
        <f t="shared" si="68"/>
        <v>8713.6</v>
      </c>
      <c r="AY112" s="41">
        <f t="shared" si="68"/>
        <v>2997</v>
      </c>
      <c r="AZ112" s="41">
        <f t="shared" si="68"/>
        <v>5716.6</v>
      </c>
      <c r="BA112" s="41">
        <f t="shared" si="68"/>
        <v>684.266666666667</v>
      </c>
      <c r="BB112" s="41">
        <f t="shared" si="68"/>
        <v>0</v>
      </c>
      <c r="BC112" s="41">
        <f t="shared" si="68"/>
        <v>20939.3868</v>
      </c>
      <c r="BD112" s="41">
        <f t="shared" si="68"/>
        <v>389992.666666667</v>
      </c>
      <c r="BE112" s="41">
        <f t="shared" si="68"/>
        <v>441490</v>
      </c>
      <c r="BF112" s="41">
        <f t="shared" si="68"/>
        <v>25435.22</v>
      </c>
      <c r="BG112" s="41">
        <f t="shared" si="68"/>
        <v>261739.19</v>
      </c>
      <c r="BH112" s="41">
        <f t="shared" si="68"/>
        <v>-128253.476666667</v>
      </c>
      <c r="BI112" s="41">
        <f t="shared" si="68"/>
        <v>0</v>
      </c>
      <c r="BJ112" s="41">
        <f t="shared" si="68"/>
        <v>11247.7084</v>
      </c>
      <c r="BK112" s="41">
        <f t="shared" si="68"/>
        <v>3836</v>
      </c>
      <c r="BL112" s="41">
        <f t="shared" si="68"/>
        <v>4614</v>
      </c>
      <c r="BM112" s="41">
        <f t="shared" si="68"/>
        <v>3898.5</v>
      </c>
      <c r="BN112" s="41">
        <f t="shared" si="68"/>
        <v>103802.8</v>
      </c>
      <c r="BO112" s="41">
        <f t="shared" si="68"/>
        <v>62.5</v>
      </c>
      <c r="BP112" s="41">
        <f t="shared" si="68"/>
        <v>0</v>
      </c>
      <c r="BQ112" s="41">
        <f t="shared" si="68"/>
        <v>4297.8263</v>
      </c>
      <c r="BR112" s="41">
        <f t="shared" si="68"/>
        <v>100536</v>
      </c>
      <c r="BS112" s="41">
        <f t="shared" si="68"/>
        <v>-5750</v>
      </c>
    </row>
    <row r="113" customHeight="1" spans="7:21"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</row>
  </sheetData>
  <mergeCells count="10">
    <mergeCell ref="A1:BS1"/>
    <mergeCell ref="F2:L2"/>
    <mergeCell ref="M2:U2"/>
    <mergeCell ref="V2:AE2"/>
    <mergeCell ref="AF2:AK2"/>
    <mergeCell ref="AL2:AT2"/>
    <mergeCell ref="AU2:BC2"/>
    <mergeCell ref="BD2:BJ2"/>
    <mergeCell ref="BK2:BQ2"/>
    <mergeCell ref="BR2:BS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Y23"/>
  <sheetViews>
    <sheetView workbookViewId="0">
      <pane xSplit="5" ySplit="2" topLeftCell="F18" activePane="bottomRight" state="frozen"/>
      <selection/>
      <selection pane="topRight"/>
      <selection pane="bottomLeft"/>
      <selection pane="bottomRight" activeCell="K11" sqref="K11:K12"/>
    </sheetView>
  </sheetViews>
  <sheetFormatPr defaultColWidth="9" defaultRowHeight="21" customHeight="1"/>
  <cols>
    <col min="1" max="1" width="4.5" style="12" customWidth="1"/>
    <col min="2" max="2" width="9.125" style="12" customWidth="1"/>
    <col min="3" max="3" width="8.75" style="12" customWidth="1"/>
    <col min="4" max="4" width="3.875" style="12" customWidth="1"/>
    <col min="5" max="5" width="8.75" style="12" customWidth="1"/>
    <col min="6" max="6" width="20.5" style="12" customWidth="1"/>
    <col min="7" max="7" width="16.375" style="12" customWidth="1"/>
    <col min="8" max="8" width="19.125" style="12" customWidth="1"/>
    <col min="9" max="10" width="9" style="10" customWidth="1"/>
    <col min="11" max="13" width="11.25" style="10" customWidth="1"/>
    <col min="14" max="14" width="15" style="10" customWidth="1"/>
    <col min="15" max="15" width="9.375" style="32" hidden="1" customWidth="1"/>
    <col min="16" max="16" width="10.375" style="32" hidden="1" customWidth="1"/>
    <col min="17" max="17" width="9" style="32" hidden="1" customWidth="1"/>
    <col min="18" max="18" width="10.375" style="32" hidden="1" customWidth="1"/>
    <col min="19" max="19" width="10.375" style="10" hidden="1" customWidth="1"/>
    <col min="20" max="20" width="9.375" style="10" hidden="1" customWidth="1"/>
    <col min="21" max="21" width="12.625" style="33" hidden="1" customWidth="1"/>
    <col min="22" max="22" width="7.75" style="33" hidden="1" customWidth="1"/>
    <col min="23" max="16353" width="9" style="10"/>
  </cols>
  <sheetData>
    <row r="1" ht="38" customHeight="1" spans="1:17">
      <c r="A1" s="15" t="s">
        <v>0</v>
      </c>
      <c r="B1" s="15"/>
      <c r="C1" s="15"/>
      <c r="D1" s="15"/>
      <c r="E1" s="15"/>
      <c r="F1" s="15"/>
      <c r="G1" s="15"/>
      <c r="H1" s="15"/>
      <c r="I1" s="18" t="s">
        <v>1</v>
      </c>
      <c r="J1" s="18"/>
      <c r="K1" s="36"/>
      <c r="L1" s="36"/>
      <c r="M1" s="36"/>
      <c r="N1" s="36"/>
      <c r="O1" s="32" t="s">
        <v>260</v>
      </c>
      <c r="Q1" s="32" t="s">
        <v>261</v>
      </c>
    </row>
    <row r="2" s="8" customFormat="1" ht="28" customHeight="1" spans="1:22">
      <c r="A2" s="17" t="s">
        <v>2</v>
      </c>
      <c r="B2" s="17" t="s">
        <v>3</v>
      </c>
      <c r="C2" s="17" t="s">
        <v>4</v>
      </c>
      <c r="D2" s="17"/>
      <c r="E2" s="17"/>
      <c r="F2" s="17" t="s">
        <v>5</v>
      </c>
      <c r="G2" s="17" t="s">
        <v>6</v>
      </c>
      <c r="H2" s="17" t="s">
        <v>7</v>
      </c>
      <c r="I2" s="18" t="s">
        <v>11</v>
      </c>
      <c r="J2" s="18" t="s">
        <v>12</v>
      </c>
      <c r="K2" s="18" t="s">
        <v>11</v>
      </c>
      <c r="L2" s="18" t="s">
        <v>12</v>
      </c>
      <c r="M2" s="18" t="s">
        <v>13</v>
      </c>
      <c r="N2" s="18" t="s">
        <v>14</v>
      </c>
      <c r="O2" s="37" t="s">
        <v>262</v>
      </c>
      <c r="P2" s="37" t="s">
        <v>263</v>
      </c>
      <c r="Q2" s="37" t="s">
        <v>262</v>
      </c>
      <c r="R2" s="37" t="s">
        <v>263</v>
      </c>
      <c r="U2" s="47" t="s">
        <v>116</v>
      </c>
      <c r="V2" s="47" t="s">
        <v>264</v>
      </c>
    </row>
    <row r="3" customHeight="1" spans="1:22">
      <c r="A3" s="19">
        <v>1</v>
      </c>
      <c r="B3" s="20" t="s">
        <v>16</v>
      </c>
      <c r="C3" s="21"/>
      <c r="D3" s="21"/>
      <c r="E3" s="21"/>
      <c r="F3" s="22" t="s">
        <v>17</v>
      </c>
      <c r="G3" s="21"/>
      <c r="H3" s="23" t="s">
        <v>18</v>
      </c>
      <c r="I3" s="38" t="s">
        <v>19</v>
      </c>
      <c r="J3" s="38" t="s">
        <v>20</v>
      </c>
      <c r="K3" s="39">
        <v>0.15</v>
      </c>
      <c r="L3" s="39">
        <v>0.25</v>
      </c>
      <c r="M3" s="39">
        <v>0.14</v>
      </c>
      <c r="N3" s="40" t="s">
        <v>21</v>
      </c>
      <c r="O3" s="32">
        <v>2915</v>
      </c>
      <c r="P3" s="32">
        <v>126097</v>
      </c>
      <c r="Q3" s="32">
        <v>3759</v>
      </c>
      <c r="R3" s="32">
        <v>160304.21</v>
      </c>
      <c r="U3" s="33">
        <f>P3/184704</f>
        <v>0.682697721760222</v>
      </c>
      <c r="V3" s="33">
        <f>(P3-R3)/R3</f>
        <v>-0.213389342675404</v>
      </c>
    </row>
    <row r="4" customHeight="1" spans="1:22">
      <c r="A4" s="19"/>
      <c r="B4" s="24" t="s">
        <v>22</v>
      </c>
      <c r="C4" s="21">
        <v>1846</v>
      </c>
      <c r="D4" s="21" t="s">
        <v>23</v>
      </c>
      <c r="E4" s="21" t="str">
        <f>C4&amp;D4</f>
        <v>1846,</v>
      </c>
      <c r="F4" s="24" t="s">
        <v>24</v>
      </c>
      <c r="G4" s="24" t="s">
        <v>25</v>
      </c>
      <c r="H4" s="24" t="s">
        <v>26</v>
      </c>
      <c r="I4" s="41" t="s">
        <v>27</v>
      </c>
      <c r="J4" s="41" t="s">
        <v>28</v>
      </c>
      <c r="K4" s="42" t="s">
        <v>29</v>
      </c>
      <c r="L4" s="42"/>
      <c r="M4" s="42"/>
      <c r="N4" s="18" t="s">
        <v>30</v>
      </c>
      <c r="O4" s="32">
        <v>11613</v>
      </c>
      <c r="P4" s="32">
        <v>90675.3799999995</v>
      </c>
      <c r="Q4" s="32">
        <v>11977</v>
      </c>
      <c r="R4" s="32">
        <v>91446.13</v>
      </c>
      <c r="S4" s="32">
        <v>25958.18</v>
      </c>
      <c r="T4" s="32">
        <v>36595.3</v>
      </c>
      <c r="U4" s="33">
        <f>S4/13858</f>
        <v>1.87315485640064</v>
      </c>
      <c r="V4" s="33">
        <f>(S4-T4)/T4</f>
        <v>-0.290669020338677</v>
      </c>
    </row>
    <row r="5" customHeight="1" spans="1:20">
      <c r="A5" s="19">
        <v>2</v>
      </c>
      <c r="B5" s="24"/>
      <c r="C5" s="24">
        <v>47683</v>
      </c>
      <c r="D5" s="21" t="s">
        <v>23</v>
      </c>
      <c r="E5" s="21" t="str">
        <f t="shared" ref="E5:E22" si="0">C5&amp;D5</f>
        <v>47683,</v>
      </c>
      <c r="F5" s="24" t="s">
        <v>24</v>
      </c>
      <c r="G5" s="24" t="s">
        <v>31</v>
      </c>
      <c r="H5" s="24" t="s">
        <v>26</v>
      </c>
      <c r="I5" s="41"/>
      <c r="J5" s="41"/>
      <c r="K5" s="39">
        <v>0.07</v>
      </c>
      <c r="L5" s="39">
        <v>0.1</v>
      </c>
      <c r="M5" s="39">
        <v>0.05</v>
      </c>
      <c r="N5" s="43"/>
      <c r="O5" s="32">
        <v>20151.68</v>
      </c>
      <c r="P5" s="32">
        <v>347243.879999958</v>
      </c>
      <c r="Q5" s="32">
        <v>30606.8</v>
      </c>
      <c r="R5" s="32">
        <v>492436.69999996</v>
      </c>
      <c r="S5" s="32"/>
      <c r="T5" s="32"/>
    </row>
    <row r="6" customHeight="1" spans="1:22">
      <c r="A6" s="19">
        <v>3</v>
      </c>
      <c r="B6" s="24" t="s">
        <v>32</v>
      </c>
      <c r="C6" s="24">
        <v>118013</v>
      </c>
      <c r="D6" s="21" t="s">
        <v>23</v>
      </c>
      <c r="E6" s="21" t="str">
        <f t="shared" si="0"/>
        <v>118013,</v>
      </c>
      <c r="F6" s="24" t="s">
        <v>33</v>
      </c>
      <c r="G6" s="24" t="s">
        <v>34</v>
      </c>
      <c r="H6" s="24" t="s">
        <v>35</v>
      </c>
      <c r="I6" s="16" t="s">
        <v>36</v>
      </c>
      <c r="J6" s="16" t="s">
        <v>37</v>
      </c>
      <c r="K6" s="40" t="s">
        <v>38</v>
      </c>
      <c r="L6" s="40"/>
      <c r="M6" s="40"/>
      <c r="N6" s="18" t="s">
        <v>30</v>
      </c>
      <c r="O6" s="32">
        <v>337</v>
      </c>
      <c r="P6" s="32">
        <v>9392.4</v>
      </c>
      <c r="Q6" s="32">
        <v>172</v>
      </c>
      <c r="R6" s="32">
        <v>5030.07</v>
      </c>
      <c r="S6" s="32">
        <v>2200</v>
      </c>
      <c r="T6" s="32">
        <v>702</v>
      </c>
      <c r="U6" s="33">
        <f>S6/2968</f>
        <v>0.741239892183288</v>
      </c>
      <c r="V6" s="33">
        <f>(S6-T6)/T6</f>
        <v>2.13390313390313</v>
      </c>
    </row>
    <row r="7" customHeight="1" spans="1:20">
      <c r="A7" s="19"/>
      <c r="B7" s="24"/>
      <c r="C7" s="24">
        <v>171499</v>
      </c>
      <c r="D7" s="21" t="s">
        <v>23</v>
      </c>
      <c r="E7" s="21" t="str">
        <f t="shared" si="0"/>
        <v>171499,</v>
      </c>
      <c r="F7" s="24" t="s">
        <v>39</v>
      </c>
      <c r="G7" s="24" t="s">
        <v>40</v>
      </c>
      <c r="H7" s="24" t="s">
        <v>41</v>
      </c>
      <c r="I7" s="16"/>
      <c r="J7" s="16"/>
      <c r="K7" s="39">
        <v>0.04</v>
      </c>
      <c r="L7" s="39">
        <v>0.05</v>
      </c>
      <c r="M7" s="39">
        <v>0.03</v>
      </c>
      <c r="N7" s="18"/>
      <c r="O7" s="32">
        <v>1125</v>
      </c>
      <c r="P7" s="32">
        <v>42087.1300000003</v>
      </c>
      <c r="Q7" s="32">
        <v>0</v>
      </c>
      <c r="R7" s="32">
        <v>0</v>
      </c>
      <c r="S7" s="32"/>
      <c r="T7" s="32"/>
    </row>
    <row r="8" customHeight="1" spans="1:20">
      <c r="A8" s="19"/>
      <c r="B8" s="24"/>
      <c r="C8" s="24">
        <v>134798</v>
      </c>
      <c r="D8" s="21" t="s">
        <v>23</v>
      </c>
      <c r="E8" s="21" t="str">
        <f t="shared" si="0"/>
        <v>134798,</v>
      </c>
      <c r="F8" s="24" t="s">
        <v>42</v>
      </c>
      <c r="G8" s="24" t="s">
        <v>43</v>
      </c>
      <c r="H8" s="24" t="s">
        <v>44</v>
      </c>
      <c r="I8" s="16"/>
      <c r="J8" s="16"/>
      <c r="K8" s="39"/>
      <c r="L8" s="39"/>
      <c r="M8" s="39"/>
      <c r="N8" s="18"/>
      <c r="O8" s="32">
        <v>645</v>
      </c>
      <c r="P8" s="32">
        <v>23756.71</v>
      </c>
      <c r="Q8" s="32">
        <v>530</v>
      </c>
      <c r="R8" s="32">
        <v>19629.25</v>
      </c>
      <c r="S8" s="32"/>
      <c r="T8" s="32"/>
    </row>
    <row r="9" customHeight="1" spans="1:20">
      <c r="A9" s="19"/>
      <c r="B9" s="24"/>
      <c r="C9" s="24">
        <v>175429</v>
      </c>
      <c r="D9" s="21" t="s">
        <v>23</v>
      </c>
      <c r="E9" s="21" t="str">
        <f t="shared" si="0"/>
        <v>175429,</v>
      </c>
      <c r="F9" s="24" t="s">
        <v>46</v>
      </c>
      <c r="G9" s="24" t="s">
        <v>47</v>
      </c>
      <c r="H9" s="24" t="s">
        <v>48</v>
      </c>
      <c r="I9" s="16"/>
      <c r="J9" s="16"/>
      <c r="K9" s="39"/>
      <c r="L9" s="39"/>
      <c r="M9" s="39"/>
      <c r="N9" s="18"/>
      <c r="O9" s="32">
        <v>93</v>
      </c>
      <c r="P9" s="32">
        <v>5694.75</v>
      </c>
      <c r="Q9" s="32">
        <v>0</v>
      </c>
      <c r="R9" s="32">
        <v>0</v>
      </c>
      <c r="S9" s="32"/>
      <c r="T9" s="32"/>
    </row>
    <row r="10" s="9" customFormat="1" ht="30" customHeight="1" spans="1:16353">
      <c r="A10" s="19">
        <v>4</v>
      </c>
      <c r="B10" s="24" t="s">
        <v>49</v>
      </c>
      <c r="C10" s="24">
        <v>165176</v>
      </c>
      <c r="D10" s="21" t="s">
        <v>23</v>
      </c>
      <c r="E10" s="21" t="str">
        <f t="shared" si="0"/>
        <v>165176,</v>
      </c>
      <c r="F10" s="24" t="s">
        <v>50</v>
      </c>
      <c r="G10" s="24" t="s">
        <v>51</v>
      </c>
      <c r="H10" s="24" t="s">
        <v>52</v>
      </c>
      <c r="I10" s="44" t="s">
        <v>53</v>
      </c>
      <c r="J10" s="44" t="s">
        <v>54</v>
      </c>
      <c r="K10" s="40" t="s">
        <v>55</v>
      </c>
      <c r="L10" s="40" t="s">
        <v>56</v>
      </c>
      <c r="M10" s="40" t="s">
        <v>55</v>
      </c>
      <c r="N10" s="39" t="s">
        <v>57</v>
      </c>
      <c r="O10" s="32">
        <v>401</v>
      </c>
      <c r="P10" s="32">
        <v>78408.94</v>
      </c>
      <c r="Q10" s="32">
        <v>123</v>
      </c>
      <c r="R10" s="32">
        <v>33087.2</v>
      </c>
      <c r="S10" s="10"/>
      <c r="T10" s="10"/>
      <c r="U10" s="33">
        <f>O10/660</f>
        <v>0.607575757575758</v>
      </c>
      <c r="V10" s="33">
        <f>(O10-Q10)/Q10</f>
        <v>2.26016260162602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/>
      <c r="ANH10" s="10"/>
      <c r="ANI10" s="10"/>
      <c r="ANJ10" s="10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/>
      <c r="BAX10" s="10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10"/>
      <c r="BBL10" s="10"/>
      <c r="BBM10" s="10"/>
      <c r="BBN10" s="10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10"/>
      <c r="BCB10" s="10"/>
      <c r="BCC10" s="10"/>
      <c r="BCD10" s="10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10"/>
      <c r="BCR10" s="10"/>
      <c r="BCS10" s="10"/>
      <c r="BCT10" s="10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10"/>
      <c r="BDH10" s="10"/>
      <c r="BDI10" s="10"/>
      <c r="BDJ10" s="10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10"/>
      <c r="BDX10" s="10"/>
      <c r="BDY10" s="10"/>
      <c r="BDZ10" s="10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10"/>
      <c r="BEN10" s="10"/>
      <c r="BEO10" s="10"/>
      <c r="BEP10" s="10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10"/>
      <c r="BFD10" s="10"/>
      <c r="BFE10" s="10"/>
      <c r="BFF10" s="10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10"/>
      <c r="BFT10" s="10"/>
      <c r="BFU10" s="10"/>
      <c r="BFV10" s="10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10"/>
      <c r="BGJ10" s="10"/>
      <c r="BGK10" s="10"/>
      <c r="BGL10" s="10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10"/>
      <c r="BGZ10" s="10"/>
      <c r="BHA10" s="10"/>
      <c r="BHB10" s="10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10"/>
      <c r="BHP10" s="10"/>
      <c r="BHQ10" s="10"/>
      <c r="BHR10" s="10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10"/>
      <c r="BIF10" s="10"/>
      <c r="BIG10" s="10"/>
      <c r="BIH10" s="10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10"/>
      <c r="BIV10" s="10"/>
      <c r="BIW10" s="10"/>
      <c r="BIX10" s="10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10"/>
      <c r="BJL10" s="10"/>
      <c r="BJM10" s="10"/>
      <c r="BJN10" s="10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10"/>
      <c r="BKB10" s="10"/>
      <c r="BKC10" s="10"/>
      <c r="BKD10" s="10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10"/>
      <c r="BKR10" s="10"/>
      <c r="BKS10" s="10"/>
      <c r="BKT10" s="10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10"/>
      <c r="BLH10" s="10"/>
      <c r="BLI10" s="10"/>
      <c r="BLJ10" s="10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10"/>
      <c r="BLX10" s="10"/>
      <c r="BLY10" s="10"/>
      <c r="BLZ10" s="10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10"/>
      <c r="BMN10" s="10"/>
      <c r="BMO10" s="10"/>
      <c r="BMP10" s="10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10"/>
      <c r="BND10" s="10"/>
      <c r="BNE10" s="10"/>
      <c r="BNF10" s="10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10"/>
      <c r="BNT10" s="10"/>
      <c r="BNU10" s="10"/>
      <c r="BNV10" s="10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10"/>
      <c r="BOJ10" s="10"/>
      <c r="BOK10" s="10"/>
      <c r="BOL10" s="10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10"/>
      <c r="BOZ10" s="10"/>
      <c r="BPA10" s="10"/>
      <c r="BPB10" s="10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10"/>
      <c r="BPP10" s="10"/>
      <c r="BPQ10" s="10"/>
      <c r="BPR10" s="10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10"/>
      <c r="BQF10" s="10"/>
      <c r="BQG10" s="10"/>
      <c r="BQH10" s="10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10"/>
      <c r="BQV10" s="10"/>
      <c r="BQW10" s="10"/>
      <c r="BQX10" s="10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10"/>
      <c r="BRL10" s="10"/>
      <c r="BRM10" s="10"/>
      <c r="BRN10" s="10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10"/>
      <c r="BSB10" s="10"/>
      <c r="BSC10" s="10"/>
      <c r="BSD10" s="10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10"/>
      <c r="BSR10" s="10"/>
      <c r="BSS10" s="10"/>
      <c r="BST10" s="10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10"/>
      <c r="BTH10" s="10"/>
      <c r="BTI10" s="10"/>
      <c r="BTJ10" s="10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10"/>
      <c r="BTX10" s="10"/>
      <c r="BTY10" s="10"/>
      <c r="BTZ10" s="10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10"/>
      <c r="BUN10" s="10"/>
      <c r="BUO10" s="10"/>
      <c r="BUP10" s="10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10"/>
      <c r="BVD10" s="10"/>
      <c r="BVE10" s="10"/>
      <c r="BVF10" s="10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10"/>
      <c r="BVT10" s="10"/>
      <c r="BVU10" s="10"/>
      <c r="BVV10" s="10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10"/>
      <c r="BWJ10" s="10"/>
      <c r="BWK10" s="10"/>
      <c r="BWL10" s="10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10"/>
      <c r="BWZ10" s="10"/>
      <c r="BXA10" s="10"/>
      <c r="BXB10" s="10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10"/>
      <c r="BXP10" s="10"/>
      <c r="BXQ10" s="10"/>
      <c r="BXR10" s="10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10"/>
      <c r="BYF10" s="10"/>
      <c r="BYG10" s="10"/>
      <c r="BYH10" s="10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10"/>
      <c r="BYV10" s="10"/>
      <c r="BYW10" s="10"/>
      <c r="BYX10" s="10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10"/>
      <c r="BZL10" s="10"/>
      <c r="BZM10" s="10"/>
      <c r="BZN10" s="10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10"/>
      <c r="CAB10" s="10"/>
      <c r="CAC10" s="10"/>
      <c r="CAD10" s="10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10"/>
      <c r="CAR10" s="10"/>
      <c r="CAS10" s="10"/>
      <c r="CAT10" s="10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10"/>
      <c r="CBH10" s="10"/>
      <c r="CBI10" s="10"/>
      <c r="CBJ10" s="10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10"/>
      <c r="CBX10" s="10"/>
      <c r="CBY10" s="10"/>
      <c r="CBZ10" s="10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10"/>
      <c r="CCN10" s="10"/>
      <c r="CCO10" s="10"/>
      <c r="CCP10" s="10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10"/>
      <c r="CDD10" s="10"/>
      <c r="CDE10" s="10"/>
      <c r="CDF10" s="10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10"/>
      <c r="CDT10" s="10"/>
      <c r="CDU10" s="10"/>
      <c r="CDV10" s="10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10"/>
      <c r="CEJ10" s="10"/>
      <c r="CEK10" s="10"/>
      <c r="CEL10" s="10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10"/>
      <c r="CEZ10" s="10"/>
      <c r="CFA10" s="10"/>
      <c r="CFB10" s="10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10"/>
      <c r="CFP10" s="10"/>
      <c r="CFQ10" s="10"/>
      <c r="CFR10" s="10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10"/>
      <c r="CGF10" s="10"/>
      <c r="CGG10" s="10"/>
      <c r="CGH10" s="10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10"/>
      <c r="CGV10" s="10"/>
      <c r="CGW10" s="10"/>
      <c r="CGX10" s="10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10"/>
      <c r="CHL10" s="10"/>
      <c r="CHM10" s="10"/>
      <c r="CHN10" s="10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10"/>
      <c r="CIB10" s="10"/>
      <c r="CIC10" s="10"/>
      <c r="CID10" s="10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10"/>
      <c r="CIR10" s="10"/>
      <c r="CIS10" s="10"/>
      <c r="CIT10" s="10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10"/>
      <c r="CJH10" s="10"/>
      <c r="CJI10" s="10"/>
      <c r="CJJ10" s="10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10"/>
      <c r="CJX10" s="10"/>
      <c r="CJY10" s="10"/>
      <c r="CJZ10" s="10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10"/>
      <c r="CKN10" s="10"/>
      <c r="CKO10" s="10"/>
      <c r="CKP10" s="10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10"/>
      <c r="CLD10" s="10"/>
      <c r="CLE10" s="10"/>
      <c r="CLF10" s="10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10"/>
      <c r="CLT10" s="10"/>
      <c r="CLU10" s="10"/>
      <c r="CLV10" s="10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10"/>
      <c r="CMJ10" s="10"/>
      <c r="CMK10" s="10"/>
      <c r="CML10" s="10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10"/>
      <c r="CMZ10" s="10"/>
      <c r="CNA10" s="10"/>
      <c r="CNB10" s="10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10"/>
      <c r="CNP10" s="10"/>
      <c r="CNQ10" s="10"/>
      <c r="CNR10" s="10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10"/>
      <c r="COF10" s="10"/>
      <c r="COG10" s="10"/>
      <c r="COH10" s="10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10"/>
      <c r="COV10" s="10"/>
      <c r="COW10" s="10"/>
      <c r="COX10" s="10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10"/>
      <c r="CPL10" s="10"/>
      <c r="CPM10" s="10"/>
      <c r="CPN10" s="10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10"/>
      <c r="CQB10" s="10"/>
      <c r="CQC10" s="10"/>
      <c r="CQD10" s="10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10"/>
      <c r="CQR10" s="10"/>
      <c r="CQS10" s="10"/>
      <c r="CQT10" s="10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10"/>
      <c r="CRH10" s="10"/>
      <c r="CRI10" s="10"/>
      <c r="CRJ10" s="10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10"/>
      <c r="CRX10" s="10"/>
      <c r="CRY10" s="10"/>
      <c r="CRZ10" s="10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10"/>
      <c r="CSN10" s="10"/>
      <c r="CSO10" s="10"/>
      <c r="CSP10" s="10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10"/>
      <c r="CTD10" s="10"/>
      <c r="CTE10" s="10"/>
      <c r="CTF10" s="10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10"/>
      <c r="CTT10" s="10"/>
      <c r="CTU10" s="10"/>
      <c r="CTV10" s="10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10"/>
      <c r="CUJ10" s="10"/>
      <c r="CUK10" s="10"/>
      <c r="CUL10" s="10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10"/>
      <c r="CUZ10" s="10"/>
      <c r="CVA10" s="10"/>
      <c r="CVB10" s="10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10"/>
      <c r="CVP10" s="10"/>
      <c r="CVQ10" s="10"/>
      <c r="CVR10" s="10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10"/>
      <c r="CWF10" s="10"/>
      <c r="CWG10" s="10"/>
      <c r="CWH10" s="10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10"/>
      <c r="CWV10" s="10"/>
      <c r="CWW10" s="10"/>
      <c r="CWX10" s="10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10"/>
      <c r="CXL10" s="10"/>
      <c r="CXM10" s="10"/>
      <c r="CXN10" s="10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10"/>
      <c r="CYB10" s="10"/>
      <c r="CYC10" s="10"/>
      <c r="CYD10" s="10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10"/>
      <c r="CYR10" s="10"/>
      <c r="CYS10" s="10"/>
      <c r="CYT10" s="10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10"/>
      <c r="CZH10" s="10"/>
      <c r="CZI10" s="10"/>
      <c r="CZJ10" s="10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10"/>
      <c r="CZX10" s="10"/>
      <c r="CZY10" s="10"/>
      <c r="CZZ10" s="10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10"/>
      <c r="DAN10" s="10"/>
      <c r="DAO10" s="10"/>
      <c r="DAP10" s="10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10"/>
      <c r="DBD10" s="10"/>
      <c r="DBE10" s="10"/>
      <c r="DBF10" s="10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10"/>
      <c r="DBT10" s="10"/>
      <c r="DBU10" s="10"/>
      <c r="DBV10" s="10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10"/>
      <c r="DCJ10" s="10"/>
      <c r="DCK10" s="10"/>
      <c r="DCL10" s="10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10"/>
      <c r="DCZ10" s="10"/>
      <c r="DDA10" s="10"/>
      <c r="DDB10" s="10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10"/>
      <c r="DDP10" s="10"/>
      <c r="DDQ10" s="10"/>
      <c r="DDR10" s="10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10"/>
      <c r="DEF10" s="10"/>
      <c r="DEG10" s="10"/>
      <c r="DEH10" s="10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10"/>
      <c r="DEV10" s="10"/>
      <c r="DEW10" s="10"/>
      <c r="DEX10" s="10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10"/>
      <c r="DFL10" s="10"/>
      <c r="DFM10" s="10"/>
      <c r="DFN10" s="10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10"/>
      <c r="DGB10" s="10"/>
      <c r="DGC10" s="10"/>
      <c r="DGD10" s="10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10"/>
      <c r="DGR10" s="10"/>
      <c r="DGS10" s="10"/>
      <c r="DGT10" s="10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10"/>
      <c r="DHH10" s="10"/>
      <c r="DHI10" s="10"/>
      <c r="DHJ10" s="10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10"/>
      <c r="DHX10" s="10"/>
      <c r="DHY10" s="10"/>
      <c r="DHZ10" s="10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10"/>
      <c r="DIN10" s="10"/>
      <c r="DIO10" s="10"/>
      <c r="DIP10" s="10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10"/>
      <c r="DJD10" s="10"/>
      <c r="DJE10" s="10"/>
      <c r="DJF10" s="10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10"/>
      <c r="DJT10" s="10"/>
      <c r="DJU10" s="10"/>
      <c r="DJV10" s="10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10"/>
      <c r="DKJ10" s="10"/>
      <c r="DKK10" s="10"/>
      <c r="DKL10" s="10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10"/>
      <c r="DKZ10" s="10"/>
      <c r="DLA10" s="10"/>
      <c r="DLB10" s="10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10"/>
      <c r="DLP10" s="10"/>
      <c r="DLQ10" s="10"/>
      <c r="DLR10" s="10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10"/>
      <c r="DMF10" s="10"/>
      <c r="DMG10" s="10"/>
      <c r="DMH10" s="10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10"/>
      <c r="DMV10" s="10"/>
      <c r="DMW10" s="10"/>
      <c r="DMX10" s="10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10"/>
      <c r="DNL10" s="10"/>
      <c r="DNM10" s="10"/>
      <c r="DNN10" s="10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10"/>
      <c r="DOB10" s="10"/>
      <c r="DOC10" s="10"/>
      <c r="DOD10" s="10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10"/>
      <c r="DOR10" s="10"/>
      <c r="DOS10" s="10"/>
      <c r="DOT10" s="10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10"/>
      <c r="DPH10" s="10"/>
      <c r="DPI10" s="10"/>
      <c r="DPJ10" s="10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10"/>
      <c r="DPX10" s="10"/>
      <c r="DPY10" s="10"/>
      <c r="DPZ10" s="10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10"/>
      <c r="DQN10" s="10"/>
      <c r="DQO10" s="10"/>
      <c r="DQP10" s="10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10"/>
      <c r="DRD10" s="10"/>
      <c r="DRE10" s="10"/>
      <c r="DRF10" s="10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10"/>
      <c r="DRT10" s="10"/>
      <c r="DRU10" s="10"/>
      <c r="DRV10" s="10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10"/>
      <c r="DSJ10" s="10"/>
      <c r="DSK10" s="10"/>
      <c r="DSL10" s="10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10"/>
      <c r="DSZ10" s="10"/>
      <c r="DTA10" s="10"/>
      <c r="DTB10" s="10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10"/>
      <c r="DTP10" s="10"/>
      <c r="DTQ10" s="10"/>
      <c r="DTR10" s="10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10"/>
      <c r="DUF10" s="10"/>
      <c r="DUG10" s="10"/>
      <c r="DUH10" s="10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10"/>
      <c r="DUV10" s="10"/>
      <c r="DUW10" s="10"/>
      <c r="DUX10" s="10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10"/>
      <c r="DVL10" s="10"/>
      <c r="DVM10" s="10"/>
      <c r="DVN10" s="10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10"/>
      <c r="DWB10" s="10"/>
      <c r="DWC10" s="10"/>
      <c r="DWD10" s="10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10"/>
      <c r="DWR10" s="10"/>
      <c r="DWS10" s="10"/>
      <c r="DWT10" s="10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10"/>
      <c r="DXH10" s="10"/>
      <c r="DXI10" s="10"/>
      <c r="DXJ10" s="10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10"/>
      <c r="DXX10" s="10"/>
      <c r="DXY10" s="10"/>
      <c r="DXZ10" s="10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10"/>
      <c r="DYN10" s="10"/>
      <c r="DYO10" s="10"/>
      <c r="DYP10" s="10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10"/>
      <c r="DZD10" s="10"/>
      <c r="DZE10" s="10"/>
      <c r="DZF10" s="10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10"/>
      <c r="DZT10" s="10"/>
      <c r="DZU10" s="10"/>
      <c r="DZV10" s="10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10"/>
      <c r="EAJ10" s="10"/>
      <c r="EAK10" s="10"/>
      <c r="EAL10" s="10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10"/>
      <c r="EAZ10" s="10"/>
      <c r="EBA10" s="10"/>
      <c r="EBB10" s="10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10"/>
      <c r="EBP10" s="10"/>
      <c r="EBQ10" s="10"/>
      <c r="EBR10" s="10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10"/>
      <c r="ECF10" s="10"/>
      <c r="ECG10" s="10"/>
      <c r="ECH10" s="10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10"/>
      <c r="ECV10" s="10"/>
      <c r="ECW10" s="10"/>
      <c r="ECX10" s="10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10"/>
      <c r="EDL10" s="10"/>
      <c r="EDM10" s="10"/>
      <c r="EDN10" s="10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10"/>
      <c r="EEB10" s="10"/>
      <c r="EEC10" s="10"/>
      <c r="EED10" s="10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10"/>
      <c r="EER10" s="10"/>
      <c r="EES10" s="10"/>
      <c r="EET10" s="10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10"/>
      <c r="EFH10" s="10"/>
      <c r="EFI10" s="10"/>
      <c r="EFJ10" s="10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10"/>
      <c r="EFX10" s="10"/>
      <c r="EFY10" s="10"/>
      <c r="EFZ10" s="10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10"/>
      <c r="EGN10" s="10"/>
      <c r="EGO10" s="10"/>
      <c r="EGP10" s="10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10"/>
      <c r="EHD10" s="10"/>
      <c r="EHE10" s="10"/>
      <c r="EHF10" s="10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10"/>
      <c r="EHT10" s="10"/>
      <c r="EHU10" s="10"/>
      <c r="EHV10" s="10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10"/>
      <c r="EIJ10" s="10"/>
      <c r="EIK10" s="10"/>
      <c r="EIL10" s="10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10"/>
      <c r="EIZ10" s="10"/>
      <c r="EJA10" s="10"/>
      <c r="EJB10" s="10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10"/>
      <c r="EJP10" s="10"/>
      <c r="EJQ10" s="10"/>
      <c r="EJR10" s="10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10"/>
      <c r="EKF10" s="10"/>
      <c r="EKG10" s="10"/>
      <c r="EKH10" s="10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10"/>
      <c r="EKV10" s="10"/>
      <c r="EKW10" s="10"/>
      <c r="EKX10" s="10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10"/>
      <c r="ELL10" s="10"/>
      <c r="ELM10" s="10"/>
      <c r="ELN10" s="10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10"/>
      <c r="EMB10" s="10"/>
      <c r="EMC10" s="10"/>
      <c r="EMD10" s="10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10"/>
      <c r="EMR10" s="10"/>
      <c r="EMS10" s="10"/>
      <c r="EMT10" s="10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10"/>
      <c r="ENH10" s="10"/>
      <c r="ENI10" s="10"/>
      <c r="ENJ10" s="10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10"/>
      <c r="ENX10" s="10"/>
      <c r="ENY10" s="10"/>
      <c r="ENZ10" s="10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10"/>
      <c r="EON10" s="10"/>
      <c r="EOO10" s="10"/>
      <c r="EOP10" s="10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10"/>
      <c r="EPD10" s="10"/>
      <c r="EPE10" s="10"/>
      <c r="EPF10" s="10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10"/>
      <c r="EPT10" s="10"/>
      <c r="EPU10" s="10"/>
      <c r="EPV10" s="10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10"/>
      <c r="EQJ10" s="10"/>
      <c r="EQK10" s="10"/>
      <c r="EQL10" s="10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10"/>
      <c r="EQZ10" s="10"/>
      <c r="ERA10" s="10"/>
      <c r="ERB10" s="10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10"/>
      <c r="ERP10" s="10"/>
      <c r="ERQ10" s="10"/>
      <c r="ERR10" s="10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10"/>
      <c r="ESF10" s="10"/>
      <c r="ESG10" s="10"/>
      <c r="ESH10" s="10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10"/>
      <c r="ESV10" s="10"/>
      <c r="ESW10" s="10"/>
      <c r="ESX10" s="10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10"/>
      <c r="ETL10" s="10"/>
      <c r="ETM10" s="10"/>
      <c r="ETN10" s="10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10"/>
      <c r="EUB10" s="10"/>
      <c r="EUC10" s="10"/>
      <c r="EUD10" s="10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10"/>
      <c r="EUR10" s="10"/>
      <c r="EUS10" s="10"/>
      <c r="EUT10" s="10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10"/>
      <c r="EVH10" s="10"/>
      <c r="EVI10" s="10"/>
      <c r="EVJ10" s="10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10"/>
      <c r="EVX10" s="10"/>
      <c r="EVY10" s="10"/>
      <c r="EVZ10" s="10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10"/>
      <c r="EWN10" s="10"/>
      <c r="EWO10" s="10"/>
      <c r="EWP10" s="10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10"/>
      <c r="EXD10" s="10"/>
      <c r="EXE10" s="10"/>
      <c r="EXF10" s="10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10"/>
      <c r="EXT10" s="10"/>
      <c r="EXU10" s="10"/>
      <c r="EXV10" s="10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10"/>
      <c r="EYJ10" s="10"/>
      <c r="EYK10" s="10"/>
      <c r="EYL10" s="10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10"/>
      <c r="EYZ10" s="10"/>
      <c r="EZA10" s="10"/>
      <c r="EZB10" s="10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10"/>
      <c r="EZP10" s="10"/>
      <c r="EZQ10" s="10"/>
      <c r="EZR10" s="10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10"/>
      <c r="FAF10" s="10"/>
      <c r="FAG10" s="10"/>
      <c r="FAH10" s="10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10"/>
      <c r="FAV10" s="10"/>
      <c r="FAW10" s="10"/>
      <c r="FAX10" s="10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10"/>
      <c r="FBL10" s="10"/>
      <c r="FBM10" s="10"/>
      <c r="FBN10" s="10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10"/>
      <c r="FCB10" s="10"/>
      <c r="FCC10" s="10"/>
      <c r="FCD10" s="10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10"/>
      <c r="FCR10" s="10"/>
      <c r="FCS10" s="10"/>
      <c r="FCT10" s="10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10"/>
      <c r="FDH10" s="10"/>
      <c r="FDI10" s="10"/>
      <c r="FDJ10" s="10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10"/>
      <c r="FDX10" s="10"/>
      <c r="FDY10" s="10"/>
      <c r="FDZ10" s="10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10"/>
      <c r="FEN10" s="10"/>
      <c r="FEO10" s="10"/>
      <c r="FEP10" s="10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10"/>
      <c r="FFD10" s="10"/>
      <c r="FFE10" s="10"/>
      <c r="FFF10" s="10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10"/>
      <c r="FFT10" s="10"/>
      <c r="FFU10" s="10"/>
      <c r="FFV10" s="10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10"/>
      <c r="FGJ10" s="10"/>
      <c r="FGK10" s="10"/>
      <c r="FGL10" s="10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10"/>
      <c r="FGZ10" s="10"/>
      <c r="FHA10" s="10"/>
      <c r="FHB10" s="10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10"/>
      <c r="FHP10" s="10"/>
      <c r="FHQ10" s="10"/>
      <c r="FHR10" s="10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10"/>
      <c r="FIF10" s="10"/>
      <c r="FIG10" s="10"/>
      <c r="FIH10" s="10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10"/>
      <c r="FIV10" s="10"/>
      <c r="FIW10" s="10"/>
      <c r="FIX10" s="10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10"/>
      <c r="FJL10" s="10"/>
      <c r="FJM10" s="10"/>
      <c r="FJN10" s="10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10"/>
      <c r="FKB10" s="10"/>
      <c r="FKC10" s="10"/>
      <c r="FKD10" s="10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10"/>
      <c r="FKR10" s="10"/>
      <c r="FKS10" s="10"/>
      <c r="FKT10" s="10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10"/>
      <c r="FLH10" s="10"/>
      <c r="FLI10" s="10"/>
      <c r="FLJ10" s="10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10"/>
      <c r="FLX10" s="10"/>
      <c r="FLY10" s="10"/>
      <c r="FLZ10" s="10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10"/>
      <c r="FMN10" s="10"/>
      <c r="FMO10" s="10"/>
      <c r="FMP10" s="10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10"/>
      <c r="FND10" s="10"/>
      <c r="FNE10" s="10"/>
      <c r="FNF10" s="10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10"/>
      <c r="FNT10" s="10"/>
      <c r="FNU10" s="10"/>
      <c r="FNV10" s="10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10"/>
      <c r="FOJ10" s="10"/>
      <c r="FOK10" s="10"/>
      <c r="FOL10" s="10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10"/>
      <c r="FOZ10" s="10"/>
      <c r="FPA10" s="10"/>
      <c r="FPB10" s="10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10"/>
      <c r="FPP10" s="10"/>
      <c r="FPQ10" s="10"/>
      <c r="FPR10" s="10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10"/>
      <c r="FQF10" s="10"/>
      <c r="FQG10" s="10"/>
      <c r="FQH10" s="10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10"/>
      <c r="FQV10" s="10"/>
      <c r="FQW10" s="10"/>
      <c r="FQX10" s="10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10"/>
      <c r="FRL10" s="10"/>
      <c r="FRM10" s="10"/>
      <c r="FRN10" s="10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10"/>
      <c r="FSB10" s="10"/>
      <c r="FSC10" s="10"/>
      <c r="FSD10" s="10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10"/>
      <c r="FSR10" s="10"/>
      <c r="FSS10" s="10"/>
      <c r="FST10" s="10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10"/>
      <c r="FTH10" s="10"/>
      <c r="FTI10" s="10"/>
      <c r="FTJ10" s="10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10"/>
      <c r="FTX10" s="10"/>
      <c r="FTY10" s="10"/>
      <c r="FTZ10" s="10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10"/>
      <c r="FUN10" s="10"/>
      <c r="FUO10" s="10"/>
      <c r="FUP10" s="10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10"/>
      <c r="FVD10" s="10"/>
      <c r="FVE10" s="10"/>
      <c r="FVF10" s="10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10"/>
      <c r="FVT10" s="10"/>
      <c r="FVU10" s="10"/>
      <c r="FVV10" s="10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10"/>
      <c r="FWJ10" s="10"/>
      <c r="FWK10" s="10"/>
      <c r="FWL10" s="10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10"/>
      <c r="FWZ10" s="10"/>
      <c r="FXA10" s="10"/>
      <c r="FXB10" s="10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10"/>
      <c r="FXP10" s="10"/>
      <c r="FXQ10" s="10"/>
      <c r="FXR10" s="10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10"/>
      <c r="FYF10" s="10"/>
      <c r="FYG10" s="10"/>
      <c r="FYH10" s="10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10"/>
      <c r="FYV10" s="10"/>
      <c r="FYW10" s="10"/>
      <c r="FYX10" s="10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10"/>
      <c r="FZL10" s="10"/>
      <c r="FZM10" s="10"/>
      <c r="FZN10" s="10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10"/>
      <c r="GAB10" s="10"/>
      <c r="GAC10" s="10"/>
      <c r="GAD10" s="10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10"/>
      <c r="GAR10" s="10"/>
      <c r="GAS10" s="10"/>
      <c r="GAT10" s="10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10"/>
      <c r="GBH10" s="10"/>
      <c r="GBI10" s="10"/>
      <c r="GBJ10" s="10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10"/>
      <c r="GBX10" s="10"/>
      <c r="GBY10" s="10"/>
      <c r="GBZ10" s="10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10"/>
      <c r="GCN10" s="10"/>
      <c r="GCO10" s="10"/>
      <c r="GCP10" s="10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10"/>
      <c r="GDD10" s="10"/>
      <c r="GDE10" s="10"/>
      <c r="GDF10" s="10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10"/>
      <c r="GDT10" s="10"/>
      <c r="GDU10" s="10"/>
      <c r="GDV10" s="10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10"/>
      <c r="GEJ10" s="10"/>
      <c r="GEK10" s="10"/>
      <c r="GEL10" s="10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10"/>
      <c r="GEZ10" s="10"/>
      <c r="GFA10" s="10"/>
      <c r="GFB10" s="10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10"/>
      <c r="GFP10" s="10"/>
      <c r="GFQ10" s="10"/>
      <c r="GFR10" s="10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10"/>
      <c r="GGF10" s="10"/>
      <c r="GGG10" s="10"/>
      <c r="GGH10" s="10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10"/>
      <c r="GGV10" s="10"/>
      <c r="GGW10" s="10"/>
      <c r="GGX10" s="10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10"/>
      <c r="GHL10" s="10"/>
      <c r="GHM10" s="10"/>
      <c r="GHN10" s="10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10"/>
      <c r="GIB10" s="10"/>
      <c r="GIC10" s="10"/>
      <c r="GID10" s="10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10"/>
      <c r="GIR10" s="10"/>
      <c r="GIS10" s="10"/>
      <c r="GIT10" s="10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10"/>
      <c r="GJH10" s="10"/>
      <c r="GJI10" s="10"/>
      <c r="GJJ10" s="10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10"/>
      <c r="GJX10" s="10"/>
      <c r="GJY10" s="10"/>
      <c r="GJZ10" s="10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10"/>
      <c r="GKN10" s="10"/>
      <c r="GKO10" s="10"/>
      <c r="GKP10" s="10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10"/>
      <c r="GLD10" s="10"/>
      <c r="GLE10" s="10"/>
      <c r="GLF10" s="10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10"/>
      <c r="GLT10" s="10"/>
      <c r="GLU10" s="10"/>
      <c r="GLV10" s="10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10"/>
      <c r="GMJ10" s="10"/>
      <c r="GMK10" s="10"/>
      <c r="GML10" s="10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10"/>
      <c r="GMZ10" s="10"/>
      <c r="GNA10" s="10"/>
      <c r="GNB10" s="10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10"/>
      <c r="GNP10" s="10"/>
      <c r="GNQ10" s="10"/>
      <c r="GNR10" s="10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10"/>
      <c r="GOF10" s="10"/>
      <c r="GOG10" s="10"/>
      <c r="GOH10" s="10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10"/>
      <c r="GOV10" s="10"/>
      <c r="GOW10" s="10"/>
      <c r="GOX10" s="10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10"/>
      <c r="GPL10" s="10"/>
      <c r="GPM10" s="10"/>
      <c r="GPN10" s="10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10"/>
      <c r="GQB10" s="10"/>
      <c r="GQC10" s="10"/>
      <c r="GQD10" s="10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10"/>
      <c r="GQR10" s="10"/>
      <c r="GQS10" s="10"/>
      <c r="GQT10" s="10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10"/>
      <c r="GRH10" s="10"/>
      <c r="GRI10" s="10"/>
      <c r="GRJ10" s="10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10"/>
      <c r="GRX10" s="10"/>
      <c r="GRY10" s="10"/>
      <c r="GRZ10" s="10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10"/>
      <c r="GSN10" s="10"/>
      <c r="GSO10" s="10"/>
      <c r="GSP10" s="10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10"/>
      <c r="GTD10" s="10"/>
      <c r="GTE10" s="10"/>
      <c r="GTF10" s="10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10"/>
      <c r="GTT10" s="10"/>
      <c r="GTU10" s="10"/>
      <c r="GTV10" s="10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10"/>
      <c r="GUJ10" s="10"/>
      <c r="GUK10" s="10"/>
      <c r="GUL10" s="10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10"/>
      <c r="GUZ10" s="10"/>
      <c r="GVA10" s="10"/>
      <c r="GVB10" s="10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10"/>
      <c r="GVP10" s="10"/>
      <c r="GVQ10" s="10"/>
      <c r="GVR10" s="10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10"/>
      <c r="GWF10" s="10"/>
      <c r="GWG10" s="10"/>
      <c r="GWH10" s="10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10"/>
      <c r="GWV10" s="10"/>
      <c r="GWW10" s="10"/>
      <c r="GWX10" s="10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10"/>
      <c r="GXL10" s="10"/>
      <c r="GXM10" s="10"/>
      <c r="GXN10" s="10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10"/>
      <c r="GYB10" s="10"/>
      <c r="GYC10" s="10"/>
      <c r="GYD10" s="10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10"/>
      <c r="GYR10" s="10"/>
      <c r="GYS10" s="10"/>
      <c r="GYT10" s="10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10"/>
      <c r="GZH10" s="10"/>
      <c r="GZI10" s="10"/>
      <c r="GZJ10" s="10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10"/>
      <c r="GZX10" s="10"/>
      <c r="GZY10" s="10"/>
      <c r="GZZ10" s="10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10"/>
      <c r="HAN10" s="10"/>
      <c r="HAO10" s="10"/>
      <c r="HAP10" s="10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10"/>
      <c r="HBD10" s="10"/>
      <c r="HBE10" s="10"/>
      <c r="HBF10" s="10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10"/>
      <c r="HBT10" s="10"/>
      <c r="HBU10" s="10"/>
      <c r="HBV10" s="10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10"/>
      <c r="HCJ10" s="10"/>
      <c r="HCK10" s="10"/>
      <c r="HCL10" s="10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10"/>
      <c r="HCZ10" s="10"/>
      <c r="HDA10" s="10"/>
      <c r="HDB10" s="10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10"/>
      <c r="HDP10" s="10"/>
      <c r="HDQ10" s="10"/>
      <c r="HDR10" s="10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10"/>
      <c r="HEF10" s="10"/>
      <c r="HEG10" s="10"/>
      <c r="HEH10" s="10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10"/>
      <c r="HEV10" s="10"/>
      <c r="HEW10" s="10"/>
      <c r="HEX10" s="10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10"/>
      <c r="HFL10" s="10"/>
      <c r="HFM10" s="10"/>
      <c r="HFN10" s="10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10"/>
      <c r="HGB10" s="10"/>
      <c r="HGC10" s="10"/>
      <c r="HGD10" s="10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10"/>
      <c r="HGR10" s="10"/>
      <c r="HGS10" s="10"/>
      <c r="HGT10" s="10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10"/>
      <c r="HHH10" s="10"/>
      <c r="HHI10" s="10"/>
      <c r="HHJ10" s="10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10"/>
      <c r="HHX10" s="10"/>
      <c r="HHY10" s="10"/>
      <c r="HHZ10" s="10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10"/>
      <c r="HIN10" s="10"/>
      <c r="HIO10" s="10"/>
      <c r="HIP10" s="10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10"/>
      <c r="HJD10" s="10"/>
      <c r="HJE10" s="10"/>
      <c r="HJF10" s="10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10"/>
      <c r="HJT10" s="10"/>
      <c r="HJU10" s="10"/>
      <c r="HJV10" s="10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10"/>
      <c r="HKJ10" s="10"/>
      <c r="HKK10" s="10"/>
      <c r="HKL10" s="10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10"/>
      <c r="HKZ10" s="10"/>
      <c r="HLA10" s="10"/>
      <c r="HLB10" s="10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10"/>
      <c r="HLP10" s="10"/>
      <c r="HLQ10" s="10"/>
      <c r="HLR10" s="10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10"/>
      <c r="HMF10" s="10"/>
      <c r="HMG10" s="10"/>
      <c r="HMH10" s="10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10"/>
      <c r="HMV10" s="10"/>
      <c r="HMW10" s="10"/>
      <c r="HMX10" s="10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10"/>
      <c r="HNL10" s="10"/>
      <c r="HNM10" s="10"/>
      <c r="HNN10" s="10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10"/>
      <c r="HOB10" s="10"/>
      <c r="HOC10" s="10"/>
      <c r="HOD10" s="10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10"/>
      <c r="HOR10" s="10"/>
      <c r="HOS10" s="10"/>
      <c r="HOT10" s="10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10"/>
      <c r="HPH10" s="10"/>
      <c r="HPI10" s="10"/>
      <c r="HPJ10" s="10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10"/>
      <c r="HPX10" s="10"/>
      <c r="HPY10" s="10"/>
      <c r="HPZ10" s="10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10"/>
      <c r="HQN10" s="10"/>
      <c r="HQO10" s="10"/>
      <c r="HQP10" s="10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10"/>
      <c r="HRD10" s="10"/>
      <c r="HRE10" s="10"/>
      <c r="HRF10" s="10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10"/>
      <c r="HRT10" s="10"/>
      <c r="HRU10" s="10"/>
      <c r="HRV10" s="10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10"/>
      <c r="HSJ10" s="10"/>
      <c r="HSK10" s="10"/>
      <c r="HSL10" s="10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10"/>
      <c r="HSZ10" s="10"/>
      <c r="HTA10" s="10"/>
      <c r="HTB10" s="10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10"/>
      <c r="HTP10" s="10"/>
      <c r="HTQ10" s="10"/>
      <c r="HTR10" s="10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10"/>
      <c r="HUF10" s="10"/>
      <c r="HUG10" s="10"/>
      <c r="HUH10" s="10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10"/>
      <c r="HUV10" s="10"/>
      <c r="HUW10" s="10"/>
      <c r="HUX10" s="10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10"/>
      <c r="HVL10" s="10"/>
      <c r="HVM10" s="10"/>
      <c r="HVN10" s="10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10"/>
      <c r="HWB10" s="10"/>
      <c r="HWC10" s="10"/>
      <c r="HWD10" s="10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10"/>
      <c r="HWR10" s="10"/>
      <c r="HWS10" s="10"/>
      <c r="HWT10" s="10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10"/>
      <c r="HXH10" s="10"/>
      <c r="HXI10" s="10"/>
      <c r="HXJ10" s="10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10"/>
      <c r="HXX10" s="10"/>
      <c r="HXY10" s="10"/>
      <c r="HXZ10" s="10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10"/>
      <c r="HYN10" s="10"/>
      <c r="HYO10" s="10"/>
      <c r="HYP10" s="10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10"/>
      <c r="HZD10" s="10"/>
      <c r="HZE10" s="10"/>
      <c r="HZF10" s="10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10"/>
      <c r="HZT10" s="10"/>
      <c r="HZU10" s="10"/>
      <c r="HZV10" s="10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10"/>
      <c r="IAJ10" s="10"/>
      <c r="IAK10" s="10"/>
      <c r="IAL10" s="10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10"/>
      <c r="IAZ10" s="10"/>
      <c r="IBA10" s="10"/>
      <c r="IBB10" s="10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10"/>
      <c r="IBP10" s="10"/>
      <c r="IBQ10" s="10"/>
      <c r="IBR10" s="10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10"/>
      <c r="ICF10" s="10"/>
      <c r="ICG10" s="10"/>
      <c r="ICH10" s="10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10"/>
      <c r="ICV10" s="10"/>
      <c r="ICW10" s="10"/>
      <c r="ICX10" s="10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10"/>
      <c r="IDL10" s="10"/>
      <c r="IDM10" s="10"/>
      <c r="IDN10" s="10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10"/>
      <c r="IEB10" s="10"/>
      <c r="IEC10" s="10"/>
      <c r="IED10" s="10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10"/>
      <c r="IER10" s="10"/>
      <c r="IES10" s="10"/>
      <c r="IET10" s="10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10"/>
      <c r="IFH10" s="10"/>
      <c r="IFI10" s="10"/>
      <c r="IFJ10" s="10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10"/>
      <c r="IFX10" s="10"/>
      <c r="IFY10" s="10"/>
      <c r="IFZ10" s="10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10"/>
      <c r="IGN10" s="10"/>
      <c r="IGO10" s="10"/>
      <c r="IGP10" s="10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10"/>
      <c r="IHD10" s="10"/>
      <c r="IHE10" s="10"/>
      <c r="IHF10" s="10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10"/>
      <c r="IHT10" s="10"/>
      <c r="IHU10" s="10"/>
      <c r="IHV10" s="10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10"/>
      <c r="IIJ10" s="10"/>
      <c r="IIK10" s="10"/>
      <c r="IIL10" s="10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10"/>
      <c r="IIZ10" s="10"/>
      <c r="IJA10" s="10"/>
      <c r="IJB10" s="10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10"/>
      <c r="IJP10" s="10"/>
      <c r="IJQ10" s="10"/>
      <c r="IJR10" s="10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10"/>
      <c r="IKF10" s="10"/>
      <c r="IKG10" s="10"/>
      <c r="IKH10" s="10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10"/>
      <c r="IKV10" s="10"/>
      <c r="IKW10" s="10"/>
      <c r="IKX10" s="10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10"/>
      <c r="ILL10" s="10"/>
      <c r="ILM10" s="10"/>
      <c r="ILN10" s="10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10"/>
      <c r="IMB10" s="10"/>
      <c r="IMC10" s="10"/>
      <c r="IMD10" s="10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10"/>
      <c r="IMR10" s="10"/>
      <c r="IMS10" s="10"/>
      <c r="IMT10" s="10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10"/>
      <c r="INH10" s="10"/>
      <c r="INI10" s="10"/>
      <c r="INJ10" s="10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10"/>
      <c r="INX10" s="10"/>
      <c r="INY10" s="10"/>
      <c r="INZ10" s="10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10"/>
      <c r="ION10" s="10"/>
      <c r="IOO10" s="10"/>
      <c r="IOP10" s="10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10"/>
      <c r="IPD10" s="10"/>
      <c r="IPE10" s="10"/>
      <c r="IPF10" s="10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10"/>
      <c r="IPT10" s="10"/>
      <c r="IPU10" s="10"/>
      <c r="IPV10" s="10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10"/>
      <c r="IQJ10" s="10"/>
      <c r="IQK10" s="10"/>
      <c r="IQL10" s="10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10"/>
      <c r="IQZ10" s="10"/>
      <c r="IRA10" s="10"/>
      <c r="IRB10" s="10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10"/>
      <c r="IRP10" s="10"/>
      <c r="IRQ10" s="10"/>
      <c r="IRR10" s="10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10"/>
      <c r="ISF10" s="10"/>
      <c r="ISG10" s="10"/>
      <c r="ISH10" s="10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10"/>
      <c r="ISV10" s="10"/>
      <c r="ISW10" s="10"/>
      <c r="ISX10" s="10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10"/>
      <c r="ITL10" s="10"/>
      <c r="ITM10" s="10"/>
      <c r="ITN10" s="10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10"/>
      <c r="IUB10" s="10"/>
      <c r="IUC10" s="10"/>
      <c r="IUD10" s="10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10"/>
      <c r="IUR10" s="10"/>
      <c r="IUS10" s="10"/>
      <c r="IUT10" s="10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10"/>
      <c r="IVH10" s="10"/>
      <c r="IVI10" s="10"/>
      <c r="IVJ10" s="10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10"/>
      <c r="IVX10" s="10"/>
      <c r="IVY10" s="10"/>
      <c r="IVZ10" s="10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10"/>
      <c r="IWN10" s="10"/>
      <c r="IWO10" s="10"/>
      <c r="IWP10" s="10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10"/>
      <c r="IXD10" s="10"/>
      <c r="IXE10" s="10"/>
      <c r="IXF10" s="10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10"/>
      <c r="IXT10" s="10"/>
      <c r="IXU10" s="10"/>
      <c r="IXV10" s="10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10"/>
      <c r="IYJ10" s="10"/>
      <c r="IYK10" s="10"/>
      <c r="IYL10" s="10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10"/>
      <c r="IYZ10" s="10"/>
      <c r="IZA10" s="10"/>
      <c r="IZB10" s="10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10"/>
      <c r="IZP10" s="10"/>
      <c r="IZQ10" s="10"/>
      <c r="IZR10" s="10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10"/>
      <c r="JAF10" s="10"/>
      <c r="JAG10" s="10"/>
      <c r="JAH10" s="10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10"/>
      <c r="JAV10" s="10"/>
      <c r="JAW10" s="10"/>
      <c r="JAX10" s="10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10"/>
      <c r="JBL10" s="10"/>
      <c r="JBM10" s="10"/>
      <c r="JBN10" s="10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10"/>
      <c r="JCB10" s="10"/>
      <c r="JCC10" s="10"/>
      <c r="JCD10" s="10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10"/>
      <c r="JCR10" s="10"/>
      <c r="JCS10" s="10"/>
      <c r="JCT10" s="10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10"/>
      <c r="JDH10" s="10"/>
      <c r="JDI10" s="10"/>
      <c r="JDJ10" s="10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10"/>
      <c r="JDX10" s="10"/>
      <c r="JDY10" s="10"/>
      <c r="JDZ10" s="10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10"/>
      <c r="JEN10" s="10"/>
      <c r="JEO10" s="10"/>
      <c r="JEP10" s="10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10"/>
      <c r="JFD10" s="10"/>
      <c r="JFE10" s="10"/>
      <c r="JFF10" s="10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10"/>
      <c r="JFT10" s="10"/>
      <c r="JFU10" s="10"/>
      <c r="JFV10" s="10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10"/>
      <c r="JGJ10" s="10"/>
      <c r="JGK10" s="10"/>
      <c r="JGL10" s="10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10"/>
      <c r="JGZ10" s="10"/>
      <c r="JHA10" s="10"/>
      <c r="JHB10" s="10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10"/>
      <c r="JHP10" s="10"/>
      <c r="JHQ10" s="10"/>
      <c r="JHR10" s="10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10"/>
      <c r="JIF10" s="10"/>
      <c r="JIG10" s="10"/>
      <c r="JIH10" s="10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10"/>
      <c r="JIV10" s="10"/>
      <c r="JIW10" s="10"/>
      <c r="JIX10" s="10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10"/>
      <c r="JJL10" s="10"/>
      <c r="JJM10" s="10"/>
      <c r="JJN10" s="10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10"/>
      <c r="JKB10" s="10"/>
      <c r="JKC10" s="10"/>
      <c r="JKD10" s="10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10"/>
      <c r="JKR10" s="10"/>
      <c r="JKS10" s="10"/>
      <c r="JKT10" s="10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10"/>
      <c r="JLH10" s="10"/>
      <c r="JLI10" s="10"/>
      <c r="JLJ10" s="10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10"/>
      <c r="JLX10" s="10"/>
      <c r="JLY10" s="10"/>
      <c r="JLZ10" s="10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10"/>
      <c r="JMN10" s="10"/>
      <c r="JMO10" s="10"/>
      <c r="JMP10" s="10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10"/>
      <c r="JND10" s="10"/>
      <c r="JNE10" s="10"/>
      <c r="JNF10" s="10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10"/>
      <c r="JNT10" s="10"/>
      <c r="JNU10" s="10"/>
      <c r="JNV10" s="10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10"/>
      <c r="JOJ10" s="10"/>
      <c r="JOK10" s="10"/>
      <c r="JOL10" s="10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10"/>
      <c r="JOZ10" s="10"/>
      <c r="JPA10" s="10"/>
      <c r="JPB10" s="10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10"/>
      <c r="JPP10" s="10"/>
      <c r="JPQ10" s="10"/>
      <c r="JPR10" s="10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10"/>
      <c r="JQF10" s="10"/>
      <c r="JQG10" s="10"/>
      <c r="JQH10" s="10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10"/>
      <c r="JQV10" s="10"/>
      <c r="JQW10" s="10"/>
      <c r="JQX10" s="10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10"/>
      <c r="JRL10" s="10"/>
      <c r="JRM10" s="10"/>
      <c r="JRN10" s="10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10"/>
      <c r="JSB10" s="10"/>
      <c r="JSC10" s="10"/>
      <c r="JSD10" s="10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10"/>
      <c r="JSR10" s="10"/>
      <c r="JSS10" s="10"/>
      <c r="JST10" s="10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10"/>
      <c r="JTH10" s="10"/>
      <c r="JTI10" s="10"/>
      <c r="JTJ10" s="10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10"/>
      <c r="JTX10" s="10"/>
      <c r="JTY10" s="10"/>
      <c r="JTZ10" s="10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10"/>
      <c r="JUN10" s="10"/>
      <c r="JUO10" s="10"/>
      <c r="JUP10" s="10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10"/>
      <c r="JVD10" s="10"/>
      <c r="JVE10" s="10"/>
      <c r="JVF10" s="10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10"/>
      <c r="JVT10" s="10"/>
      <c r="JVU10" s="10"/>
      <c r="JVV10" s="10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10"/>
      <c r="JWJ10" s="10"/>
      <c r="JWK10" s="10"/>
      <c r="JWL10" s="10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10"/>
      <c r="JWZ10" s="10"/>
      <c r="JXA10" s="10"/>
      <c r="JXB10" s="10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10"/>
      <c r="JXP10" s="10"/>
      <c r="JXQ10" s="10"/>
      <c r="JXR10" s="10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10"/>
      <c r="JYF10" s="10"/>
      <c r="JYG10" s="10"/>
      <c r="JYH10" s="10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10"/>
      <c r="JYV10" s="10"/>
      <c r="JYW10" s="10"/>
      <c r="JYX10" s="10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10"/>
      <c r="JZL10" s="10"/>
      <c r="JZM10" s="10"/>
      <c r="JZN10" s="10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10"/>
      <c r="KAB10" s="10"/>
      <c r="KAC10" s="10"/>
      <c r="KAD10" s="10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10"/>
      <c r="KAR10" s="10"/>
      <c r="KAS10" s="10"/>
      <c r="KAT10" s="10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10"/>
      <c r="KBH10" s="10"/>
      <c r="KBI10" s="10"/>
      <c r="KBJ10" s="10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10"/>
      <c r="KBX10" s="10"/>
      <c r="KBY10" s="10"/>
      <c r="KBZ10" s="10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10"/>
      <c r="KCN10" s="10"/>
      <c r="KCO10" s="10"/>
      <c r="KCP10" s="10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10"/>
      <c r="KDD10" s="10"/>
      <c r="KDE10" s="10"/>
      <c r="KDF10" s="10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10"/>
      <c r="KDT10" s="10"/>
      <c r="KDU10" s="10"/>
      <c r="KDV10" s="10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10"/>
      <c r="KEJ10" s="10"/>
      <c r="KEK10" s="10"/>
      <c r="KEL10" s="10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10"/>
      <c r="KEZ10" s="10"/>
      <c r="KFA10" s="10"/>
      <c r="KFB10" s="10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10"/>
      <c r="KFP10" s="10"/>
      <c r="KFQ10" s="10"/>
      <c r="KFR10" s="10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10"/>
      <c r="KGF10" s="10"/>
      <c r="KGG10" s="10"/>
      <c r="KGH10" s="10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10"/>
      <c r="KGV10" s="10"/>
      <c r="KGW10" s="10"/>
      <c r="KGX10" s="10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10"/>
      <c r="KHL10" s="10"/>
      <c r="KHM10" s="10"/>
      <c r="KHN10" s="10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10"/>
      <c r="KIB10" s="10"/>
      <c r="KIC10" s="10"/>
      <c r="KID10" s="10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10"/>
      <c r="KIR10" s="10"/>
      <c r="KIS10" s="10"/>
      <c r="KIT10" s="10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10"/>
      <c r="KJH10" s="10"/>
      <c r="KJI10" s="10"/>
      <c r="KJJ10" s="10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10"/>
      <c r="KJX10" s="10"/>
      <c r="KJY10" s="10"/>
      <c r="KJZ10" s="10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10"/>
      <c r="KKN10" s="10"/>
      <c r="KKO10" s="10"/>
      <c r="KKP10" s="10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10"/>
      <c r="KLD10" s="10"/>
      <c r="KLE10" s="10"/>
      <c r="KLF10" s="10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10"/>
      <c r="KLT10" s="10"/>
      <c r="KLU10" s="10"/>
      <c r="KLV10" s="10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10"/>
      <c r="KMJ10" s="10"/>
      <c r="KMK10" s="10"/>
      <c r="KML10" s="10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10"/>
      <c r="KMZ10" s="10"/>
      <c r="KNA10" s="10"/>
      <c r="KNB10" s="10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10"/>
      <c r="KNP10" s="10"/>
      <c r="KNQ10" s="10"/>
      <c r="KNR10" s="10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10"/>
      <c r="KOF10" s="10"/>
      <c r="KOG10" s="10"/>
      <c r="KOH10" s="10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10"/>
      <c r="KOV10" s="10"/>
      <c r="KOW10" s="10"/>
      <c r="KOX10" s="10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10"/>
      <c r="KPL10" s="10"/>
      <c r="KPM10" s="10"/>
      <c r="KPN10" s="10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10"/>
      <c r="KQB10" s="10"/>
      <c r="KQC10" s="10"/>
      <c r="KQD10" s="10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10"/>
      <c r="KQR10" s="10"/>
      <c r="KQS10" s="10"/>
      <c r="KQT10" s="10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10"/>
      <c r="KRH10" s="10"/>
      <c r="KRI10" s="10"/>
      <c r="KRJ10" s="10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10"/>
      <c r="KRX10" s="10"/>
      <c r="KRY10" s="10"/>
      <c r="KRZ10" s="10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10"/>
      <c r="KSN10" s="10"/>
      <c r="KSO10" s="10"/>
      <c r="KSP10" s="10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10"/>
      <c r="KTD10" s="10"/>
      <c r="KTE10" s="10"/>
      <c r="KTF10" s="10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10"/>
      <c r="KTT10" s="10"/>
      <c r="KTU10" s="10"/>
      <c r="KTV10" s="10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10"/>
      <c r="KUJ10" s="10"/>
      <c r="KUK10" s="10"/>
      <c r="KUL10" s="10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10"/>
      <c r="KUZ10" s="10"/>
      <c r="KVA10" s="10"/>
      <c r="KVB10" s="10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10"/>
      <c r="KVP10" s="10"/>
      <c r="KVQ10" s="10"/>
      <c r="KVR10" s="10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10"/>
      <c r="KWF10" s="10"/>
      <c r="KWG10" s="10"/>
      <c r="KWH10" s="10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10"/>
      <c r="KWV10" s="10"/>
      <c r="KWW10" s="10"/>
      <c r="KWX10" s="10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10"/>
      <c r="KXL10" s="10"/>
      <c r="KXM10" s="10"/>
      <c r="KXN10" s="10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10"/>
      <c r="KYB10" s="10"/>
      <c r="KYC10" s="10"/>
      <c r="KYD10" s="10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10"/>
      <c r="KYR10" s="10"/>
      <c r="KYS10" s="10"/>
      <c r="KYT10" s="10"/>
      <c r="KYU10" s="10"/>
      <c r="KYV10" s="10"/>
      <c r="KYW10" s="10"/>
      <c r="KYX10" s="10"/>
      <c r="KYY10" s="10"/>
      <c r="KYZ10" s="10"/>
      <c r="KZA10" s="10"/>
      <c r="KZB10" s="10"/>
      <c r="KZC10" s="10"/>
      <c r="KZD10" s="10"/>
      <c r="KZE10" s="10"/>
      <c r="KZF10" s="10"/>
      <c r="KZG10" s="10"/>
      <c r="KZH10" s="10"/>
      <c r="KZI10" s="10"/>
      <c r="KZJ10" s="10"/>
      <c r="KZK10" s="10"/>
      <c r="KZL10" s="10"/>
      <c r="KZM10" s="10"/>
      <c r="KZN10" s="10"/>
      <c r="KZO10" s="10"/>
      <c r="KZP10" s="10"/>
      <c r="KZQ10" s="10"/>
      <c r="KZR10" s="10"/>
      <c r="KZS10" s="10"/>
      <c r="KZT10" s="10"/>
      <c r="KZU10" s="10"/>
      <c r="KZV10" s="10"/>
      <c r="KZW10" s="10"/>
      <c r="KZX10" s="10"/>
      <c r="KZY10" s="10"/>
      <c r="KZZ10" s="10"/>
      <c r="LAA10" s="10"/>
      <c r="LAB10" s="10"/>
      <c r="LAC10" s="10"/>
      <c r="LAD10" s="10"/>
      <c r="LAE10" s="10"/>
      <c r="LAF10" s="10"/>
      <c r="LAG10" s="10"/>
      <c r="LAH10" s="10"/>
      <c r="LAI10" s="10"/>
      <c r="LAJ10" s="10"/>
      <c r="LAK10" s="10"/>
      <c r="LAL10" s="10"/>
      <c r="LAM10" s="10"/>
      <c r="LAN10" s="10"/>
      <c r="LAO10" s="10"/>
      <c r="LAP10" s="10"/>
      <c r="LAQ10" s="10"/>
      <c r="LAR10" s="10"/>
      <c r="LAS10" s="10"/>
      <c r="LAT10" s="10"/>
      <c r="LAU10" s="10"/>
      <c r="LAV10" s="10"/>
      <c r="LAW10" s="10"/>
      <c r="LAX10" s="10"/>
      <c r="LAY10" s="10"/>
      <c r="LAZ10" s="10"/>
      <c r="LBA10" s="10"/>
      <c r="LBB10" s="10"/>
      <c r="LBC10" s="10"/>
      <c r="LBD10" s="10"/>
      <c r="LBE10" s="10"/>
      <c r="LBF10" s="10"/>
      <c r="LBG10" s="10"/>
      <c r="LBH10" s="10"/>
      <c r="LBI10" s="10"/>
      <c r="LBJ10" s="10"/>
      <c r="LBK10" s="10"/>
      <c r="LBL10" s="10"/>
      <c r="LBM10" s="10"/>
      <c r="LBN10" s="10"/>
      <c r="LBO10" s="10"/>
      <c r="LBP10" s="10"/>
      <c r="LBQ10" s="10"/>
      <c r="LBR10" s="10"/>
      <c r="LBS10" s="10"/>
      <c r="LBT10" s="10"/>
      <c r="LBU10" s="10"/>
      <c r="LBV10" s="10"/>
      <c r="LBW10" s="10"/>
      <c r="LBX10" s="10"/>
      <c r="LBY10" s="10"/>
      <c r="LBZ10" s="10"/>
      <c r="LCA10" s="10"/>
      <c r="LCB10" s="10"/>
      <c r="LCC10" s="10"/>
      <c r="LCD10" s="10"/>
      <c r="LCE10" s="10"/>
      <c r="LCF10" s="10"/>
      <c r="LCG10" s="10"/>
      <c r="LCH10" s="10"/>
      <c r="LCI10" s="10"/>
      <c r="LCJ10" s="10"/>
      <c r="LCK10" s="10"/>
      <c r="LCL10" s="10"/>
      <c r="LCM10" s="10"/>
      <c r="LCN10" s="10"/>
      <c r="LCO10" s="10"/>
      <c r="LCP10" s="10"/>
      <c r="LCQ10" s="10"/>
      <c r="LCR10" s="10"/>
      <c r="LCS10" s="10"/>
      <c r="LCT10" s="10"/>
      <c r="LCU10" s="10"/>
      <c r="LCV10" s="10"/>
      <c r="LCW10" s="10"/>
      <c r="LCX10" s="10"/>
      <c r="LCY10" s="10"/>
      <c r="LCZ10" s="10"/>
      <c r="LDA10" s="10"/>
      <c r="LDB10" s="10"/>
      <c r="LDC10" s="10"/>
      <c r="LDD10" s="10"/>
      <c r="LDE10" s="10"/>
      <c r="LDF10" s="10"/>
      <c r="LDG10" s="10"/>
      <c r="LDH10" s="10"/>
      <c r="LDI10" s="10"/>
      <c r="LDJ10" s="10"/>
      <c r="LDK10" s="10"/>
      <c r="LDL10" s="10"/>
      <c r="LDM10" s="10"/>
      <c r="LDN10" s="10"/>
      <c r="LDO10" s="10"/>
      <c r="LDP10" s="10"/>
      <c r="LDQ10" s="10"/>
      <c r="LDR10" s="10"/>
      <c r="LDS10" s="10"/>
      <c r="LDT10" s="10"/>
      <c r="LDU10" s="10"/>
      <c r="LDV10" s="10"/>
      <c r="LDW10" s="10"/>
      <c r="LDX10" s="10"/>
      <c r="LDY10" s="10"/>
      <c r="LDZ10" s="10"/>
      <c r="LEA10" s="10"/>
      <c r="LEB10" s="10"/>
      <c r="LEC10" s="10"/>
      <c r="LED10" s="10"/>
      <c r="LEE10" s="10"/>
      <c r="LEF10" s="10"/>
      <c r="LEG10" s="10"/>
      <c r="LEH10" s="10"/>
      <c r="LEI10" s="10"/>
      <c r="LEJ10" s="10"/>
      <c r="LEK10" s="10"/>
      <c r="LEL10" s="10"/>
      <c r="LEM10" s="10"/>
      <c r="LEN10" s="10"/>
      <c r="LEO10" s="10"/>
      <c r="LEP10" s="10"/>
      <c r="LEQ10" s="10"/>
      <c r="LER10" s="10"/>
      <c r="LES10" s="10"/>
      <c r="LET10" s="10"/>
      <c r="LEU10" s="10"/>
      <c r="LEV10" s="10"/>
      <c r="LEW10" s="10"/>
      <c r="LEX10" s="10"/>
      <c r="LEY10" s="10"/>
      <c r="LEZ10" s="10"/>
      <c r="LFA10" s="10"/>
      <c r="LFB10" s="10"/>
      <c r="LFC10" s="10"/>
      <c r="LFD10" s="10"/>
      <c r="LFE10" s="10"/>
      <c r="LFF10" s="10"/>
      <c r="LFG10" s="10"/>
      <c r="LFH10" s="10"/>
      <c r="LFI10" s="10"/>
      <c r="LFJ10" s="10"/>
      <c r="LFK10" s="10"/>
      <c r="LFL10" s="10"/>
      <c r="LFM10" s="10"/>
      <c r="LFN10" s="10"/>
      <c r="LFO10" s="10"/>
      <c r="LFP10" s="10"/>
      <c r="LFQ10" s="10"/>
      <c r="LFR10" s="10"/>
      <c r="LFS10" s="10"/>
      <c r="LFT10" s="10"/>
      <c r="LFU10" s="10"/>
      <c r="LFV10" s="10"/>
      <c r="LFW10" s="10"/>
      <c r="LFX10" s="10"/>
      <c r="LFY10" s="10"/>
      <c r="LFZ10" s="10"/>
      <c r="LGA10" s="10"/>
      <c r="LGB10" s="10"/>
      <c r="LGC10" s="10"/>
      <c r="LGD10" s="10"/>
      <c r="LGE10" s="10"/>
      <c r="LGF10" s="10"/>
      <c r="LGG10" s="10"/>
      <c r="LGH10" s="10"/>
      <c r="LGI10" s="10"/>
      <c r="LGJ10" s="10"/>
      <c r="LGK10" s="10"/>
      <c r="LGL10" s="10"/>
      <c r="LGM10" s="10"/>
      <c r="LGN10" s="10"/>
      <c r="LGO10" s="10"/>
      <c r="LGP10" s="10"/>
      <c r="LGQ10" s="10"/>
      <c r="LGR10" s="10"/>
      <c r="LGS10" s="10"/>
      <c r="LGT10" s="10"/>
      <c r="LGU10" s="10"/>
      <c r="LGV10" s="10"/>
      <c r="LGW10" s="10"/>
      <c r="LGX10" s="10"/>
      <c r="LGY10" s="10"/>
      <c r="LGZ10" s="10"/>
      <c r="LHA10" s="10"/>
      <c r="LHB10" s="10"/>
      <c r="LHC10" s="10"/>
      <c r="LHD10" s="10"/>
      <c r="LHE10" s="10"/>
      <c r="LHF10" s="10"/>
      <c r="LHG10" s="10"/>
      <c r="LHH10" s="10"/>
      <c r="LHI10" s="10"/>
      <c r="LHJ10" s="10"/>
      <c r="LHK10" s="10"/>
      <c r="LHL10" s="10"/>
      <c r="LHM10" s="10"/>
      <c r="LHN10" s="10"/>
      <c r="LHO10" s="10"/>
      <c r="LHP10" s="10"/>
      <c r="LHQ10" s="10"/>
      <c r="LHR10" s="10"/>
      <c r="LHS10" s="10"/>
      <c r="LHT10" s="10"/>
      <c r="LHU10" s="10"/>
      <c r="LHV10" s="10"/>
      <c r="LHW10" s="10"/>
      <c r="LHX10" s="10"/>
      <c r="LHY10" s="10"/>
      <c r="LHZ10" s="10"/>
      <c r="LIA10" s="10"/>
      <c r="LIB10" s="10"/>
      <c r="LIC10" s="10"/>
      <c r="LID10" s="10"/>
      <c r="LIE10" s="10"/>
      <c r="LIF10" s="10"/>
      <c r="LIG10" s="10"/>
      <c r="LIH10" s="10"/>
      <c r="LII10" s="10"/>
      <c r="LIJ10" s="10"/>
      <c r="LIK10" s="10"/>
      <c r="LIL10" s="10"/>
      <c r="LIM10" s="10"/>
      <c r="LIN10" s="10"/>
      <c r="LIO10" s="10"/>
      <c r="LIP10" s="10"/>
      <c r="LIQ10" s="10"/>
      <c r="LIR10" s="10"/>
      <c r="LIS10" s="10"/>
      <c r="LIT10" s="10"/>
      <c r="LIU10" s="10"/>
      <c r="LIV10" s="10"/>
      <c r="LIW10" s="10"/>
      <c r="LIX10" s="10"/>
      <c r="LIY10" s="10"/>
      <c r="LIZ10" s="10"/>
      <c r="LJA10" s="10"/>
      <c r="LJB10" s="10"/>
      <c r="LJC10" s="10"/>
      <c r="LJD10" s="10"/>
      <c r="LJE10" s="10"/>
      <c r="LJF10" s="10"/>
      <c r="LJG10" s="10"/>
      <c r="LJH10" s="10"/>
      <c r="LJI10" s="10"/>
      <c r="LJJ10" s="10"/>
      <c r="LJK10" s="10"/>
      <c r="LJL10" s="10"/>
      <c r="LJM10" s="10"/>
      <c r="LJN10" s="10"/>
      <c r="LJO10" s="10"/>
      <c r="LJP10" s="10"/>
      <c r="LJQ10" s="10"/>
      <c r="LJR10" s="10"/>
      <c r="LJS10" s="10"/>
      <c r="LJT10" s="10"/>
      <c r="LJU10" s="10"/>
      <c r="LJV10" s="10"/>
      <c r="LJW10" s="10"/>
      <c r="LJX10" s="10"/>
      <c r="LJY10" s="10"/>
      <c r="LJZ10" s="10"/>
      <c r="LKA10" s="10"/>
      <c r="LKB10" s="10"/>
      <c r="LKC10" s="10"/>
      <c r="LKD10" s="10"/>
      <c r="LKE10" s="10"/>
      <c r="LKF10" s="10"/>
      <c r="LKG10" s="10"/>
      <c r="LKH10" s="10"/>
      <c r="LKI10" s="10"/>
      <c r="LKJ10" s="10"/>
      <c r="LKK10" s="10"/>
      <c r="LKL10" s="10"/>
      <c r="LKM10" s="10"/>
      <c r="LKN10" s="10"/>
      <c r="LKO10" s="10"/>
      <c r="LKP10" s="10"/>
      <c r="LKQ10" s="10"/>
      <c r="LKR10" s="10"/>
      <c r="LKS10" s="10"/>
      <c r="LKT10" s="10"/>
      <c r="LKU10" s="10"/>
      <c r="LKV10" s="10"/>
      <c r="LKW10" s="10"/>
      <c r="LKX10" s="10"/>
      <c r="LKY10" s="10"/>
      <c r="LKZ10" s="10"/>
      <c r="LLA10" s="10"/>
      <c r="LLB10" s="10"/>
      <c r="LLC10" s="10"/>
      <c r="LLD10" s="10"/>
      <c r="LLE10" s="10"/>
      <c r="LLF10" s="10"/>
      <c r="LLG10" s="10"/>
      <c r="LLH10" s="10"/>
      <c r="LLI10" s="10"/>
      <c r="LLJ10" s="10"/>
      <c r="LLK10" s="10"/>
      <c r="LLL10" s="10"/>
      <c r="LLM10" s="10"/>
      <c r="LLN10" s="10"/>
      <c r="LLO10" s="10"/>
      <c r="LLP10" s="10"/>
      <c r="LLQ10" s="10"/>
      <c r="LLR10" s="10"/>
      <c r="LLS10" s="10"/>
      <c r="LLT10" s="10"/>
      <c r="LLU10" s="10"/>
      <c r="LLV10" s="10"/>
      <c r="LLW10" s="10"/>
      <c r="LLX10" s="10"/>
      <c r="LLY10" s="10"/>
      <c r="LLZ10" s="10"/>
      <c r="LMA10" s="10"/>
      <c r="LMB10" s="10"/>
      <c r="LMC10" s="10"/>
      <c r="LMD10" s="10"/>
      <c r="LME10" s="10"/>
      <c r="LMF10" s="10"/>
      <c r="LMG10" s="10"/>
      <c r="LMH10" s="10"/>
      <c r="LMI10" s="10"/>
      <c r="LMJ10" s="10"/>
      <c r="LMK10" s="10"/>
      <c r="LML10" s="10"/>
      <c r="LMM10" s="10"/>
      <c r="LMN10" s="10"/>
      <c r="LMO10" s="10"/>
      <c r="LMP10" s="10"/>
      <c r="LMQ10" s="10"/>
      <c r="LMR10" s="10"/>
      <c r="LMS10" s="10"/>
      <c r="LMT10" s="10"/>
      <c r="LMU10" s="10"/>
      <c r="LMV10" s="10"/>
      <c r="LMW10" s="10"/>
      <c r="LMX10" s="10"/>
      <c r="LMY10" s="10"/>
      <c r="LMZ10" s="10"/>
      <c r="LNA10" s="10"/>
      <c r="LNB10" s="10"/>
      <c r="LNC10" s="10"/>
      <c r="LND10" s="10"/>
      <c r="LNE10" s="10"/>
      <c r="LNF10" s="10"/>
      <c r="LNG10" s="10"/>
      <c r="LNH10" s="10"/>
      <c r="LNI10" s="10"/>
      <c r="LNJ10" s="10"/>
      <c r="LNK10" s="10"/>
      <c r="LNL10" s="10"/>
      <c r="LNM10" s="10"/>
      <c r="LNN10" s="10"/>
      <c r="LNO10" s="10"/>
      <c r="LNP10" s="10"/>
      <c r="LNQ10" s="10"/>
      <c r="LNR10" s="10"/>
      <c r="LNS10" s="10"/>
      <c r="LNT10" s="10"/>
      <c r="LNU10" s="10"/>
      <c r="LNV10" s="10"/>
      <c r="LNW10" s="10"/>
      <c r="LNX10" s="10"/>
      <c r="LNY10" s="10"/>
      <c r="LNZ10" s="10"/>
      <c r="LOA10" s="10"/>
      <c r="LOB10" s="10"/>
      <c r="LOC10" s="10"/>
      <c r="LOD10" s="10"/>
      <c r="LOE10" s="10"/>
      <c r="LOF10" s="10"/>
      <c r="LOG10" s="10"/>
      <c r="LOH10" s="10"/>
      <c r="LOI10" s="10"/>
      <c r="LOJ10" s="10"/>
      <c r="LOK10" s="10"/>
      <c r="LOL10" s="10"/>
      <c r="LOM10" s="10"/>
      <c r="LON10" s="10"/>
      <c r="LOO10" s="10"/>
      <c r="LOP10" s="10"/>
      <c r="LOQ10" s="10"/>
      <c r="LOR10" s="10"/>
      <c r="LOS10" s="10"/>
      <c r="LOT10" s="10"/>
      <c r="LOU10" s="10"/>
      <c r="LOV10" s="10"/>
      <c r="LOW10" s="10"/>
      <c r="LOX10" s="10"/>
      <c r="LOY10" s="10"/>
      <c r="LOZ10" s="10"/>
      <c r="LPA10" s="10"/>
      <c r="LPB10" s="10"/>
      <c r="LPC10" s="10"/>
      <c r="LPD10" s="10"/>
      <c r="LPE10" s="10"/>
      <c r="LPF10" s="10"/>
      <c r="LPG10" s="10"/>
      <c r="LPH10" s="10"/>
      <c r="LPI10" s="10"/>
      <c r="LPJ10" s="10"/>
      <c r="LPK10" s="10"/>
      <c r="LPL10" s="10"/>
      <c r="LPM10" s="10"/>
      <c r="LPN10" s="10"/>
      <c r="LPO10" s="10"/>
      <c r="LPP10" s="10"/>
      <c r="LPQ10" s="10"/>
      <c r="LPR10" s="10"/>
      <c r="LPS10" s="10"/>
      <c r="LPT10" s="10"/>
      <c r="LPU10" s="10"/>
      <c r="LPV10" s="10"/>
      <c r="LPW10" s="10"/>
      <c r="LPX10" s="10"/>
      <c r="LPY10" s="10"/>
      <c r="LPZ10" s="10"/>
      <c r="LQA10" s="10"/>
      <c r="LQB10" s="10"/>
      <c r="LQC10" s="10"/>
      <c r="LQD10" s="10"/>
      <c r="LQE10" s="10"/>
      <c r="LQF10" s="10"/>
      <c r="LQG10" s="10"/>
      <c r="LQH10" s="10"/>
      <c r="LQI10" s="10"/>
      <c r="LQJ10" s="10"/>
      <c r="LQK10" s="10"/>
      <c r="LQL10" s="10"/>
      <c r="LQM10" s="10"/>
      <c r="LQN10" s="10"/>
      <c r="LQO10" s="10"/>
      <c r="LQP10" s="10"/>
      <c r="LQQ10" s="10"/>
      <c r="LQR10" s="10"/>
      <c r="LQS10" s="10"/>
      <c r="LQT10" s="10"/>
      <c r="LQU10" s="10"/>
      <c r="LQV10" s="10"/>
      <c r="LQW10" s="10"/>
      <c r="LQX10" s="10"/>
      <c r="LQY10" s="10"/>
      <c r="LQZ10" s="10"/>
      <c r="LRA10" s="10"/>
      <c r="LRB10" s="10"/>
      <c r="LRC10" s="10"/>
      <c r="LRD10" s="10"/>
      <c r="LRE10" s="10"/>
      <c r="LRF10" s="10"/>
      <c r="LRG10" s="10"/>
      <c r="LRH10" s="10"/>
      <c r="LRI10" s="10"/>
      <c r="LRJ10" s="10"/>
      <c r="LRK10" s="10"/>
      <c r="LRL10" s="10"/>
      <c r="LRM10" s="10"/>
      <c r="LRN10" s="10"/>
      <c r="LRO10" s="10"/>
      <c r="LRP10" s="10"/>
      <c r="LRQ10" s="10"/>
      <c r="LRR10" s="10"/>
      <c r="LRS10" s="10"/>
      <c r="LRT10" s="10"/>
      <c r="LRU10" s="10"/>
      <c r="LRV10" s="10"/>
      <c r="LRW10" s="10"/>
      <c r="LRX10" s="10"/>
      <c r="LRY10" s="10"/>
      <c r="LRZ10" s="10"/>
      <c r="LSA10" s="10"/>
      <c r="LSB10" s="10"/>
      <c r="LSC10" s="10"/>
      <c r="LSD10" s="10"/>
      <c r="LSE10" s="10"/>
      <c r="LSF10" s="10"/>
      <c r="LSG10" s="10"/>
      <c r="LSH10" s="10"/>
      <c r="LSI10" s="10"/>
      <c r="LSJ10" s="10"/>
      <c r="LSK10" s="10"/>
      <c r="LSL10" s="10"/>
      <c r="LSM10" s="10"/>
      <c r="LSN10" s="10"/>
      <c r="LSO10" s="10"/>
      <c r="LSP10" s="10"/>
      <c r="LSQ10" s="10"/>
      <c r="LSR10" s="10"/>
      <c r="LSS10" s="10"/>
      <c r="LST10" s="10"/>
      <c r="LSU10" s="10"/>
      <c r="LSV10" s="10"/>
      <c r="LSW10" s="10"/>
      <c r="LSX10" s="10"/>
      <c r="LSY10" s="10"/>
      <c r="LSZ10" s="10"/>
      <c r="LTA10" s="10"/>
      <c r="LTB10" s="10"/>
      <c r="LTC10" s="10"/>
      <c r="LTD10" s="10"/>
      <c r="LTE10" s="10"/>
      <c r="LTF10" s="10"/>
      <c r="LTG10" s="10"/>
      <c r="LTH10" s="10"/>
      <c r="LTI10" s="10"/>
      <c r="LTJ10" s="10"/>
      <c r="LTK10" s="10"/>
      <c r="LTL10" s="10"/>
      <c r="LTM10" s="10"/>
      <c r="LTN10" s="10"/>
      <c r="LTO10" s="10"/>
      <c r="LTP10" s="10"/>
      <c r="LTQ10" s="10"/>
      <c r="LTR10" s="10"/>
      <c r="LTS10" s="10"/>
      <c r="LTT10" s="10"/>
      <c r="LTU10" s="10"/>
      <c r="LTV10" s="10"/>
      <c r="LTW10" s="10"/>
      <c r="LTX10" s="10"/>
      <c r="LTY10" s="10"/>
      <c r="LTZ10" s="10"/>
      <c r="LUA10" s="10"/>
      <c r="LUB10" s="10"/>
      <c r="LUC10" s="10"/>
      <c r="LUD10" s="10"/>
      <c r="LUE10" s="10"/>
      <c r="LUF10" s="10"/>
      <c r="LUG10" s="10"/>
      <c r="LUH10" s="10"/>
      <c r="LUI10" s="10"/>
      <c r="LUJ10" s="10"/>
      <c r="LUK10" s="10"/>
      <c r="LUL10" s="10"/>
      <c r="LUM10" s="10"/>
      <c r="LUN10" s="10"/>
      <c r="LUO10" s="10"/>
      <c r="LUP10" s="10"/>
      <c r="LUQ10" s="10"/>
      <c r="LUR10" s="10"/>
      <c r="LUS10" s="10"/>
      <c r="LUT10" s="10"/>
      <c r="LUU10" s="10"/>
      <c r="LUV10" s="10"/>
      <c r="LUW10" s="10"/>
      <c r="LUX10" s="10"/>
      <c r="LUY10" s="10"/>
      <c r="LUZ10" s="10"/>
      <c r="LVA10" s="10"/>
      <c r="LVB10" s="10"/>
      <c r="LVC10" s="10"/>
      <c r="LVD10" s="10"/>
      <c r="LVE10" s="10"/>
      <c r="LVF10" s="10"/>
      <c r="LVG10" s="10"/>
      <c r="LVH10" s="10"/>
      <c r="LVI10" s="10"/>
      <c r="LVJ10" s="10"/>
      <c r="LVK10" s="10"/>
      <c r="LVL10" s="10"/>
      <c r="LVM10" s="10"/>
      <c r="LVN10" s="10"/>
      <c r="LVO10" s="10"/>
      <c r="LVP10" s="10"/>
      <c r="LVQ10" s="10"/>
      <c r="LVR10" s="10"/>
      <c r="LVS10" s="10"/>
      <c r="LVT10" s="10"/>
      <c r="LVU10" s="10"/>
      <c r="LVV10" s="10"/>
      <c r="LVW10" s="10"/>
      <c r="LVX10" s="10"/>
      <c r="LVY10" s="10"/>
      <c r="LVZ10" s="10"/>
      <c r="LWA10" s="10"/>
      <c r="LWB10" s="10"/>
      <c r="LWC10" s="10"/>
      <c r="LWD10" s="10"/>
      <c r="LWE10" s="10"/>
      <c r="LWF10" s="10"/>
      <c r="LWG10" s="10"/>
      <c r="LWH10" s="10"/>
      <c r="LWI10" s="10"/>
      <c r="LWJ10" s="10"/>
      <c r="LWK10" s="10"/>
      <c r="LWL10" s="10"/>
      <c r="LWM10" s="10"/>
      <c r="LWN10" s="10"/>
      <c r="LWO10" s="10"/>
      <c r="LWP10" s="10"/>
      <c r="LWQ10" s="10"/>
      <c r="LWR10" s="10"/>
      <c r="LWS10" s="10"/>
      <c r="LWT10" s="10"/>
      <c r="LWU10" s="10"/>
      <c r="LWV10" s="10"/>
      <c r="LWW10" s="10"/>
      <c r="LWX10" s="10"/>
      <c r="LWY10" s="10"/>
      <c r="LWZ10" s="10"/>
      <c r="LXA10" s="10"/>
      <c r="LXB10" s="10"/>
      <c r="LXC10" s="10"/>
      <c r="LXD10" s="10"/>
      <c r="LXE10" s="10"/>
      <c r="LXF10" s="10"/>
      <c r="LXG10" s="10"/>
      <c r="LXH10" s="10"/>
      <c r="LXI10" s="10"/>
      <c r="LXJ10" s="10"/>
      <c r="LXK10" s="10"/>
      <c r="LXL10" s="10"/>
      <c r="LXM10" s="10"/>
      <c r="LXN10" s="10"/>
      <c r="LXO10" s="10"/>
      <c r="LXP10" s="10"/>
      <c r="LXQ10" s="10"/>
      <c r="LXR10" s="10"/>
      <c r="LXS10" s="10"/>
      <c r="LXT10" s="10"/>
      <c r="LXU10" s="10"/>
      <c r="LXV10" s="10"/>
      <c r="LXW10" s="10"/>
      <c r="LXX10" s="10"/>
      <c r="LXY10" s="10"/>
      <c r="LXZ10" s="10"/>
      <c r="LYA10" s="10"/>
      <c r="LYB10" s="10"/>
      <c r="LYC10" s="10"/>
      <c r="LYD10" s="10"/>
      <c r="LYE10" s="10"/>
      <c r="LYF10" s="10"/>
      <c r="LYG10" s="10"/>
      <c r="LYH10" s="10"/>
      <c r="LYI10" s="10"/>
      <c r="LYJ10" s="10"/>
      <c r="LYK10" s="10"/>
      <c r="LYL10" s="10"/>
      <c r="LYM10" s="10"/>
      <c r="LYN10" s="10"/>
      <c r="LYO10" s="10"/>
      <c r="LYP10" s="10"/>
      <c r="LYQ10" s="10"/>
      <c r="LYR10" s="10"/>
      <c r="LYS10" s="10"/>
      <c r="LYT10" s="10"/>
      <c r="LYU10" s="10"/>
      <c r="LYV10" s="10"/>
      <c r="LYW10" s="10"/>
      <c r="LYX10" s="10"/>
      <c r="LYY10" s="10"/>
      <c r="LYZ10" s="10"/>
      <c r="LZA10" s="10"/>
      <c r="LZB10" s="10"/>
      <c r="LZC10" s="10"/>
      <c r="LZD10" s="10"/>
      <c r="LZE10" s="10"/>
      <c r="LZF10" s="10"/>
      <c r="LZG10" s="10"/>
      <c r="LZH10" s="10"/>
      <c r="LZI10" s="10"/>
      <c r="LZJ10" s="10"/>
      <c r="LZK10" s="10"/>
      <c r="LZL10" s="10"/>
      <c r="LZM10" s="10"/>
      <c r="LZN10" s="10"/>
      <c r="LZO10" s="10"/>
      <c r="LZP10" s="10"/>
      <c r="LZQ10" s="10"/>
      <c r="LZR10" s="10"/>
      <c r="LZS10" s="10"/>
      <c r="LZT10" s="10"/>
      <c r="LZU10" s="10"/>
      <c r="LZV10" s="10"/>
      <c r="LZW10" s="10"/>
      <c r="LZX10" s="10"/>
      <c r="LZY10" s="10"/>
      <c r="LZZ10" s="10"/>
      <c r="MAA10" s="10"/>
      <c r="MAB10" s="10"/>
      <c r="MAC10" s="10"/>
      <c r="MAD10" s="10"/>
      <c r="MAE10" s="10"/>
      <c r="MAF10" s="10"/>
      <c r="MAG10" s="10"/>
      <c r="MAH10" s="10"/>
      <c r="MAI10" s="10"/>
      <c r="MAJ10" s="10"/>
      <c r="MAK10" s="10"/>
      <c r="MAL10" s="10"/>
      <c r="MAM10" s="10"/>
      <c r="MAN10" s="10"/>
      <c r="MAO10" s="10"/>
      <c r="MAP10" s="10"/>
      <c r="MAQ10" s="10"/>
      <c r="MAR10" s="10"/>
      <c r="MAS10" s="10"/>
      <c r="MAT10" s="10"/>
      <c r="MAU10" s="10"/>
      <c r="MAV10" s="10"/>
      <c r="MAW10" s="10"/>
      <c r="MAX10" s="10"/>
      <c r="MAY10" s="10"/>
      <c r="MAZ10" s="10"/>
      <c r="MBA10" s="10"/>
      <c r="MBB10" s="10"/>
      <c r="MBC10" s="10"/>
      <c r="MBD10" s="10"/>
      <c r="MBE10" s="10"/>
      <c r="MBF10" s="10"/>
      <c r="MBG10" s="10"/>
      <c r="MBH10" s="10"/>
      <c r="MBI10" s="10"/>
      <c r="MBJ10" s="10"/>
      <c r="MBK10" s="10"/>
      <c r="MBL10" s="10"/>
      <c r="MBM10" s="10"/>
      <c r="MBN10" s="10"/>
      <c r="MBO10" s="10"/>
      <c r="MBP10" s="10"/>
      <c r="MBQ10" s="10"/>
      <c r="MBR10" s="10"/>
      <c r="MBS10" s="10"/>
      <c r="MBT10" s="10"/>
      <c r="MBU10" s="10"/>
      <c r="MBV10" s="10"/>
      <c r="MBW10" s="10"/>
      <c r="MBX10" s="10"/>
      <c r="MBY10" s="10"/>
      <c r="MBZ10" s="10"/>
      <c r="MCA10" s="10"/>
      <c r="MCB10" s="10"/>
      <c r="MCC10" s="10"/>
      <c r="MCD10" s="10"/>
      <c r="MCE10" s="10"/>
      <c r="MCF10" s="10"/>
      <c r="MCG10" s="10"/>
      <c r="MCH10" s="10"/>
      <c r="MCI10" s="10"/>
      <c r="MCJ10" s="10"/>
      <c r="MCK10" s="10"/>
      <c r="MCL10" s="10"/>
      <c r="MCM10" s="10"/>
      <c r="MCN10" s="10"/>
      <c r="MCO10" s="10"/>
      <c r="MCP10" s="10"/>
      <c r="MCQ10" s="10"/>
      <c r="MCR10" s="10"/>
      <c r="MCS10" s="10"/>
      <c r="MCT10" s="10"/>
      <c r="MCU10" s="10"/>
      <c r="MCV10" s="10"/>
      <c r="MCW10" s="10"/>
      <c r="MCX10" s="10"/>
      <c r="MCY10" s="10"/>
      <c r="MCZ10" s="10"/>
      <c r="MDA10" s="10"/>
      <c r="MDB10" s="10"/>
      <c r="MDC10" s="10"/>
      <c r="MDD10" s="10"/>
      <c r="MDE10" s="10"/>
      <c r="MDF10" s="10"/>
      <c r="MDG10" s="10"/>
      <c r="MDH10" s="10"/>
      <c r="MDI10" s="10"/>
      <c r="MDJ10" s="10"/>
      <c r="MDK10" s="10"/>
      <c r="MDL10" s="10"/>
      <c r="MDM10" s="10"/>
      <c r="MDN10" s="10"/>
      <c r="MDO10" s="10"/>
      <c r="MDP10" s="10"/>
      <c r="MDQ10" s="10"/>
      <c r="MDR10" s="10"/>
      <c r="MDS10" s="10"/>
      <c r="MDT10" s="10"/>
      <c r="MDU10" s="10"/>
      <c r="MDV10" s="10"/>
      <c r="MDW10" s="10"/>
      <c r="MDX10" s="10"/>
      <c r="MDY10" s="10"/>
      <c r="MDZ10" s="10"/>
      <c r="MEA10" s="10"/>
      <c r="MEB10" s="10"/>
      <c r="MEC10" s="10"/>
      <c r="MED10" s="10"/>
      <c r="MEE10" s="10"/>
      <c r="MEF10" s="10"/>
      <c r="MEG10" s="10"/>
      <c r="MEH10" s="10"/>
      <c r="MEI10" s="10"/>
      <c r="MEJ10" s="10"/>
      <c r="MEK10" s="10"/>
      <c r="MEL10" s="10"/>
      <c r="MEM10" s="10"/>
      <c r="MEN10" s="10"/>
      <c r="MEO10" s="10"/>
      <c r="MEP10" s="10"/>
      <c r="MEQ10" s="10"/>
      <c r="MER10" s="10"/>
      <c r="MES10" s="10"/>
      <c r="MET10" s="10"/>
      <c r="MEU10" s="10"/>
      <c r="MEV10" s="10"/>
      <c r="MEW10" s="10"/>
      <c r="MEX10" s="10"/>
      <c r="MEY10" s="10"/>
      <c r="MEZ10" s="10"/>
      <c r="MFA10" s="10"/>
      <c r="MFB10" s="10"/>
      <c r="MFC10" s="10"/>
      <c r="MFD10" s="10"/>
      <c r="MFE10" s="10"/>
      <c r="MFF10" s="10"/>
      <c r="MFG10" s="10"/>
      <c r="MFH10" s="10"/>
      <c r="MFI10" s="10"/>
      <c r="MFJ10" s="10"/>
      <c r="MFK10" s="10"/>
      <c r="MFL10" s="10"/>
      <c r="MFM10" s="10"/>
      <c r="MFN10" s="10"/>
      <c r="MFO10" s="10"/>
      <c r="MFP10" s="10"/>
      <c r="MFQ10" s="10"/>
      <c r="MFR10" s="10"/>
      <c r="MFS10" s="10"/>
      <c r="MFT10" s="10"/>
      <c r="MFU10" s="10"/>
      <c r="MFV10" s="10"/>
      <c r="MFW10" s="10"/>
      <c r="MFX10" s="10"/>
      <c r="MFY10" s="10"/>
      <c r="MFZ10" s="10"/>
      <c r="MGA10" s="10"/>
      <c r="MGB10" s="10"/>
      <c r="MGC10" s="10"/>
      <c r="MGD10" s="10"/>
      <c r="MGE10" s="10"/>
      <c r="MGF10" s="10"/>
      <c r="MGG10" s="10"/>
      <c r="MGH10" s="10"/>
      <c r="MGI10" s="10"/>
      <c r="MGJ10" s="10"/>
      <c r="MGK10" s="10"/>
      <c r="MGL10" s="10"/>
      <c r="MGM10" s="10"/>
      <c r="MGN10" s="10"/>
      <c r="MGO10" s="10"/>
      <c r="MGP10" s="10"/>
      <c r="MGQ10" s="10"/>
      <c r="MGR10" s="10"/>
      <c r="MGS10" s="10"/>
      <c r="MGT10" s="10"/>
      <c r="MGU10" s="10"/>
      <c r="MGV10" s="10"/>
      <c r="MGW10" s="10"/>
      <c r="MGX10" s="10"/>
      <c r="MGY10" s="10"/>
      <c r="MGZ10" s="10"/>
      <c r="MHA10" s="10"/>
      <c r="MHB10" s="10"/>
      <c r="MHC10" s="10"/>
      <c r="MHD10" s="10"/>
      <c r="MHE10" s="10"/>
      <c r="MHF10" s="10"/>
      <c r="MHG10" s="10"/>
      <c r="MHH10" s="10"/>
      <c r="MHI10" s="10"/>
      <c r="MHJ10" s="10"/>
      <c r="MHK10" s="10"/>
      <c r="MHL10" s="10"/>
      <c r="MHM10" s="10"/>
      <c r="MHN10" s="10"/>
      <c r="MHO10" s="10"/>
      <c r="MHP10" s="10"/>
      <c r="MHQ10" s="10"/>
      <c r="MHR10" s="10"/>
      <c r="MHS10" s="10"/>
      <c r="MHT10" s="10"/>
      <c r="MHU10" s="10"/>
      <c r="MHV10" s="10"/>
      <c r="MHW10" s="10"/>
      <c r="MHX10" s="10"/>
      <c r="MHY10" s="10"/>
      <c r="MHZ10" s="10"/>
      <c r="MIA10" s="10"/>
      <c r="MIB10" s="10"/>
      <c r="MIC10" s="10"/>
      <c r="MID10" s="10"/>
      <c r="MIE10" s="10"/>
      <c r="MIF10" s="10"/>
      <c r="MIG10" s="10"/>
      <c r="MIH10" s="10"/>
      <c r="MII10" s="10"/>
      <c r="MIJ10" s="10"/>
      <c r="MIK10" s="10"/>
      <c r="MIL10" s="10"/>
      <c r="MIM10" s="10"/>
      <c r="MIN10" s="10"/>
      <c r="MIO10" s="10"/>
      <c r="MIP10" s="10"/>
      <c r="MIQ10" s="10"/>
      <c r="MIR10" s="10"/>
      <c r="MIS10" s="10"/>
      <c r="MIT10" s="10"/>
      <c r="MIU10" s="10"/>
      <c r="MIV10" s="10"/>
      <c r="MIW10" s="10"/>
      <c r="MIX10" s="10"/>
      <c r="MIY10" s="10"/>
      <c r="MIZ10" s="10"/>
      <c r="MJA10" s="10"/>
      <c r="MJB10" s="10"/>
      <c r="MJC10" s="10"/>
      <c r="MJD10" s="10"/>
      <c r="MJE10" s="10"/>
      <c r="MJF10" s="10"/>
      <c r="MJG10" s="10"/>
      <c r="MJH10" s="10"/>
      <c r="MJI10" s="10"/>
      <c r="MJJ10" s="10"/>
      <c r="MJK10" s="10"/>
      <c r="MJL10" s="10"/>
      <c r="MJM10" s="10"/>
      <c r="MJN10" s="10"/>
      <c r="MJO10" s="10"/>
      <c r="MJP10" s="10"/>
      <c r="MJQ10" s="10"/>
      <c r="MJR10" s="10"/>
      <c r="MJS10" s="10"/>
      <c r="MJT10" s="10"/>
      <c r="MJU10" s="10"/>
      <c r="MJV10" s="10"/>
      <c r="MJW10" s="10"/>
      <c r="MJX10" s="10"/>
      <c r="MJY10" s="10"/>
      <c r="MJZ10" s="10"/>
      <c r="MKA10" s="10"/>
      <c r="MKB10" s="10"/>
      <c r="MKC10" s="10"/>
      <c r="MKD10" s="10"/>
      <c r="MKE10" s="10"/>
      <c r="MKF10" s="10"/>
      <c r="MKG10" s="10"/>
      <c r="MKH10" s="10"/>
      <c r="MKI10" s="10"/>
      <c r="MKJ10" s="10"/>
      <c r="MKK10" s="10"/>
      <c r="MKL10" s="10"/>
      <c r="MKM10" s="10"/>
      <c r="MKN10" s="10"/>
      <c r="MKO10" s="10"/>
      <c r="MKP10" s="10"/>
      <c r="MKQ10" s="10"/>
      <c r="MKR10" s="10"/>
      <c r="MKS10" s="10"/>
      <c r="MKT10" s="10"/>
      <c r="MKU10" s="10"/>
      <c r="MKV10" s="10"/>
      <c r="MKW10" s="10"/>
      <c r="MKX10" s="10"/>
      <c r="MKY10" s="10"/>
      <c r="MKZ10" s="10"/>
      <c r="MLA10" s="10"/>
      <c r="MLB10" s="10"/>
      <c r="MLC10" s="10"/>
      <c r="MLD10" s="10"/>
      <c r="MLE10" s="10"/>
      <c r="MLF10" s="10"/>
      <c r="MLG10" s="10"/>
      <c r="MLH10" s="10"/>
      <c r="MLI10" s="10"/>
      <c r="MLJ10" s="10"/>
      <c r="MLK10" s="10"/>
      <c r="MLL10" s="10"/>
      <c r="MLM10" s="10"/>
      <c r="MLN10" s="10"/>
      <c r="MLO10" s="10"/>
      <c r="MLP10" s="10"/>
      <c r="MLQ10" s="10"/>
      <c r="MLR10" s="10"/>
      <c r="MLS10" s="10"/>
      <c r="MLT10" s="10"/>
      <c r="MLU10" s="10"/>
      <c r="MLV10" s="10"/>
      <c r="MLW10" s="10"/>
      <c r="MLX10" s="10"/>
      <c r="MLY10" s="10"/>
      <c r="MLZ10" s="10"/>
      <c r="MMA10" s="10"/>
      <c r="MMB10" s="10"/>
      <c r="MMC10" s="10"/>
      <c r="MMD10" s="10"/>
      <c r="MME10" s="10"/>
      <c r="MMF10" s="10"/>
      <c r="MMG10" s="10"/>
      <c r="MMH10" s="10"/>
      <c r="MMI10" s="10"/>
      <c r="MMJ10" s="10"/>
      <c r="MMK10" s="10"/>
      <c r="MML10" s="10"/>
      <c r="MMM10" s="10"/>
      <c r="MMN10" s="10"/>
      <c r="MMO10" s="10"/>
      <c r="MMP10" s="10"/>
      <c r="MMQ10" s="10"/>
      <c r="MMR10" s="10"/>
      <c r="MMS10" s="10"/>
      <c r="MMT10" s="10"/>
      <c r="MMU10" s="10"/>
      <c r="MMV10" s="10"/>
      <c r="MMW10" s="10"/>
      <c r="MMX10" s="10"/>
      <c r="MMY10" s="10"/>
      <c r="MMZ10" s="10"/>
      <c r="MNA10" s="10"/>
      <c r="MNB10" s="10"/>
      <c r="MNC10" s="10"/>
      <c r="MND10" s="10"/>
      <c r="MNE10" s="10"/>
      <c r="MNF10" s="10"/>
      <c r="MNG10" s="10"/>
      <c r="MNH10" s="10"/>
      <c r="MNI10" s="10"/>
      <c r="MNJ10" s="10"/>
      <c r="MNK10" s="10"/>
      <c r="MNL10" s="10"/>
      <c r="MNM10" s="10"/>
      <c r="MNN10" s="10"/>
      <c r="MNO10" s="10"/>
      <c r="MNP10" s="10"/>
      <c r="MNQ10" s="10"/>
      <c r="MNR10" s="10"/>
      <c r="MNS10" s="10"/>
      <c r="MNT10" s="10"/>
      <c r="MNU10" s="10"/>
      <c r="MNV10" s="10"/>
      <c r="MNW10" s="10"/>
      <c r="MNX10" s="10"/>
      <c r="MNY10" s="10"/>
      <c r="MNZ10" s="10"/>
      <c r="MOA10" s="10"/>
      <c r="MOB10" s="10"/>
      <c r="MOC10" s="10"/>
      <c r="MOD10" s="10"/>
      <c r="MOE10" s="10"/>
      <c r="MOF10" s="10"/>
      <c r="MOG10" s="10"/>
      <c r="MOH10" s="10"/>
      <c r="MOI10" s="10"/>
      <c r="MOJ10" s="10"/>
      <c r="MOK10" s="10"/>
      <c r="MOL10" s="10"/>
      <c r="MOM10" s="10"/>
      <c r="MON10" s="10"/>
      <c r="MOO10" s="10"/>
      <c r="MOP10" s="10"/>
      <c r="MOQ10" s="10"/>
      <c r="MOR10" s="10"/>
      <c r="MOS10" s="10"/>
      <c r="MOT10" s="10"/>
      <c r="MOU10" s="10"/>
      <c r="MOV10" s="10"/>
      <c r="MOW10" s="10"/>
      <c r="MOX10" s="10"/>
      <c r="MOY10" s="10"/>
      <c r="MOZ10" s="10"/>
      <c r="MPA10" s="10"/>
      <c r="MPB10" s="10"/>
      <c r="MPC10" s="10"/>
      <c r="MPD10" s="10"/>
      <c r="MPE10" s="10"/>
      <c r="MPF10" s="10"/>
      <c r="MPG10" s="10"/>
      <c r="MPH10" s="10"/>
      <c r="MPI10" s="10"/>
      <c r="MPJ10" s="10"/>
      <c r="MPK10" s="10"/>
      <c r="MPL10" s="10"/>
      <c r="MPM10" s="10"/>
      <c r="MPN10" s="10"/>
      <c r="MPO10" s="10"/>
      <c r="MPP10" s="10"/>
      <c r="MPQ10" s="10"/>
      <c r="MPR10" s="10"/>
      <c r="MPS10" s="10"/>
      <c r="MPT10" s="10"/>
      <c r="MPU10" s="10"/>
      <c r="MPV10" s="10"/>
      <c r="MPW10" s="10"/>
      <c r="MPX10" s="10"/>
      <c r="MPY10" s="10"/>
      <c r="MPZ10" s="10"/>
      <c r="MQA10" s="10"/>
      <c r="MQB10" s="10"/>
      <c r="MQC10" s="10"/>
      <c r="MQD10" s="10"/>
      <c r="MQE10" s="10"/>
      <c r="MQF10" s="10"/>
      <c r="MQG10" s="10"/>
      <c r="MQH10" s="10"/>
      <c r="MQI10" s="10"/>
      <c r="MQJ10" s="10"/>
      <c r="MQK10" s="10"/>
      <c r="MQL10" s="10"/>
      <c r="MQM10" s="10"/>
      <c r="MQN10" s="10"/>
      <c r="MQO10" s="10"/>
      <c r="MQP10" s="10"/>
      <c r="MQQ10" s="10"/>
      <c r="MQR10" s="10"/>
      <c r="MQS10" s="10"/>
      <c r="MQT10" s="10"/>
      <c r="MQU10" s="10"/>
      <c r="MQV10" s="10"/>
      <c r="MQW10" s="10"/>
      <c r="MQX10" s="10"/>
      <c r="MQY10" s="10"/>
      <c r="MQZ10" s="10"/>
      <c r="MRA10" s="10"/>
      <c r="MRB10" s="10"/>
      <c r="MRC10" s="10"/>
      <c r="MRD10" s="10"/>
      <c r="MRE10" s="10"/>
      <c r="MRF10" s="10"/>
      <c r="MRG10" s="10"/>
      <c r="MRH10" s="10"/>
      <c r="MRI10" s="10"/>
      <c r="MRJ10" s="10"/>
      <c r="MRK10" s="10"/>
      <c r="MRL10" s="10"/>
      <c r="MRM10" s="10"/>
      <c r="MRN10" s="10"/>
      <c r="MRO10" s="10"/>
      <c r="MRP10" s="10"/>
      <c r="MRQ10" s="10"/>
      <c r="MRR10" s="10"/>
      <c r="MRS10" s="10"/>
      <c r="MRT10" s="10"/>
      <c r="MRU10" s="10"/>
      <c r="MRV10" s="10"/>
      <c r="MRW10" s="10"/>
      <c r="MRX10" s="10"/>
      <c r="MRY10" s="10"/>
      <c r="MRZ10" s="10"/>
      <c r="MSA10" s="10"/>
      <c r="MSB10" s="10"/>
      <c r="MSC10" s="10"/>
      <c r="MSD10" s="10"/>
      <c r="MSE10" s="10"/>
      <c r="MSF10" s="10"/>
      <c r="MSG10" s="10"/>
      <c r="MSH10" s="10"/>
      <c r="MSI10" s="10"/>
      <c r="MSJ10" s="10"/>
      <c r="MSK10" s="10"/>
      <c r="MSL10" s="10"/>
      <c r="MSM10" s="10"/>
      <c r="MSN10" s="10"/>
      <c r="MSO10" s="10"/>
      <c r="MSP10" s="10"/>
      <c r="MSQ10" s="10"/>
      <c r="MSR10" s="10"/>
      <c r="MSS10" s="10"/>
      <c r="MST10" s="10"/>
      <c r="MSU10" s="10"/>
      <c r="MSV10" s="10"/>
      <c r="MSW10" s="10"/>
      <c r="MSX10" s="10"/>
      <c r="MSY10" s="10"/>
      <c r="MSZ10" s="10"/>
      <c r="MTA10" s="10"/>
      <c r="MTB10" s="10"/>
      <c r="MTC10" s="10"/>
      <c r="MTD10" s="10"/>
      <c r="MTE10" s="10"/>
      <c r="MTF10" s="10"/>
      <c r="MTG10" s="10"/>
      <c r="MTH10" s="10"/>
      <c r="MTI10" s="10"/>
      <c r="MTJ10" s="10"/>
      <c r="MTK10" s="10"/>
      <c r="MTL10" s="10"/>
      <c r="MTM10" s="10"/>
      <c r="MTN10" s="10"/>
      <c r="MTO10" s="10"/>
      <c r="MTP10" s="10"/>
      <c r="MTQ10" s="10"/>
      <c r="MTR10" s="10"/>
      <c r="MTS10" s="10"/>
      <c r="MTT10" s="10"/>
      <c r="MTU10" s="10"/>
      <c r="MTV10" s="10"/>
      <c r="MTW10" s="10"/>
      <c r="MTX10" s="10"/>
      <c r="MTY10" s="10"/>
      <c r="MTZ10" s="10"/>
      <c r="MUA10" s="10"/>
      <c r="MUB10" s="10"/>
      <c r="MUC10" s="10"/>
      <c r="MUD10" s="10"/>
      <c r="MUE10" s="10"/>
      <c r="MUF10" s="10"/>
      <c r="MUG10" s="10"/>
      <c r="MUH10" s="10"/>
      <c r="MUI10" s="10"/>
      <c r="MUJ10" s="10"/>
      <c r="MUK10" s="10"/>
      <c r="MUL10" s="10"/>
      <c r="MUM10" s="10"/>
      <c r="MUN10" s="10"/>
      <c r="MUO10" s="10"/>
      <c r="MUP10" s="10"/>
      <c r="MUQ10" s="10"/>
      <c r="MUR10" s="10"/>
      <c r="MUS10" s="10"/>
      <c r="MUT10" s="10"/>
      <c r="MUU10" s="10"/>
      <c r="MUV10" s="10"/>
      <c r="MUW10" s="10"/>
      <c r="MUX10" s="10"/>
      <c r="MUY10" s="10"/>
      <c r="MUZ10" s="10"/>
      <c r="MVA10" s="10"/>
      <c r="MVB10" s="10"/>
      <c r="MVC10" s="10"/>
      <c r="MVD10" s="10"/>
      <c r="MVE10" s="10"/>
      <c r="MVF10" s="10"/>
      <c r="MVG10" s="10"/>
      <c r="MVH10" s="10"/>
      <c r="MVI10" s="10"/>
      <c r="MVJ10" s="10"/>
      <c r="MVK10" s="10"/>
      <c r="MVL10" s="10"/>
      <c r="MVM10" s="10"/>
      <c r="MVN10" s="10"/>
      <c r="MVO10" s="10"/>
      <c r="MVP10" s="10"/>
      <c r="MVQ10" s="10"/>
      <c r="MVR10" s="10"/>
      <c r="MVS10" s="10"/>
      <c r="MVT10" s="10"/>
      <c r="MVU10" s="10"/>
      <c r="MVV10" s="10"/>
      <c r="MVW10" s="10"/>
      <c r="MVX10" s="10"/>
      <c r="MVY10" s="10"/>
      <c r="MVZ10" s="10"/>
      <c r="MWA10" s="10"/>
      <c r="MWB10" s="10"/>
      <c r="MWC10" s="10"/>
      <c r="MWD10" s="10"/>
      <c r="MWE10" s="10"/>
      <c r="MWF10" s="10"/>
      <c r="MWG10" s="10"/>
      <c r="MWH10" s="10"/>
      <c r="MWI10" s="10"/>
      <c r="MWJ10" s="10"/>
      <c r="MWK10" s="10"/>
      <c r="MWL10" s="10"/>
      <c r="MWM10" s="10"/>
      <c r="MWN10" s="10"/>
      <c r="MWO10" s="10"/>
      <c r="MWP10" s="10"/>
      <c r="MWQ10" s="10"/>
      <c r="MWR10" s="10"/>
      <c r="MWS10" s="10"/>
      <c r="MWT10" s="10"/>
      <c r="MWU10" s="10"/>
      <c r="MWV10" s="10"/>
      <c r="MWW10" s="10"/>
      <c r="MWX10" s="10"/>
      <c r="MWY10" s="10"/>
      <c r="MWZ10" s="10"/>
      <c r="MXA10" s="10"/>
      <c r="MXB10" s="10"/>
      <c r="MXC10" s="10"/>
      <c r="MXD10" s="10"/>
      <c r="MXE10" s="10"/>
      <c r="MXF10" s="10"/>
      <c r="MXG10" s="10"/>
      <c r="MXH10" s="10"/>
      <c r="MXI10" s="10"/>
      <c r="MXJ10" s="10"/>
      <c r="MXK10" s="10"/>
      <c r="MXL10" s="10"/>
      <c r="MXM10" s="10"/>
      <c r="MXN10" s="10"/>
      <c r="MXO10" s="10"/>
      <c r="MXP10" s="10"/>
      <c r="MXQ10" s="10"/>
      <c r="MXR10" s="10"/>
      <c r="MXS10" s="10"/>
      <c r="MXT10" s="10"/>
      <c r="MXU10" s="10"/>
      <c r="MXV10" s="10"/>
      <c r="MXW10" s="10"/>
      <c r="MXX10" s="10"/>
      <c r="MXY10" s="10"/>
      <c r="MXZ10" s="10"/>
      <c r="MYA10" s="10"/>
      <c r="MYB10" s="10"/>
      <c r="MYC10" s="10"/>
      <c r="MYD10" s="10"/>
      <c r="MYE10" s="10"/>
      <c r="MYF10" s="10"/>
      <c r="MYG10" s="10"/>
      <c r="MYH10" s="10"/>
      <c r="MYI10" s="10"/>
      <c r="MYJ10" s="10"/>
      <c r="MYK10" s="10"/>
      <c r="MYL10" s="10"/>
      <c r="MYM10" s="10"/>
      <c r="MYN10" s="10"/>
      <c r="MYO10" s="10"/>
      <c r="MYP10" s="10"/>
      <c r="MYQ10" s="10"/>
      <c r="MYR10" s="10"/>
      <c r="MYS10" s="10"/>
      <c r="MYT10" s="10"/>
      <c r="MYU10" s="10"/>
      <c r="MYV10" s="10"/>
      <c r="MYW10" s="10"/>
      <c r="MYX10" s="10"/>
      <c r="MYY10" s="10"/>
      <c r="MYZ10" s="10"/>
      <c r="MZA10" s="10"/>
      <c r="MZB10" s="10"/>
      <c r="MZC10" s="10"/>
      <c r="MZD10" s="10"/>
      <c r="MZE10" s="10"/>
      <c r="MZF10" s="10"/>
      <c r="MZG10" s="10"/>
      <c r="MZH10" s="10"/>
      <c r="MZI10" s="10"/>
      <c r="MZJ10" s="10"/>
      <c r="MZK10" s="10"/>
      <c r="MZL10" s="10"/>
      <c r="MZM10" s="10"/>
      <c r="MZN10" s="10"/>
      <c r="MZO10" s="10"/>
      <c r="MZP10" s="10"/>
      <c r="MZQ10" s="10"/>
      <c r="MZR10" s="10"/>
      <c r="MZS10" s="10"/>
      <c r="MZT10" s="10"/>
      <c r="MZU10" s="10"/>
      <c r="MZV10" s="10"/>
      <c r="MZW10" s="10"/>
      <c r="MZX10" s="10"/>
      <c r="MZY10" s="10"/>
      <c r="MZZ10" s="10"/>
      <c r="NAA10" s="10"/>
      <c r="NAB10" s="10"/>
      <c r="NAC10" s="10"/>
      <c r="NAD10" s="10"/>
      <c r="NAE10" s="10"/>
      <c r="NAF10" s="10"/>
      <c r="NAG10" s="10"/>
      <c r="NAH10" s="10"/>
      <c r="NAI10" s="10"/>
      <c r="NAJ10" s="10"/>
      <c r="NAK10" s="10"/>
      <c r="NAL10" s="10"/>
      <c r="NAM10" s="10"/>
      <c r="NAN10" s="10"/>
      <c r="NAO10" s="10"/>
      <c r="NAP10" s="10"/>
      <c r="NAQ10" s="10"/>
      <c r="NAR10" s="10"/>
      <c r="NAS10" s="10"/>
      <c r="NAT10" s="10"/>
      <c r="NAU10" s="10"/>
      <c r="NAV10" s="10"/>
      <c r="NAW10" s="10"/>
      <c r="NAX10" s="10"/>
      <c r="NAY10" s="10"/>
      <c r="NAZ10" s="10"/>
      <c r="NBA10" s="10"/>
      <c r="NBB10" s="10"/>
      <c r="NBC10" s="10"/>
      <c r="NBD10" s="10"/>
      <c r="NBE10" s="10"/>
      <c r="NBF10" s="10"/>
      <c r="NBG10" s="10"/>
      <c r="NBH10" s="10"/>
      <c r="NBI10" s="10"/>
      <c r="NBJ10" s="10"/>
      <c r="NBK10" s="10"/>
      <c r="NBL10" s="10"/>
      <c r="NBM10" s="10"/>
      <c r="NBN10" s="10"/>
      <c r="NBO10" s="10"/>
      <c r="NBP10" s="10"/>
      <c r="NBQ10" s="10"/>
      <c r="NBR10" s="10"/>
      <c r="NBS10" s="10"/>
      <c r="NBT10" s="10"/>
      <c r="NBU10" s="10"/>
      <c r="NBV10" s="10"/>
      <c r="NBW10" s="10"/>
      <c r="NBX10" s="10"/>
      <c r="NBY10" s="10"/>
      <c r="NBZ10" s="10"/>
      <c r="NCA10" s="10"/>
      <c r="NCB10" s="10"/>
      <c r="NCC10" s="10"/>
      <c r="NCD10" s="10"/>
      <c r="NCE10" s="10"/>
      <c r="NCF10" s="10"/>
      <c r="NCG10" s="10"/>
      <c r="NCH10" s="10"/>
      <c r="NCI10" s="10"/>
      <c r="NCJ10" s="10"/>
      <c r="NCK10" s="10"/>
      <c r="NCL10" s="10"/>
      <c r="NCM10" s="10"/>
      <c r="NCN10" s="10"/>
      <c r="NCO10" s="10"/>
      <c r="NCP10" s="10"/>
      <c r="NCQ10" s="10"/>
      <c r="NCR10" s="10"/>
      <c r="NCS10" s="10"/>
      <c r="NCT10" s="10"/>
      <c r="NCU10" s="10"/>
      <c r="NCV10" s="10"/>
      <c r="NCW10" s="10"/>
      <c r="NCX10" s="10"/>
      <c r="NCY10" s="10"/>
      <c r="NCZ10" s="10"/>
      <c r="NDA10" s="10"/>
      <c r="NDB10" s="10"/>
      <c r="NDC10" s="10"/>
      <c r="NDD10" s="10"/>
      <c r="NDE10" s="10"/>
      <c r="NDF10" s="10"/>
      <c r="NDG10" s="10"/>
      <c r="NDH10" s="10"/>
      <c r="NDI10" s="10"/>
      <c r="NDJ10" s="10"/>
      <c r="NDK10" s="10"/>
      <c r="NDL10" s="10"/>
      <c r="NDM10" s="10"/>
      <c r="NDN10" s="10"/>
      <c r="NDO10" s="10"/>
      <c r="NDP10" s="10"/>
      <c r="NDQ10" s="10"/>
      <c r="NDR10" s="10"/>
      <c r="NDS10" s="10"/>
      <c r="NDT10" s="10"/>
      <c r="NDU10" s="10"/>
      <c r="NDV10" s="10"/>
      <c r="NDW10" s="10"/>
      <c r="NDX10" s="10"/>
      <c r="NDY10" s="10"/>
      <c r="NDZ10" s="10"/>
      <c r="NEA10" s="10"/>
      <c r="NEB10" s="10"/>
      <c r="NEC10" s="10"/>
      <c r="NED10" s="10"/>
      <c r="NEE10" s="10"/>
      <c r="NEF10" s="10"/>
      <c r="NEG10" s="10"/>
      <c r="NEH10" s="10"/>
      <c r="NEI10" s="10"/>
      <c r="NEJ10" s="10"/>
      <c r="NEK10" s="10"/>
      <c r="NEL10" s="10"/>
      <c r="NEM10" s="10"/>
      <c r="NEN10" s="10"/>
      <c r="NEO10" s="10"/>
      <c r="NEP10" s="10"/>
      <c r="NEQ10" s="10"/>
      <c r="NER10" s="10"/>
      <c r="NES10" s="10"/>
      <c r="NET10" s="10"/>
      <c r="NEU10" s="10"/>
      <c r="NEV10" s="10"/>
      <c r="NEW10" s="10"/>
      <c r="NEX10" s="10"/>
      <c r="NEY10" s="10"/>
      <c r="NEZ10" s="10"/>
      <c r="NFA10" s="10"/>
      <c r="NFB10" s="10"/>
      <c r="NFC10" s="10"/>
      <c r="NFD10" s="10"/>
      <c r="NFE10" s="10"/>
      <c r="NFF10" s="10"/>
      <c r="NFG10" s="10"/>
      <c r="NFH10" s="10"/>
      <c r="NFI10" s="10"/>
      <c r="NFJ10" s="10"/>
      <c r="NFK10" s="10"/>
      <c r="NFL10" s="10"/>
      <c r="NFM10" s="10"/>
      <c r="NFN10" s="10"/>
      <c r="NFO10" s="10"/>
      <c r="NFP10" s="10"/>
      <c r="NFQ10" s="10"/>
      <c r="NFR10" s="10"/>
      <c r="NFS10" s="10"/>
      <c r="NFT10" s="10"/>
      <c r="NFU10" s="10"/>
      <c r="NFV10" s="10"/>
      <c r="NFW10" s="10"/>
      <c r="NFX10" s="10"/>
      <c r="NFY10" s="10"/>
      <c r="NFZ10" s="10"/>
      <c r="NGA10" s="10"/>
      <c r="NGB10" s="10"/>
      <c r="NGC10" s="10"/>
      <c r="NGD10" s="10"/>
      <c r="NGE10" s="10"/>
      <c r="NGF10" s="10"/>
      <c r="NGG10" s="10"/>
      <c r="NGH10" s="10"/>
      <c r="NGI10" s="10"/>
      <c r="NGJ10" s="10"/>
      <c r="NGK10" s="10"/>
      <c r="NGL10" s="10"/>
      <c r="NGM10" s="10"/>
      <c r="NGN10" s="10"/>
      <c r="NGO10" s="10"/>
      <c r="NGP10" s="10"/>
      <c r="NGQ10" s="10"/>
      <c r="NGR10" s="10"/>
      <c r="NGS10" s="10"/>
      <c r="NGT10" s="10"/>
      <c r="NGU10" s="10"/>
      <c r="NGV10" s="10"/>
      <c r="NGW10" s="10"/>
      <c r="NGX10" s="10"/>
      <c r="NGY10" s="10"/>
      <c r="NGZ10" s="10"/>
      <c r="NHA10" s="10"/>
      <c r="NHB10" s="10"/>
      <c r="NHC10" s="10"/>
      <c r="NHD10" s="10"/>
      <c r="NHE10" s="10"/>
      <c r="NHF10" s="10"/>
      <c r="NHG10" s="10"/>
      <c r="NHH10" s="10"/>
      <c r="NHI10" s="10"/>
      <c r="NHJ10" s="10"/>
      <c r="NHK10" s="10"/>
      <c r="NHL10" s="10"/>
      <c r="NHM10" s="10"/>
      <c r="NHN10" s="10"/>
      <c r="NHO10" s="10"/>
      <c r="NHP10" s="10"/>
      <c r="NHQ10" s="10"/>
      <c r="NHR10" s="10"/>
      <c r="NHS10" s="10"/>
      <c r="NHT10" s="10"/>
      <c r="NHU10" s="10"/>
      <c r="NHV10" s="10"/>
      <c r="NHW10" s="10"/>
      <c r="NHX10" s="10"/>
      <c r="NHY10" s="10"/>
      <c r="NHZ10" s="10"/>
      <c r="NIA10" s="10"/>
      <c r="NIB10" s="10"/>
      <c r="NIC10" s="10"/>
      <c r="NID10" s="10"/>
      <c r="NIE10" s="10"/>
      <c r="NIF10" s="10"/>
      <c r="NIG10" s="10"/>
      <c r="NIH10" s="10"/>
      <c r="NII10" s="10"/>
      <c r="NIJ10" s="10"/>
      <c r="NIK10" s="10"/>
      <c r="NIL10" s="10"/>
      <c r="NIM10" s="10"/>
      <c r="NIN10" s="10"/>
      <c r="NIO10" s="10"/>
      <c r="NIP10" s="10"/>
      <c r="NIQ10" s="10"/>
      <c r="NIR10" s="10"/>
      <c r="NIS10" s="10"/>
      <c r="NIT10" s="10"/>
      <c r="NIU10" s="10"/>
      <c r="NIV10" s="10"/>
      <c r="NIW10" s="10"/>
      <c r="NIX10" s="10"/>
      <c r="NIY10" s="10"/>
      <c r="NIZ10" s="10"/>
      <c r="NJA10" s="10"/>
      <c r="NJB10" s="10"/>
      <c r="NJC10" s="10"/>
      <c r="NJD10" s="10"/>
      <c r="NJE10" s="10"/>
      <c r="NJF10" s="10"/>
      <c r="NJG10" s="10"/>
      <c r="NJH10" s="10"/>
      <c r="NJI10" s="10"/>
      <c r="NJJ10" s="10"/>
      <c r="NJK10" s="10"/>
      <c r="NJL10" s="10"/>
      <c r="NJM10" s="10"/>
      <c r="NJN10" s="10"/>
      <c r="NJO10" s="10"/>
      <c r="NJP10" s="10"/>
      <c r="NJQ10" s="10"/>
      <c r="NJR10" s="10"/>
      <c r="NJS10" s="10"/>
      <c r="NJT10" s="10"/>
      <c r="NJU10" s="10"/>
      <c r="NJV10" s="10"/>
      <c r="NJW10" s="10"/>
      <c r="NJX10" s="10"/>
      <c r="NJY10" s="10"/>
      <c r="NJZ10" s="10"/>
      <c r="NKA10" s="10"/>
      <c r="NKB10" s="10"/>
      <c r="NKC10" s="10"/>
      <c r="NKD10" s="10"/>
      <c r="NKE10" s="10"/>
      <c r="NKF10" s="10"/>
      <c r="NKG10" s="10"/>
      <c r="NKH10" s="10"/>
      <c r="NKI10" s="10"/>
      <c r="NKJ10" s="10"/>
      <c r="NKK10" s="10"/>
      <c r="NKL10" s="10"/>
      <c r="NKM10" s="10"/>
      <c r="NKN10" s="10"/>
      <c r="NKO10" s="10"/>
      <c r="NKP10" s="10"/>
      <c r="NKQ10" s="10"/>
      <c r="NKR10" s="10"/>
      <c r="NKS10" s="10"/>
      <c r="NKT10" s="10"/>
      <c r="NKU10" s="10"/>
      <c r="NKV10" s="10"/>
      <c r="NKW10" s="10"/>
      <c r="NKX10" s="10"/>
      <c r="NKY10" s="10"/>
      <c r="NKZ10" s="10"/>
      <c r="NLA10" s="10"/>
      <c r="NLB10" s="10"/>
      <c r="NLC10" s="10"/>
      <c r="NLD10" s="10"/>
      <c r="NLE10" s="10"/>
      <c r="NLF10" s="10"/>
      <c r="NLG10" s="10"/>
      <c r="NLH10" s="10"/>
      <c r="NLI10" s="10"/>
      <c r="NLJ10" s="10"/>
      <c r="NLK10" s="10"/>
      <c r="NLL10" s="10"/>
      <c r="NLM10" s="10"/>
      <c r="NLN10" s="10"/>
      <c r="NLO10" s="10"/>
      <c r="NLP10" s="10"/>
      <c r="NLQ10" s="10"/>
      <c r="NLR10" s="10"/>
      <c r="NLS10" s="10"/>
      <c r="NLT10" s="10"/>
      <c r="NLU10" s="10"/>
      <c r="NLV10" s="10"/>
      <c r="NLW10" s="10"/>
      <c r="NLX10" s="10"/>
      <c r="NLY10" s="10"/>
      <c r="NLZ10" s="10"/>
      <c r="NMA10" s="10"/>
      <c r="NMB10" s="10"/>
      <c r="NMC10" s="10"/>
      <c r="NMD10" s="10"/>
      <c r="NME10" s="10"/>
      <c r="NMF10" s="10"/>
      <c r="NMG10" s="10"/>
      <c r="NMH10" s="10"/>
      <c r="NMI10" s="10"/>
      <c r="NMJ10" s="10"/>
      <c r="NMK10" s="10"/>
      <c r="NML10" s="10"/>
      <c r="NMM10" s="10"/>
      <c r="NMN10" s="10"/>
      <c r="NMO10" s="10"/>
      <c r="NMP10" s="10"/>
      <c r="NMQ10" s="10"/>
      <c r="NMR10" s="10"/>
      <c r="NMS10" s="10"/>
      <c r="NMT10" s="10"/>
      <c r="NMU10" s="10"/>
      <c r="NMV10" s="10"/>
      <c r="NMW10" s="10"/>
      <c r="NMX10" s="10"/>
      <c r="NMY10" s="10"/>
      <c r="NMZ10" s="10"/>
      <c r="NNA10" s="10"/>
      <c r="NNB10" s="10"/>
      <c r="NNC10" s="10"/>
      <c r="NND10" s="10"/>
      <c r="NNE10" s="10"/>
      <c r="NNF10" s="10"/>
      <c r="NNG10" s="10"/>
      <c r="NNH10" s="10"/>
      <c r="NNI10" s="10"/>
      <c r="NNJ10" s="10"/>
      <c r="NNK10" s="10"/>
      <c r="NNL10" s="10"/>
      <c r="NNM10" s="10"/>
      <c r="NNN10" s="10"/>
      <c r="NNO10" s="10"/>
      <c r="NNP10" s="10"/>
      <c r="NNQ10" s="10"/>
      <c r="NNR10" s="10"/>
      <c r="NNS10" s="10"/>
      <c r="NNT10" s="10"/>
      <c r="NNU10" s="10"/>
      <c r="NNV10" s="10"/>
      <c r="NNW10" s="10"/>
      <c r="NNX10" s="10"/>
      <c r="NNY10" s="10"/>
      <c r="NNZ10" s="10"/>
      <c r="NOA10" s="10"/>
      <c r="NOB10" s="10"/>
      <c r="NOC10" s="10"/>
      <c r="NOD10" s="10"/>
      <c r="NOE10" s="10"/>
      <c r="NOF10" s="10"/>
      <c r="NOG10" s="10"/>
      <c r="NOH10" s="10"/>
      <c r="NOI10" s="10"/>
      <c r="NOJ10" s="10"/>
      <c r="NOK10" s="10"/>
      <c r="NOL10" s="10"/>
      <c r="NOM10" s="10"/>
      <c r="NON10" s="10"/>
      <c r="NOO10" s="10"/>
      <c r="NOP10" s="10"/>
      <c r="NOQ10" s="10"/>
      <c r="NOR10" s="10"/>
      <c r="NOS10" s="10"/>
      <c r="NOT10" s="10"/>
      <c r="NOU10" s="10"/>
      <c r="NOV10" s="10"/>
      <c r="NOW10" s="10"/>
      <c r="NOX10" s="10"/>
      <c r="NOY10" s="10"/>
      <c r="NOZ10" s="10"/>
      <c r="NPA10" s="10"/>
      <c r="NPB10" s="10"/>
      <c r="NPC10" s="10"/>
      <c r="NPD10" s="10"/>
      <c r="NPE10" s="10"/>
      <c r="NPF10" s="10"/>
      <c r="NPG10" s="10"/>
      <c r="NPH10" s="10"/>
      <c r="NPI10" s="10"/>
      <c r="NPJ10" s="10"/>
      <c r="NPK10" s="10"/>
      <c r="NPL10" s="10"/>
      <c r="NPM10" s="10"/>
      <c r="NPN10" s="10"/>
      <c r="NPO10" s="10"/>
      <c r="NPP10" s="10"/>
      <c r="NPQ10" s="10"/>
      <c r="NPR10" s="10"/>
      <c r="NPS10" s="10"/>
      <c r="NPT10" s="10"/>
      <c r="NPU10" s="10"/>
      <c r="NPV10" s="10"/>
      <c r="NPW10" s="10"/>
      <c r="NPX10" s="10"/>
      <c r="NPY10" s="10"/>
      <c r="NPZ10" s="10"/>
      <c r="NQA10" s="10"/>
      <c r="NQB10" s="10"/>
      <c r="NQC10" s="10"/>
      <c r="NQD10" s="10"/>
      <c r="NQE10" s="10"/>
      <c r="NQF10" s="10"/>
      <c r="NQG10" s="10"/>
      <c r="NQH10" s="10"/>
      <c r="NQI10" s="10"/>
      <c r="NQJ10" s="10"/>
      <c r="NQK10" s="10"/>
      <c r="NQL10" s="10"/>
      <c r="NQM10" s="10"/>
      <c r="NQN10" s="10"/>
      <c r="NQO10" s="10"/>
      <c r="NQP10" s="10"/>
      <c r="NQQ10" s="10"/>
      <c r="NQR10" s="10"/>
      <c r="NQS10" s="10"/>
      <c r="NQT10" s="10"/>
      <c r="NQU10" s="10"/>
      <c r="NQV10" s="10"/>
      <c r="NQW10" s="10"/>
      <c r="NQX10" s="10"/>
      <c r="NQY10" s="10"/>
      <c r="NQZ10" s="10"/>
      <c r="NRA10" s="10"/>
      <c r="NRB10" s="10"/>
      <c r="NRC10" s="10"/>
      <c r="NRD10" s="10"/>
      <c r="NRE10" s="10"/>
      <c r="NRF10" s="10"/>
      <c r="NRG10" s="10"/>
      <c r="NRH10" s="10"/>
      <c r="NRI10" s="10"/>
      <c r="NRJ10" s="10"/>
      <c r="NRK10" s="10"/>
      <c r="NRL10" s="10"/>
      <c r="NRM10" s="10"/>
      <c r="NRN10" s="10"/>
      <c r="NRO10" s="10"/>
      <c r="NRP10" s="10"/>
      <c r="NRQ10" s="10"/>
      <c r="NRR10" s="10"/>
      <c r="NRS10" s="10"/>
      <c r="NRT10" s="10"/>
      <c r="NRU10" s="10"/>
      <c r="NRV10" s="10"/>
      <c r="NRW10" s="10"/>
      <c r="NRX10" s="10"/>
      <c r="NRY10" s="10"/>
      <c r="NRZ10" s="10"/>
      <c r="NSA10" s="10"/>
      <c r="NSB10" s="10"/>
      <c r="NSC10" s="10"/>
      <c r="NSD10" s="10"/>
      <c r="NSE10" s="10"/>
      <c r="NSF10" s="10"/>
      <c r="NSG10" s="10"/>
      <c r="NSH10" s="10"/>
      <c r="NSI10" s="10"/>
      <c r="NSJ10" s="10"/>
      <c r="NSK10" s="10"/>
      <c r="NSL10" s="10"/>
      <c r="NSM10" s="10"/>
      <c r="NSN10" s="10"/>
      <c r="NSO10" s="10"/>
      <c r="NSP10" s="10"/>
      <c r="NSQ10" s="10"/>
      <c r="NSR10" s="10"/>
      <c r="NSS10" s="10"/>
      <c r="NST10" s="10"/>
      <c r="NSU10" s="10"/>
      <c r="NSV10" s="10"/>
      <c r="NSW10" s="10"/>
      <c r="NSX10" s="10"/>
      <c r="NSY10" s="10"/>
      <c r="NSZ10" s="10"/>
      <c r="NTA10" s="10"/>
      <c r="NTB10" s="10"/>
      <c r="NTC10" s="10"/>
      <c r="NTD10" s="10"/>
      <c r="NTE10" s="10"/>
      <c r="NTF10" s="10"/>
      <c r="NTG10" s="10"/>
      <c r="NTH10" s="10"/>
      <c r="NTI10" s="10"/>
      <c r="NTJ10" s="10"/>
      <c r="NTK10" s="10"/>
      <c r="NTL10" s="10"/>
      <c r="NTM10" s="10"/>
      <c r="NTN10" s="10"/>
      <c r="NTO10" s="10"/>
      <c r="NTP10" s="10"/>
      <c r="NTQ10" s="10"/>
      <c r="NTR10" s="10"/>
      <c r="NTS10" s="10"/>
      <c r="NTT10" s="10"/>
      <c r="NTU10" s="10"/>
      <c r="NTV10" s="10"/>
      <c r="NTW10" s="10"/>
      <c r="NTX10" s="10"/>
      <c r="NTY10" s="10"/>
      <c r="NTZ10" s="10"/>
      <c r="NUA10" s="10"/>
      <c r="NUB10" s="10"/>
      <c r="NUC10" s="10"/>
      <c r="NUD10" s="10"/>
      <c r="NUE10" s="10"/>
      <c r="NUF10" s="10"/>
      <c r="NUG10" s="10"/>
      <c r="NUH10" s="10"/>
      <c r="NUI10" s="10"/>
      <c r="NUJ10" s="10"/>
      <c r="NUK10" s="10"/>
      <c r="NUL10" s="10"/>
      <c r="NUM10" s="10"/>
      <c r="NUN10" s="10"/>
      <c r="NUO10" s="10"/>
      <c r="NUP10" s="10"/>
      <c r="NUQ10" s="10"/>
      <c r="NUR10" s="10"/>
      <c r="NUS10" s="10"/>
      <c r="NUT10" s="10"/>
      <c r="NUU10" s="10"/>
      <c r="NUV10" s="10"/>
      <c r="NUW10" s="10"/>
      <c r="NUX10" s="10"/>
      <c r="NUY10" s="10"/>
      <c r="NUZ10" s="10"/>
      <c r="NVA10" s="10"/>
      <c r="NVB10" s="10"/>
      <c r="NVC10" s="10"/>
      <c r="NVD10" s="10"/>
      <c r="NVE10" s="10"/>
      <c r="NVF10" s="10"/>
      <c r="NVG10" s="10"/>
      <c r="NVH10" s="10"/>
      <c r="NVI10" s="10"/>
      <c r="NVJ10" s="10"/>
      <c r="NVK10" s="10"/>
      <c r="NVL10" s="10"/>
      <c r="NVM10" s="10"/>
      <c r="NVN10" s="10"/>
      <c r="NVO10" s="10"/>
      <c r="NVP10" s="10"/>
      <c r="NVQ10" s="10"/>
      <c r="NVR10" s="10"/>
      <c r="NVS10" s="10"/>
      <c r="NVT10" s="10"/>
      <c r="NVU10" s="10"/>
      <c r="NVV10" s="10"/>
      <c r="NVW10" s="10"/>
      <c r="NVX10" s="10"/>
      <c r="NVY10" s="10"/>
      <c r="NVZ10" s="10"/>
      <c r="NWA10" s="10"/>
      <c r="NWB10" s="10"/>
      <c r="NWC10" s="10"/>
      <c r="NWD10" s="10"/>
      <c r="NWE10" s="10"/>
      <c r="NWF10" s="10"/>
      <c r="NWG10" s="10"/>
      <c r="NWH10" s="10"/>
      <c r="NWI10" s="10"/>
      <c r="NWJ10" s="10"/>
      <c r="NWK10" s="10"/>
      <c r="NWL10" s="10"/>
      <c r="NWM10" s="10"/>
      <c r="NWN10" s="10"/>
      <c r="NWO10" s="10"/>
      <c r="NWP10" s="10"/>
      <c r="NWQ10" s="10"/>
      <c r="NWR10" s="10"/>
      <c r="NWS10" s="10"/>
      <c r="NWT10" s="10"/>
      <c r="NWU10" s="10"/>
      <c r="NWV10" s="10"/>
      <c r="NWW10" s="10"/>
      <c r="NWX10" s="10"/>
      <c r="NWY10" s="10"/>
      <c r="NWZ10" s="10"/>
      <c r="NXA10" s="10"/>
      <c r="NXB10" s="10"/>
      <c r="NXC10" s="10"/>
      <c r="NXD10" s="10"/>
      <c r="NXE10" s="10"/>
      <c r="NXF10" s="10"/>
      <c r="NXG10" s="10"/>
      <c r="NXH10" s="10"/>
      <c r="NXI10" s="10"/>
      <c r="NXJ10" s="10"/>
      <c r="NXK10" s="10"/>
      <c r="NXL10" s="10"/>
      <c r="NXM10" s="10"/>
      <c r="NXN10" s="10"/>
      <c r="NXO10" s="10"/>
      <c r="NXP10" s="10"/>
      <c r="NXQ10" s="10"/>
      <c r="NXR10" s="10"/>
      <c r="NXS10" s="10"/>
      <c r="NXT10" s="10"/>
      <c r="NXU10" s="10"/>
      <c r="NXV10" s="10"/>
      <c r="NXW10" s="10"/>
      <c r="NXX10" s="10"/>
      <c r="NXY10" s="10"/>
      <c r="NXZ10" s="10"/>
      <c r="NYA10" s="10"/>
      <c r="NYB10" s="10"/>
      <c r="NYC10" s="10"/>
      <c r="NYD10" s="10"/>
      <c r="NYE10" s="10"/>
      <c r="NYF10" s="10"/>
      <c r="NYG10" s="10"/>
      <c r="NYH10" s="10"/>
      <c r="NYI10" s="10"/>
      <c r="NYJ10" s="10"/>
      <c r="NYK10" s="10"/>
      <c r="NYL10" s="10"/>
      <c r="NYM10" s="10"/>
      <c r="NYN10" s="10"/>
      <c r="NYO10" s="10"/>
      <c r="NYP10" s="10"/>
      <c r="NYQ10" s="10"/>
      <c r="NYR10" s="10"/>
      <c r="NYS10" s="10"/>
      <c r="NYT10" s="10"/>
      <c r="NYU10" s="10"/>
      <c r="NYV10" s="10"/>
      <c r="NYW10" s="10"/>
      <c r="NYX10" s="10"/>
      <c r="NYY10" s="10"/>
      <c r="NYZ10" s="10"/>
      <c r="NZA10" s="10"/>
      <c r="NZB10" s="10"/>
      <c r="NZC10" s="10"/>
      <c r="NZD10" s="10"/>
      <c r="NZE10" s="10"/>
      <c r="NZF10" s="10"/>
      <c r="NZG10" s="10"/>
      <c r="NZH10" s="10"/>
      <c r="NZI10" s="10"/>
      <c r="NZJ10" s="10"/>
      <c r="NZK10" s="10"/>
      <c r="NZL10" s="10"/>
      <c r="NZM10" s="10"/>
      <c r="NZN10" s="10"/>
      <c r="NZO10" s="10"/>
      <c r="NZP10" s="10"/>
      <c r="NZQ10" s="10"/>
      <c r="NZR10" s="10"/>
      <c r="NZS10" s="10"/>
      <c r="NZT10" s="10"/>
      <c r="NZU10" s="10"/>
      <c r="NZV10" s="10"/>
      <c r="NZW10" s="10"/>
      <c r="NZX10" s="10"/>
      <c r="NZY10" s="10"/>
      <c r="NZZ10" s="10"/>
      <c r="OAA10" s="10"/>
      <c r="OAB10" s="10"/>
      <c r="OAC10" s="10"/>
      <c r="OAD10" s="10"/>
      <c r="OAE10" s="10"/>
      <c r="OAF10" s="10"/>
      <c r="OAG10" s="10"/>
      <c r="OAH10" s="10"/>
      <c r="OAI10" s="10"/>
      <c r="OAJ10" s="10"/>
      <c r="OAK10" s="10"/>
      <c r="OAL10" s="10"/>
      <c r="OAM10" s="10"/>
      <c r="OAN10" s="10"/>
      <c r="OAO10" s="10"/>
      <c r="OAP10" s="10"/>
      <c r="OAQ10" s="10"/>
      <c r="OAR10" s="10"/>
      <c r="OAS10" s="10"/>
      <c r="OAT10" s="10"/>
      <c r="OAU10" s="10"/>
      <c r="OAV10" s="10"/>
      <c r="OAW10" s="10"/>
      <c r="OAX10" s="10"/>
      <c r="OAY10" s="10"/>
      <c r="OAZ10" s="10"/>
      <c r="OBA10" s="10"/>
      <c r="OBB10" s="10"/>
      <c r="OBC10" s="10"/>
      <c r="OBD10" s="10"/>
      <c r="OBE10" s="10"/>
      <c r="OBF10" s="10"/>
      <c r="OBG10" s="10"/>
      <c r="OBH10" s="10"/>
      <c r="OBI10" s="10"/>
      <c r="OBJ10" s="10"/>
      <c r="OBK10" s="10"/>
      <c r="OBL10" s="10"/>
      <c r="OBM10" s="10"/>
      <c r="OBN10" s="10"/>
      <c r="OBO10" s="10"/>
      <c r="OBP10" s="10"/>
      <c r="OBQ10" s="10"/>
      <c r="OBR10" s="10"/>
      <c r="OBS10" s="10"/>
      <c r="OBT10" s="10"/>
      <c r="OBU10" s="10"/>
      <c r="OBV10" s="10"/>
      <c r="OBW10" s="10"/>
      <c r="OBX10" s="10"/>
      <c r="OBY10" s="10"/>
      <c r="OBZ10" s="10"/>
      <c r="OCA10" s="10"/>
      <c r="OCB10" s="10"/>
      <c r="OCC10" s="10"/>
      <c r="OCD10" s="10"/>
      <c r="OCE10" s="10"/>
      <c r="OCF10" s="10"/>
      <c r="OCG10" s="10"/>
      <c r="OCH10" s="10"/>
      <c r="OCI10" s="10"/>
      <c r="OCJ10" s="10"/>
      <c r="OCK10" s="10"/>
      <c r="OCL10" s="10"/>
      <c r="OCM10" s="10"/>
      <c r="OCN10" s="10"/>
      <c r="OCO10" s="10"/>
      <c r="OCP10" s="10"/>
      <c r="OCQ10" s="10"/>
      <c r="OCR10" s="10"/>
      <c r="OCS10" s="10"/>
      <c r="OCT10" s="10"/>
      <c r="OCU10" s="10"/>
      <c r="OCV10" s="10"/>
      <c r="OCW10" s="10"/>
      <c r="OCX10" s="10"/>
      <c r="OCY10" s="10"/>
      <c r="OCZ10" s="10"/>
      <c r="ODA10" s="10"/>
      <c r="ODB10" s="10"/>
      <c r="ODC10" s="10"/>
      <c r="ODD10" s="10"/>
      <c r="ODE10" s="10"/>
      <c r="ODF10" s="10"/>
      <c r="ODG10" s="10"/>
      <c r="ODH10" s="10"/>
      <c r="ODI10" s="10"/>
      <c r="ODJ10" s="10"/>
      <c r="ODK10" s="10"/>
      <c r="ODL10" s="10"/>
      <c r="ODM10" s="10"/>
      <c r="ODN10" s="10"/>
      <c r="ODO10" s="10"/>
      <c r="ODP10" s="10"/>
      <c r="ODQ10" s="10"/>
      <c r="ODR10" s="10"/>
      <c r="ODS10" s="10"/>
      <c r="ODT10" s="10"/>
      <c r="ODU10" s="10"/>
      <c r="ODV10" s="10"/>
      <c r="ODW10" s="10"/>
      <c r="ODX10" s="10"/>
      <c r="ODY10" s="10"/>
      <c r="ODZ10" s="10"/>
      <c r="OEA10" s="10"/>
      <c r="OEB10" s="10"/>
      <c r="OEC10" s="10"/>
      <c r="OED10" s="10"/>
      <c r="OEE10" s="10"/>
      <c r="OEF10" s="10"/>
      <c r="OEG10" s="10"/>
      <c r="OEH10" s="10"/>
      <c r="OEI10" s="10"/>
      <c r="OEJ10" s="10"/>
      <c r="OEK10" s="10"/>
      <c r="OEL10" s="10"/>
      <c r="OEM10" s="10"/>
      <c r="OEN10" s="10"/>
      <c r="OEO10" s="10"/>
      <c r="OEP10" s="10"/>
      <c r="OEQ10" s="10"/>
      <c r="OER10" s="10"/>
      <c r="OES10" s="10"/>
      <c r="OET10" s="10"/>
      <c r="OEU10" s="10"/>
      <c r="OEV10" s="10"/>
      <c r="OEW10" s="10"/>
      <c r="OEX10" s="10"/>
      <c r="OEY10" s="10"/>
      <c r="OEZ10" s="10"/>
      <c r="OFA10" s="10"/>
      <c r="OFB10" s="10"/>
      <c r="OFC10" s="10"/>
      <c r="OFD10" s="10"/>
      <c r="OFE10" s="10"/>
      <c r="OFF10" s="10"/>
      <c r="OFG10" s="10"/>
      <c r="OFH10" s="10"/>
      <c r="OFI10" s="10"/>
      <c r="OFJ10" s="10"/>
      <c r="OFK10" s="10"/>
      <c r="OFL10" s="10"/>
      <c r="OFM10" s="10"/>
      <c r="OFN10" s="10"/>
      <c r="OFO10" s="10"/>
      <c r="OFP10" s="10"/>
      <c r="OFQ10" s="10"/>
      <c r="OFR10" s="10"/>
      <c r="OFS10" s="10"/>
      <c r="OFT10" s="10"/>
      <c r="OFU10" s="10"/>
      <c r="OFV10" s="10"/>
      <c r="OFW10" s="10"/>
      <c r="OFX10" s="10"/>
      <c r="OFY10" s="10"/>
      <c r="OFZ10" s="10"/>
      <c r="OGA10" s="10"/>
      <c r="OGB10" s="10"/>
      <c r="OGC10" s="10"/>
      <c r="OGD10" s="10"/>
      <c r="OGE10" s="10"/>
      <c r="OGF10" s="10"/>
      <c r="OGG10" s="10"/>
      <c r="OGH10" s="10"/>
      <c r="OGI10" s="10"/>
      <c r="OGJ10" s="10"/>
      <c r="OGK10" s="10"/>
      <c r="OGL10" s="10"/>
      <c r="OGM10" s="10"/>
      <c r="OGN10" s="10"/>
      <c r="OGO10" s="10"/>
      <c r="OGP10" s="10"/>
      <c r="OGQ10" s="10"/>
      <c r="OGR10" s="10"/>
      <c r="OGS10" s="10"/>
      <c r="OGT10" s="10"/>
      <c r="OGU10" s="10"/>
      <c r="OGV10" s="10"/>
      <c r="OGW10" s="10"/>
      <c r="OGX10" s="10"/>
      <c r="OGY10" s="10"/>
      <c r="OGZ10" s="10"/>
      <c r="OHA10" s="10"/>
      <c r="OHB10" s="10"/>
      <c r="OHC10" s="10"/>
      <c r="OHD10" s="10"/>
      <c r="OHE10" s="10"/>
      <c r="OHF10" s="10"/>
      <c r="OHG10" s="10"/>
      <c r="OHH10" s="10"/>
      <c r="OHI10" s="10"/>
      <c r="OHJ10" s="10"/>
      <c r="OHK10" s="10"/>
      <c r="OHL10" s="10"/>
      <c r="OHM10" s="10"/>
      <c r="OHN10" s="10"/>
      <c r="OHO10" s="10"/>
      <c r="OHP10" s="10"/>
      <c r="OHQ10" s="10"/>
      <c r="OHR10" s="10"/>
      <c r="OHS10" s="10"/>
      <c r="OHT10" s="10"/>
      <c r="OHU10" s="10"/>
      <c r="OHV10" s="10"/>
      <c r="OHW10" s="10"/>
      <c r="OHX10" s="10"/>
      <c r="OHY10" s="10"/>
      <c r="OHZ10" s="10"/>
      <c r="OIA10" s="10"/>
      <c r="OIB10" s="10"/>
      <c r="OIC10" s="10"/>
      <c r="OID10" s="10"/>
      <c r="OIE10" s="10"/>
      <c r="OIF10" s="10"/>
      <c r="OIG10" s="10"/>
      <c r="OIH10" s="10"/>
      <c r="OII10" s="10"/>
      <c r="OIJ10" s="10"/>
      <c r="OIK10" s="10"/>
      <c r="OIL10" s="10"/>
      <c r="OIM10" s="10"/>
      <c r="OIN10" s="10"/>
      <c r="OIO10" s="10"/>
      <c r="OIP10" s="10"/>
      <c r="OIQ10" s="10"/>
      <c r="OIR10" s="10"/>
      <c r="OIS10" s="10"/>
      <c r="OIT10" s="10"/>
      <c r="OIU10" s="10"/>
      <c r="OIV10" s="10"/>
      <c r="OIW10" s="10"/>
      <c r="OIX10" s="10"/>
      <c r="OIY10" s="10"/>
      <c r="OIZ10" s="10"/>
      <c r="OJA10" s="10"/>
      <c r="OJB10" s="10"/>
      <c r="OJC10" s="10"/>
      <c r="OJD10" s="10"/>
      <c r="OJE10" s="10"/>
      <c r="OJF10" s="10"/>
      <c r="OJG10" s="10"/>
      <c r="OJH10" s="10"/>
      <c r="OJI10" s="10"/>
      <c r="OJJ10" s="10"/>
      <c r="OJK10" s="10"/>
      <c r="OJL10" s="10"/>
      <c r="OJM10" s="10"/>
      <c r="OJN10" s="10"/>
      <c r="OJO10" s="10"/>
      <c r="OJP10" s="10"/>
      <c r="OJQ10" s="10"/>
      <c r="OJR10" s="10"/>
      <c r="OJS10" s="10"/>
      <c r="OJT10" s="10"/>
      <c r="OJU10" s="10"/>
      <c r="OJV10" s="10"/>
      <c r="OJW10" s="10"/>
      <c r="OJX10" s="10"/>
      <c r="OJY10" s="10"/>
      <c r="OJZ10" s="10"/>
      <c r="OKA10" s="10"/>
      <c r="OKB10" s="10"/>
      <c r="OKC10" s="10"/>
      <c r="OKD10" s="10"/>
      <c r="OKE10" s="10"/>
      <c r="OKF10" s="10"/>
      <c r="OKG10" s="10"/>
      <c r="OKH10" s="10"/>
      <c r="OKI10" s="10"/>
      <c r="OKJ10" s="10"/>
      <c r="OKK10" s="10"/>
      <c r="OKL10" s="10"/>
      <c r="OKM10" s="10"/>
      <c r="OKN10" s="10"/>
      <c r="OKO10" s="10"/>
      <c r="OKP10" s="10"/>
      <c r="OKQ10" s="10"/>
      <c r="OKR10" s="10"/>
      <c r="OKS10" s="10"/>
      <c r="OKT10" s="10"/>
      <c r="OKU10" s="10"/>
      <c r="OKV10" s="10"/>
      <c r="OKW10" s="10"/>
      <c r="OKX10" s="10"/>
      <c r="OKY10" s="10"/>
      <c r="OKZ10" s="10"/>
      <c r="OLA10" s="10"/>
      <c r="OLB10" s="10"/>
      <c r="OLC10" s="10"/>
      <c r="OLD10" s="10"/>
      <c r="OLE10" s="10"/>
      <c r="OLF10" s="10"/>
      <c r="OLG10" s="10"/>
      <c r="OLH10" s="10"/>
      <c r="OLI10" s="10"/>
      <c r="OLJ10" s="10"/>
      <c r="OLK10" s="10"/>
      <c r="OLL10" s="10"/>
      <c r="OLM10" s="10"/>
      <c r="OLN10" s="10"/>
      <c r="OLO10" s="10"/>
      <c r="OLP10" s="10"/>
      <c r="OLQ10" s="10"/>
      <c r="OLR10" s="10"/>
      <c r="OLS10" s="10"/>
      <c r="OLT10" s="10"/>
      <c r="OLU10" s="10"/>
      <c r="OLV10" s="10"/>
      <c r="OLW10" s="10"/>
      <c r="OLX10" s="10"/>
      <c r="OLY10" s="10"/>
      <c r="OLZ10" s="10"/>
      <c r="OMA10" s="10"/>
      <c r="OMB10" s="10"/>
      <c r="OMC10" s="10"/>
      <c r="OMD10" s="10"/>
      <c r="OME10" s="10"/>
      <c r="OMF10" s="10"/>
      <c r="OMG10" s="10"/>
      <c r="OMH10" s="10"/>
      <c r="OMI10" s="10"/>
      <c r="OMJ10" s="10"/>
      <c r="OMK10" s="10"/>
      <c r="OML10" s="10"/>
      <c r="OMM10" s="10"/>
      <c r="OMN10" s="10"/>
      <c r="OMO10" s="10"/>
      <c r="OMP10" s="10"/>
      <c r="OMQ10" s="10"/>
      <c r="OMR10" s="10"/>
      <c r="OMS10" s="10"/>
      <c r="OMT10" s="10"/>
      <c r="OMU10" s="10"/>
      <c r="OMV10" s="10"/>
      <c r="OMW10" s="10"/>
      <c r="OMX10" s="10"/>
      <c r="OMY10" s="10"/>
      <c r="OMZ10" s="10"/>
      <c r="ONA10" s="10"/>
      <c r="ONB10" s="10"/>
      <c r="ONC10" s="10"/>
      <c r="OND10" s="10"/>
      <c r="ONE10" s="10"/>
      <c r="ONF10" s="10"/>
      <c r="ONG10" s="10"/>
      <c r="ONH10" s="10"/>
      <c r="ONI10" s="10"/>
      <c r="ONJ10" s="10"/>
      <c r="ONK10" s="10"/>
      <c r="ONL10" s="10"/>
      <c r="ONM10" s="10"/>
      <c r="ONN10" s="10"/>
      <c r="ONO10" s="10"/>
      <c r="ONP10" s="10"/>
      <c r="ONQ10" s="10"/>
      <c r="ONR10" s="10"/>
      <c r="ONS10" s="10"/>
      <c r="ONT10" s="10"/>
      <c r="ONU10" s="10"/>
      <c r="ONV10" s="10"/>
      <c r="ONW10" s="10"/>
      <c r="ONX10" s="10"/>
      <c r="ONY10" s="10"/>
      <c r="ONZ10" s="10"/>
      <c r="OOA10" s="10"/>
      <c r="OOB10" s="10"/>
      <c r="OOC10" s="10"/>
      <c r="OOD10" s="10"/>
      <c r="OOE10" s="10"/>
      <c r="OOF10" s="10"/>
      <c r="OOG10" s="10"/>
      <c r="OOH10" s="10"/>
      <c r="OOI10" s="10"/>
      <c r="OOJ10" s="10"/>
      <c r="OOK10" s="10"/>
      <c r="OOL10" s="10"/>
      <c r="OOM10" s="10"/>
      <c r="OON10" s="10"/>
      <c r="OOO10" s="10"/>
      <c r="OOP10" s="10"/>
      <c r="OOQ10" s="10"/>
      <c r="OOR10" s="10"/>
      <c r="OOS10" s="10"/>
      <c r="OOT10" s="10"/>
      <c r="OOU10" s="10"/>
      <c r="OOV10" s="10"/>
      <c r="OOW10" s="10"/>
      <c r="OOX10" s="10"/>
      <c r="OOY10" s="10"/>
      <c r="OOZ10" s="10"/>
      <c r="OPA10" s="10"/>
      <c r="OPB10" s="10"/>
      <c r="OPC10" s="10"/>
      <c r="OPD10" s="10"/>
      <c r="OPE10" s="10"/>
      <c r="OPF10" s="10"/>
      <c r="OPG10" s="10"/>
      <c r="OPH10" s="10"/>
      <c r="OPI10" s="10"/>
      <c r="OPJ10" s="10"/>
      <c r="OPK10" s="10"/>
      <c r="OPL10" s="10"/>
      <c r="OPM10" s="10"/>
      <c r="OPN10" s="10"/>
      <c r="OPO10" s="10"/>
      <c r="OPP10" s="10"/>
      <c r="OPQ10" s="10"/>
      <c r="OPR10" s="10"/>
      <c r="OPS10" s="10"/>
      <c r="OPT10" s="10"/>
      <c r="OPU10" s="10"/>
      <c r="OPV10" s="10"/>
      <c r="OPW10" s="10"/>
      <c r="OPX10" s="10"/>
      <c r="OPY10" s="10"/>
      <c r="OPZ10" s="10"/>
      <c r="OQA10" s="10"/>
      <c r="OQB10" s="10"/>
      <c r="OQC10" s="10"/>
      <c r="OQD10" s="10"/>
      <c r="OQE10" s="10"/>
      <c r="OQF10" s="10"/>
      <c r="OQG10" s="10"/>
      <c r="OQH10" s="10"/>
      <c r="OQI10" s="10"/>
      <c r="OQJ10" s="10"/>
      <c r="OQK10" s="10"/>
      <c r="OQL10" s="10"/>
      <c r="OQM10" s="10"/>
      <c r="OQN10" s="10"/>
      <c r="OQO10" s="10"/>
      <c r="OQP10" s="10"/>
      <c r="OQQ10" s="10"/>
      <c r="OQR10" s="10"/>
      <c r="OQS10" s="10"/>
      <c r="OQT10" s="10"/>
      <c r="OQU10" s="10"/>
      <c r="OQV10" s="10"/>
      <c r="OQW10" s="10"/>
      <c r="OQX10" s="10"/>
      <c r="OQY10" s="10"/>
      <c r="OQZ10" s="10"/>
      <c r="ORA10" s="10"/>
      <c r="ORB10" s="10"/>
      <c r="ORC10" s="10"/>
      <c r="ORD10" s="10"/>
      <c r="ORE10" s="10"/>
      <c r="ORF10" s="10"/>
      <c r="ORG10" s="10"/>
      <c r="ORH10" s="10"/>
      <c r="ORI10" s="10"/>
      <c r="ORJ10" s="10"/>
      <c r="ORK10" s="10"/>
      <c r="ORL10" s="10"/>
      <c r="ORM10" s="10"/>
      <c r="ORN10" s="10"/>
      <c r="ORO10" s="10"/>
      <c r="ORP10" s="10"/>
      <c r="ORQ10" s="10"/>
      <c r="ORR10" s="10"/>
      <c r="ORS10" s="10"/>
      <c r="ORT10" s="10"/>
      <c r="ORU10" s="10"/>
      <c r="ORV10" s="10"/>
      <c r="ORW10" s="10"/>
      <c r="ORX10" s="10"/>
      <c r="ORY10" s="10"/>
      <c r="ORZ10" s="10"/>
      <c r="OSA10" s="10"/>
      <c r="OSB10" s="10"/>
      <c r="OSC10" s="10"/>
      <c r="OSD10" s="10"/>
      <c r="OSE10" s="10"/>
      <c r="OSF10" s="10"/>
      <c r="OSG10" s="10"/>
      <c r="OSH10" s="10"/>
      <c r="OSI10" s="10"/>
      <c r="OSJ10" s="10"/>
      <c r="OSK10" s="10"/>
      <c r="OSL10" s="10"/>
      <c r="OSM10" s="10"/>
      <c r="OSN10" s="10"/>
      <c r="OSO10" s="10"/>
      <c r="OSP10" s="10"/>
      <c r="OSQ10" s="10"/>
      <c r="OSR10" s="10"/>
      <c r="OSS10" s="10"/>
      <c r="OST10" s="10"/>
      <c r="OSU10" s="10"/>
      <c r="OSV10" s="10"/>
      <c r="OSW10" s="10"/>
      <c r="OSX10" s="10"/>
      <c r="OSY10" s="10"/>
      <c r="OSZ10" s="10"/>
      <c r="OTA10" s="10"/>
      <c r="OTB10" s="10"/>
      <c r="OTC10" s="10"/>
      <c r="OTD10" s="10"/>
      <c r="OTE10" s="10"/>
      <c r="OTF10" s="10"/>
      <c r="OTG10" s="10"/>
      <c r="OTH10" s="10"/>
      <c r="OTI10" s="10"/>
      <c r="OTJ10" s="10"/>
      <c r="OTK10" s="10"/>
      <c r="OTL10" s="10"/>
      <c r="OTM10" s="10"/>
      <c r="OTN10" s="10"/>
      <c r="OTO10" s="10"/>
      <c r="OTP10" s="10"/>
      <c r="OTQ10" s="10"/>
      <c r="OTR10" s="10"/>
      <c r="OTS10" s="10"/>
      <c r="OTT10" s="10"/>
      <c r="OTU10" s="10"/>
      <c r="OTV10" s="10"/>
      <c r="OTW10" s="10"/>
      <c r="OTX10" s="10"/>
      <c r="OTY10" s="10"/>
      <c r="OTZ10" s="10"/>
      <c r="OUA10" s="10"/>
      <c r="OUB10" s="10"/>
      <c r="OUC10" s="10"/>
      <c r="OUD10" s="10"/>
      <c r="OUE10" s="10"/>
      <c r="OUF10" s="10"/>
      <c r="OUG10" s="10"/>
      <c r="OUH10" s="10"/>
      <c r="OUI10" s="10"/>
      <c r="OUJ10" s="10"/>
      <c r="OUK10" s="10"/>
      <c r="OUL10" s="10"/>
      <c r="OUM10" s="10"/>
      <c r="OUN10" s="10"/>
      <c r="OUO10" s="10"/>
      <c r="OUP10" s="10"/>
      <c r="OUQ10" s="10"/>
      <c r="OUR10" s="10"/>
      <c r="OUS10" s="10"/>
      <c r="OUT10" s="10"/>
      <c r="OUU10" s="10"/>
      <c r="OUV10" s="10"/>
      <c r="OUW10" s="10"/>
      <c r="OUX10" s="10"/>
      <c r="OUY10" s="10"/>
      <c r="OUZ10" s="10"/>
      <c r="OVA10" s="10"/>
      <c r="OVB10" s="10"/>
      <c r="OVC10" s="10"/>
      <c r="OVD10" s="10"/>
      <c r="OVE10" s="10"/>
      <c r="OVF10" s="10"/>
      <c r="OVG10" s="10"/>
      <c r="OVH10" s="10"/>
      <c r="OVI10" s="10"/>
      <c r="OVJ10" s="10"/>
      <c r="OVK10" s="10"/>
      <c r="OVL10" s="10"/>
      <c r="OVM10" s="10"/>
      <c r="OVN10" s="10"/>
      <c r="OVO10" s="10"/>
      <c r="OVP10" s="10"/>
      <c r="OVQ10" s="10"/>
      <c r="OVR10" s="10"/>
      <c r="OVS10" s="10"/>
      <c r="OVT10" s="10"/>
      <c r="OVU10" s="10"/>
      <c r="OVV10" s="10"/>
      <c r="OVW10" s="10"/>
      <c r="OVX10" s="10"/>
      <c r="OVY10" s="10"/>
      <c r="OVZ10" s="10"/>
      <c r="OWA10" s="10"/>
      <c r="OWB10" s="10"/>
      <c r="OWC10" s="10"/>
      <c r="OWD10" s="10"/>
      <c r="OWE10" s="10"/>
      <c r="OWF10" s="10"/>
      <c r="OWG10" s="10"/>
      <c r="OWH10" s="10"/>
      <c r="OWI10" s="10"/>
      <c r="OWJ10" s="10"/>
      <c r="OWK10" s="10"/>
      <c r="OWL10" s="10"/>
      <c r="OWM10" s="10"/>
      <c r="OWN10" s="10"/>
      <c r="OWO10" s="10"/>
      <c r="OWP10" s="10"/>
      <c r="OWQ10" s="10"/>
      <c r="OWR10" s="10"/>
      <c r="OWS10" s="10"/>
      <c r="OWT10" s="10"/>
      <c r="OWU10" s="10"/>
      <c r="OWV10" s="10"/>
      <c r="OWW10" s="10"/>
      <c r="OWX10" s="10"/>
      <c r="OWY10" s="10"/>
      <c r="OWZ10" s="10"/>
      <c r="OXA10" s="10"/>
      <c r="OXB10" s="10"/>
      <c r="OXC10" s="10"/>
      <c r="OXD10" s="10"/>
      <c r="OXE10" s="10"/>
      <c r="OXF10" s="10"/>
      <c r="OXG10" s="10"/>
      <c r="OXH10" s="10"/>
      <c r="OXI10" s="10"/>
      <c r="OXJ10" s="10"/>
      <c r="OXK10" s="10"/>
      <c r="OXL10" s="10"/>
      <c r="OXM10" s="10"/>
      <c r="OXN10" s="10"/>
      <c r="OXO10" s="10"/>
      <c r="OXP10" s="10"/>
      <c r="OXQ10" s="10"/>
      <c r="OXR10" s="10"/>
      <c r="OXS10" s="10"/>
      <c r="OXT10" s="10"/>
      <c r="OXU10" s="10"/>
      <c r="OXV10" s="10"/>
      <c r="OXW10" s="10"/>
      <c r="OXX10" s="10"/>
      <c r="OXY10" s="10"/>
      <c r="OXZ10" s="10"/>
      <c r="OYA10" s="10"/>
      <c r="OYB10" s="10"/>
      <c r="OYC10" s="10"/>
      <c r="OYD10" s="10"/>
      <c r="OYE10" s="10"/>
      <c r="OYF10" s="10"/>
      <c r="OYG10" s="10"/>
      <c r="OYH10" s="10"/>
      <c r="OYI10" s="10"/>
      <c r="OYJ10" s="10"/>
      <c r="OYK10" s="10"/>
      <c r="OYL10" s="10"/>
      <c r="OYM10" s="10"/>
      <c r="OYN10" s="10"/>
      <c r="OYO10" s="10"/>
      <c r="OYP10" s="10"/>
      <c r="OYQ10" s="10"/>
      <c r="OYR10" s="10"/>
      <c r="OYS10" s="10"/>
      <c r="OYT10" s="10"/>
      <c r="OYU10" s="10"/>
      <c r="OYV10" s="10"/>
      <c r="OYW10" s="10"/>
      <c r="OYX10" s="10"/>
      <c r="OYY10" s="10"/>
      <c r="OYZ10" s="10"/>
      <c r="OZA10" s="10"/>
      <c r="OZB10" s="10"/>
      <c r="OZC10" s="10"/>
      <c r="OZD10" s="10"/>
      <c r="OZE10" s="10"/>
      <c r="OZF10" s="10"/>
      <c r="OZG10" s="10"/>
      <c r="OZH10" s="10"/>
      <c r="OZI10" s="10"/>
      <c r="OZJ10" s="10"/>
      <c r="OZK10" s="10"/>
      <c r="OZL10" s="10"/>
      <c r="OZM10" s="10"/>
      <c r="OZN10" s="10"/>
      <c r="OZO10" s="10"/>
      <c r="OZP10" s="10"/>
      <c r="OZQ10" s="10"/>
      <c r="OZR10" s="10"/>
      <c r="OZS10" s="10"/>
      <c r="OZT10" s="10"/>
      <c r="OZU10" s="10"/>
      <c r="OZV10" s="10"/>
      <c r="OZW10" s="10"/>
      <c r="OZX10" s="10"/>
      <c r="OZY10" s="10"/>
      <c r="OZZ10" s="10"/>
      <c r="PAA10" s="10"/>
      <c r="PAB10" s="10"/>
      <c r="PAC10" s="10"/>
      <c r="PAD10" s="10"/>
      <c r="PAE10" s="10"/>
      <c r="PAF10" s="10"/>
      <c r="PAG10" s="10"/>
      <c r="PAH10" s="10"/>
      <c r="PAI10" s="10"/>
      <c r="PAJ10" s="10"/>
      <c r="PAK10" s="10"/>
      <c r="PAL10" s="10"/>
      <c r="PAM10" s="10"/>
      <c r="PAN10" s="10"/>
      <c r="PAO10" s="10"/>
      <c r="PAP10" s="10"/>
      <c r="PAQ10" s="10"/>
      <c r="PAR10" s="10"/>
      <c r="PAS10" s="10"/>
      <c r="PAT10" s="10"/>
      <c r="PAU10" s="10"/>
      <c r="PAV10" s="10"/>
      <c r="PAW10" s="10"/>
      <c r="PAX10" s="10"/>
      <c r="PAY10" s="10"/>
      <c r="PAZ10" s="10"/>
      <c r="PBA10" s="10"/>
      <c r="PBB10" s="10"/>
      <c r="PBC10" s="10"/>
      <c r="PBD10" s="10"/>
      <c r="PBE10" s="10"/>
      <c r="PBF10" s="10"/>
      <c r="PBG10" s="10"/>
      <c r="PBH10" s="10"/>
      <c r="PBI10" s="10"/>
      <c r="PBJ10" s="10"/>
      <c r="PBK10" s="10"/>
      <c r="PBL10" s="10"/>
      <c r="PBM10" s="10"/>
      <c r="PBN10" s="10"/>
      <c r="PBO10" s="10"/>
      <c r="PBP10" s="10"/>
      <c r="PBQ10" s="10"/>
      <c r="PBR10" s="10"/>
      <c r="PBS10" s="10"/>
      <c r="PBT10" s="10"/>
      <c r="PBU10" s="10"/>
      <c r="PBV10" s="10"/>
      <c r="PBW10" s="10"/>
      <c r="PBX10" s="10"/>
      <c r="PBY10" s="10"/>
      <c r="PBZ10" s="10"/>
      <c r="PCA10" s="10"/>
      <c r="PCB10" s="10"/>
      <c r="PCC10" s="10"/>
      <c r="PCD10" s="10"/>
      <c r="PCE10" s="10"/>
      <c r="PCF10" s="10"/>
      <c r="PCG10" s="10"/>
      <c r="PCH10" s="10"/>
      <c r="PCI10" s="10"/>
      <c r="PCJ10" s="10"/>
      <c r="PCK10" s="10"/>
      <c r="PCL10" s="10"/>
      <c r="PCM10" s="10"/>
      <c r="PCN10" s="10"/>
      <c r="PCO10" s="10"/>
      <c r="PCP10" s="10"/>
      <c r="PCQ10" s="10"/>
      <c r="PCR10" s="10"/>
      <c r="PCS10" s="10"/>
      <c r="PCT10" s="10"/>
      <c r="PCU10" s="10"/>
      <c r="PCV10" s="10"/>
      <c r="PCW10" s="10"/>
      <c r="PCX10" s="10"/>
      <c r="PCY10" s="10"/>
      <c r="PCZ10" s="10"/>
      <c r="PDA10" s="10"/>
      <c r="PDB10" s="10"/>
      <c r="PDC10" s="10"/>
      <c r="PDD10" s="10"/>
      <c r="PDE10" s="10"/>
      <c r="PDF10" s="10"/>
      <c r="PDG10" s="10"/>
      <c r="PDH10" s="10"/>
      <c r="PDI10" s="10"/>
      <c r="PDJ10" s="10"/>
      <c r="PDK10" s="10"/>
      <c r="PDL10" s="10"/>
      <c r="PDM10" s="10"/>
      <c r="PDN10" s="10"/>
      <c r="PDO10" s="10"/>
      <c r="PDP10" s="10"/>
      <c r="PDQ10" s="10"/>
      <c r="PDR10" s="10"/>
      <c r="PDS10" s="10"/>
      <c r="PDT10" s="10"/>
      <c r="PDU10" s="10"/>
      <c r="PDV10" s="10"/>
      <c r="PDW10" s="10"/>
      <c r="PDX10" s="10"/>
      <c r="PDY10" s="10"/>
      <c r="PDZ10" s="10"/>
      <c r="PEA10" s="10"/>
      <c r="PEB10" s="10"/>
      <c r="PEC10" s="10"/>
      <c r="PED10" s="10"/>
      <c r="PEE10" s="10"/>
      <c r="PEF10" s="10"/>
      <c r="PEG10" s="10"/>
      <c r="PEH10" s="10"/>
      <c r="PEI10" s="10"/>
      <c r="PEJ10" s="10"/>
      <c r="PEK10" s="10"/>
      <c r="PEL10" s="10"/>
      <c r="PEM10" s="10"/>
      <c r="PEN10" s="10"/>
      <c r="PEO10" s="10"/>
      <c r="PEP10" s="10"/>
      <c r="PEQ10" s="10"/>
      <c r="PER10" s="10"/>
      <c r="PES10" s="10"/>
      <c r="PET10" s="10"/>
      <c r="PEU10" s="10"/>
      <c r="PEV10" s="10"/>
      <c r="PEW10" s="10"/>
      <c r="PEX10" s="10"/>
      <c r="PEY10" s="10"/>
      <c r="PEZ10" s="10"/>
      <c r="PFA10" s="10"/>
      <c r="PFB10" s="10"/>
      <c r="PFC10" s="10"/>
      <c r="PFD10" s="10"/>
      <c r="PFE10" s="10"/>
      <c r="PFF10" s="10"/>
      <c r="PFG10" s="10"/>
      <c r="PFH10" s="10"/>
      <c r="PFI10" s="10"/>
      <c r="PFJ10" s="10"/>
      <c r="PFK10" s="10"/>
      <c r="PFL10" s="10"/>
      <c r="PFM10" s="10"/>
      <c r="PFN10" s="10"/>
      <c r="PFO10" s="10"/>
      <c r="PFP10" s="10"/>
      <c r="PFQ10" s="10"/>
      <c r="PFR10" s="10"/>
      <c r="PFS10" s="10"/>
      <c r="PFT10" s="10"/>
      <c r="PFU10" s="10"/>
      <c r="PFV10" s="10"/>
      <c r="PFW10" s="10"/>
      <c r="PFX10" s="10"/>
      <c r="PFY10" s="10"/>
      <c r="PFZ10" s="10"/>
      <c r="PGA10" s="10"/>
      <c r="PGB10" s="10"/>
      <c r="PGC10" s="10"/>
      <c r="PGD10" s="10"/>
      <c r="PGE10" s="10"/>
      <c r="PGF10" s="10"/>
      <c r="PGG10" s="10"/>
      <c r="PGH10" s="10"/>
      <c r="PGI10" s="10"/>
      <c r="PGJ10" s="10"/>
      <c r="PGK10" s="10"/>
      <c r="PGL10" s="10"/>
      <c r="PGM10" s="10"/>
      <c r="PGN10" s="10"/>
      <c r="PGO10" s="10"/>
      <c r="PGP10" s="10"/>
      <c r="PGQ10" s="10"/>
      <c r="PGR10" s="10"/>
      <c r="PGS10" s="10"/>
      <c r="PGT10" s="10"/>
      <c r="PGU10" s="10"/>
      <c r="PGV10" s="10"/>
      <c r="PGW10" s="10"/>
      <c r="PGX10" s="10"/>
      <c r="PGY10" s="10"/>
      <c r="PGZ10" s="10"/>
      <c r="PHA10" s="10"/>
      <c r="PHB10" s="10"/>
      <c r="PHC10" s="10"/>
      <c r="PHD10" s="10"/>
      <c r="PHE10" s="10"/>
      <c r="PHF10" s="10"/>
      <c r="PHG10" s="10"/>
      <c r="PHH10" s="10"/>
      <c r="PHI10" s="10"/>
      <c r="PHJ10" s="10"/>
      <c r="PHK10" s="10"/>
      <c r="PHL10" s="10"/>
      <c r="PHM10" s="10"/>
      <c r="PHN10" s="10"/>
      <c r="PHO10" s="10"/>
      <c r="PHP10" s="10"/>
      <c r="PHQ10" s="10"/>
      <c r="PHR10" s="10"/>
      <c r="PHS10" s="10"/>
      <c r="PHT10" s="10"/>
      <c r="PHU10" s="10"/>
      <c r="PHV10" s="10"/>
      <c r="PHW10" s="10"/>
      <c r="PHX10" s="10"/>
      <c r="PHY10" s="10"/>
      <c r="PHZ10" s="10"/>
      <c r="PIA10" s="10"/>
      <c r="PIB10" s="10"/>
      <c r="PIC10" s="10"/>
      <c r="PID10" s="10"/>
      <c r="PIE10" s="10"/>
      <c r="PIF10" s="10"/>
      <c r="PIG10" s="10"/>
      <c r="PIH10" s="10"/>
      <c r="PII10" s="10"/>
      <c r="PIJ10" s="10"/>
      <c r="PIK10" s="10"/>
      <c r="PIL10" s="10"/>
      <c r="PIM10" s="10"/>
      <c r="PIN10" s="10"/>
      <c r="PIO10" s="10"/>
      <c r="PIP10" s="10"/>
      <c r="PIQ10" s="10"/>
      <c r="PIR10" s="10"/>
      <c r="PIS10" s="10"/>
      <c r="PIT10" s="10"/>
      <c r="PIU10" s="10"/>
      <c r="PIV10" s="10"/>
      <c r="PIW10" s="10"/>
      <c r="PIX10" s="10"/>
      <c r="PIY10" s="10"/>
      <c r="PIZ10" s="10"/>
      <c r="PJA10" s="10"/>
      <c r="PJB10" s="10"/>
      <c r="PJC10" s="10"/>
      <c r="PJD10" s="10"/>
      <c r="PJE10" s="10"/>
      <c r="PJF10" s="10"/>
      <c r="PJG10" s="10"/>
      <c r="PJH10" s="10"/>
      <c r="PJI10" s="10"/>
      <c r="PJJ10" s="10"/>
      <c r="PJK10" s="10"/>
      <c r="PJL10" s="10"/>
      <c r="PJM10" s="10"/>
      <c r="PJN10" s="10"/>
      <c r="PJO10" s="10"/>
      <c r="PJP10" s="10"/>
      <c r="PJQ10" s="10"/>
      <c r="PJR10" s="10"/>
      <c r="PJS10" s="10"/>
      <c r="PJT10" s="10"/>
      <c r="PJU10" s="10"/>
      <c r="PJV10" s="10"/>
      <c r="PJW10" s="10"/>
      <c r="PJX10" s="10"/>
      <c r="PJY10" s="10"/>
      <c r="PJZ10" s="10"/>
      <c r="PKA10" s="10"/>
      <c r="PKB10" s="10"/>
      <c r="PKC10" s="10"/>
      <c r="PKD10" s="10"/>
      <c r="PKE10" s="10"/>
      <c r="PKF10" s="10"/>
      <c r="PKG10" s="10"/>
      <c r="PKH10" s="10"/>
      <c r="PKI10" s="10"/>
      <c r="PKJ10" s="10"/>
      <c r="PKK10" s="10"/>
      <c r="PKL10" s="10"/>
      <c r="PKM10" s="10"/>
      <c r="PKN10" s="10"/>
      <c r="PKO10" s="10"/>
      <c r="PKP10" s="10"/>
      <c r="PKQ10" s="10"/>
      <c r="PKR10" s="10"/>
      <c r="PKS10" s="10"/>
      <c r="PKT10" s="10"/>
      <c r="PKU10" s="10"/>
      <c r="PKV10" s="10"/>
      <c r="PKW10" s="10"/>
      <c r="PKX10" s="10"/>
      <c r="PKY10" s="10"/>
      <c r="PKZ10" s="10"/>
      <c r="PLA10" s="10"/>
      <c r="PLB10" s="10"/>
      <c r="PLC10" s="10"/>
      <c r="PLD10" s="10"/>
      <c r="PLE10" s="10"/>
      <c r="PLF10" s="10"/>
      <c r="PLG10" s="10"/>
      <c r="PLH10" s="10"/>
      <c r="PLI10" s="10"/>
      <c r="PLJ10" s="10"/>
      <c r="PLK10" s="10"/>
      <c r="PLL10" s="10"/>
      <c r="PLM10" s="10"/>
      <c r="PLN10" s="10"/>
      <c r="PLO10" s="10"/>
      <c r="PLP10" s="10"/>
      <c r="PLQ10" s="10"/>
      <c r="PLR10" s="10"/>
      <c r="PLS10" s="10"/>
      <c r="PLT10" s="10"/>
      <c r="PLU10" s="10"/>
      <c r="PLV10" s="10"/>
      <c r="PLW10" s="10"/>
      <c r="PLX10" s="10"/>
      <c r="PLY10" s="10"/>
      <c r="PLZ10" s="10"/>
      <c r="PMA10" s="10"/>
      <c r="PMB10" s="10"/>
      <c r="PMC10" s="10"/>
      <c r="PMD10" s="10"/>
      <c r="PME10" s="10"/>
      <c r="PMF10" s="10"/>
      <c r="PMG10" s="10"/>
      <c r="PMH10" s="10"/>
      <c r="PMI10" s="10"/>
      <c r="PMJ10" s="10"/>
      <c r="PMK10" s="10"/>
      <c r="PML10" s="10"/>
      <c r="PMM10" s="10"/>
      <c r="PMN10" s="10"/>
      <c r="PMO10" s="10"/>
      <c r="PMP10" s="10"/>
      <c r="PMQ10" s="10"/>
      <c r="PMR10" s="10"/>
      <c r="PMS10" s="10"/>
      <c r="PMT10" s="10"/>
      <c r="PMU10" s="10"/>
      <c r="PMV10" s="10"/>
      <c r="PMW10" s="10"/>
      <c r="PMX10" s="10"/>
      <c r="PMY10" s="10"/>
      <c r="PMZ10" s="10"/>
      <c r="PNA10" s="10"/>
      <c r="PNB10" s="10"/>
      <c r="PNC10" s="10"/>
      <c r="PND10" s="10"/>
      <c r="PNE10" s="10"/>
      <c r="PNF10" s="10"/>
      <c r="PNG10" s="10"/>
      <c r="PNH10" s="10"/>
      <c r="PNI10" s="10"/>
      <c r="PNJ10" s="10"/>
      <c r="PNK10" s="10"/>
      <c r="PNL10" s="10"/>
      <c r="PNM10" s="10"/>
      <c r="PNN10" s="10"/>
      <c r="PNO10" s="10"/>
      <c r="PNP10" s="10"/>
      <c r="PNQ10" s="10"/>
      <c r="PNR10" s="10"/>
      <c r="PNS10" s="10"/>
      <c r="PNT10" s="10"/>
      <c r="PNU10" s="10"/>
      <c r="PNV10" s="10"/>
      <c r="PNW10" s="10"/>
      <c r="PNX10" s="10"/>
      <c r="PNY10" s="10"/>
      <c r="PNZ10" s="10"/>
      <c r="POA10" s="10"/>
      <c r="POB10" s="10"/>
      <c r="POC10" s="10"/>
      <c r="POD10" s="10"/>
      <c r="POE10" s="10"/>
      <c r="POF10" s="10"/>
      <c r="POG10" s="10"/>
      <c r="POH10" s="10"/>
      <c r="POI10" s="10"/>
      <c r="POJ10" s="10"/>
      <c r="POK10" s="10"/>
      <c r="POL10" s="10"/>
      <c r="POM10" s="10"/>
      <c r="PON10" s="10"/>
      <c r="POO10" s="10"/>
      <c r="POP10" s="10"/>
      <c r="POQ10" s="10"/>
      <c r="POR10" s="10"/>
      <c r="POS10" s="10"/>
      <c r="POT10" s="10"/>
      <c r="POU10" s="10"/>
      <c r="POV10" s="10"/>
      <c r="POW10" s="10"/>
      <c r="POX10" s="10"/>
      <c r="POY10" s="10"/>
      <c r="POZ10" s="10"/>
      <c r="PPA10" s="10"/>
      <c r="PPB10" s="10"/>
      <c r="PPC10" s="10"/>
      <c r="PPD10" s="10"/>
      <c r="PPE10" s="10"/>
      <c r="PPF10" s="10"/>
      <c r="PPG10" s="10"/>
      <c r="PPH10" s="10"/>
      <c r="PPI10" s="10"/>
      <c r="PPJ10" s="10"/>
      <c r="PPK10" s="10"/>
      <c r="PPL10" s="10"/>
      <c r="PPM10" s="10"/>
      <c r="PPN10" s="10"/>
      <c r="PPO10" s="10"/>
      <c r="PPP10" s="10"/>
      <c r="PPQ10" s="10"/>
      <c r="PPR10" s="10"/>
      <c r="PPS10" s="10"/>
      <c r="PPT10" s="10"/>
      <c r="PPU10" s="10"/>
      <c r="PPV10" s="10"/>
      <c r="PPW10" s="10"/>
      <c r="PPX10" s="10"/>
      <c r="PPY10" s="10"/>
      <c r="PPZ10" s="10"/>
      <c r="PQA10" s="10"/>
      <c r="PQB10" s="10"/>
      <c r="PQC10" s="10"/>
      <c r="PQD10" s="10"/>
      <c r="PQE10" s="10"/>
      <c r="PQF10" s="10"/>
      <c r="PQG10" s="10"/>
      <c r="PQH10" s="10"/>
      <c r="PQI10" s="10"/>
      <c r="PQJ10" s="10"/>
      <c r="PQK10" s="10"/>
      <c r="PQL10" s="10"/>
      <c r="PQM10" s="10"/>
      <c r="PQN10" s="10"/>
      <c r="PQO10" s="10"/>
      <c r="PQP10" s="10"/>
      <c r="PQQ10" s="10"/>
      <c r="PQR10" s="10"/>
      <c r="PQS10" s="10"/>
      <c r="PQT10" s="10"/>
      <c r="PQU10" s="10"/>
      <c r="PQV10" s="10"/>
      <c r="PQW10" s="10"/>
      <c r="PQX10" s="10"/>
      <c r="PQY10" s="10"/>
      <c r="PQZ10" s="10"/>
      <c r="PRA10" s="10"/>
      <c r="PRB10" s="10"/>
      <c r="PRC10" s="10"/>
      <c r="PRD10" s="10"/>
      <c r="PRE10" s="10"/>
      <c r="PRF10" s="10"/>
      <c r="PRG10" s="10"/>
      <c r="PRH10" s="10"/>
      <c r="PRI10" s="10"/>
      <c r="PRJ10" s="10"/>
      <c r="PRK10" s="10"/>
      <c r="PRL10" s="10"/>
      <c r="PRM10" s="10"/>
      <c r="PRN10" s="10"/>
      <c r="PRO10" s="10"/>
      <c r="PRP10" s="10"/>
      <c r="PRQ10" s="10"/>
      <c r="PRR10" s="10"/>
      <c r="PRS10" s="10"/>
      <c r="PRT10" s="10"/>
      <c r="PRU10" s="10"/>
      <c r="PRV10" s="10"/>
      <c r="PRW10" s="10"/>
      <c r="PRX10" s="10"/>
      <c r="PRY10" s="10"/>
      <c r="PRZ10" s="10"/>
      <c r="PSA10" s="10"/>
      <c r="PSB10" s="10"/>
      <c r="PSC10" s="10"/>
      <c r="PSD10" s="10"/>
      <c r="PSE10" s="10"/>
      <c r="PSF10" s="10"/>
      <c r="PSG10" s="10"/>
      <c r="PSH10" s="10"/>
      <c r="PSI10" s="10"/>
      <c r="PSJ10" s="10"/>
      <c r="PSK10" s="10"/>
      <c r="PSL10" s="10"/>
      <c r="PSM10" s="10"/>
      <c r="PSN10" s="10"/>
      <c r="PSO10" s="10"/>
      <c r="PSP10" s="10"/>
      <c r="PSQ10" s="10"/>
      <c r="PSR10" s="10"/>
      <c r="PSS10" s="10"/>
      <c r="PST10" s="10"/>
      <c r="PSU10" s="10"/>
      <c r="PSV10" s="10"/>
      <c r="PSW10" s="10"/>
      <c r="PSX10" s="10"/>
      <c r="PSY10" s="10"/>
      <c r="PSZ10" s="10"/>
      <c r="PTA10" s="10"/>
      <c r="PTB10" s="10"/>
      <c r="PTC10" s="10"/>
      <c r="PTD10" s="10"/>
      <c r="PTE10" s="10"/>
      <c r="PTF10" s="10"/>
      <c r="PTG10" s="10"/>
      <c r="PTH10" s="10"/>
      <c r="PTI10" s="10"/>
      <c r="PTJ10" s="10"/>
      <c r="PTK10" s="10"/>
      <c r="PTL10" s="10"/>
      <c r="PTM10" s="10"/>
      <c r="PTN10" s="10"/>
      <c r="PTO10" s="10"/>
      <c r="PTP10" s="10"/>
      <c r="PTQ10" s="10"/>
      <c r="PTR10" s="10"/>
      <c r="PTS10" s="10"/>
      <c r="PTT10" s="10"/>
      <c r="PTU10" s="10"/>
      <c r="PTV10" s="10"/>
      <c r="PTW10" s="10"/>
      <c r="PTX10" s="10"/>
      <c r="PTY10" s="10"/>
      <c r="PTZ10" s="10"/>
      <c r="PUA10" s="10"/>
      <c r="PUB10" s="10"/>
      <c r="PUC10" s="10"/>
      <c r="PUD10" s="10"/>
      <c r="PUE10" s="10"/>
      <c r="PUF10" s="10"/>
      <c r="PUG10" s="10"/>
      <c r="PUH10" s="10"/>
      <c r="PUI10" s="10"/>
      <c r="PUJ10" s="10"/>
      <c r="PUK10" s="10"/>
      <c r="PUL10" s="10"/>
      <c r="PUM10" s="10"/>
      <c r="PUN10" s="10"/>
      <c r="PUO10" s="10"/>
      <c r="PUP10" s="10"/>
      <c r="PUQ10" s="10"/>
      <c r="PUR10" s="10"/>
      <c r="PUS10" s="10"/>
      <c r="PUT10" s="10"/>
      <c r="PUU10" s="10"/>
      <c r="PUV10" s="10"/>
      <c r="PUW10" s="10"/>
      <c r="PUX10" s="10"/>
      <c r="PUY10" s="10"/>
      <c r="PUZ10" s="10"/>
      <c r="PVA10" s="10"/>
      <c r="PVB10" s="10"/>
      <c r="PVC10" s="10"/>
      <c r="PVD10" s="10"/>
      <c r="PVE10" s="10"/>
      <c r="PVF10" s="10"/>
      <c r="PVG10" s="10"/>
      <c r="PVH10" s="10"/>
      <c r="PVI10" s="10"/>
      <c r="PVJ10" s="10"/>
      <c r="PVK10" s="10"/>
      <c r="PVL10" s="10"/>
      <c r="PVM10" s="10"/>
      <c r="PVN10" s="10"/>
      <c r="PVO10" s="10"/>
      <c r="PVP10" s="10"/>
      <c r="PVQ10" s="10"/>
      <c r="PVR10" s="10"/>
      <c r="PVS10" s="10"/>
      <c r="PVT10" s="10"/>
      <c r="PVU10" s="10"/>
      <c r="PVV10" s="10"/>
      <c r="PVW10" s="10"/>
      <c r="PVX10" s="10"/>
      <c r="PVY10" s="10"/>
      <c r="PVZ10" s="10"/>
      <c r="PWA10" s="10"/>
      <c r="PWB10" s="10"/>
      <c r="PWC10" s="10"/>
      <c r="PWD10" s="10"/>
      <c r="PWE10" s="10"/>
      <c r="PWF10" s="10"/>
      <c r="PWG10" s="10"/>
      <c r="PWH10" s="10"/>
      <c r="PWI10" s="10"/>
      <c r="PWJ10" s="10"/>
      <c r="PWK10" s="10"/>
      <c r="PWL10" s="10"/>
      <c r="PWM10" s="10"/>
      <c r="PWN10" s="10"/>
      <c r="PWO10" s="10"/>
      <c r="PWP10" s="10"/>
      <c r="PWQ10" s="10"/>
      <c r="PWR10" s="10"/>
      <c r="PWS10" s="10"/>
      <c r="PWT10" s="10"/>
      <c r="PWU10" s="10"/>
      <c r="PWV10" s="10"/>
      <c r="PWW10" s="10"/>
      <c r="PWX10" s="10"/>
      <c r="PWY10" s="10"/>
      <c r="PWZ10" s="10"/>
      <c r="PXA10" s="10"/>
      <c r="PXB10" s="10"/>
      <c r="PXC10" s="10"/>
      <c r="PXD10" s="10"/>
      <c r="PXE10" s="10"/>
      <c r="PXF10" s="10"/>
      <c r="PXG10" s="10"/>
      <c r="PXH10" s="10"/>
      <c r="PXI10" s="10"/>
      <c r="PXJ10" s="10"/>
      <c r="PXK10" s="10"/>
      <c r="PXL10" s="10"/>
      <c r="PXM10" s="10"/>
      <c r="PXN10" s="10"/>
      <c r="PXO10" s="10"/>
      <c r="PXP10" s="10"/>
      <c r="PXQ10" s="10"/>
      <c r="PXR10" s="10"/>
      <c r="PXS10" s="10"/>
      <c r="PXT10" s="10"/>
      <c r="PXU10" s="10"/>
      <c r="PXV10" s="10"/>
      <c r="PXW10" s="10"/>
      <c r="PXX10" s="10"/>
      <c r="PXY10" s="10"/>
      <c r="PXZ10" s="10"/>
      <c r="PYA10" s="10"/>
      <c r="PYB10" s="10"/>
      <c r="PYC10" s="10"/>
      <c r="PYD10" s="10"/>
      <c r="PYE10" s="10"/>
      <c r="PYF10" s="10"/>
      <c r="PYG10" s="10"/>
      <c r="PYH10" s="10"/>
      <c r="PYI10" s="10"/>
      <c r="PYJ10" s="10"/>
      <c r="PYK10" s="10"/>
      <c r="PYL10" s="10"/>
      <c r="PYM10" s="10"/>
      <c r="PYN10" s="10"/>
      <c r="PYO10" s="10"/>
      <c r="PYP10" s="10"/>
      <c r="PYQ10" s="10"/>
      <c r="PYR10" s="10"/>
      <c r="PYS10" s="10"/>
      <c r="PYT10" s="10"/>
      <c r="PYU10" s="10"/>
      <c r="PYV10" s="10"/>
      <c r="PYW10" s="10"/>
      <c r="PYX10" s="10"/>
      <c r="PYY10" s="10"/>
      <c r="PYZ10" s="10"/>
      <c r="PZA10" s="10"/>
      <c r="PZB10" s="10"/>
      <c r="PZC10" s="10"/>
      <c r="PZD10" s="10"/>
      <c r="PZE10" s="10"/>
      <c r="PZF10" s="10"/>
      <c r="PZG10" s="10"/>
      <c r="PZH10" s="10"/>
      <c r="PZI10" s="10"/>
      <c r="PZJ10" s="10"/>
      <c r="PZK10" s="10"/>
      <c r="PZL10" s="10"/>
      <c r="PZM10" s="10"/>
      <c r="PZN10" s="10"/>
      <c r="PZO10" s="10"/>
      <c r="PZP10" s="10"/>
      <c r="PZQ10" s="10"/>
      <c r="PZR10" s="10"/>
      <c r="PZS10" s="10"/>
      <c r="PZT10" s="10"/>
      <c r="PZU10" s="10"/>
      <c r="PZV10" s="10"/>
      <c r="PZW10" s="10"/>
      <c r="PZX10" s="10"/>
      <c r="PZY10" s="10"/>
      <c r="PZZ10" s="10"/>
      <c r="QAA10" s="10"/>
      <c r="QAB10" s="10"/>
      <c r="QAC10" s="10"/>
      <c r="QAD10" s="10"/>
      <c r="QAE10" s="10"/>
      <c r="QAF10" s="10"/>
      <c r="QAG10" s="10"/>
      <c r="QAH10" s="10"/>
      <c r="QAI10" s="10"/>
      <c r="QAJ10" s="10"/>
      <c r="QAK10" s="10"/>
      <c r="QAL10" s="10"/>
      <c r="QAM10" s="10"/>
      <c r="QAN10" s="10"/>
      <c r="QAO10" s="10"/>
      <c r="QAP10" s="10"/>
      <c r="QAQ10" s="10"/>
      <c r="QAR10" s="10"/>
      <c r="QAS10" s="10"/>
      <c r="QAT10" s="10"/>
      <c r="QAU10" s="10"/>
      <c r="QAV10" s="10"/>
      <c r="QAW10" s="10"/>
      <c r="QAX10" s="10"/>
      <c r="QAY10" s="10"/>
      <c r="QAZ10" s="10"/>
      <c r="QBA10" s="10"/>
      <c r="QBB10" s="10"/>
      <c r="QBC10" s="10"/>
      <c r="QBD10" s="10"/>
      <c r="QBE10" s="10"/>
      <c r="QBF10" s="10"/>
      <c r="QBG10" s="10"/>
      <c r="QBH10" s="10"/>
      <c r="QBI10" s="10"/>
      <c r="QBJ10" s="10"/>
      <c r="QBK10" s="10"/>
      <c r="QBL10" s="10"/>
      <c r="QBM10" s="10"/>
      <c r="QBN10" s="10"/>
      <c r="QBO10" s="10"/>
      <c r="QBP10" s="10"/>
      <c r="QBQ10" s="10"/>
      <c r="QBR10" s="10"/>
      <c r="QBS10" s="10"/>
      <c r="QBT10" s="10"/>
      <c r="QBU10" s="10"/>
      <c r="QBV10" s="10"/>
      <c r="QBW10" s="10"/>
      <c r="QBX10" s="10"/>
      <c r="QBY10" s="10"/>
      <c r="QBZ10" s="10"/>
      <c r="QCA10" s="10"/>
      <c r="QCB10" s="10"/>
      <c r="QCC10" s="10"/>
      <c r="QCD10" s="10"/>
      <c r="QCE10" s="10"/>
      <c r="QCF10" s="10"/>
      <c r="QCG10" s="10"/>
      <c r="QCH10" s="10"/>
      <c r="QCI10" s="10"/>
      <c r="QCJ10" s="10"/>
      <c r="QCK10" s="10"/>
      <c r="QCL10" s="10"/>
      <c r="QCM10" s="10"/>
      <c r="QCN10" s="10"/>
      <c r="QCO10" s="10"/>
      <c r="QCP10" s="10"/>
      <c r="QCQ10" s="10"/>
      <c r="QCR10" s="10"/>
      <c r="QCS10" s="10"/>
      <c r="QCT10" s="10"/>
      <c r="QCU10" s="10"/>
      <c r="QCV10" s="10"/>
      <c r="QCW10" s="10"/>
      <c r="QCX10" s="10"/>
      <c r="QCY10" s="10"/>
      <c r="QCZ10" s="10"/>
      <c r="QDA10" s="10"/>
      <c r="QDB10" s="10"/>
      <c r="QDC10" s="10"/>
      <c r="QDD10" s="10"/>
      <c r="QDE10" s="10"/>
      <c r="QDF10" s="10"/>
      <c r="QDG10" s="10"/>
      <c r="QDH10" s="10"/>
      <c r="QDI10" s="10"/>
      <c r="QDJ10" s="10"/>
      <c r="QDK10" s="10"/>
      <c r="QDL10" s="10"/>
      <c r="QDM10" s="10"/>
      <c r="QDN10" s="10"/>
      <c r="QDO10" s="10"/>
      <c r="QDP10" s="10"/>
      <c r="QDQ10" s="10"/>
      <c r="QDR10" s="10"/>
      <c r="QDS10" s="10"/>
      <c r="QDT10" s="10"/>
      <c r="QDU10" s="10"/>
      <c r="QDV10" s="10"/>
      <c r="QDW10" s="10"/>
      <c r="QDX10" s="10"/>
      <c r="QDY10" s="10"/>
      <c r="QDZ10" s="10"/>
      <c r="QEA10" s="10"/>
      <c r="QEB10" s="10"/>
      <c r="QEC10" s="10"/>
      <c r="QED10" s="10"/>
      <c r="QEE10" s="10"/>
      <c r="QEF10" s="10"/>
      <c r="QEG10" s="10"/>
      <c r="QEH10" s="10"/>
      <c r="QEI10" s="10"/>
      <c r="QEJ10" s="10"/>
      <c r="QEK10" s="10"/>
      <c r="QEL10" s="10"/>
      <c r="QEM10" s="10"/>
      <c r="QEN10" s="10"/>
      <c r="QEO10" s="10"/>
      <c r="QEP10" s="10"/>
      <c r="QEQ10" s="10"/>
      <c r="QER10" s="10"/>
      <c r="QES10" s="10"/>
      <c r="QET10" s="10"/>
      <c r="QEU10" s="10"/>
      <c r="QEV10" s="10"/>
      <c r="QEW10" s="10"/>
      <c r="QEX10" s="10"/>
      <c r="QEY10" s="10"/>
      <c r="QEZ10" s="10"/>
      <c r="QFA10" s="10"/>
      <c r="QFB10" s="10"/>
      <c r="QFC10" s="10"/>
      <c r="QFD10" s="10"/>
      <c r="QFE10" s="10"/>
      <c r="QFF10" s="10"/>
      <c r="QFG10" s="10"/>
      <c r="QFH10" s="10"/>
      <c r="QFI10" s="10"/>
      <c r="QFJ10" s="10"/>
      <c r="QFK10" s="10"/>
      <c r="QFL10" s="10"/>
      <c r="QFM10" s="10"/>
      <c r="QFN10" s="10"/>
      <c r="QFO10" s="10"/>
      <c r="QFP10" s="10"/>
      <c r="QFQ10" s="10"/>
      <c r="QFR10" s="10"/>
      <c r="QFS10" s="10"/>
      <c r="QFT10" s="10"/>
      <c r="QFU10" s="10"/>
      <c r="QFV10" s="10"/>
      <c r="QFW10" s="10"/>
      <c r="QFX10" s="10"/>
      <c r="QFY10" s="10"/>
      <c r="QFZ10" s="10"/>
      <c r="QGA10" s="10"/>
      <c r="QGB10" s="10"/>
      <c r="QGC10" s="10"/>
      <c r="QGD10" s="10"/>
      <c r="QGE10" s="10"/>
      <c r="QGF10" s="10"/>
      <c r="QGG10" s="10"/>
      <c r="QGH10" s="10"/>
      <c r="QGI10" s="10"/>
      <c r="QGJ10" s="10"/>
      <c r="QGK10" s="10"/>
      <c r="QGL10" s="10"/>
      <c r="QGM10" s="10"/>
      <c r="QGN10" s="10"/>
      <c r="QGO10" s="10"/>
      <c r="QGP10" s="10"/>
      <c r="QGQ10" s="10"/>
      <c r="QGR10" s="10"/>
      <c r="QGS10" s="10"/>
      <c r="QGT10" s="10"/>
      <c r="QGU10" s="10"/>
      <c r="QGV10" s="10"/>
      <c r="QGW10" s="10"/>
      <c r="QGX10" s="10"/>
      <c r="QGY10" s="10"/>
      <c r="QGZ10" s="10"/>
      <c r="QHA10" s="10"/>
      <c r="QHB10" s="10"/>
      <c r="QHC10" s="10"/>
      <c r="QHD10" s="10"/>
      <c r="QHE10" s="10"/>
      <c r="QHF10" s="10"/>
      <c r="QHG10" s="10"/>
      <c r="QHH10" s="10"/>
      <c r="QHI10" s="10"/>
      <c r="QHJ10" s="10"/>
      <c r="QHK10" s="10"/>
      <c r="QHL10" s="10"/>
      <c r="QHM10" s="10"/>
      <c r="QHN10" s="10"/>
      <c r="QHO10" s="10"/>
      <c r="QHP10" s="10"/>
      <c r="QHQ10" s="10"/>
      <c r="QHR10" s="10"/>
      <c r="QHS10" s="10"/>
      <c r="QHT10" s="10"/>
      <c r="QHU10" s="10"/>
      <c r="QHV10" s="10"/>
      <c r="QHW10" s="10"/>
      <c r="QHX10" s="10"/>
      <c r="QHY10" s="10"/>
      <c r="QHZ10" s="10"/>
      <c r="QIA10" s="10"/>
      <c r="QIB10" s="10"/>
      <c r="QIC10" s="10"/>
      <c r="QID10" s="10"/>
      <c r="QIE10" s="10"/>
      <c r="QIF10" s="10"/>
      <c r="QIG10" s="10"/>
      <c r="QIH10" s="10"/>
      <c r="QII10" s="10"/>
      <c r="QIJ10" s="10"/>
      <c r="QIK10" s="10"/>
      <c r="QIL10" s="10"/>
      <c r="QIM10" s="10"/>
      <c r="QIN10" s="10"/>
      <c r="QIO10" s="10"/>
      <c r="QIP10" s="10"/>
      <c r="QIQ10" s="10"/>
      <c r="QIR10" s="10"/>
      <c r="QIS10" s="10"/>
      <c r="QIT10" s="10"/>
      <c r="QIU10" s="10"/>
      <c r="QIV10" s="10"/>
      <c r="QIW10" s="10"/>
      <c r="QIX10" s="10"/>
      <c r="QIY10" s="10"/>
      <c r="QIZ10" s="10"/>
      <c r="QJA10" s="10"/>
      <c r="QJB10" s="10"/>
      <c r="QJC10" s="10"/>
      <c r="QJD10" s="10"/>
      <c r="QJE10" s="10"/>
      <c r="QJF10" s="10"/>
      <c r="QJG10" s="10"/>
      <c r="QJH10" s="10"/>
      <c r="QJI10" s="10"/>
      <c r="QJJ10" s="10"/>
      <c r="QJK10" s="10"/>
      <c r="QJL10" s="10"/>
      <c r="QJM10" s="10"/>
      <c r="QJN10" s="10"/>
      <c r="QJO10" s="10"/>
      <c r="QJP10" s="10"/>
      <c r="QJQ10" s="10"/>
      <c r="QJR10" s="10"/>
      <c r="QJS10" s="10"/>
      <c r="QJT10" s="10"/>
      <c r="QJU10" s="10"/>
      <c r="QJV10" s="10"/>
      <c r="QJW10" s="10"/>
      <c r="QJX10" s="10"/>
      <c r="QJY10" s="10"/>
      <c r="QJZ10" s="10"/>
      <c r="QKA10" s="10"/>
      <c r="QKB10" s="10"/>
      <c r="QKC10" s="10"/>
      <c r="QKD10" s="10"/>
      <c r="QKE10" s="10"/>
      <c r="QKF10" s="10"/>
      <c r="QKG10" s="10"/>
      <c r="QKH10" s="10"/>
      <c r="QKI10" s="10"/>
      <c r="QKJ10" s="10"/>
      <c r="QKK10" s="10"/>
      <c r="QKL10" s="10"/>
      <c r="QKM10" s="10"/>
      <c r="QKN10" s="10"/>
      <c r="QKO10" s="10"/>
      <c r="QKP10" s="10"/>
      <c r="QKQ10" s="10"/>
      <c r="QKR10" s="10"/>
      <c r="QKS10" s="10"/>
      <c r="QKT10" s="10"/>
      <c r="QKU10" s="10"/>
      <c r="QKV10" s="10"/>
      <c r="QKW10" s="10"/>
      <c r="QKX10" s="10"/>
      <c r="QKY10" s="10"/>
      <c r="QKZ10" s="10"/>
      <c r="QLA10" s="10"/>
      <c r="QLB10" s="10"/>
      <c r="QLC10" s="10"/>
      <c r="QLD10" s="10"/>
      <c r="QLE10" s="10"/>
      <c r="QLF10" s="10"/>
      <c r="QLG10" s="10"/>
      <c r="QLH10" s="10"/>
      <c r="QLI10" s="10"/>
      <c r="QLJ10" s="10"/>
      <c r="QLK10" s="10"/>
      <c r="QLL10" s="10"/>
      <c r="QLM10" s="10"/>
      <c r="QLN10" s="10"/>
      <c r="QLO10" s="10"/>
      <c r="QLP10" s="10"/>
      <c r="QLQ10" s="10"/>
      <c r="QLR10" s="10"/>
      <c r="QLS10" s="10"/>
      <c r="QLT10" s="10"/>
      <c r="QLU10" s="10"/>
      <c r="QLV10" s="10"/>
      <c r="QLW10" s="10"/>
      <c r="QLX10" s="10"/>
      <c r="QLY10" s="10"/>
      <c r="QLZ10" s="10"/>
      <c r="QMA10" s="10"/>
      <c r="QMB10" s="10"/>
      <c r="QMC10" s="10"/>
      <c r="QMD10" s="10"/>
      <c r="QME10" s="10"/>
      <c r="QMF10" s="10"/>
      <c r="QMG10" s="10"/>
      <c r="QMH10" s="10"/>
      <c r="QMI10" s="10"/>
      <c r="QMJ10" s="10"/>
      <c r="QMK10" s="10"/>
      <c r="QML10" s="10"/>
      <c r="QMM10" s="10"/>
      <c r="QMN10" s="10"/>
      <c r="QMO10" s="10"/>
      <c r="QMP10" s="10"/>
      <c r="QMQ10" s="10"/>
      <c r="QMR10" s="10"/>
      <c r="QMS10" s="10"/>
      <c r="QMT10" s="10"/>
      <c r="QMU10" s="10"/>
      <c r="QMV10" s="10"/>
      <c r="QMW10" s="10"/>
      <c r="QMX10" s="10"/>
      <c r="QMY10" s="10"/>
      <c r="QMZ10" s="10"/>
      <c r="QNA10" s="10"/>
      <c r="QNB10" s="10"/>
      <c r="QNC10" s="10"/>
      <c r="QND10" s="10"/>
      <c r="QNE10" s="10"/>
      <c r="QNF10" s="10"/>
      <c r="QNG10" s="10"/>
      <c r="QNH10" s="10"/>
      <c r="QNI10" s="10"/>
      <c r="QNJ10" s="10"/>
      <c r="QNK10" s="10"/>
      <c r="QNL10" s="10"/>
      <c r="QNM10" s="10"/>
      <c r="QNN10" s="10"/>
      <c r="QNO10" s="10"/>
      <c r="QNP10" s="10"/>
      <c r="QNQ10" s="10"/>
      <c r="QNR10" s="10"/>
      <c r="QNS10" s="10"/>
      <c r="QNT10" s="10"/>
      <c r="QNU10" s="10"/>
      <c r="QNV10" s="10"/>
      <c r="QNW10" s="10"/>
      <c r="QNX10" s="10"/>
      <c r="QNY10" s="10"/>
      <c r="QNZ10" s="10"/>
      <c r="QOA10" s="10"/>
      <c r="QOB10" s="10"/>
      <c r="QOC10" s="10"/>
      <c r="QOD10" s="10"/>
      <c r="QOE10" s="10"/>
      <c r="QOF10" s="10"/>
      <c r="QOG10" s="10"/>
      <c r="QOH10" s="10"/>
      <c r="QOI10" s="10"/>
      <c r="QOJ10" s="10"/>
      <c r="QOK10" s="10"/>
      <c r="QOL10" s="10"/>
      <c r="QOM10" s="10"/>
      <c r="QON10" s="10"/>
      <c r="QOO10" s="10"/>
      <c r="QOP10" s="10"/>
      <c r="QOQ10" s="10"/>
      <c r="QOR10" s="10"/>
      <c r="QOS10" s="10"/>
      <c r="QOT10" s="10"/>
      <c r="QOU10" s="10"/>
      <c r="QOV10" s="10"/>
      <c r="QOW10" s="10"/>
      <c r="QOX10" s="10"/>
      <c r="QOY10" s="10"/>
      <c r="QOZ10" s="10"/>
      <c r="QPA10" s="10"/>
      <c r="QPB10" s="10"/>
      <c r="QPC10" s="10"/>
      <c r="QPD10" s="10"/>
      <c r="QPE10" s="10"/>
      <c r="QPF10" s="10"/>
      <c r="QPG10" s="10"/>
      <c r="QPH10" s="10"/>
      <c r="QPI10" s="10"/>
      <c r="QPJ10" s="10"/>
      <c r="QPK10" s="10"/>
      <c r="QPL10" s="10"/>
      <c r="QPM10" s="10"/>
      <c r="QPN10" s="10"/>
      <c r="QPO10" s="10"/>
      <c r="QPP10" s="10"/>
      <c r="QPQ10" s="10"/>
      <c r="QPR10" s="10"/>
      <c r="QPS10" s="10"/>
      <c r="QPT10" s="10"/>
      <c r="QPU10" s="10"/>
      <c r="QPV10" s="10"/>
      <c r="QPW10" s="10"/>
      <c r="QPX10" s="10"/>
      <c r="QPY10" s="10"/>
      <c r="QPZ10" s="10"/>
      <c r="QQA10" s="10"/>
      <c r="QQB10" s="10"/>
      <c r="QQC10" s="10"/>
      <c r="QQD10" s="10"/>
      <c r="QQE10" s="10"/>
      <c r="QQF10" s="10"/>
      <c r="QQG10" s="10"/>
      <c r="QQH10" s="10"/>
      <c r="QQI10" s="10"/>
      <c r="QQJ10" s="10"/>
      <c r="QQK10" s="10"/>
      <c r="QQL10" s="10"/>
      <c r="QQM10" s="10"/>
      <c r="QQN10" s="10"/>
      <c r="QQO10" s="10"/>
      <c r="QQP10" s="10"/>
      <c r="QQQ10" s="10"/>
      <c r="QQR10" s="10"/>
      <c r="QQS10" s="10"/>
      <c r="QQT10" s="10"/>
      <c r="QQU10" s="10"/>
      <c r="QQV10" s="10"/>
      <c r="QQW10" s="10"/>
      <c r="QQX10" s="10"/>
      <c r="QQY10" s="10"/>
      <c r="QQZ10" s="10"/>
      <c r="QRA10" s="10"/>
      <c r="QRB10" s="10"/>
      <c r="QRC10" s="10"/>
      <c r="QRD10" s="10"/>
      <c r="QRE10" s="10"/>
      <c r="QRF10" s="10"/>
      <c r="QRG10" s="10"/>
      <c r="QRH10" s="10"/>
      <c r="QRI10" s="10"/>
      <c r="QRJ10" s="10"/>
      <c r="QRK10" s="10"/>
      <c r="QRL10" s="10"/>
      <c r="QRM10" s="10"/>
      <c r="QRN10" s="10"/>
      <c r="QRO10" s="10"/>
      <c r="QRP10" s="10"/>
      <c r="QRQ10" s="10"/>
      <c r="QRR10" s="10"/>
      <c r="QRS10" s="10"/>
      <c r="QRT10" s="10"/>
      <c r="QRU10" s="10"/>
      <c r="QRV10" s="10"/>
      <c r="QRW10" s="10"/>
      <c r="QRX10" s="10"/>
      <c r="QRY10" s="10"/>
      <c r="QRZ10" s="10"/>
      <c r="QSA10" s="10"/>
      <c r="QSB10" s="10"/>
      <c r="QSC10" s="10"/>
      <c r="QSD10" s="10"/>
      <c r="QSE10" s="10"/>
      <c r="QSF10" s="10"/>
      <c r="QSG10" s="10"/>
      <c r="QSH10" s="10"/>
      <c r="QSI10" s="10"/>
      <c r="QSJ10" s="10"/>
      <c r="QSK10" s="10"/>
      <c r="QSL10" s="10"/>
      <c r="QSM10" s="10"/>
      <c r="QSN10" s="10"/>
      <c r="QSO10" s="10"/>
      <c r="QSP10" s="10"/>
      <c r="QSQ10" s="10"/>
      <c r="QSR10" s="10"/>
      <c r="QSS10" s="10"/>
      <c r="QST10" s="10"/>
      <c r="QSU10" s="10"/>
      <c r="QSV10" s="10"/>
      <c r="QSW10" s="10"/>
      <c r="QSX10" s="10"/>
      <c r="QSY10" s="10"/>
      <c r="QSZ10" s="10"/>
      <c r="QTA10" s="10"/>
      <c r="QTB10" s="10"/>
      <c r="QTC10" s="10"/>
      <c r="QTD10" s="10"/>
      <c r="QTE10" s="10"/>
      <c r="QTF10" s="10"/>
      <c r="QTG10" s="10"/>
      <c r="QTH10" s="10"/>
      <c r="QTI10" s="10"/>
      <c r="QTJ10" s="10"/>
      <c r="QTK10" s="10"/>
      <c r="QTL10" s="10"/>
      <c r="QTM10" s="10"/>
      <c r="QTN10" s="10"/>
      <c r="QTO10" s="10"/>
      <c r="QTP10" s="10"/>
      <c r="QTQ10" s="10"/>
      <c r="QTR10" s="10"/>
      <c r="QTS10" s="10"/>
      <c r="QTT10" s="10"/>
      <c r="QTU10" s="10"/>
      <c r="QTV10" s="10"/>
      <c r="QTW10" s="10"/>
      <c r="QTX10" s="10"/>
      <c r="QTY10" s="10"/>
      <c r="QTZ10" s="10"/>
      <c r="QUA10" s="10"/>
      <c r="QUB10" s="10"/>
      <c r="QUC10" s="10"/>
      <c r="QUD10" s="10"/>
      <c r="QUE10" s="10"/>
      <c r="QUF10" s="10"/>
      <c r="QUG10" s="10"/>
      <c r="QUH10" s="10"/>
      <c r="QUI10" s="10"/>
      <c r="QUJ10" s="10"/>
      <c r="QUK10" s="10"/>
      <c r="QUL10" s="10"/>
      <c r="QUM10" s="10"/>
      <c r="QUN10" s="10"/>
      <c r="QUO10" s="10"/>
      <c r="QUP10" s="10"/>
      <c r="QUQ10" s="10"/>
      <c r="QUR10" s="10"/>
      <c r="QUS10" s="10"/>
      <c r="QUT10" s="10"/>
      <c r="QUU10" s="10"/>
      <c r="QUV10" s="10"/>
      <c r="QUW10" s="10"/>
      <c r="QUX10" s="10"/>
      <c r="QUY10" s="10"/>
      <c r="QUZ10" s="10"/>
      <c r="QVA10" s="10"/>
      <c r="QVB10" s="10"/>
      <c r="QVC10" s="10"/>
      <c r="QVD10" s="10"/>
      <c r="QVE10" s="10"/>
      <c r="QVF10" s="10"/>
      <c r="QVG10" s="10"/>
      <c r="QVH10" s="10"/>
      <c r="QVI10" s="10"/>
      <c r="QVJ10" s="10"/>
      <c r="QVK10" s="10"/>
      <c r="QVL10" s="10"/>
      <c r="QVM10" s="10"/>
      <c r="QVN10" s="10"/>
      <c r="QVO10" s="10"/>
      <c r="QVP10" s="10"/>
      <c r="QVQ10" s="10"/>
      <c r="QVR10" s="10"/>
      <c r="QVS10" s="10"/>
      <c r="QVT10" s="10"/>
      <c r="QVU10" s="10"/>
      <c r="QVV10" s="10"/>
      <c r="QVW10" s="10"/>
      <c r="QVX10" s="10"/>
      <c r="QVY10" s="10"/>
      <c r="QVZ10" s="10"/>
      <c r="QWA10" s="10"/>
      <c r="QWB10" s="10"/>
      <c r="QWC10" s="10"/>
      <c r="QWD10" s="10"/>
      <c r="QWE10" s="10"/>
      <c r="QWF10" s="10"/>
      <c r="QWG10" s="10"/>
      <c r="QWH10" s="10"/>
      <c r="QWI10" s="10"/>
      <c r="QWJ10" s="10"/>
      <c r="QWK10" s="10"/>
      <c r="QWL10" s="10"/>
      <c r="QWM10" s="10"/>
      <c r="QWN10" s="10"/>
      <c r="QWO10" s="10"/>
      <c r="QWP10" s="10"/>
      <c r="QWQ10" s="10"/>
      <c r="QWR10" s="10"/>
      <c r="QWS10" s="10"/>
      <c r="QWT10" s="10"/>
      <c r="QWU10" s="10"/>
      <c r="QWV10" s="10"/>
      <c r="QWW10" s="10"/>
      <c r="QWX10" s="10"/>
      <c r="QWY10" s="10"/>
      <c r="QWZ10" s="10"/>
      <c r="QXA10" s="10"/>
      <c r="QXB10" s="10"/>
      <c r="QXC10" s="10"/>
      <c r="QXD10" s="10"/>
      <c r="QXE10" s="10"/>
      <c r="QXF10" s="10"/>
      <c r="QXG10" s="10"/>
      <c r="QXH10" s="10"/>
      <c r="QXI10" s="10"/>
      <c r="QXJ10" s="10"/>
      <c r="QXK10" s="10"/>
      <c r="QXL10" s="10"/>
      <c r="QXM10" s="10"/>
      <c r="QXN10" s="10"/>
      <c r="QXO10" s="10"/>
      <c r="QXP10" s="10"/>
      <c r="QXQ10" s="10"/>
      <c r="QXR10" s="10"/>
      <c r="QXS10" s="10"/>
      <c r="QXT10" s="10"/>
      <c r="QXU10" s="10"/>
      <c r="QXV10" s="10"/>
      <c r="QXW10" s="10"/>
      <c r="QXX10" s="10"/>
      <c r="QXY10" s="10"/>
      <c r="QXZ10" s="10"/>
      <c r="QYA10" s="10"/>
      <c r="QYB10" s="10"/>
      <c r="QYC10" s="10"/>
      <c r="QYD10" s="10"/>
      <c r="QYE10" s="10"/>
      <c r="QYF10" s="10"/>
      <c r="QYG10" s="10"/>
      <c r="QYH10" s="10"/>
      <c r="QYI10" s="10"/>
      <c r="QYJ10" s="10"/>
      <c r="QYK10" s="10"/>
      <c r="QYL10" s="10"/>
      <c r="QYM10" s="10"/>
      <c r="QYN10" s="10"/>
      <c r="QYO10" s="10"/>
      <c r="QYP10" s="10"/>
      <c r="QYQ10" s="10"/>
      <c r="QYR10" s="10"/>
      <c r="QYS10" s="10"/>
      <c r="QYT10" s="10"/>
      <c r="QYU10" s="10"/>
      <c r="QYV10" s="10"/>
      <c r="QYW10" s="10"/>
      <c r="QYX10" s="10"/>
      <c r="QYY10" s="10"/>
      <c r="QYZ10" s="10"/>
      <c r="QZA10" s="10"/>
      <c r="QZB10" s="10"/>
      <c r="QZC10" s="10"/>
      <c r="QZD10" s="10"/>
      <c r="QZE10" s="10"/>
      <c r="QZF10" s="10"/>
      <c r="QZG10" s="10"/>
      <c r="QZH10" s="10"/>
      <c r="QZI10" s="10"/>
      <c r="QZJ10" s="10"/>
      <c r="QZK10" s="10"/>
      <c r="QZL10" s="10"/>
      <c r="QZM10" s="10"/>
      <c r="QZN10" s="10"/>
      <c r="QZO10" s="10"/>
      <c r="QZP10" s="10"/>
      <c r="QZQ10" s="10"/>
      <c r="QZR10" s="10"/>
      <c r="QZS10" s="10"/>
      <c r="QZT10" s="10"/>
      <c r="QZU10" s="10"/>
      <c r="QZV10" s="10"/>
      <c r="QZW10" s="10"/>
      <c r="QZX10" s="10"/>
      <c r="QZY10" s="10"/>
      <c r="QZZ10" s="10"/>
      <c r="RAA10" s="10"/>
      <c r="RAB10" s="10"/>
      <c r="RAC10" s="10"/>
      <c r="RAD10" s="10"/>
      <c r="RAE10" s="10"/>
      <c r="RAF10" s="10"/>
      <c r="RAG10" s="10"/>
      <c r="RAH10" s="10"/>
      <c r="RAI10" s="10"/>
      <c r="RAJ10" s="10"/>
      <c r="RAK10" s="10"/>
      <c r="RAL10" s="10"/>
      <c r="RAM10" s="10"/>
      <c r="RAN10" s="10"/>
      <c r="RAO10" s="10"/>
      <c r="RAP10" s="10"/>
      <c r="RAQ10" s="10"/>
      <c r="RAR10" s="10"/>
      <c r="RAS10" s="10"/>
      <c r="RAT10" s="10"/>
      <c r="RAU10" s="10"/>
      <c r="RAV10" s="10"/>
      <c r="RAW10" s="10"/>
      <c r="RAX10" s="10"/>
      <c r="RAY10" s="10"/>
      <c r="RAZ10" s="10"/>
      <c r="RBA10" s="10"/>
      <c r="RBB10" s="10"/>
      <c r="RBC10" s="10"/>
      <c r="RBD10" s="10"/>
      <c r="RBE10" s="10"/>
      <c r="RBF10" s="10"/>
      <c r="RBG10" s="10"/>
      <c r="RBH10" s="10"/>
      <c r="RBI10" s="10"/>
      <c r="RBJ10" s="10"/>
      <c r="RBK10" s="10"/>
      <c r="RBL10" s="10"/>
      <c r="RBM10" s="10"/>
      <c r="RBN10" s="10"/>
      <c r="RBO10" s="10"/>
      <c r="RBP10" s="10"/>
      <c r="RBQ10" s="10"/>
      <c r="RBR10" s="10"/>
      <c r="RBS10" s="10"/>
      <c r="RBT10" s="10"/>
      <c r="RBU10" s="10"/>
      <c r="RBV10" s="10"/>
      <c r="RBW10" s="10"/>
      <c r="RBX10" s="10"/>
      <c r="RBY10" s="10"/>
      <c r="RBZ10" s="10"/>
      <c r="RCA10" s="10"/>
      <c r="RCB10" s="10"/>
      <c r="RCC10" s="10"/>
      <c r="RCD10" s="10"/>
      <c r="RCE10" s="10"/>
      <c r="RCF10" s="10"/>
      <c r="RCG10" s="10"/>
      <c r="RCH10" s="10"/>
      <c r="RCI10" s="10"/>
      <c r="RCJ10" s="10"/>
      <c r="RCK10" s="10"/>
      <c r="RCL10" s="10"/>
      <c r="RCM10" s="10"/>
      <c r="RCN10" s="10"/>
      <c r="RCO10" s="10"/>
      <c r="RCP10" s="10"/>
      <c r="RCQ10" s="10"/>
      <c r="RCR10" s="10"/>
      <c r="RCS10" s="10"/>
      <c r="RCT10" s="10"/>
      <c r="RCU10" s="10"/>
      <c r="RCV10" s="10"/>
      <c r="RCW10" s="10"/>
      <c r="RCX10" s="10"/>
      <c r="RCY10" s="10"/>
      <c r="RCZ10" s="10"/>
      <c r="RDA10" s="10"/>
      <c r="RDB10" s="10"/>
      <c r="RDC10" s="10"/>
      <c r="RDD10" s="10"/>
      <c r="RDE10" s="10"/>
      <c r="RDF10" s="10"/>
      <c r="RDG10" s="10"/>
      <c r="RDH10" s="10"/>
      <c r="RDI10" s="10"/>
      <c r="RDJ10" s="10"/>
      <c r="RDK10" s="10"/>
      <c r="RDL10" s="10"/>
      <c r="RDM10" s="10"/>
      <c r="RDN10" s="10"/>
      <c r="RDO10" s="10"/>
      <c r="RDP10" s="10"/>
      <c r="RDQ10" s="10"/>
      <c r="RDR10" s="10"/>
      <c r="RDS10" s="10"/>
      <c r="RDT10" s="10"/>
      <c r="RDU10" s="10"/>
      <c r="RDV10" s="10"/>
      <c r="RDW10" s="10"/>
      <c r="RDX10" s="10"/>
      <c r="RDY10" s="10"/>
      <c r="RDZ10" s="10"/>
      <c r="REA10" s="10"/>
      <c r="REB10" s="10"/>
      <c r="REC10" s="10"/>
      <c r="RED10" s="10"/>
      <c r="REE10" s="10"/>
      <c r="REF10" s="10"/>
      <c r="REG10" s="10"/>
      <c r="REH10" s="10"/>
      <c r="REI10" s="10"/>
      <c r="REJ10" s="10"/>
      <c r="REK10" s="10"/>
      <c r="REL10" s="10"/>
      <c r="REM10" s="10"/>
      <c r="REN10" s="10"/>
      <c r="REO10" s="10"/>
      <c r="REP10" s="10"/>
      <c r="REQ10" s="10"/>
      <c r="RER10" s="10"/>
      <c r="RES10" s="10"/>
      <c r="RET10" s="10"/>
      <c r="REU10" s="10"/>
      <c r="REV10" s="10"/>
      <c r="REW10" s="10"/>
      <c r="REX10" s="10"/>
      <c r="REY10" s="10"/>
      <c r="REZ10" s="10"/>
      <c r="RFA10" s="10"/>
      <c r="RFB10" s="10"/>
      <c r="RFC10" s="10"/>
      <c r="RFD10" s="10"/>
      <c r="RFE10" s="10"/>
      <c r="RFF10" s="10"/>
      <c r="RFG10" s="10"/>
      <c r="RFH10" s="10"/>
      <c r="RFI10" s="10"/>
      <c r="RFJ10" s="10"/>
      <c r="RFK10" s="10"/>
      <c r="RFL10" s="10"/>
      <c r="RFM10" s="10"/>
      <c r="RFN10" s="10"/>
      <c r="RFO10" s="10"/>
      <c r="RFP10" s="10"/>
      <c r="RFQ10" s="10"/>
      <c r="RFR10" s="10"/>
      <c r="RFS10" s="10"/>
      <c r="RFT10" s="10"/>
      <c r="RFU10" s="10"/>
      <c r="RFV10" s="10"/>
      <c r="RFW10" s="10"/>
      <c r="RFX10" s="10"/>
      <c r="RFY10" s="10"/>
      <c r="RFZ10" s="10"/>
      <c r="RGA10" s="10"/>
      <c r="RGB10" s="10"/>
      <c r="RGC10" s="10"/>
      <c r="RGD10" s="10"/>
      <c r="RGE10" s="10"/>
      <c r="RGF10" s="10"/>
      <c r="RGG10" s="10"/>
      <c r="RGH10" s="10"/>
      <c r="RGI10" s="10"/>
      <c r="RGJ10" s="10"/>
      <c r="RGK10" s="10"/>
      <c r="RGL10" s="10"/>
      <c r="RGM10" s="10"/>
      <c r="RGN10" s="10"/>
      <c r="RGO10" s="10"/>
      <c r="RGP10" s="10"/>
      <c r="RGQ10" s="10"/>
      <c r="RGR10" s="10"/>
      <c r="RGS10" s="10"/>
      <c r="RGT10" s="10"/>
      <c r="RGU10" s="10"/>
      <c r="RGV10" s="10"/>
      <c r="RGW10" s="10"/>
      <c r="RGX10" s="10"/>
      <c r="RGY10" s="10"/>
      <c r="RGZ10" s="10"/>
      <c r="RHA10" s="10"/>
      <c r="RHB10" s="10"/>
      <c r="RHC10" s="10"/>
      <c r="RHD10" s="10"/>
      <c r="RHE10" s="10"/>
      <c r="RHF10" s="10"/>
      <c r="RHG10" s="10"/>
      <c r="RHH10" s="10"/>
      <c r="RHI10" s="10"/>
      <c r="RHJ10" s="10"/>
      <c r="RHK10" s="10"/>
      <c r="RHL10" s="10"/>
      <c r="RHM10" s="10"/>
      <c r="RHN10" s="10"/>
      <c r="RHO10" s="10"/>
      <c r="RHP10" s="10"/>
      <c r="RHQ10" s="10"/>
      <c r="RHR10" s="10"/>
      <c r="RHS10" s="10"/>
      <c r="RHT10" s="10"/>
      <c r="RHU10" s="10"/>
      <c r="RHV10" s="10"/>
      <c r="RHW10" s="10"/>
      <c r="RHX10" s="10"/>
      <c r="RHY10" s="10"/>
      <c r="RHZ10" s="10"/>
      <c r="RIA10" s="10"/>
      <c r="RIB10" s="10"/>
      <c r="RIC10" s="10"/>
      <c r="RID10" s="10"/>
      <c r="RIE10" s="10"/>
      <c r="RIF10" s="10"/>
      <c r="RIG10" s="10"/>
      <c r="RIH10" s="10"/>
      <c r="RII10" s="10"/>
      <c r="RIJ10" s="10"/>
      <c r="RIK10" s="10"/>
      <c r="RIL10" s="10"/>
      <c r="RIM10" s="10"/>
      <c r="RIN10" s="10"/>
      <c r="RIO10" s="10"/>
      <c r="RIP10" s="10"/>
      <c r="RIQ10" s="10"/>
      <c r="RIR10" s="10"/>
      <c r="RIS10" s="10"/>
      <c r="RIT10" s="10"/>
      <c r="RIU10" s="10"/>
      <c r="RIV10" s="10"/>
      <c r="RIW10" s="10"/>
      <c r="RIX10" s="10"/>
      <c r="RIY10" s="10"/>
      <c r="RIZ10" s="10"/>
      <c r="RJA10" s="10"/>
      <c r="RJB10" s="10"/>
      <c r="RJC10" s="10"/>
      <c r="RJD10" s="10"/>
      <c r="RJE10" s="10"/>
      <c r="RJF10" s="10"/>
      <c r="RJG10" s="10"/>
      <c r="RJH10" s="10"/>
      <c r="RJI10" s="10"/>
      <c r="RJJ10" s="10"/>
      <c r="RJK10" s="10"/>
      <c r="RJL10" s="10"/>
      <c r="RJM10" s="10"/>
      <c r="RJN10" s="10"/>
      <c r="RJO10" s="10"/>
      <c r="RJP10" s="10"/>
      <c r="RJQ10" s="10"/>
      <c r="RJR10" s="10"/>
      <c r="RJS10" s="10"/>
      <c r="RJT10" s="10"/>
      <c r="RJU10" s="10"/>
      <c r="RJV10" s="10"/>
      <c r="RJW10" s="10"/>
      <c r="RJX10" s="10"/>
      <c r="RJY10" s="10"/>
      <c r="RJZ10" s="10"/>
      <c r="RKA10" s="10"/>
      <c r="RKB10" s="10"/>
      <c r="RKC10" s="10"/>
      <c r="RKD10" s="10"/>
      <c r="RKE10" s="10"/>
      <c r="RKF10" s="10"/>
      <c r="RKG10" s="10"/>
      <c r="RKH10" s="10"/>
      <c r="RKI10" s="10"/>
      <c r="RKJ10" s="10"/>
      <c r="RKK10" s="10"/>
      <c r="RKL10" s="10"/>
      <c r="RKM10" s="10"/>
      <c r="RKN10" s="10"/>
      <c r="RKO10" s="10"/>
      <c r="RKP10" s="10"/>
      <c r="RKQ10" s="10"/>
      <c r="RKR10" s="10"/>
      <c r="RKS10" s="10"/>
      <c r="RKT10" s="10"/>
      <c r="RKU10" s="10"/>
      <c r="RKV10" s="10"/>
      <c r="RKW10" s="10"/>
      <c r="RKX10" s="10"/>
      <c r="RKY10" s="10"/>
      <c r="RKZ10" s="10"/>
      <c r="RLA10" s="10"/>
      <c r="RLB10" s="10"/>
      <c r="RLC10" s="10"/>
      <c r="RLD10" s="10"/>
      <c r="RLE10" s="10"/>
      <c r="RLF10" s="10"/>
      <c r="RLG10" s="10"/>
      <c r="RLH10" s="10"/>
      <c r="RLI10" s="10"/>
      <c r="RLJ10" s="10"/>
      <c r="RLK10" s="10"/>
      <c r="RLL10" s="10"/>
      <c r="RLM10" s="10"/>
      <c r="RLN10" s="10"/>
      <c r="RLO10" s="10"/>
      <c r="RLP10" s="10"/>
      <c r="RLQ10" s="10"/>
      <c r="RLR10" s="10"/>
      <c r="RLS10" s="10"/>
      <c r="RLT10" s="10"/>
      <c r="RLU10" s="10"/>
      <c r="RLV10" s="10"/>
      <c r="RLW10" s="10"/>
      <c r="RLX10" s="10"/>
      <c r="RLY10" s="10"/>
      <c r="RLZ10" s="10"/>
      <c r="RMA10" s="10"/>
      <c r="RMB10" s="10"/>
      <c r="RMC10" s="10"/>
      <c r="RMD10" s="10"/>
      <c r="RME10" s="10"/>
      <c r="RMF10" s="10"/>
      <c r="RMG10" s="10"/>
      <c r="RMH10" s="10"/>
      <c r="RMI10" s="10"/>
      <c r="RMJ10" s="10"/>
      <c r="RMK10" s="10"/>
      <c r="RML10" s="10"/>
      <c r="RMM10" s="10"/>
      <c r="RMN10" s="10"/>
      <c r="RMO10" s="10"/>
      <c r="RMP10" s="10"/>
      <c r="RMQ10" s="10"/>
      <c r="RMR10" s="10"/>
      <c r="RMS10" s="10"/>
      <c r="RMT10" s="10"/>
      <c r="RMU10" s="10"/>
      <c r="RMV10" s="10"/>
      <c r="RMW10" s="10"/>
      <c r="RMX10" s="10"/>
      <c r="RMY10" s="10"/>
      <c r="RMZ10" s="10"/>
      <c r="RNA10" s="10"/>
      <c r="RNB10" s="10"/>
      <c r="RNC10" s="10"/>
      <c r="RND10" s="10"/>
      <c r="RNE10" s="10"/>
      <c r="RNF10" s="10"/>
      <c r="RNG10" s="10"/>
      <c r="RNH10" s="10"/>
      <c r="RNI10" s="10"/>
      <c r="RNJ10" s="10"/>
      <c r="RNK10" s="10"/>
      <c r="RNL10" s="10"/>
      <c r="RNM10" s="10"/>
      <c r="RNN10" s="10"/>
      <c r="RNO10" s="10"/>
      <c r="RNP10" s="10"/>
      <c r="RNQ10" s="10"/>
      <c r="RNR10" s="10"/>
      <c r="RNS10" s="10"/>
      <c r="RNT10" s="10"/>
      <c r="RNU10" s="10"/>
      <c r="RNV10" s="10"/>
      <c r="RNW10" s="10"/>
      <c r="RNX10" s="10"/>
      <c r="RNY10" s="10"/>
      <c r="RNZ10" s="10"/>
      <c r="ROA10" s="10"/>
      <c r="ROB10" s="10"/>
      <c r="ROC10" s="10"/>
      <c r="ROD10" s="10"/>
      <c r="ROE10" s="10"/>
      <c r="ROF10" s="10"/>
      <c r="ROG10" s="10"/>
      <c r="ROH10" s="10"/>
      <c r="ROI10" s="10"/>
      <c r="ROJ10" s="10"/>
      <c r="ROK10" s="10"/>
      <c r="ROL10" s="10"/>
      <c r="ROM10" s="10"/>
      <c r="RON10" s="10"/>
      <c r="ROO10" s="10"/>
      <c r="ROP10" s="10"/>
      <c r="ROQ10" s="10"/>
      <c r="ROR10" s="10"/>
      <c r="ROS10" s="10"/>
      <c r="ROT10" s="10"/>
      <c r="ROU10" s="10"/>
      <c r="ROV10" s="10"/>
      <c r="ROW10" s="10"/>
      <c r="ROX10" s="10"/>
      <c r="ROY10" s="10"/>
      <c r="ROZ10" s="10"/>
      <c r="RPA10" s="10"/>
      <c r="RPB10" s="10"/>
      <c r="RPC10" s="10"/>
      <c r="RPD10" s="10"/>
      <c r="RPE10" s="10"/>
      <c r="RPF10" s="10"/>
      <c r="RPG10" s="10"/>
      <c r="RPH10" s="10"/>
      <c r="RPI10" s="10"/>
      <c r="RPJ10" s="10"/>
      <c r="RPK10" s="10"/>
      <c r="RPL10" s="10"/>
      <c r="RPM10" s="10"/>
      <c r="RPN10" s="10"/>
      <c r="RPO10" s="10"/>
      <c r="RPP10" s="10"/>
      <c r="RPQ10" s="10"/>
      <c r="RPR10" s="10"/>
      <c r="RPS10" s="10"/>
      <c r="RPT10" s="10"/>
      <c r="RPU10" s="10"/>
      <c r="RPV10" s="10"/>
      <c r="RPW10" s="10"/>
      <c r="RPX10" s="10"/>
      <c r="RPY10" s="10"/>
      <c r="RPZ10" s="10"/>
      <c r="RQA10" s="10"/>
      <c r="RQB10" s="10"/>
      <c r="RQC10" s="10"/>
      <c r="RQD10" s="10"/>
      <c r="RQE10" s="10"/>
      <c r="RQF10" s="10"/>
      <c r="RQG10" s="10"/>
      <c r="RQH10" s="10"/>
      <c r="RQI10" s="10"/>
      <c r="RQJ10" s="10"/>
      <c r="RQK10" s="10"/>
      <c r="RQL10" s="10"/>
      <c r="RQM10" s="10"/>
      <c r="RQN10" s="10"/>
      <c r="RQO10" s="10"/>
      <c r="RQP10" s="10"/>
      <c r="RQQ10" s="10"/>
      <c r="RQR10" s="10"/>
      <c r="RQS10" s="10"/>
      <c r="RQT10" s="10"/>
      <c r="RQU10" s="10"/>
      <c r="RQV10" s="10"/>
      <c r="RQW10" s="10"/>
      <c r="RQX10" s="10"/>
      <c r="RQY10" s="10"/>
      <c r="RQZ10" s="10"/>
      <c r="RRA10" s="10"/>
      <c r="RRB10" s="10"/>
      <c r="RRC10" s="10"/>
      <c r="RRD10" s="10"/>
      <c r="RRE10" s="10"/>
      <c r="RRF10" s="10"/>
      <c r="RRG10" s="10"/>
      <c r="RRH10" s="10"/>
      <c r="RRI10" s="10"/>
      <c r="RRJ10" s="10"/>
      <c r="RRK10" s="10"/>
      <c r="RRL10" s="10"/>
      <c r="RRM10" s="10"/>
      <c r="RRN10" s="10"/>
      <c r="RRO10" s="10"/>
      <c r="RRP10" s="10"/>
      <c r="RRQ10" s="10"/>
      <c r="RRR10" s="10"/>
      <c r="RRS10" s="10"/>
      <c r="RRT10" s="10"/>
      <c r="RRU10" s="10"/>
      <c r="RRV10" s="10"/>
      <c r="RRW10" s="10"/>
      <c r="RRX10" s="10"/>
      <c r="RRY10" s="10"/>
      <c r="RRZ10" s="10"/>
      <c r="RSA10" s="10"/>
      <c r="RSB10" s="10"/>
      <c r="RSC10" s="10"/>
      <c r="RSD10" s="10"/>
      <c r="RSE10" s="10"/>
      <c r="RSF10" s="10"/>
      <c r="RSG10" s="10"/>
      <c r="RSH10" s="10"/>
      <c r="RSI10" s="10"/>
      <c r="RSJ10" s="10"/>
      <c r="RSK10" s="10"/>
      <c r="RSL10" s="10"/>
      <c r="RSM10" s="10"/>
      <c r="RSN10" s="10"/>
      <c r="RSO10" s="10"/>
      <c r="RSP10" s="10"/>
      <c r="RSQ10" s="10"/>
      <c r="RSR10" s="10"/>
      <c r="RSS10" s="10"/>
      <c r="RST10" s="10"/>
      <c r="RSU10" s="10"/>
      <c r="RSV10" s="10"/>
      <c r="RSW10" s="10"/>
      <c r="RSX10" s="10"/>
      <c r="RSY10" s="10"/>
      <c r="RSZ10" s="10"/>
      <c r="RTA10" s="10"/>
      <c r="RTB10" s="10"/>
      <c r="RTC10" s="10"/>
      <c r="RTD10" s="10"/>
      <c r="RTE10" s="10"/>
      <c r="RTF10" s="10"/>
      <c r="RTG10" s="10"/>
      <c r="RTH10" s="10"/>
      <c r="RTI10" s="10"/>
      <c r="RTJ10" s="10"/>
      <c r="RTK10" s="10"/>
      <c r="RTL10" s="10"/>
      <c r="RTM10" s="10"/>
      <c r="RTN10" s="10"/>
      <c r="RTO10" s="10"/>
      <c r="RTP10" s="10"/>
      <c r="RTQ10" s="10"/>
      <c r="RTR10" s="10"/>
      <c r="RTS10" s="10"/>
      <c r="RTT10" s="10"/>
      <c r="RTU10" s="10"/>
      <c r="RTV10" s="10"/>
      <c r="RTW10" s="10"/>
      <c r="RTX10" s="10"/>
      <c r="RTY10" s="10"/>
      <c r="RTZ10" s="10"/>
      <c r="RUA10" s="10"/>
      <c r="RUB10" s="10"/>
      <c r="RUC10" s="10"/>
      <c r="RUD10" s="10"/>
      <c r="RUE10" s="10"/>
      <c r="RUF10" s="10"/>
      <c r="RUG10" s="10"/>
      <c r="RUH10" s="10"/>
      <c r="RUI10" s="10"/>
      <c r="RUJ10" s="10"/>
      <c r="RUK10" s="10"/>
      <c r="RUL10" s="10"/>
      <c r="RUM10" s="10"/>
      <c r="RUN10" s="10"/>
      <c r="RUO10" s="10"/>
      <c r="RUP10" s="10"/>
      <c r="RUQ10" s="10"/>
      <c r="RUR10" s="10"/>
      <c r="RUS10" s="10"/>
      <c r="RUT10" s="10"/>
      <c r="RUU10" s="10"/>
      <c r="RUV10" s="10"/>
      <c r="RUW10" s="10"/>
      <c r="RUX10" s="10"/>
      <c r="RUY10" s="10"/>
      <c r="RUZ10" s="10"/>
      <c r="RVA10" s="10"/>
      <c r="RVB10" s="10"/>
      <c r="RVC10" s="10"/>
      <c r="RVD10" s="10"/>
      <c r="RVE10" s="10"/>
      <c r="RVF10" s="10"/>
      <c r="RVG10" s="10"/>
      <c r="RVH10" s="10"/>
      <c r="RVI10" s="10"/>
      <c r="RVJ10" s="10"/>
      <c r="RVK10" s="10"/>
      <c r="RVL10" s="10"/>
      <c r="RVM10" s="10"/>
      <c r="RVN10" s="10"/>
      <c r="RVO10" s="10"/>
      <c r="RVP10" s="10"/>
      <c r="RVQ10" s="10"/>
      <c r="RVR10" s="10"/>
      <c r="RVS10" s="10"/>
      <c r="RVT10" s="10"/>
      <c r="RVU10" s="10"/>
      <c r="RVV10" s="10"/>
      <c r="RVW10" s="10"/>
      <c r="RVX10" s="10"/>
      <c r="RVY10" s="10"/>
      <c r="RVZ10" s="10"/>
      <c r="RWA10" s="10"/>
      <c r="RWB10" s="10"/>
      <c r="RWC10" s="10"/>
      <c r="RWD10" s="10"/>
      <c r="RWE10" s="10"/>
      <c r="RWF10" s="10"/>
      <c r="RWG10" s="10"/>
      <c r="RWH10" s="10"/>
      <c r="RWI10" s="10"/>
      <c r="RWJ10" s="10"/>
      <c r="RWK10" s="10"/>
      <c r="RWL10" s="10"/>
      <c r="RWM10" s="10"/>
      <c r="RWN10" s="10"/>
      <c r="RWO10" s="10"/>
      <c r="RWP10" s="10"/>
      <c r="RWQ10" s="10"/>
      <c r="RWR10" s="10"/>
      <c r="RWS10" s="10"/>
      <c r="RWT10" s="10"/>
      <c r="RWU10" s="10"/>
      <c r="RWV10" s="10"/>
      <c r="RWW10" s="10"/>
      <c r="RWX10" s="10"/>
      <c r="RWY10" s="10"/>
      <c r="RWZ10" s="10"/>
      <c r="RXA10" s="10"/>
      <c r="RXB10" s="10"/>
      <c r="RXC10" s="10"/>
      <c r="RXD10" s="10"/>
      <c r="RXE10" s="10"/>
      <c r="RXF10" s="10"/>
      <c r="RXG10" s="10"/>
      <c r="RXH10" s="10"/>
      <c r="RXI10" s="10"/>
      <c r="RXJ10" s="10"/>
      <c r="RXK10" s="10"/>
      <c r="RXL10" s="10"/>
      <c r="RXM10" s="10"/>
      <c r="RXN10" s="10"/>
      <c r="RXO10" s="10"/>
      <c r="RXP10" s="10"/>
      <c r="RXQ10" s="10"/>
      <c r="RXR10" s="10"/>
      <c r="RXS10" s="10"/>
      <c r="RXT10" s="10"/>
      <c r="RXU10" s="10"/>
      <c r="RXV10" s="10"/>
      <c r="RXW10" s="10"/>
      <c r="RXX10" s="10"/>
      <c r="RXY10" s="10"/>
      <c r="RXZ10" s="10"/>
      <c r="RYA10" s="10"/>
      <c r="RYB10" s="10"/>
      <c r="RYC10" s="10"/>
      <c r="RYD10" s="10"/>
      <c r="RYE10" s="10"/>
      <c r="RYF10" s="10"/>
      <c r="RYG10" s="10"/>
      <c r="RYH10" s="10"/>
      <c r="RYI10" s="10"/>
      <c r="RYJ10" s="10"/>
      <c r="RYK10" s="10"/>
      <c r="RYL10" s="10"/>
      <c r="RYM10" s="10"/>
      <c r="RYN10" s="10"/>
      <c r="RYO10" s="10"/>
      <c r="RYP10" s="10"/>
      <c r="RYQ10" s="10"/>
      <c r="RYR10" s="10"/>
      <c r="RYS10" s="10"/>
      <c r="RYT10" s="10"/>
      <c r="RYU10" s="10"/>
      <c r="RYV10" s="10"/>
      <c r="RYW10" s="10"/>
      <c r="RYX10" s="10"/>
      <c r="RYY10" s="10"/>
      <c r="RYZ10" s="10"/>
      <c r="RZA10" s="10"/>
      <c r="RZB10" s="10"/>
      <c r="RZC10" s="10"/>
      <c r="RZD10" s="10"/>
      <c r="RZE10" s="10"/>
      <c r="RZF10" s="10"/>
      <c r="RZG10" s="10"/>
      <c r="RZH10" s="10"/>
      <c r="RZI10" s="10"/>
      <c r="RZJ10" s="10"/>
      <c r="RZK10" s="10"/>
      <c r="RZL10" s="10"/>
      <c r="RZM10" s="10"/>
      <c r="RZN10" s="10"/>
      <c r="RZO10" s="10"/>
      <c r="RZP10" s="10"/>
      <c r="RZQ10" s="10"/>
      <c r="RZR10" s="10"/>
      <c r="RZS10" s="10"/>
      <c r="RZT10" s="10"/>
      <c r="RZU10" s="10"/>
      <c r="RZV10" s="10"/>
      <c r="RZW10" s="10"/>
      <c r="RZX10" s="10"/>
      <c r="RZY10" s="10"/>
      <c r="RZZ10" s="10"/>
      <c r="SAA10" s="10"/>
      <c r="SAB10" s="10"/>
      <c r="SAC10" s="10"/>
      <c r="SAD10" s="10"/>
      <c r="SAE10" s="10"/>
      <c r="SAF10" s="10"/>
      <c r="SAG10" s="10"/>
      <c r="SAH10" s="10"/>
      <c r="SAI10" s="10"/>
      <c r="SAJ10" s="10"/>
      <c r="SAK10" s="10"/>
      <c r="SAL10" s="10"/>
      <c r="SAM10" s="10"/>
      <c r="SAN10" s="10"/>
      <c r="SAO10" s="10"/>
      <c r="SAP10" s="10"/>
      <c r="SAQ10" s="10"/>
      <c r="SAR10" s="10"/>
      <c r="SAS10" s="10"/>
      <c r="SAT10" s="10"/>
      <c r="SAU10" s="10"/>
      <c r="SAV10" s="10"/>
      <c r="SAW10" s="10"/>
      <c r="SAX10" s="10"/>
      <c r="SAY10" s="10"/>
      <c r="SAZ10" s="10"/>
      <c r="SBA10" s="10"/>
      <c r="SBB10" s="10"/>
      <c r="SBC10" s="10"/>
      <c r="SBD10" s="10"/>
      <c r="SBE10" s="10"/>
      <c r="SBF10" s="10"/>
      <c r="SBG10" s="10"/>
      <c r="SBH10" s="10"/>
      <c r="SBI10" s="10"/>
      <c r="SBJ10" s="10"/>
      <c r="SBK10" s="10"/>
      <c r="SBL10" s="10"/>
      <c r="SBM10" s="10"/>
      <c r="SBN10" s="10"/>
      <c r="SBO10" s="10"/>
      <c r="SBP10" s="10"/>
      <c r="SBQ10" s="10"/>
      <c r="SBR10" s="10"/>
      <c r="SBS10" s="10"/>
      <c r="SBT10" s="10"/>
      <c r="SBU10" s="10"/>
      <c r="SBV10" s="10"/>
      <c r="SBW10" s="10"/>
      <c r="SBX10" s="10"/>
      <c r="SBY10" s="10"/>
      <c r="SBZ10" s="10"/>
      <c r="SCA10" s="10"/>
      <c r="SCB10" s="10"/>
      <c r="SCC10" s="10"/>
      <c r="SCD10" s="10"/>
      <c r="SCE10" s="10"/>
      <c r="SCF10" s="10"/>
      <c r="SCG10" s="10"/>
      <c r="SCH10" s="10"/>
      <c r="SCI10" s="10"/>
      <c r="SCJ10" s="10"/>
      <c r="SCK10" s="10"/>
      <c r="SCL10" s="10"/>
      <c r="SCM10" s="10"/>
      <c r="SCN10" s="10"/>
      <c r="SCO10" s="10"/>
      <c r="SCP10" s="10"/>
      <c r="SCQ10" s="10"/>
      <c r="SCR10" s="10"/>
      <c r="SCS10" s="10"/>
      <c r="SCT10" s="10"/>
      <c r="SCU10" s="10"/>
      <c r="SCV10" s="10"/>
      <c r="SCW10" s="10"/>
      <c r="SCX10" s="10"/>
      <c r="SCY10" s="10"/>
      <c r="SCZ10" s="10"/>
      <c r="SDA10" s="10"/>
      <c r="SDB10" s="10"/>
      <c r="SDC10" s="10"/>
      <c r="SDD10" s="10"/>
      <c r="SDE10" s="10"/>
      <c r="SDF10" s="10"/>
      <c r="SDG10" s="10"/>
      <c r="SDH10" s="10"/>
      <c r="SDI10" s="10"/>
      <c r="SDJ10" s="10"/>
      <c r="SDK10" s="10"/>
      <c r="SDL10" s="10"/>
      <c r="SDM10" s="10"/>
      <c r="SDN10" s="10"/>
      <c r="SDO10" s="10"/>
      <c r="SDP10" s="10"/>
      <c r="SDQ10" s="10"/>
      <c r="SDR10" s="10"/>
      <c r="SDS10" s="10"/>
      <c r="SDT10" s="10"/>
      <c r="SDU10" s="10"/>
      <c r="SDV10" s="10"/>
      <c r="SDW10" s="10"/>
      <c r="SDX10" s="10"/>
      <c r="SDY10" s="10"/>
      <c r="SDZ10" s="10"/>
      <c r="SEA10" s="10"/>
      <c r="SEB10" s="10"/>
      <c r="SEC10" s="10"/>
      <c r="SED10" s="10"/>
      <c r="SEE10" s="10"/>
      <c r="SEF10" s="10"/>
      <c r="SEG10" s="10"/>
      <c r="SEH10" s="10"/>
      <c r="SEI10" s="10"/>
      <c r="SEJ10" s="10"/>
      <c r="SEK10" s="10"/>
      <c r="SEL10" s="10"/>
      <c r="SEM10" s="10"/>
      <c r="SEN10" s="10"/>
      <c r="SEO10" s="10"/>
      <c r="SEP10" s="10"/>
      <c r="SEQ10" s="10"/>
      <c r="SER10" s="10"/>
      <c r="SES10" s="10"/>
      <c r="SET10" s="10"/>
      <c r="SEU10" s="10"/>
      <c r="SEV10" s="10"/>
      <c r="SEW10" s="10"/>
      <c r="SEX10" s="10"/>
      <c r="SEY10" s="10"/>
      <c r="SEZ10" s="10"/>
      <c r="SFA10" s="10"/>
      <c r="SFB10" s="10"/>
      <c r="SFC10" s="10"/>
      <c r="SFD10" s="10"/>
      <c r="SFE10" s="10"/>
      <c r="SFF10" s="10"/>
      <c r="SFG10" s="10"/>
      <c r="SFH10" s="10"/>
      <c r="SFI10" s="10"/>
      <c r="SFJ10" s="10"/>
      <c r="SFK10" s="10"/>
      <c r="SFL10" s="10"/>
      <c r="SFM10" s="10"/>
      <c r="SFN10" s="10"/>
      <c r="SFO10" s="10"/>
      <c r="SFP10" s="10"/>
      <c r="SFQ10" s="10"/>
      <c r="SFR10" s="10"/>
      <c r="SFS10" s="10"/>
      <c r="SFT10" s="10"/>
      <c r="SFU10" s="10"/>
      <c r="SFV10" s="10"/>
      <c r="SFW10" s="10"/>
      <c r="SFX10" s="10"/>
      <c r="SFY10" s="10"/>
      <c r="SFZ10" s="10"/>
      <c r="SGA10" s="10"/>
      <c r="SGB10" s="10"/>
      <c r="SGC10" s="10"/>
      <c r="SGD10" s="10"/>
      <c r="SGE10" s="10"/>
      <c r="SGF10" s="10"/>
      <c r="SGG10" s="10"/>
      <c r="SGH10" s="10"/>
      <c r="SGI10" s="10"/>
      <c r="SGJ10" s="10"/>
      <c r="SGK10" s="10"/>
      <c r="SGL10" s="10"/>
      <c r="SGM10" s="10"/>
      <c r="SGN10" s="10"/>
      <c r="SGO10" s="10"/>
      <c r="SGP10" s="10"/>
      <c r="SGQ10" s="10"/>
      <c r="SGR10" s="10"/>
      <c r="SGS10" s="10"/>
      <c r="SGT10" s="10"/>
      <c r="SGU10" s="10"/>
      <c r="SGV10" s="10"/>
      <c r="SGW10" s="10"/>
      <c r="SGX10" s="10"/>
      <c r="SGY10" s="10"/>
      <c r="SGZ10" s="10"/>
      <c r="SHA10" s="10"/>
      <c r="SHB10" s="10"/>
      <c r="SHC10" s="10"/>
      <c r="SHD10" s="10"/>
      <c r="SHE10" s="10"/>
      <c r="SHF10" s="10"/>
      <c r="SHG10" s="10"/>
      <c r="SHH10" s="10"/>
      <c r="SHI10" s="10"/>
      <c r="SHJ10" s="10"/>
      <c r="SHK10" s="10"/>
      <c r="SHL10" s="10"/>
      <c r="SHM10" s="10"/>
      <c r="SHN10" s="10"/>
      <c r="SHO10" s="10"/>
      <c r="SHP10" s="10"/>
      <c r="SHQ10" s="10"/>
      <c r="SHR10" s="10"/>
      <c r="SHS10" s="10"/>
      <c r="SHT10" s="10"/>
      <c r="SHU10" s="10"/>
      <c r="SHV10" s="10"/>
      <c r="SHW10" s="10"/>
      <c r="SHX10" s="10"/>
      <c r="SHY10" s="10"/>
      <c r="SHZ10" s="10"/>
      <c r="SIA10" s="10"/>
      <c r="SIB10" s="10"/>
      <c r="SIC10" s="10"/>
      <c r="SID10" s="10"/>
      <c r="SIE10" s="10"/>
      <c r="SIF10" s="10"/>
      <c r="SIG10" s="10"/>
      <c r="SIH10" s="10"/>
      <c r="SII10" s="10"/>
      <c r="SIJ10" s="10"/>
      <c r="SIK10" s="10"/>
      <c r="SIL10" s="10"/>
      <c r="SIM10" s="10"/>
      <c r="SIN10" s="10"/>
      <c r="SIO10" s="10"/>
      <c r="SIP10" s="10"/>
      <c r="SIQ10" s="10"/>
      <c r="SIR10" s="10"/>
      <c r="SIS10" s="10"/>
      <c r="SIT10" s="10"/>
      <c r="SIU10" s="10"/>
      <c r="SIV10" s="10"/>
      <c r="SIW10" s="10"/>
      <c r="SIX10" s="10"/>
      <c r="SIY10" s="10"/>
      <c r="SIZ10" s="10"/>
      <c r="SJA10" s="10"/>
      <c r="SJB10" s="10"/>
      <c r="SJC10" s="10"/>
      <c r="SJD10" s="10"/>
      <c r="SJE10" s="10"/>
      <c r="SJF10" s="10"/>
      <c r="SJG10" s="10"/>
      <c r="SJH10" s="10"/>
      <c r="SJI10" s="10"/>
      <c r="SJJ10" s="10"/>
      <c r="SJK10" s="10"/>
      <c r="SJL10" s="10"/>
      <c r="SJM10" s="10"/>
      <c r="SJN10" s="10"/>
      <c r="SJO10" s="10"/>
      <c r="SJP10" s="10"/>
      <c r="SJQ10" s="10"/>
      <c r="SJR10" s="10"/>
      <c r="SJS10" s="10"/>
      <c r="SJT10" s="10"/>
      <c r="SJU10" s="10"/>
      <c r="SJV10" s="10"/>
      <c r="SJW10" s="10"/>
      <c r="SJX10" s="10"/>
      <c r="SJY10" s="10"/>
      <c r="SJZ10" s="10"/>
      <c r="SKA10" s="10"/>
      <c r="SKB10" s="10"/>
      <c r="SKC10" s="10"/>
      <c r="SKD10" s="10"/>
      <c r="SKE10" s="10"/>
      <c r="SKF10" s="10"/>
      <c r="SKG10" s="10"/>
      <c r="SKH10" s="10"/>
      <c r="SKI10" s="10"/>
      <c r="SKJ10" s="10"/>
      <c r="SKK10" s="10"/>
      <c r="SKL10" s="10"/>
      <c r="SKM10" s="10"/>
      <c r="SKN10" s="10"/>
      <c r="SKO10" s="10"/>
      <c r="SKP10" s="10"/>
      <c r="SKQ10" s="10"/>
      <c r="SKR10" s="10"/>
      <c r="SKS10" s="10"/>
      <c r="SKT10" s="10"/>
      <c r="SKU10" s="10"/>
      <c r="SKV10" s="10"/>
      <c r="SKW10" s="10"/>
      <c r="SKX10" s="10"/>
      <c r="SKY10" s="10"/>
      <c r="SKZ10" s="10"/>
      <c r="SLA10" s="10"/>
      <c r="SLB10" s="10"/>
      <c r="SLC10" s="10"/>
      <c r="SLD10" s="10"/>
      <c r="SLE10" s="10"/>
      <c r="SLF10" s="10"/>
      <c r="SLG10" s="10"/>
      <c r="SLH10" s="10"/>
      <c r="SLI10" s="10"/>
      <c r="SLJ10" s="10"/>
      <c r="SLK10" s="10"/>
      <c r="SLL10" s="10"/>
      <c r="SLM10" s="10"/>
      <c r="SLN10" s="10"/>
      <c r="SLO10" s="10"/>
      <c r="SLP10" s="10"/>
      <c r="SLQ10" s="10"/>
      <c r="SLR10" s="10"/>
      <c r="SLS10" s="10"/>
      <c r="SLT10" s="10"/>
      <c r="SLU10" s="10"/>
      <c r="SLV10" s="10"/>
      <c r="SLW10" s="10"/>
      <c r="SLX10" s="10"/>
      <c r="SLY10" s="10"/>
      <c r="SLZ10" s="10"/>
      <c r="SMA10" s="10"/>
      <c r="SMB10" s="10"/>
      <c r="SMC10" s="10"/>
      <c r="SMD10" s="10"/>
      <c r="SME10" s="10"/>
      <c r="SMF10" s="10"/>
      <c r="SMG10" s="10"/>
      <c r="SMH10" s="10"/>
      <c r="SMI10" s="10"/>
      <c r="SMJ10" s="10"/>
      <c r="SMK10" s="10"/>
      <c r="SML10" s="10"/>
      <c r="SMM10" s="10"/>
      <c r="SMN10" s="10"/>
      <c r="SMO10" s="10"/>
      <c r="SMP10" s="10"/>
      <c r="SMQ10" s="10"/>
      <c r="SMR10" s="10"/>
      <c r="SMS10" s="10"/>
      <c r="SMT10" s="10"/>
      <c r="SMU10" s="10"/>
      <c r="SMV10" s="10"/>
      <c r="SMW10" s="10"/>
      <c r="SMX10" s="10"/>
      <c r="SMY10" s="10"/>
      <c r="SMZ10" s="10"/>
      <c r="SNA10" s="10"/>
      <c r="SNB10" s="10"/>
      <c r="SNC10" s="10"/>
      <c r="SND10" s="10"/>
      <c r="SNE10" s="10"/>
      <c r="SNF10" s="10"/>
      <c r="SNG10" s="10"/>
      <c r="SNH10" s="10"/>
      <c r="SNI10" s="10"/>
      <c r="SNJ10" s="10"/>
      <c r="SNK10" s="10"/>
      <c r="SNL10" s="10"/>
      <c r="SNM10" s="10"/>
      <c r="SNN10" s="10"/>
      <c r="SNO10" s="10"/>
      <c r="SNP10" s="10"/>
      <c r="SNQ10" s="10"/>
      <c r="SNR10" s="10"/>
      <c r="SNS10" s="10"/>
      <c r="SNT10" s="10"/>
      <c r="SNU10" s="10"/>
      <c r="SNV10" s="10"/>
      <c r="SNW10" s="10"/>
      <c r="SNX10" s="10"/>
      <c r="SNY10" s="10"/>
      <c r="SNZ10" s="10"/>
      <c r="SOA10" s="10"/>
      <c r="SOB10" s="10"/>
      <c r="SOC10" s="10"/>
      <c r="SOD10" s="10"/>
      <c r="SOE10" s="10"/>
      <c r="SOF10" s="10"/>
      <c r="SOG10" s="10"/>
      <c r="SOH10" s="10"/>
      <c r="SOI10" s="10"/>
      <c r="SOJ10" s="10"/>
      <c r="SOK10" s="10"/>
      <c r="SOL10" s="10"/>
      <c r="SOM10" s="10"/>
      <c r="SON10" s="10"/>
      <c r="SOO10" s="10"/>
      <c r="SOP10" s="10"/>
      <c r="SOQ10" s="10"/>
      <c r="SOR10" s="10"/>
      <c r="SOS10" s="10"/>
      <c r="SOT10" s="10"/>
      <c r="SOU10" s="10"/>
      <c r="SOV10" s="10"/>
      <c r="SOW10" s="10"/>
      <c r="SOX10" s="10"/>
      <c r="SOY10" s="10"/>
      <c r="SOZ10" s="10"/>
      <c r="SPA10" s="10"/>
      <c r="SPB10" s="10"/>
      <c r="SPC10" s="10"/>
      <c r="SPD10" s="10"/>
      <c r="SPE10" s="10"/>
      <c r="SPF10" s="10"/>
      <c r="SPG10" s="10"/>
      <c r="SPH10" s="10"/>
      <c r="SPI10" s="10"/>
      <c r="SPJ10" s="10"/>
      <c r="SPK10" s="10"/>
      <c r="SPL10" s="10"/>
      <c r="SPM10" s="10"/>
      <c r="SPN10" s="10"/>
      <c r="SPO10" s="10"/>
      <c r="SPP10" s="10"/>
      <c r="SPQ10" s="10"/>
      <c r="SPR10" s="10"/>
      <c r="SPS10" s="10"/>
      <c r="SPT10" s="10"/>
      <c r="SPU10" s="10"/>
      <c r="SPV10" s="10"/>
      <c r="SPW10" s="10"/>
      <c r="SPX10" s="10"/>
      <c r="SPY10" s="10"/>
      <c r="SPZ10" s="10"/>
      <c r="SQA10" s="10"/>
      <c r="SQB10" s="10"/>
      <c r="SQC10" s="10"/>
      <c r="SQD10" s="10"/>
      <c r="SQE10" s="10"/>
      <c r="SQF10" s="10"/>
      <c r="SQG10" s="10"/>
      <c r="SQH10" s="10"/>
      <c r="SQI10" s="10"/>
      <c r="SQJ10" s="10"/>
      <c r="SQK10" s="10"/>
      <c r="SQL10" s="10"/>
      <c r="SQM10" s="10"/>
      <c r="SQN10" s="10"/>
      <c r="SQO10" s="10"/>
      <c r="SQP10" s="10"/>
      <c r="SQQ10" s="10"/>
      <c r="SQR10" s="10"/>
      <c r="SQS10" s="10"/>
      <c r="SQT10" s="10"/>
      <c r="SQU10" s="10"/>
      <c r="SQV10" s="10"/>
      <c r="SQW10" s="10"/>
      <c r="SQX10" s="10"/>
      <c r="SQY10" s="10"/>
      <c r="SQZ10" s="10"/>
      <c r="SRA10" s="10"/>
      <c r="SRB10" s="10"/>
      <c r="SRC10" s="10"/>
      <c r="SRD10" s="10"/>
      <c r="SRE10" s="10"/>
      <c r="SRF10" s="10"/>
      <c r="SRG10" s="10"/>
      <c r="SRH10" s="10"/>
      <c r="SRI10" s="10"/>
      <c r="SRJ10" s="10"/>
      <c r="SRK10" s="10"/>
      <c r="SRL10" s="10"/>
      <c r="SRM10" s="10"/>
      <c r="SRN10" s="10"/>
      <c r="SRO10" s="10"/>
      <c r="SRP10" s="10"/>
      <c r="SRQ10" s="10"/>
      <c r="SRR10" s="10"/>
      <c r="SRS10" s="10"/>
      <c r="SRT10" s="10"/>
      <c r="SRU10" s="10"/>
      <c r="SRV10" s="10"/>
      <c r="SRW10" s="10"/>
      <c r="SRX10" s="10"/>
      <c r="SRY10" s="10"/>
      <c r="SRZ10" s="10"/>
      <c r="SSA10" s="10"/>
      <c r="SSB10" s="10"/>
      <c r="SSC10" s="10"/>
      <c r="SSD10" s="10"/>
      <c r="SSE10" s="10"/>
      <c r="SSF10" s="10"/>
      <c r="SSG10" s="10"/>
      <c r="SSH10" s="10"/>
      <c r="SSI10" s="10"/>
      <c r="SSJ10" s="10"/>
      <c r="SSK10" s="10"/>
      <c r="SSL10" s="10"/>
      <c r="SSM10" s="10"/>
      <c r="SSN10" s="10"/>
      <c r="SSO10" s="10"/>
      <c r="SSP10" s="10"/>
      <c r="SSQ10" s="10"/>
      <c r="SSR10" s="10"/>
      <c r="SSS10" s="10"/>
      <c r="SST10" s="10"/>
      <c r="SSU10" s="10"/>
      <c r="SSV10" s="10"/>
      <c r="SSW10" s="10"/>
      <c r="SSX10" s="10"/>
      <c r="SSY10" s="10"/>
      <c r="SSZ10" s="10"/>
      <c r="STA10" s="10"/>
      <c r="STB10" s="10"/>
      <c r="STC10" s="10"/>
      <c r="STD10" s="10"/>
      <c r="STE10" s="10"/>
      <c r="STF10" s="10"/>
      <c r="STG10" s="10"/>
      <c r="STH10" s="10"/>
      <c r="STI10" s="10"/>
      <c r="STJ10" s="10"/>
      <c r="STK10" s="10"/>
      <c r="STL10" s="10"/>
      <c r="STM10" s="10"/>
      <c r="STN10" s="10"/>
      <c r="STO10" s="10"/>
      <c r="STP10" s="10"/>
      <c r="STQ10" s="10"/>
      <c r="STR10" s="10"/>
      <c r="STS10" s="10"/>
      <c r="STT10" s="10"/>
      <c r="STU10" s="10"/>
      <c r="STV10" s="10"/>
      <c r="STW10" s="10"/>
      <c r="STX10" s="10"/>
      <c r="STY10" s="10"/>
      <c r="STZ10" s="10"/>
      <c r="SUA10" s="10"/>
      <c r="SUB10" s="10"/>
      <c r="SUC10" s="10"/>
      <c r="SUD10" s="10"/>
      <c r="SUE10" s="10"/>
      <c r="SUF10" s="10"/>
      <c r="SUG10" s="10"/>
      <c r="SUH10" s="10"/>
      <c r="SUI10" s="10"/>
      <c r="SUJ10" s="10"/>
      <c r="SUK10" s="10"/>
      <c r="SUL10" s="10"/>
      <c r="SUM10" s="10"/>
      <c r="SUN10" s="10"/>
      <c r="SUO10" s="10"/>
      <c r="SUP10" s="10"/>
      <c r="SUQ10" s="10"/>
      <c r="SUR10" s="10"/>
      <c r="SUS10" s="10"/>
      <c r="SUT10" s="10"/>
      <c r="SUU10" s="10"/>
      <c r="SUV10" s="10"/>
      <c r="SUW10" s="10"/>
      <c r="SUX10" s="10"/>
      <c r="SUY10" s="10"/>
      <c r="SUZ10" s="10"/>
      <c r="SVA10" s="10"/>
      <c r="SVB10" s="10"/>
      <c r="SVC10" s="10"/>
      <c r="SVD10" s="10"/>
      <c r="SVE10" s="10"/>
      <c r="SVF10" s="10"/>
      <c r="SVG10" s="10"/>
      <c r="SVH10" s="10"/>
      <c r="SVI10" s="10"/>
      <c r="SVJ10" s="10"/>
      <c r="SVK10" s="10"/>
      <c r="SVL10" s="10"/>
      <c r="SVM10" s="10"/>
      <c r="SVN10" s="10"/>
      <c r="SVO10" s="10"/>
      <c r="SVP10" s="10"/>
      <c r="SVQ10" s="10"/>
      <c r="SVR10" s="10"/>
      <c r="SVS10" s="10"/>
      <c r="SVT10" s="10"/>
      <c r="SVU10" s="10"/>
      <c r="SVV10" s="10"/>
      <c r="SVW10" s="10"/>
      <c r="SVX10" s="10"/>
      <c r="SVY10" s="10"/>
      <c r="SVZ10" s="10"/>
      <c r="SWA10" s="10"/>
      <c r="SWB10" s="10"/>
      <c r="SWC10" s="10"/>
      <c r="SWD10" s="10"/>
      <c r="SWE10" s="10"/>
      <c r="SWF10" s="10"/>
      <c r="SWG10" s="10"/>
      <c r="SWH10" s="10"/>
      <c r="SWI10" s="10"/>
      <c r="SWJ10" s="10"/>
      <c r="SWK10" s="10"/>
      <c r="SWL10" s="10"/>
      <c r="SWM10" s="10"/>
      <c r="SWN10" s="10"/>
      <c r="SWO10" s="10"/>
      <c r="SWP10" s="10"/>
      <c r="SWQ10" s="10"/>
      <c r="SWR10" s="10"/>
      <c r="SWS10" s="10"/>
      <c r="SWT10" s="10"/>
      <c r="SWU10" s="10"/>
      <c r="SWV10" s="10"/>
      <c r="SWW10" s="10"/>
      <c r="SWX10" s="10"/>
      <c r="SWY10" s="10"/>
      <c r="SWZ10" s="10"/>
      <c r="SXA10" s="10"/>
      <c r="SXB10" s="10"/>
      <c r="SXC10" s="10"/>
      <c r="SXD10" s="10"/>
      <c r="SXE10" s="10"/>
      <c r="SXF10" s="10"/>
      <c r="SXG10" s="10"/>
      <c r="SXH10" s="10"/>
      <c r="SXI10" s="10"/>
      <c r="SXJ10" s="10"/>
      <c r="SXK10" s="10"/>
      <c r="SXL10" s="10"/>
      <c r="SXM10" s="10"/>
      <c r="SXN10" s="10"/>
      <c r="SXO10" s="10"/>
      <c r="SXP10" s="10"/>
      <c r="SXQ10" s="10"/>
      <c r="SXR10" s="10"/>
      <c r="SXS10" s="10"/>
      <c r="SXT10" s="10"/>
      <c r="SXU10" s="10"/>
      <c r="SXV10" s="10"/>
      <c r="SXW10" s="10"/>
      <c r="SXX10" s="10"/>
      <c r="SXY10" s="10"/>
      <c r="SXZ10" s="10"/>
      <c r="SYA10" s="10"/>
      <c r="SYB10" s="10"/>
      <c r="SYC10" s="10"/>
      <c r="SYD10" s="10"/>
      <c r="SYE10" s="10"/>
      <c r="SYF10" s="10"/>
      <c r="SYG10" s="10"/>
      <c r="SYH10" s="10"/>
      <c r="SYI10" s="10"/>
      <c r="SYJ10" s="10"/>
      <c r="SYK10" s="10"/>
      <c r="SYL10" s="10"/>
      <c r="SYM10" s="10"/>
      <c r="SYN10" s="10"/>
      <c r="SYO10" s="10"/>
      <c r="SYP10" s="10"/>
      <c r="SYQ10" s="10"/>
      <c r="SYR10" s="10"/>
      <c r="SYS10" s="10"/>
      <c r="SYT10" s="10"/>
      <c r="SYU10" s="10"/>
      <c r="SYV10" s="10"/>
      <c r="SYW10" s="10"/>
      <c r="SYX10" s="10"/>
      <c r="SYY10" s="10"/>
      <c r="SYZ10" s="10"/>
      <c r="SZA10" s="10"/>
      <c r="SZB10" s="10"/>
      <c r="SZC10" s="10"/>
      <c r="SZD10" s="10"/>
      <c r="SZE10" s="10"/>
      <c r="SZF10" s="10"/>
      <c r="SZG10" s="10"/>
      <c r="SZH10" s="10"/>
      <c r="SZI10" s="10"/>
      <c r="SZJ10" s="10"/>
      <c r="SZK10" s="10"/>
      <c r="SZL10" s="10"/>
      <c r="SZM10" s="10"/>
      <c r="SZN10" s="10"/>
      <c r="SZO10" s="10"/>
      <c r="SZP10" s="10"/>
      <c r="SZQ10" s="10"/>
      <c r="SZR10" s="10"/>
      <c r="SZS10" s="10"/>
      <c r="SZT10" s="10"/>
      <c r="SZU10" s="10"/>
      <c r="SZV10" s="10"/>
      <c r="SZW10" s="10"/>
      <c r="SZX10" s="10"/>
      <c r="SZY10" s="10"/>
      <c r="SZZ10" s="10"/>
      <c r="TAA10" s="10"/>
      <c r="TAB10" s="10"/>
      <c r="TAC10" s="10"/>
      <c r="TAD10" s="10"/>
      <c r="TAE10" s="10"/>
      <c r="TAF10" s="10"/>
      <c r="TAG10" s="10"/>
      <c r="TAH10" s="10"/>
      <c r="TAI10" s="10"/>
      <c r="TAJ10" s="10"/>
      <c r="TAK10" s="10"/>
      <c r="TAL10" s="10"/>
      <c r="TAM10" s="10"/>
      <c r="TAN10" s="10"/>
      <c r="TAO10" s="10"/>
      <c r="TAP10" s="10"/>
      <c r="TAQ10" s="10"/>
      <c r="TAR10" s="10"/>
      <c r="TAS10" s="10"/>
      <c r="TAT10" s="10"/>
      <c r="TAU10" s="10"/>
      <c r="TAV10" s="10"/>
      <c r="TAW10" s="10"/>
      <c r="TAX10" s="10"/>
      <c r="TAY10" s="10"/>
      <c r="TAZ10" s="10"/>
      <c r="TBA10" s="10"/>
      <c r="TBB10" s="10"/>
      <c r="TBC10" s="10"/>
      <c r="TBD10" s="10"/>
      <c r="TBE10" s="10"/>
      <c r="TBF10" s="10"/>
      <c r="TBG10" s="10"/>
      <c r="TBH10" s="10"/>
      <c r="TBI10" s="10"/>
      <c r="TBJ10" s="10"/>
      <c r="TBK10" s="10"/>
      <c r="TBL10" s="10"/>
      <c r="TBM10" s="10"/>
      <c r="TBN10" s="10"/>
      <c r="TBO10" s="10"/>
      <c r="TBP10" s="10"/>
      <c r="TBQ10" s="10"/>
      <c r="TBR10" s="10"/>
      <c r="TBS10" s="10"/>
      <c r="TBT10" s="10"/>
      <c r="TBU10" s="10"/>
      <c r="TBV10" s="10"/>
      <c r="TBW10" s="10"/>
      <c r="TBX10" s="10"/>
      <c r="TBY10" s="10"/>
      <c r="TBZ10" s="10"/>
      <c r="TCA10" s="10"/>
      <c r="TCB10" s="10"/>
      <c r="TCC10" s="10"/>
      <c r="TCD10" s="10"/>
      <c r="TCE10" s="10"/>
      <c r="TCF10" s="10"/>
      <c r="TCG10" s="10"/>
      <c r="TCH10" s="10"/>
      <c r="TCI10" s="10"/>
      <c r="TCJ10" s="10"/>
      <c r="TCK10" s="10"/>
      <c r="TCL10" s="10"/>
      <c r="TCM10" s="10"/>
      <c r="TCN10" s="10"/>
      <c r="TCO10" s="10"/>
      <c r="TCP10" s="10"/>
      <c r="TCQ10" s="10"/>
      <c r="TCR10" s="10"/>
      <c r="TCS10" s="10"/>
      <c r="TCT10" s="10"/>
      <c r="TCU10" s="10"/>
      <c r="TCV10" s="10"/>
      <c r="TCW10" s="10"/>
      <c r="TCX10" s="10"/>
      <c r="TCY10" s="10"/>
      <c r="TCZ10" s="10"/>
      <c r="TDA10" s="10"/>
      <c r="TDB10" s="10"/>
      <c r="TDC10" s="10"/>
      <c r="TDD10" s="10"/>
      <c r="TDE10" s="10"/>
      <c r="TDF10" s="10"/>
      <c r="TDG10" s="10"/>
      <c r="TDH10" s="10"/>
      <c r="TDI10" s="10"/>
      <c r="TDJ10" s="10"/>
      <c r="TDK10" s="10"/>
      <c r="TDL10" s="10"/>
      <c r="TDM10" s="10"/>
      <c r="TDN10" s="10"/>
      <c r="TDO10" s="10"/>
      <c r="TDP10" s="10"/>
      <c r="TDQ10" s="10"/>
      <c r="TDR10" s="10"/>
      <c r="TDS10" s="10"/>
      <c r="TDT10" s="10"/>
      <c r="TDU10" s="10"/>
      <c r="TDV10" s="10"/>
      <c r="TDW10" s="10"/>
      <c r="TDX10" s="10"/>
      <c r="TDY10" s="10"/>
      <c r="TDZ10" s="10"/>
      <c r="TEA10" s="10"/>
      <c r="TEB10" s="10"/>
      <c r="TEC10" s="10"/>
      <c r="TED10" s="10"/>
      <c r="TEE10" s="10"/>
      <c r="TEF10" s="10"/>
      <c r="TEG10" s="10"/>
      <c r="TEH10" s="10"/>
      <c r="TEI10" s="10"/>
      <c r="TEJ10" s="10"/>
      <c r="TEK10" s="10"/>
      <c r="TEL10" s="10"/>
      <c r="TEM10" s="10"/>
      <c r="TEN10" s="10"/>
      <c r="TEO10" s="10"/>
      <c r="TEP10" s="10"/>
      <c r="TEQ10" s="10"/>
      <c r="TER10" s="10"/>
      <c r="TES10" s="10"/>
      <c r="TET10" s="10"/>
      <c r="TEU10" s="10"/>
      <c r="TEV10" s="10"/>
      <c r="TEW10" s="10"/>
      <c r="TEX10" s="10"/>
      <c r="TEY10" s="10"/>
      <c r="TEZ10" s="10"/>
      <c r="TFA10" s="10"/>
      <c r="TFB10" s="10"/>
      <c r="TFC10" s="10"/>
      <c r="TFD10" s="10"/>
      <c r="TFE10" s="10"/>
      <c r="TFF10" s="10"/>
      <c r="TFG10" s="10"/>
      <c r="TFH10" s="10"/>
      <c r="TFI10" s="10"/>
      <c r="TFJ10" s="10"/>
      <c r="TFK10" s="10"/>
      <c r="TFL10" s="10"/>
      <c r="TFM10" s="10"/>
      <c r="TFN10" s="10"/>
      <c r="TFO10" s="10"/>
      <c r="TFP10" s="10"/>
      <c r="TFQ10" s="10"/>
      <c r="TFR10" s="10"/>
      <c r="TFS10" s="10"/>
      <c r="TFT10" s="10"/>
      <c r="TFU10" s="10"/>
      <c r="TFV10" s="10"/>
      <c r="TFW10" s="10"/>
      <c r="TFX10" s="10"/>
      <c r="TFY10" s="10"/>
      <c r="TFZ10" s="10"/>
      <c r="TGA10" s="10"/>
      <c r="TGB10" s="10"/>
      <c r="TGC10" s="10"/>
      <c r="TGD10" s="10"/>
      <c r="TGE10" s="10"/>
      <c r="TGF10" s="10"/>
      <c r="TGG10" s="10"/>
      <c r="TGH10" s="10"/>
      <c r="TGI10" s="10"/>
      <c r="TGJ10" s="10"/>
      <c r="TGK10" s="10"/>
      <c r="TGL10" s="10"/>
      <c r="TGM10" s="10"/>
      <c r="TGN10" s="10"/>
      <c r="TGO10" s="10"/>
      <c r="TGP10" s="10"/>
      <c r="TGQ10" s="10"/>
      <c r="TGR10" s="10"/>
      <c r="TGS10" s="10"/>
      <c r="TGT10" s="10"/>
      <c r="TGU10" s="10"/>
      <c r="TGV10" s="10"/>
      <c r="TGW10" s="10"/>
      <c r="TGX10" s="10"/>
      <c r="TGY10" s="10"/>
      <c r="TGZ10" s="10"/>
      <c r="THA10" s="10"/>
      <c r="THB10" s="10"/>
      <c r="THC10" s="10"/>
      <c r="THD10" s="10"/>
      <c r="THE10" s="10"/>
      <c r="THF10" s="10"/>
      <c r="THG10" s="10"/>
      <c r="THH10" s="10"/>
      <c r="THI10" s="10"/>
      <c r="THJ10" s="10"/>
      <c r="THK10" s="10"/>
      <c r="THL10" s="10"/>
      <c r="THM10" s="10"/>
      <c r="THN10" s="10"/>
      <c r="THO10" s="10"/>
      <c r="THP10" s="10"/>
      <c r="THQ10" s="10"/>
      <c r="THR10" s="10"/>
      <c r="THS10" s="10"/>
      <c r="THT10" s="10"/>
      <c r="THU10" s="10"/>
      <c r="THV10" s="10"/>
      <c r="THW10" s="10"/>
      <c r="THX10" s="10"/>
      <c r="THY10" s="10"/>
      <c r="THZ10" s="10"/>
      <c r="TIA10" s="10"/>
      <c r="TIB10" s="10"/>
      <c r="TIC10" s="10"/>
      <c r="TID10" s="10"/>
      <c r="TIE10" s="10"/>
      <c r="TIF10" s="10"/>
      <c r="TIG10" s="10"/>
      <c r="TIH10" s="10"/>
      <c r="TII10" s="10"/>
      <c r="TIJ10" s="10"/>
      <c r="TIK10" s="10"/>
      <c r="TIL10" s="10"/>
      <c r="TIM10" s="10"/>
      <c r="TIN10" s="10"/>
      <c r="TIO10" s="10"/>
      <c r="TIP10" s="10"/>
      <c r="TIQ10" s="10"/>
      <c r="TIR10" s="10"/>
      <c r="TIS10" s="10"/>
      <c r="TIT10" s="10"/>
      <c r="TIU10" s="10"/>
      <c r="TIV10" s="10"/>
      <c r="TIW10" s="10"/>
      <c r="TIX10" s="10"/>
      <c r="TIY10" s="10"/>
      <c r="TIZ10" s="10"/>
      <c r="TJA10" s="10"/>
      <c r="TJB10" s="10"/>
      <c r="TJC10" s="10"/>
      <c r="TJD10" s="10"/>
      <c r="TJE10" s="10"/>
      <c r="TJF10" s="10"/>
      <c r="TJG10" s="10"/>
      <c r="TJH10" s="10"/>
      <c r="TJI10" s="10"/>
      <c r="TJJ10" s="10"/>
      <c r="TJK10" s="10"/>
      <c r="TJL10" s="10"/>
      <c r="TJM10" s="10"/>
      <c r="TJN10" s="10"/>
      <c r="TJO10" s="10"/>
      <c r="TJP10" s="10"/>
      <c r="TJQ10" s="10"/>
      <c r="TJR10" s="10"/>
      <c r="TJS10" s="10"/>
      <c r="TJT10" s="10"/>
      <c r="TJU10" s="10"/>
      <c r="TJV10" s="10"/>
      <c r="TJW10" s="10"/>
      <c r="TJX10" s="10"/>
      <c r="TJY10" s="10"/>
      <c r="TJZ10" s="10"/>
      <c r="TKA10" s="10"/>
      <c r="TKB10" s="10"/>
      <c r="TKC10" s="10"/>
      <c r="TKD10" s="10"/>
      <c r="TKE10" s="10"/>
      <c r="TKF10" s="10"/>
      <c r="TKG10" s="10"/>
      <c r="TKH10" s="10"/>
      <c r="TKI10" s="10"/>
      <c r="TKJ10" s="10"/>
      <c r="TKK10" s="10"/>
      <c r="TKL10" s="10"/>
      <c r="TKM10" s="10"/>
      <c r="TKN10" s="10"/>
      <c r="TKO10" s="10"/>
      <c r="TKP10" s="10"/>
      <c r="TKQ10" s="10"/>
      <c r="TKR10" s="10"/>
      <c r="TKS10" s="10"/>
      <c r="TKT10" s="10"/>
      <c r="TKU10" s="10"/>
      <c r="TKV10" s="10"/>
      <c r="TKW10" s="10"/>
      <c r="TKX10" s="10"/>
      <c r="TKY10" s="10"/>
      <c r="TKZ10" s="10"/>
      <c r="TLA10" s="10"/>
      <c r="TLB10" s="10"/>
      <c r="TLC10" s="10"/>
      <c r="TLD10" s="10"/>
      <c r="TLE10" s="10"/>
      <c r="TLF10" s="10"/>
      <c r="TLG10" s="10"/>
      <c r="TLH10" s="10"/>
      <c r="TLI10" s="10"/>
      <c r="TLJ10" s="10"/>
      <c r="TLK10" s="10"/>
      <c r="TLL10" s="10"/>
      <c r="TLM10" s="10"/>
      <c r="TLN10" s="10"/>
      <c r="TLO10" s="10"/>
      <c r="TLP10" s="10"/>
      <c r="TLQ10" s="10"/>
      <c r="TLR10" s="10"/>
      <c r="TLS10" s="10"/>
      <c r="TLT10" s="10"/>
      <c r="TLU10" s="10"/>
      <c r="TLV10" s="10"/>
      <c r="TLW10" s="10"/>
      <c r="TLX10" s="10"/>
      <c r="TLY10" s="10"/>
      <c r="TLZ10" s="10"/>
      <c r="TMA10" s="10"/>
      <c r="TMB10" s="10"/>
      <c r="TMC10" s="10"/>
      <c r="TMD10" s="10"/>
      <c r="TME10" s="10"/>
      <c r="TMF10" s="10"/>
      <c r="TMG10" s="10"/>
      <c r="TMH10" s="10"/>
      <c r="TMI10" s="10"/>
      <c r="TMJ10" s="10"/>
      <c r="TMK10" s="10"/>
      <c r="TML10" s="10"/>
      <c r="TMM10" s="10"/>
      <c r="TMN10" s="10"/>
      <c r="TMO10" s="10"/>
      <c r="TMP10" s="10"/>
      <c r="TMQ10" s="10"/>
      <c r="TMR10" s="10"/>
      <c r="TMS10" s="10"/>
      <c r="TMT10" s="10"/>
      <c r="TMU10" s="10"/>
      <c r="TMV10" s="10"/>
      <c r="TMW10" s="10"/>
      <c r="TMX10" s="10"/>
      <c r="TMY10" s="10"/>
      <c r="TMZ10" s="10"/>
      <c r="TNA10" s="10"/>
      <c r="TNB10" s="10"/>
      <c r="TNC10" s="10"/>
      <c r="TND10" s="10"/>
      <c r="TNE10" s="10"/>
      <c r="TNF10" s="10"/>
      <c r="TNG10" s="10"/>
      <c r="TNH10" s="10"/>
      <c r="TNI10" s="10"/>
      <c r="TNJ10" s="10"/>
      <c r="TNK10" s="10"/>
      <c r="TNL10" s="10"/>
      <c r="TNM10" s="10"/>
      <c r="TNN10" s="10"/>
      <c r="TNO10" s="10"/>
      <c r="TNP10" s="10"/>
      <c r="TNQ10" s="10"/>
      <c r="TNR10" s="10"/>
      <c r="TNS10" s="10"/>
      <c r="TNT10" s="10"/>
      <c r="TNU10" s="10"/>
      <c r="TNV10" s="10"/>
      <c r="TNW10" s="10"/>
      <c r="TNX10" s="10"/>
      <c r="TNY10" s="10"/>
      <c r="TNZ10" s="10"/>
      <c r="TOA10" s="10"/>
      <c r="TOB10" s="10"/>
      <c r="TOC10" s="10"/>
      <c r="TOD10" s="10"/>
      <c r="TOE10" s="10"/>
      <c r="TOF10" s="10"/>
      <c r="TOG10" s="10"/>
      <c r="TOH10" s="10"/>
      <c r="TOI10" s="10"/>
      <c r="TOJ10" s="10"/>
      <c r="TOK10" s="10"/>
      <c r="TOL10" s="10"/>
      <c r="TOM10" s="10"/>
      <c r="TON10" s="10"/>
      <c r="TOO10" s="10"/>
      <c r="TOP10" s="10"/>
      <c r="TOQ10" s="10"/>
      <c r="TOR10" s="10"/>
      <c r="TOS10" s="10"/>
      <c r="TOT10" s="10"/>
      <c r="TOU10" s="10"/>
      <c r="TOV10" s="10"/>
      <c r="TOW10" s="10"/>
      <c r="TOX10" s="10"/>
      <c r="TOY10" s="10"/>
      <c r="TOZ10" s="10"/>
      <c r="TPA10" s="10"/>
      <c r="TPB10" s="10"/>
      <c r="TPC10" s="10"/>
      <c r="TPD10" s="10"/>
      <c r="TPE10" s="10"/>
      <c r="TPF10" s="10"/>
      <c r="TPG10" s="10"/>
      <c r="TPH10" s="10"/>
      <c r="TPI10" s="10"/>
      <c r="TPJ10" s="10"/>
      <c r="TPK10" s="10"/>
      <c r="TPL10" s="10"/>
      <c r="TPM10" s="10"/>
      <c r="TPN10" s="10"/>
      <c r="TPO10" s="10"/>
      <c r="TPP10" s="10"/>
      <c r="TPQ10" s="10"/>
      <c r="TPR10" s="10"/>
      <c r="TPS10" s="10"/>
      <c r="TPT10" s="10"/>
      <c r="TPU10" s="10"/>
      <c r="TPV10" s="10"/>
      <c r="TPW10" s="10"/>
      <c r="TPX10" s="10"/>
      <c r="TPY10" s="10"/>
      <c r="TPZ10" s="10"/>
      <c r="TQA10" s="10"/>
      <c r="TQB10" s="10"/>
      <c r="TQC10" s="10"/>
      <c r="TQD10" s="10"/>
      <c r="TQE10" s="10"/>
      <c r="TQF10" s="10"/>
      <c r="TQG10" s="10"/>
      <c r="TQH10" s="10"/>
      <c r="TQI10" s="10"/>
      <c r="TQJ10" s="10"/>
      <c r="TQK10" s="10"/>
      <c r="TQL10" s="10"/>
      <c r="TQM10" s="10"/>
      <c r="TQN10" s="10"/>
      <c r="TQO10" s="10"/>
      <c r="TQP10" s="10"/>
      <c r="TQQ10" s="10"/>
      <c r="TQR10" s="10"/>
      <c r="TQS10" s="10"/>
      <c r="TQT10" s="10"/>
      <c r="TQU10" s="10"/>
      <c r="TQV10" s="10"/>
      <c r="TQW10" s="10"/>
      <c r="TQX10" s="10"/>
      <c r="TQY10" s="10"/>
      <c r="TQZ10" s="10"/>
      <c r="TRA10" s="10"/>
      <c r="TRB10" s="10"/>
      <c r="TRC10" s="10"/>
      <c r="TRD10" s="10"/>
      <c r="TRE10" s="10"/>
      <c r="TRF10" s="10"/>
      <c r="TRG10" s="10"/>
      <c r="TRH10" s="10"/>
      <c r="TRI10" s="10"/>
      <c r="TRJ10" s="10"/>
      <c r="TRK10" s="10"/>
      <c r="TRL10" s="10"/>
      <c r="TRM10" s="10"/>
      <c r="TRN10" s="10"/>
      <c r="TRO10" s="10"/>
      <c r="TRP10" s="10"/>
      <c r="TRQ10" s="10"/>
      <c r="TRR10" s="10"/>
      <c r="TRS10" s="10"/>
      <c r="TRT10" s="10"/>
      <c r="TRU10" s="10"/>
      <c r="TRV10" s="10"/>
      <c r="TRW10" s="10"/>
      <c r="TRX10" s="10"/>
      <c r="TRY10" s="10"/>
      <c r="TRZ10" s="10"/>
      <c r="TSA10" s="10"/>
      <c r="TSB10" s="10"/>
      <c r="TSC10" s="10"/>
      <c r="TSD10" s="10"/>
      <c r="TSE10" s="10"/>
      <c r="TSF10" s="10"/>
      <c r="TSG10" s="10"/>
      <c r="TSH10" s="10"/>
      <c r="TSI10" s="10"/>
      <c r="TSJ10" s="10"/>
      <c r="TSK10" s="10"/>
      <c r="TSL10" s="10"/>
      <c r="TSM10" s="10"/>
      <c r="TSN10" s="10"/>
      <c r="TSO10" s="10"/>
      <c r="TSP10" s="10"/>
      <c r="TSQ10" s="10"/>
      <c r="TSR10" s="10"/>
      <c r="TSS10" s="10"/>
      <c r="TST10" s="10"/>
      <c r="TSU10" s="10"/>
      <c r="TSV10" s="10"/>
      <c r="TSW10" s="10"/>
      <c r="TSX10" s="10"/>
      <c r="TSY10" s="10"/>
      <c r="TSZ10" s="10"/>
      <c r="TTA10" s="10"/>
      <c r="TTB10" s="10"/>
      <c r="TTC10" s="10"/>
      <c r="TTD10" s="10"/>
      <c r="TTE10" s="10"/>
      <c r="TTF10" s="10"/>
      <c r="TTG10" s="10"/>
      <c r="TTH10" s="10"/>
      <c r="TTI10" s="10"/>
      <c r="TTJ10" s="10"/>
      <c r="TTK10" s="10"/>
      <c r="TTL10" s="10"/>
      <c r="TTM10" s="10"/>
      <c r="TTN10" s="10"/>
      <c r="TTO10" s="10"/>
      <c r="TTP10" s="10"/>
      <c r="TTQ10" s="10"/>
      <c r="TTR10" s="10"/>
      <c r="TTS10" s="10"/>
      <c r="TTT10" s="10"/>
      <c r="TTU10" s="10"/>
      <c r="TTV10" s="10"/>
      <c r="TTW10" s="10"/>
      <c r="TTX10" s="10"/>
      <c r="TTY10" s="10"/>
      <c r="TTZ10" s="10"/>
      <c r="TUA10" s="10"/>
      <c r="TUB10" s="10"/>
      <c r="TUC10" s="10"/>
      <c r="TUD10" s="10"/>
      <c r="TUE10" s="10"/>
      <c r="TUF10" s="10"/>
      <c r="TUG10" s="10"/>
      <c r="TUH10" s="10"/>
      <c r="TUI10" s="10"/>
      <c r="TUJ10" s="10"/>
      <c r="TUK10" s="10"/>
      <c r="TUL10" s="10"/>
      <c r="TUM10" s="10"/>
      <c r="TUN10" s="10"/>
      <c r="TUO10" s="10"/>
      <c r="TUP10" s="10"/>
      <c r="TUQ10" s="10"/>
      <c r="TUR10" s="10"/>
      <c r="TUS10" s="10"/>
      <c r="TUT10" s="10"/>
      <c r="TUU10" s="10"/>
      <c r="TUV10" s="10"/>
      <c r="TUW10" s="10"/>
      <c r="TUX10" s="10"/>
      <c r="TUY10" s="10"/>
      <c r="TUZ10" s="10"/>
      <c r="TVA10" s="10"/>
      <c r="TVB10" s="10"/>
      <c r="TVC10" s="10"/>
      <c r="TVD10" s="10"/>
      <c r="TVE10" s="10"/>
      <c r="TVF10" s="10"/>
      <c r="TVG10" s="10"/>
      <c r="TVH10" s="10"/>
      <c r="TVI10" s="10"/>
      <c r="TVJ10" s="10"/>
      <c r="TVK10" s="10"/>
      <c r="TVL10" s="10"/>
      <c r="TVM10" s="10"/>
      <c r="TVN10" s="10"/>
      <c r="TVO10" s="10"/>
      <c r="TVP10" s="10"/>
      <c r="TVQ10" s="10"/>
      <c r="TVR10" s="10"/>
      <c r="TVS10" s="10"/>
      <c r="TVT10" s="10"/>
      <c r="TVU10" s="10"/>
      <c r="TVV10" s="10"/>
      <c r="TVW10" s="10"/>
      <c r="TVX10" s="10"/>
      <c r="TVY10" s="10"/>
      <c r="TVZ10" s="10"/>
      <c r="TWA10" s="10"/>
      <c r="TWB10" s="10"/>
      <c r="TWC10" s="10"/>
      <c r="TWD10" s="10"/>
      <c r="TWE10" s="10"/>
      <c r="TWF10" s="10"/>
      <c r="TWG10" s="10"/>
      <c r="TWH10" s="10"/>
      <c r="TWI10" s="10"/>
      <c r="TWJ10" s="10"/>
      <c r="TWK10" s="10"/>
      <c r="TWL10" s="10"/>
      <c r="TWM10" s="10"/>
      <c r="TWN10" s="10"/>
      <c r="TWO10" s="10"/>
      <c r="TWP10" s="10"/>
      <c r="TWQ10" s="10"/>
      <c r="TWR10" s="10"/>
      <c r="TWS10" s="10"/>
      <c r="TWT10" s="10"/>
      <c r="TWU10" s="10"/>
      <c r="TWV10" s="10"/>
      <c r="TWW10" s="10"/>
      <c r="TWX10" s="10"/>
      <c r="TWY10" s="10"/>
      <c r="TWZ10" s="10"/>
      <c r="TXA10" s="10"/>
      <c r="TXB10" s="10"/>
      <c r="TXC10" s="10"/>
      <c r="TXD10" s="10"/>
      <c r="TXE10" s="10"/>
      <c r="TXF10" s="10"/>
      <c r="TXG10" s="10"/>
      <c r="TXH10" s="10"/>
      <c r="TXI10" s="10"/>
      <c r="TXJ10" s="10"/>
      <c r="TXK10" s="10"/>
      <c r="TXL10" s="10"/>
      <c r="TXM10" s="10"/>
      <c r="TXN10" s="10"/>
      <c r="TXO10" s="10"/>
      <c r="TXP10" s="10"/>
      <c r="TXQ10" s="10"/>
      <c r="TXR10" s="10"/>
      <c r="TXS10" s="10"/>
      <c r="TXT10" s="10"/>
      <c r="TXU10" s="10"/>
      <c r="TXV10" s="10"/>
      <c r="TXW10" s="10"/>
      <c r="TXX10" s="10"/>
      <c r="TXY10" s="10"/>
      <c r="TXZ10" s="10"/>
      <c r="TYA10" s="10"/>
      <c r="TYB10" s="10"/>
      <c r="TYC10" s="10"/>
      <c r="TYD10" s="10"/>
      <c r="TYE10" s="10"/>
      <c r="TYF10" s="10"/>
      <c r="TYG10" s="10"/>
      <c r="TYH10" s="10"/>
      <c r="TYI10" s="10"/>
      <c r="TYJ10" s="10"/>
      <c r="TYK10" s="10"/>
      <c r="TYL10" s="10"/>
      <c r="TYM10" s="10"/>
      <c r="TYN10" s="10"/>
      <c r="TYO10" s="10"/>
      <c r="TYP10" s="10"/>
      <c r="TYQ10" s="10"/>
      <c r="TYR10" s="10"/>
      <c r="TYS10" s="10"/>
      <c r="TYT10" s="10"/>
      <c r="TYU10" s="10"/>
      <c r="TYV10" s="10"/>
      <c r="TYW10" s="10"/>
      <c r="TYX10" s="10"/>
      <c r="TYY10" s="10"/>
      <c r="TYZ10" s="10"/>
      <c r="TZA10" s="10"/>
      <c r="TZB10" s="10"/>
      <c r="TZC10" s="10"/>
      <c r="TZD10" s="10"/>
      <c r="TZE10" s="10"/>
      <c r="TZF10" s="10"/>
      <c r="TZG10" s="10"/>
      <c r="TZH10" s="10"/>
      <c r="TZI10" s="10"/>
      <c r="TZJ10" s="10"/>
      <c r="TZK10" s="10"/>
      <c r="TZL10" s="10"/>
      <c r="TZM10" s="10"/>
      <c r="TZN10" s="10"/>
      <c r="TZO10" s="10"/>
      <c r="TZP10" s="10"/>
      <c r="TZQ10" s="10"/>
      <c r="TZR10" s="10"/>
      <c r="TZS10" s="10"/>
      <c r="TZT10" s="10"/>
      <c r="TZU10" s="10"/>
      <c r="TZV10" s="10"/>
      <c r="TZW10" s="10"/>
      <c r="TZX10" s="10"/>
      <c r="TZY10" s="10"/>
      <c r="TZZ10" s="10"/>
      <c r="UAA10" s="10"/>
      <c r="UAB10" s="10"/>
      <c r="UAC10" s="10"/>
      <c r="UAD10" s="10"/>
      <c r="UAE10" s="10"/>
      <c r="UAF10" s="10"/>
      <c r="UAG10" s="10"/>
      <c r="UAH10" s="10"/>
      <c r="UAI10" s="10"/>
      <c r="UAJ10" s="10"/>
      <c r="UAK10" s="10"/>
      <c r="UAL10" s="10"/>
      <c r="UAM10" s="10"/>
      <c r="UAN10" s="10"/>
      <c r="UAO10" s="10"/>
      <c r="UAP10" s="10"/>
      <c r="UAQ10" s="10"/>
      <c r="UAR10" s="10"/>
      <c r="UAS10" s="10"/>
      <c r="UAT10" s="10"/>
      <c r="UAU10" s="10"/>
      <c r="UAV10" s="10"/>
      <c r="UAW10" s="10"/>
      <c r="UAX10" s="10"/>
      <c r="UAY10" s="10"/>
      <c r="UAZ10" s="10"/>
      <c r="UBA10" s="10"/>
      <c r="UBB10" s="10"/>
      <c r="UBC10" s="10"/>
      <c r="UBD10" s="10"/>
      <c r="UBE10" s="10"/>
      <c r="UBF10" s="10"/>
      <c r="UBG10" s="10"/>
      <c r="UBH10" s="10"/>
      <c r="UBI10" s="10"/>
      <c r="UBJ10" s="10"/>
      <c r="UBK10" s="10"/>
      <c r="UBL10" s="10"/>
      <c r="UBM10" s="10"/>
      <c r="UBN10" s="10"/>
      <c r="UBO10" s="10"/>
      <c r="UBP10" s="10"/>
      <c r="UBQ10" s="10"/>
      <c r="UBR10" s="10"/>
      <c r="UBS10" s="10"/>
      <c r="UBT10" s="10"/>
      <c r="UBU10" s="10"/>
      <c r="UBV10" s="10"/>
      <c r="UBW10" s="10"/>
      <c r="UBX10" s="10"/>
      <c r="UBY10" s="10"/>
      <c r="UBZ10" s="10"/>
      <c r="UCA10" s="10"/>
      <c r="UCB10" s="10"/>
      <c r="UCC10" s="10"/>
      <c r="UCD10" s="10"/>
      <c r="UCE10" s="10"/>
      <c r="UCF10" s="10"/>
      <c r="UCG10" s="10"/>
      <c r="UCH10" s="10"/>
      <c r="UCI10" s="10"/>
      <c r="UCJ10" s="10"/>
      <c r="UCK10" s="10"/>
      <c r="UCL10" s="10"/>
      <c r="UCM10" s="10"/>
      <c r="UCN10" s="10"/>
      <c r="UCO10" s="10"/>
      <c r="UCP10" s="10"/>
      <c r="UCQ10" s="10"/>
      <c r="UCR10" s="10"/>
      <c r="UCS10" s="10"/>
      <c r="UCT10" s="10"/>
      <c r="UCU10" s="10"/>
      <c r="UCV10" s="10"/>
      <c r="UCW10" s="10"/>
      <c r="UCX10" s="10"/>
      <c r="UCY10" s="10"/>
      <c r="UCZ10" s="10"/>
      <c r="UDA10" s="10"/>
      <c r="UDB10" s="10"/>
      <c r="UDC10" s="10"/>
      <c r="UDD10" s="10"/>
      <c r="UDE10" s="10"/>
      <c r="UDF10" s="10"/>
      <c r="UDG10" s="10"/>
      <c r="UDH10" s="10"/>
      <c r="UDI10" s="10"/>
      <c r="UDJ10" s="10"/>
      <c r="UDK10" s="10"/>
      <c r="UDL10" s="10"/>
      <c r="UDM10" s="10"/>
      <c r="UDN10" s="10"/>
      <c r="UDO10" s="10"/>
      <c r="UDP10" s="10"/>
      <c r="UDQ10" s="10"/>
      <c r="UDR10" s="10"/>
      <c r="UDS10" s="10"/>
      <c r="UDT10" s="10"/>
      <c r="UDU10" s="10"/>
      <c r="UDV10" s="10"/>
      <c r="UDW10" s="10"/>
      <c r="UDX10" s="10"/>
      <c r="UDY10" s="10"/>
      <c r="UDZ10" s="10"/>
      <c r="UEA10" s="10"/>
      <c r="UEB10" s="10"/>
      <c r="UEC10" s="10"/>
      <c r="UED10" s="10"/>
      <c r="UEE10" s="10"/>
      <c r="UEF10" s="10"/>
      <c r="UEG10" s="10"/>
      <c r="UEH10" s="10"/>
      <c r="UEI10" s="10"/>
      <c r="UEJ10" s="10"/>
      <c r="UEK10" s="10"/>
      <c r="UEL10" s="10"/>
      <c r="UEM10" s="10"/>
      <c r="UEN10" s="10"/>
      <c r="UEO10" s="10"/>
      <c r="UEP10" s="10"/>
      <c r="UEQ10" s="10"/>
      <c r="UER10" s="10"/>
      <c r="UES10" s="10"/>
      <c r="UET10" s="10"/>
      <c r="UEU10" s="10"/>
      <c r="UEV10" s="10"/>
      <c r="UEW10" s="10"/>
      <c r="UEX10" s="10"/>
      <c r="UEY10" s="10"/>
      <c r="UEZ10" s="10"/>
      <c r="UFA10" s="10"/>
      <c r="UFB10" s="10"/>
      <c r="UFC10" s="10"/>
      <c r="UFD10" s="10"/>
      <c r="UFE10" s="10"/>
      <c r="UFF10" s="10"/>
      <c r="UFG10" s="10"/>
      <c r="UFH10" s="10"/>
      <c r="UFI10" s="10"/>
      <c r="UFJ10" s="10"/>
      <c r="UFK10" s="10"/>
      <c r="UFL10" s="10"/>
      <c r="UFM10" s="10"/>
      <c r="UFN10" s="10"/>
      <c r="UFO10" s="10"/>
      <c r="UFP10" s="10"/>
      <c r="UFQ10" s="10"/>
      <c r="UFR10" s="10"/>
      <c r="UFS10" s="10"/>
      <c r="UFT10" s="10"/>
      <c r="UFU10" s="10"/>
      <c r="UFV10" s="10"/>
      <c r="UFW10" s="10"/>
      <c r="UFX10" s="10"/>
      <c r="UFY10" s="10"/>
      <c r="UFZ10" s="10"/>
      <c r="UGA10" s="10"/>
      <c r="UGB10" s="10"/>
      <c r="UGC10" s="10"/>
      <c r="UGD10" s="10"/>
      <c r="UGE10" s="10"/>
      <c r="UGF10" s="10"/>
      <c r="UGG10" s="10"/>
      <c r="UGH10" s="10"/>
      <c r="UGI10" s="10"/>
      <c r="UGJ10" s="10"/>
      <c r="UGK10" s="10"/>
      <c r="UGL10" s="10"/>
      <c r="UGM10" s="10"/>
      <c r="UGN10" s="10"/>
      <c r="UGO10" s="10"/>
      <c r="UGP10" s="10"/>
      <c r="UGQ10" s="10"/>
      <c r="UGR10" s="10"/>
      <c r="UGS10" s="10"/>
      <c r="UGT10" s="10"/>
      <c r="UGU10" s="10"/>
      <c r="UGV10" s="10"/>
      <c r="UGW10" s="10"/>
      <c r="UGX10" s="10"/>
      <c r="UGY10" s="10"/>
      <c r="UGZ10" s="10"/>
      <c r="UHA10" s="10"/>
      <c r="UHB10" s="10"/>
      <c r="UHC10" s="10"/>
      <c r="UHD10" s="10"/>
      <c r="UHE10" s="10"/>
      <c r="UHF10" s="10"/>
      <c r="UHG10" s="10"/>
      <c r="UHH10" s="10"/>
      <c r="UHI10" s="10"/>
      <c r="UHJ10" s="10"/>
      <c r="UHK10" s="10"/>
      <c r="UHL10" s="10"/>
      <c r="UHM10" s="10"/>
      <c r="UHN10" s="10"/>
      <c r="UHO10" s="10"/>
      <c r="UHP10" s="10"/>
      <c r="UHQ10" s="10"/>
      <c r="UHR10" s="10"/>
      <c r="UHS10" s="10"/>
      <c r="UHT10" s="10"/>
      <c r="UHU10" s="10"/>
      <c r="UHV10" s="10"/>
      <c r="UHW10" s="10"/>
      <c r="UHX10" s="10"/>
      <c r="UHY10" s="10"/>
      <c r="UHZ10" s="10"/>
      <c r="UIA10" s="10"/>
      <c r="UIB10" s="10"/>
      <c r="UIC10" s="10"/>
      <c r="UID10" s="10"/>
      <c r="UIE10" s="10"/>
      <c r="UIF10" s="10"/>
      <c r="UIG10" s="10"/>
      <c r="UIH10" s="10"/>
      <c r="UII10" s="10"/>
      <c r="UIJ10" s="10"/>
      <c r="UIK10" s="10"/>
      <c r="UIL10" s="10"/>
      <c r="UIM10" s="10"/>
      <c r="UIN10" s="10"/>
      <c r="UIO10" s="10"/>
      <c r="UIP10" s="10"/>
      <c r="UIQ10" s="10"/>
      <c r="UIR10" s="10"/>
      <c r="UIS10" s="10"/>
      <c r="UIT10" s="10"/>
      <c r="UIU10" s="10"/>
      <c r="UIV10" s="10"/>
      <c r="UIW10" s="10"/>
      <c r="UIX10" s="10"/>
      <c r="UIY10" s="10"/>
      <c r="UIZ10" s="10"/>
      <c r="UJA10" s="10"/>
      <c r="UJB10" s="10"/>
      <c r="UJC10" s="10"/>
      <c r="UJD10" s="10"/>
      <c r="UJE10" s="10"/>
      <c r="UJF10" s="10"/>
      <c r="UJG10" s="10"/>
      <c r="UJH10" s="10"/>
      <c r="UJI10" s="10"/>
      <c r="UJJ10" s="10"/>
      <c r="UJK10" s="10"/>
      <c r="UJL10" s="10"/>
      <c r="UJM10" s="10"/>
      <c r="UJN10" s="10"/>
      <c r="UJO10" s="10"/>
      <c r="UJP10" s="10"/>
      <c r="UJQ10" s="10"/>
      <c r="UJR10" s="10"/>
      <c r="UJS10" s="10"/>
      <c r="UJT10" s="10"/>
      <c r="UJU10" s="10"/>
      <c r="UJV10" s="10"/>
      <c r="UJW10" s="10"/>
      <c r="UJX10" s="10"/>
      <c r="UJY10" s="10"/>
      <c r="UJZ10" s="10"/>
      <c r="UKA10" s="10"/>
      <c r="UKB10" s="10"/>
      <c r="UKC10" s="10"/>
      <c r="UKD10" s="10"/>
      <c r="UKE10" s="10"/>
      <c r="UKF10" s="10"/>
      <c r="UKG10" s="10"/>
      <c r="UKH10" s="10"/>
      <c r="UKI10" s="10"/>
      <c r="UKJ10" s="10"/>
      <c r="UKK10" s="10"/>
      <c r="UKL10" s="10"/>
      <c r="UKM10" s="10"/>
      <c r="UKN10" s="10"/>
      <c r="UKO10" s="10"/>
      <c r="UKP10" s="10"/>
      <c r="UKQ10" s="10"/>
      <c r="UKR10" s="10"/>
      <c r="UKS10" s="10"/>
      <c r="UKT10" s="10"/>
      <c r="UKU10" s="10"/>
      <c r="UKV10" s="10"/>
      <c r="UKW10" s="10"/>
      <c r="UKX10" s="10"/>
      <c r="UKY10" s="10"/>
      <c r="UKZ10" s="10"/>
      <c r="ULA10" s="10"/>
      <c r="ULB10" s="10"/>
      <c r="ULC10" s="10"/>
      <c r="ULD10" s="10"/>
      <c r="ULE10" s="10"/>
      <c r="ULF10" s="10"/>
      <c r="ULG10" s="10"/>
      <c r="ULH10" s="10"/>
      <c r="ULI10" s="10"/>
      <c r="ULJ10" s="10"/>
      <c r="ULK10" s="10"/>
      <c r="ULL10" s="10"/>
      <c r="ULM10" s="10"/>
      <c r="ULN10" s="10"/>
      <c r="ULO10" s="10"/>
      <c r="ULP10" s="10"/>
      <c r="ULQ10" s="10"/>
      <c r="ULR10" s="10"/>
      <c r="ULS10" s="10"/>
      <c r="ULT10" s="10"/>
      <c r="ULU10" s="10"/>
      <c r="ULV10" s="10"/>
      <c r="ULW10" s="10"/>
      <c r="ULX10" s="10"/>
      <c r="ULY10" s="10"/>
      <c r="ULZ10" s="10"/>
      <c r="UMA10" s="10"/>
      <c r="UMB10" s="10"/>
      <c r="UMC10" s="10"/>
      <c r="UMD10" s="10"/>
      <c r="UME10" s="10"/>
      <c r="UMF10" s="10"/>
      <c r="UMG10" s="10"/>
      <c r="UMH10" s="10"/>
      <c r="UMI10" s="10"/>
      <c r="UMJ10" s="10"/>
      <c r="UMK10" s="10"/>
      <c r="UML10" s="10"/>
      <c r="UMM10" s="10"/>
      <c r="UMN10" s="10"/>
      <c r="UMO10" s="10"/>
      <c r="UMP10" s="10"/>
      <c r="UMQ10" s="10"/>
      <c r="UMR10" s="10"/>
      <c r="UMS10" s="10"/>
      <c r="UMT10" s="10"/>
      <c r="UMU10" s="10"/>
      <c r="UMV10" s="10"/>
      <c r="UMW10" s="10"/>
      <c r="UMX10" s="10"/>
      <c r="UMY10" s="10"/>
      <c r="UMZ10" s="10"/>
      <c r="UNA10" s="10"/>
      <c r="UNB10" s="10"/>
      <c r="UNC10" s="10"/>
      <c r="UND10" s="10"/>
      <c r="UNE10" s="10"/>
      <c r="UNF10" s="10"/>
      <c r="UNG10" s="10"/>
      <c r="UNH10" s="10"/>
      <c r="UNI10" s="10"/>
      <c r="UNJ10" s="10"/>
      <c r="UNK10" s="10"/>
      <c r="UNL10" s="10"/>
      <c r="UNM10" s="10"/>
      <c r="UNN10" s="10"/>
      <c r="UNO10" s="10"/>
      <c r="UNP10" s="10"/>
      <c r="UNQ10" s="10"/>
      <c r="UNR10" s="10"/>
      <c r="UNS10" s="10"/>
      <c r="UNT10" s="10"/>
      <c r="UNU10" s="10"/>
      <c r="UNV10" s="10"/>
      <c r="UNW10" s="10"/>
      <c r="UNX10" s="10"/>
      <c r="UNY10" s="10"/>
      <c r="UNZ10" s="10"/>
      <c r="UOA10" s="10"/>
      <c r="UOB10" s="10"/>
      <c r="UOC10" s="10"/>
      <c r="UOD10" s="10"/>
      <c r="UOE10" s="10"/>
      <c r="UOF10" s="10"/>
      <c r="UOG10" s="10"/>
      <c r="UOH10" s="10"/>
      <c r="UOI10" s="10"/>
      <c r="UOJ10" s="10"/>
      <c r="UOK10" s="10"/>
      <c r="UOL10" s="10"/>
      <c r="UOM10" s="10"/>
      <c r="UON10" s="10"/>
      <c r="UOO10" s="10"/>
      <c r="UOP10" s="10"/>
      <c r="UOQ10" s="10"/>
      <c r="UOR10" s="10"/>
      <c r="UOS10" s="10"/>
      <c r="UOT10" s="10"/>
      <c r="UOU10" s="10"/>
      <c r="UOV10" s="10"/>
      <c r="UOW10" s="10"/>
      <c r="UOX10" s="10"/>
      <c r="UOY10" s="10"/>
      <c r="UOZ10" s="10"/>
      <c r="UPA10" s="10"/>
      <c r="UPB10" s="10"/>
      <c r="UPC10" s="10"/>
      <c r="UPD10" s="10"/>
      <c r="UPE10" s="10"/>
      <c r="UPF10" s="10"/>
      <c r="UPG10" s="10"/>
      <c r="UPH10" s="10"/>
      <c r="UPI10" s="10"/>
      <c r="UPJ10" s="10"/>
      <c r="UPK10" s="10"/>
      <c r="UPL10" s="10"/>
      <c r="UPM10" s="10"/>
      <c r="UPN10" s="10"/>
      <c r="UPO10" s="10"/>
      <c r="UPP10" s="10"/>
      <c r="UPQ10" s="10"/>
      <c r="UPR10" s="10"/>
      <c r="UPS10" s="10"/>
      <c r="UPT10" s="10"/>
      <c r="UPU10" s="10"/>
      <c r="UPV10" s="10"/>
      <c r="UPW10" s="10"/>
      <c r="UPX10" s="10"/>
      <c r="UPY10" s="10"/>
      <c r="UPZ10" s="10"/>
      <c r="UQA10" s="10"/>
      <c r="UQB10" s="10"/>
      <c r="UQC10" s="10"/>
      <c r="UQD10" s="10"/>
      <c r="UQE10" s="10"/>
      <c r="UQF10" s="10"/>
      <c r="UQG10" s="10"/>
      <c r="UQH10" s="10"/>
      <c r="UQI10" s="10"/>
      <c r="UQJ10" s="10"/>
      <c r="UQK10" s="10"/>
      <c r="UQL10" s="10"/>
      <c r="UQM10" s="10"/>
      <c r="UQN10" s="10"/>
      <c r="UQO10" s="10"/>
      <c r="UQP10" s="10"/>
      <c r="UQQ10" s="10"/>
      <c r="UQR10" s="10"/>
      <c r="UQS10" s="10"/>
      <c r="UQT10" s="10"/>
      <c r="UQU10" s="10"/>
      <c r="UQV10" s="10"/>
      <c r="UQW10" s="10"/>
      <c r="UQX10" s="10"/>
      <c r="UQY10" s="10"/>
      <c r="UQZ10" s="10"/>
      <c r="URA10" s="10"/>
      <c r="URB10" s="10"/>
      <c r="URC10" s="10"/>
      <c r="URD10" s="10"/>
      <c r="URE10" s="10"/>
      <c r="URF10" s="10"/>
      <c r="URG10" s="10"/>
      <c r="URH10" s="10"/>
      <c r="URI10" s="10"/>
      <c r="URJ10" s="10"/>
      <c r="URK10" s="10"/>
      <c r="URL10" s="10"/>
      <c r="URM10" s="10"/>
      <c r="URN10" s="10"/>
      <c r="URO10" s="10"/>
      <c r="URP10" s="10"/>
      <c r="URQ10" s="10"/>
      <c r="URR10" s="10"/>
      <c r="URS10" s="10"/>
      <c r="URT10" s="10"/>
      <c r="URU10" s="10"/>
      <c r="URV10" s="10"/>
      <c r="URW10" s="10"/>
      <c r="URX10" s="10"/>
      <c r="URY10" s="10"/>
      <c r="URZ10" s="10"/>
      <c r="USA10" s="10"/>
      <c r="USB10" s="10"/>
      <c r="USC10" s="10"/>
      <c r="USD10" s="10"/>
      <c r="USE10" s="10"/>
      <c r="USF10" s="10"/>
      <c r="USG10" s="10"/>
      <c r="USH10" s="10"/>
      <c r="USI10" s="10"/>
      <c r="USJ10" s="10"/>
      <c r="USK10" s="10"/>
      <c r="USL10" s="10"/>
      <c r="USM10" s="10"/>
      <c r="USN10" s="10"/>
      <c r="USO10" s="10"/>
      <c r="USP10" s="10"/>
      <c r="USQ10" s="10"/>
      <c r="USR10" s="10"/>
      <c r="USS10" s="10"/>
      <c r="UST10" s="10"/>
      <c r="USU10" s="10"/>
      <c r="USV10" s="10"/>
      <c r="USW10" s="10"/>
      <c r="USX10" s="10"/>
      <c r="USY10" s="10"/>
      <c r="USZ10" s="10"/>
      <c r="UTA10" s="10"/>
      <c r="UTB10" s="10"/>
      <c r="UTC10" s="10"/>
      <c r="UTD10" s="10"/>
      <c r="UTE10" s="10"/>
      <c r="UTF10" s="10"/>
      <c r="UTG10" s="10"/>
      <c r="UTH10" s="10"/>
      <c r="UTI10" s="10"/>
      <c r="UTJ10" s="10"/>
      <c r="UTK10" s="10"/>
      <c r="UTL10" s="10"/>
      <c r="UTM10" s="10"/>
      <c r="UTN10" s="10"/>
      <c r="UTO10" s="10"/>
      <c r="UTP10" s="10"/>
      <c r="UTQ10" s="10"/>
      <c r="UTR10" s="10"/>
      <c r="UTS10" s="10"/>
      <c r="UTT10" s="10"/>
      <c r="UTU10" s="10"/>
      <c r="UTV10" s="10"/>
      <c r="UTW10" s="10"/>
      <c r="UTX10" s="10"/>
      <c r="UTY10" s="10"/>
      <c r="UTZ10" s="10"/>
      <c r="UUA10" s="10"/>
      <c r="UUB10" s="10"/>
      <c r="UUC10" s="10"/>
      <c r="UUD10" s="10"/>
      <c r="UUE10" s="10"/>
      <c r="UUF10" s="10"/>
      <c r="UUG10" s="10"/>
      <c r="UUH10" s="10"/>
      <c r="UUI10" s="10"/>
      <c r="UUJ10" s="10"/>
      <c r="UUK10" s="10"/>
      <c r="UUL10" s="10"/>
      <c r="UUM10" s="10"/>
      <c r="UUN10" s="10"/>
      <c r="UUO10" s="10"/>
      <c r="UUP10" s="10"/>
      <c r="UUQ10" s="10"/>
      <c r="UUR10" s="10"/>
      <c r="UUS10" s="10"/>
      <c r="UUT10" s="10"/>
      <c r="UUU10" s="10"/>
      <c r="UUV10" s="10"/>
      <c r="UUW10" s="10"/>
      <c r="UUX10" s="10"/>
      <c r="UUY10" s="10"/>
      <c r="UUZ10" s="10"/>
      <c r="UVA10" s="10"/>
      <c r="UVB10" s="10"/>
      <c r="UVC10" s="10"/>
      <c r="UVD10" s="10"/>
      <c r="UVE10" s="10"/>
      <c r="UVF10" s="10"/>
      <c r="UVG10" s="10"/>
      <c r="UVH10" s="10"/>
      <c r="UVI10" s="10"/>
      <c r="UVJ10" s="10"/>
      <c r="UVK10" s="10"/>
      <c r="UVL10" s="10"/>
      <c r="UVM10" s="10"/>
      <c r="UVN10" s="10"/>
      <c r="UVO10" s="10"/>
      <c r="UVP10" s="10"/>
      <c r="UVQ10" s="10"/>
      <c r="UVR10" s="10"/>
      <c r="UVS10" s="10"/>
      <c r="UVT10" s="10"/>
      <c r="UVU10" s="10"/>
      <c r="UVV10" s="10"/>
      <c r="UVW10" s="10"/>
      <c r="UVX10" s="10"/>
      <c r="UVY10" s="10"/>
      <c r="UVZ10" s="10"/>
      <c r="UWA10" s="10"/>
      <c r="UWB10" s="10"/>
      <c r="UWC10" s="10"/>
      <c r="UWD10" s="10"/>
      <c r="UWE10" s="10"/>
      <c r="UWF10" s="10"/>
      <c r="UWG10" s="10"/>
      <c r="UWH10" s="10"/>
      <c r="UWI10" s="10"/>
      <c r="UWJ10" s="10"/>
      <c r="UWK10" s="10"/>
      <c r="UWL10" s="10"/>
      <c r="UWM10" s="10"/>
      <c r="UWN10" s="10"/>
      <c r="UWO10" s="10"/>
      <c r="UWP10" s="10"/>
      <c r="UWQ10" s="10"/>
      <c r="UWR10" s="10"/>
      <c r="UWS10" s="10"/>
      <c r="UWT10" s="10"/>
      <c r="UWU10" s="10"/>
      <c r="UWV10" s="10"/>
      <c r="UWW10" s="10"/>
      <c r="UWX10" s="10"/>
      <c r="UWY10" s="10"/>
      <c r="UWZ10" s="10"/>
      <c r="UXA10" s="10"/>
      <c r="UXB10" s="10"/>
      <c r="UXC10" s="10"/>
      <c r="UXD10" s="10"/>
      <c r="UXE10" s="10"/>
      <c r="UXF10" s="10"/>
      <c r="UXG10" s="10"/>
      <c r="UXH10" s="10"/>
      <c r="UXI10" s="10"/>
      <c r="UXJ10" s="10"/>
      <c r="UXK10" s="10"/>
      <c r="UXL10" s="10"/>
      <c r="UXM10" s="10"/>
      <c r="UXN10" s="10"/>
      <c r="UXO10" s="10"/>
      <c r="UXP10" s="10"/>
      <c r="UXQ10" s="10"/>
      <c r="UXR10" s="10"/>
      <c r="UXS10" s="10"/>
      <c r="UXT10" s="10"/>
      <c r="UXU10" s="10"/>
      <c r="UXV10" s="10"/>
      <c r="UXW10" s="10"/>
      <c r="UXX10" s="10"/>
      <c r="UXY10" s="10"/>
      <c r="UXZ10" s="10"/>
      <c r="UYA10" s="10"/>
      <c r="UYB10" s="10"/>
      <c r="UYC10" s="10"/>
      <c r="UYD10" s="10"/>
      <c r="UYE10" s="10"/>
      <c r="UYF10" s="10"/>
      <c r="UYG10" s="10"/>
      <c r="UYH10" s="10"/>
      <c r="UYI10" s="10"/>
      <c r="UYJ10" s="10"/>
      <c r="UYK10" s="10"/>
      <c r="UYL10" s="10"/>
      <c r="UYM10" s="10"/>
      <c r="UYN10" s="10"/>
      <c r="UYO10" s="10"/>
      <c r="UYP10" s="10"/>
      <c r="UYQ10" s="10"/>
      <c r="UYR10" s="10"/>
      <c r="UYS10" s="10"/>
      <c r="UYT10" s="10"/>
      <c r="UYU10" s="10"/>
      <c r="UYV10" s="10"/>
      <c r="UYW10" s="10"/>
      <c r="UYX10" s="10"/>
      <c r="UYY10" s="10"/>
      <c r="UYZ10" s="10"/>
      <c r="UZA10" s="10"/>
      <c r="UZB10" s="10"/>
      <c r="UZC10" s="10"/>
      <c r="UZD10" s="10"/>
      <c r="UZE10" s="10"/>
      <c r="UZF10" s="10"/>
      <c r="UZG10" s="10"/>
      <c r="UZH10" s="10"/>
      <c r="UZI10" s="10"/>
      <c r="UZJ10" s="10"/>
      <c r="UZK10" s="10"/>
      <c r="UZL10" s="10"/>
      <c r="UZM10" s="10"/>
      <c r="UZN10" s="10"/>
      <c r="UZO10" s="10"/>
      <c r="UZP10" s="10"/>
      <c r="UZQ10" s="10"/>
      <c r="UZR10" s="10"/>
      <c r="UZS10" s="10"/>
      <c r="UZT10" s="10"/>
      <c r="UZU10" s="10"/>
      <c r="UZV10" s="10"/>
      <c r="UZW10" s="10"/>
      <c r="UZX10" s="10"/>
      <c r="UZY10" s="10"/>
      <c r="UZZ10" s="10"/>
      <c r="VAA10" s="10"/>
      <c r="VAB10" s="10"/>
      <c r="VAC10" s="10"/>
      <c r="VAD10" s="10"/>
      <c r="VAE10" s="10"/>
      <c r="VAF10" s="10"/>
      <c r="VAG10" s="10"/>
      <c r="VAH10" s="10"/>
      <c r="VAI10" s="10"/>
      <c r="VAJ10" s="10"/>
      <c r="VAK10" s="10"/>
      <c r="VAL10" s="10"/>
      <c r="VAM10" s="10"/>
      <c r="VAN10" s="10"/>
      <c r="VAO10" s="10"/>
      <c r="VAP10" s="10"/>
      <c r="VAQ10" s="10"/>
      <c r="VAR10" s="10"/>
      <c r="VAS10" s="10"/>
      <c r="VAT10" s="10"/>
      <c r="VAU10" s="10"/>
      <c r="VAV10" s="10"/>
      <c r="VAW10" s="10"/>
      <c r="VAX10" s="10"/>
      <c r="VAY10" s="10"/>
      <c r="VAZ10" s="10"/>
      <c r="VBA10" s="10"/>
      <c r="VBB10" s="10"/>
      <c r="VBC10" s="10"/>
      <c r="VBD10" s="10"/>
      <c r="VBE10" s="10"/>
      <c r="VBF10" s="10"/>
      <c r="VBG10" s="10"/>
      <c r="VBH10" s="10"/>
      <c r="VBI10" s="10"/>
      <c r="VBJ10" s="10"/>
      <c r="VBK10" s="10"/>
      <c r="VBL10" s="10"/>
      <c r="VBM10" s="10"/>
      <c r="VBN10" s="10"/>
      <c r="VBO10" s="10"/>
      <c r="VBP10" s="10"/>
      <c r="VBQ10" s="10"/>
      <c r="VBR10" s="10"/>
      <c r="VBS10" s="10"/>
      <c r="VBT10" s="10"/>
      <c r="VBU10" s="10"/>
      <c r="VBV10" s="10"/>
      <c r="VBW10" s="10"/>
      <c r="VBX10" s="10"/>
      <c r="VBY10" s="10"/>
      <c r="VBZ10" s="10"/>
      <c r="VCA10" s="10"/>
      <c r="VCB10" s="10"/>
      <c r="VCC10" s="10"/>
      <c r="VCD10" s="10"/>
      <c r="VCE10" s="10"/>
      <c r="VCF10" s="10"/>
      <c r="VCG10" s="10"/>
      <c r="VCH10" s="10"/>
      <c r="VCI10" s="10"/>
      <c r="VCJ10" s="10"/>
      <c r="VCK10" s="10"/>
      <c r="VCL10" s="10"/>
      <c r="VCM10" s="10"/>
      <c r="VCN10" s="10"/>
      <c r="VCO10" s="10"/>
      <c r="VCP10" s="10"/>
      <c r="VCQ10" s="10"/>
      <c r="VCR10" s="10"/>
      <c r="VCS10" s="10"/>
      <c r="VCT10" s="10"/>
      <c r="VCU10" s="10"/>
      <c r="VCV10" s="10"/>
      <c r="VCW10" s="10"/>
      <c r="VCX10" s="10"/>
      <c r="VCY10" s="10"/>
      <c r="VCZ10" s="10"/>
      <c r="VDA10" s="10"/>
      <c r="VDB10" s="10"/>
      <c r="VDC10" s="10"/>
      <c r="VDD10" s="10"/>
      <c r="VDE10" s="10"/>
      <c r="VDF10" s="10"/>
      <c r="VDG10" s="10"/>
      <c r="VDH10" s="10"/>
      <c r="VDI10" s="10"/>
      <c r="VDJ10" s="10"/>
      <c r="VDK10" s="10"/>
      <c r="VDL10" s="10"/>
      <c r="VDM10" s="10"/>
      <c r="VDN10" s="10"/>
      <c r="VDO10" s="10"/>
      <c r="VDP10" s="10"/>
      <c r="VDQ10" s="10"/>
      <c r="VDR10" s="10"/>
      <c r="VDS10" s="10"/>
      <c r="VDT10" s="10"/>
      <c r="VDU10" s="10"/>
      <c r="VDV10" s="10"/>
      <c r="VDW10" s="10"/>
      <c r="VDX10" s="10"/>
      <c r="VDY10" s="10"/>
      <c r="VDZ10" s="10"/>
      <c r="VEA10" s="10"/>
      <c r="VEB10" s="10"/>
      <c r="VEC10" s="10"/>
      <c r="VED10" s="10"/>
      <c r="VEE10" s="10"/>
      <c r="VEF10" s="10"/>
      <c r="VEG10" s="10"/>
      <c r="VEH10" s="10"/>
      <c r="VEI10" s="10"/>
      <c r="VEJ10" s="10"/>
      <c r="VEK10" s="10"/>
      <c r="VEL10" s="10"/>
      <c r="VEM10" s="10"/>
      <c r="VEN10" s="10"/>
      <c r="VEO10" s="10"/>
      <c r="VEP10" s="10"/>
      <c r="VEQ10" s="10"/>
      <c r="VER10" s="10"/>
      <c r="VES10" s="10"/>
      <c r="VET10" s="10"/>
      <c r="VEU10" s="10"/>
      <c r="VEV10" s="10"/>
      <c r="VEW10" s="10"/>
      <c r="VEX10" s="10"/>
      <c r="VEY10" s="10"/>
      <c r="VEZ10" s="10"/>
      <c r="VFA10" s="10"/>
      <c r="VFB10" s="10"/>
      <c r="VFC10" s="10"/>
      <c r="VFD10" s="10"/>
      <c r="VFE10" s="10"/>
      <c r="VFF10" s="10"/>
      <c r="VFG10" s="10"/>
      <c r="VFH10" s="10"/>
      <c r="VFI10" s="10"/>
      <c r="VFJ10" s="10"/>
      <c r="VFK10" s="10"/>
      <c r="VFL10" s="10"/>
      <c r="VFM10" s="10"/>
      <c r="VFN10" s="10"/>
      <c r="VFO10" s="10"/>
      <c r="VFP10" s="10"/>
      <c r="VFQ10" s="10"/>
      <c r="VFR10" s="10"/>
      <c r="VFS10" s="10"/>
      <c r="VFT10" s="10"/>
      <c r="VFU10" s="10"/>
      <c r="VFV10" s="10"/>
      <c r="VFW10" s="10"/>
      <c r="VFX10" s="10"/>
      <c r="VFY10" s="10"/>
      <c r="VFZ10" s="10"/>
      <c r="VGA10" s="10"/>
      <c r="VGB10" s="10"/>
      <c r="VGC10" s="10"/>
      <c r="VGD10" s="10"/>
      <c r="VGE10" s="10"/>
      <c r="VGF10" s="10"/>
      <c r="VGG10" s="10"/>
      <c r="VGH10" s="10"/>
      <c r="VGI10" s="10"/>
      <c r="VGJ10" s="10"/>
      <c r="VGK10" s="10"/>
      <c r="VGL10" s="10"/>
      <c r="VGM10" s="10"/>
      <c r="VGN10" s="10"/>
      <c r="VGO10" s="10"/>
      <c r="VGP10" s="10"/>
      <c r="VGQ10" s="10"/>
      <c r="VGR10" s="10"/>
      <c r="VGS10" s="10"/>
      <c r="VGT10" s="10"/>
      <c r="VGU10" s="10"/>
      <c r="VGV10" s="10"/>
      <c r="VGW10" s="10"/>
      <c r="VGX10" s="10"/>
      <c r="VGY10" s="10"/>
      <c r="VGZ10" s="10"/>
      <c r="VHA10" s="10"/>
      <c r="VHB10" s="10"/>
      <c r="VHC10" s="10"/>
      <c r="VHD10" s="10"/>
      <c r="VHE10" s="10"/>
      <c r="VHF10" s="10"/>
      <c r="VHG10" s="10"/>
      <c r="VHH10" s="10"/>
      <c r="VHI10" s="10"/>
      <c r="VHJ10" s="10"/>
      <c r="VHK10" s="10"/>
      <c r="VHL10" s="10"/>
      <c r="VHM10" s="10"/>
      <c r="VHN10" s="10"/>
      <c r="VHO10" s="10"/>
      <c r="VHP10" s="10"/>
      <c r="VHQ10" s="10"/>
      <c r="VHR10" s="10"/>
      <c r="VHS10" s="10"/>
      <c r="VHT10" s="10"/>
      <c r="VHU10" s="10"/>
      <c r="VHV10" s="10"/>
      <c r="VHW10" s="10"/>
      <c r="VHX10" s="10"/>
      <c r="VHY10" s="10"/>
      <c r="VHZ10" s="10"/>
      <c r="VIA10" s="10"/>
      <c r="VIB10" s="10"/>
      <c r="VIC10" s="10"/>
      <c r="VID10" s="10"/>
      <c r="VIE10" s="10"/>
      <c r="VIF10" s="10"/>
      <c r="VIG10" s="10"/>
      <c r="VIH10" s="10"/>
      <c r="VII10" s="10"/>
      <c r="VIJ10" s="10"/>
      <c r="VIK10" s="10"/>
      <c r="VIL10" s="10"/>
      <c r="VIM10" s="10"/>
      <c r="VIN10" s="10"/>
      <c r="VIO10" s="10"/>
      <c r="VIP10" s="10"/>
      <c r="VIQ10" s="10"/>
      <c r="VIR10" s="10"/>
      <c r="VIS10" s="10"/>
      <c r="VIT10" s="10"/>
      <c r="VIU10" s="10"/>
      <c r="VIV10" s="10"/>
      <c r="VIW10" s="10"/>
      <c r="VIX10" s="10"/>
      <c r="VIY10" s="10"/>
      <c r="VIZ10" s="10"/>
      <c r="VJA10" s="10"/>
      <c r="VJB10" s="10"/>
      <c r="VJC10" s="10"/>
      <c r="VJD10" s="10"/>
      <c r="VJE10" s="10"/>
      <c r="VJF10" s="10"/>
      <c r="VJG10" s="10"/>
      <c r="VJH10" s="10"/>
      <c r="VJI10" s="10"/>
      <c r="VJJ10" s="10"/>
      <c r="VJK10" s="10"/>
      <c r="VJL10" s="10"/>
      <c r="VJM10" s="10"/>
      <c r="VJN10" s="10"/>
      <c r="VJO10" s="10"/>
      <c r="VJP10" s="10"/>
      <c r="VJQ10" s="10"/>
      <c r="VJR10" s="10"/>
      <c r="VJS10" s="10"/>
      <c r="VJT10" s="10"/>
      <c r="VJU10" s="10"/>
      <c r="VJV10" s="10"/>
      <c r="VJW10" s="10"/>
      <c r="VJX10" s="10"/>
      <c r="VJY10" s="10"/>
      <c r="VJZ10" s="10"/>
      <c r="VKA10" s="10"/>
      <c r="VKB10" s="10"/>
      <c r="VKC10" s="10"/>
      <c r="VKD10" s="10"/>
      <c r="VKE10" s="10"/>
      <c r="VKF10" s="10"/>
      <c r="VKG10" s="10"/>
      <c r="VKH10" s="10"/>
      <c r="VKI10" s="10"/>
      <c r="VKJ10" s="10"/>
      <c r="VKK10" s="10"/>
      <c r="VKL10" s="10"/>
      <c r="VKM10" s="10"/>
      <c r="VKN10" s="10"/>
      <c r="VKO10" s="10"/>
      <c r="VKP10" s="10"/>
      <c r="VKQ10" s="10"/>
      <c r="VKR10" s="10"/>
      <c r="VKS10" s="10"/>
      <c r="VKT10" s="10"/>
      <c r="VKU10" s="10"/>
      <c r="VKV10" s="10"/>
      <c r="VKW10" s="10"/>
      <c r="VKX10" s="10"/>
      <c r="VKY10" s="10"/>
      <c r="VKZ10" s="10"/>
      <c r="VLA10" s="10"/>
      <c r="VLB10" s="10"/>
      <c r="VLC10" s="10"/>
      <c r="VLD10" s="10"/>
      <c r="VLE10" s="10"/>
      <c r="VLF10" s="10"/>
      <c r="VLG10" s="10"/>
      <c r="VLH10" s="10"/>
      <c r="VLI10" s="10"/>
      <c r="VLJ10" s="10"/>
      <c r="VLK10" s="10"/>
      <c r="VLL10" s="10"/>
      <c r="VLM10" s="10"/>
      <c r="VLN10" s="10"/>
      <c r="VLO10" s="10"/>
      <c r="VLP10" s="10"/>
      <c r="VLQ10" s="10"/>
      <c r="VLR10" s="10"/>
      <c r="VLS10" s="10"/>
      <c r="VLT10" s="10"/>
      <c r="VLU10" s="10"/>
      <c r="VLV10" s="10"/>
      <c r="VLW10" s="10"/>
      <c r="VLX10" s="10"/>
      <c r="VLY10" s="10"/>
      <c r="VLZ10" s="10"/>
      <c r="VMA10" s="10"/>
      <c r="VMB10" s="10"/>
      <c r="VMC10" s="10"/>
      <c r="VMD10" s="10"/>
      <c r="VME10" s="10"/>
      <c r="VMF10" s="10"/>
      <c r="VMG10" s="10"/>
      <c r="VMH10" s="10"/>
      <c r="VMI10" s="10"/>
      <c r="VMJ10" s="10"/>
      <c r="VMK10" s="10"/>
      <c r="VML10" s="10"/>
      <c r="VMM10" s="10"/>
      <c r="VMN10" s="10"/>
      <c r="VMO10" s="10"/>
      <c r="VMP10" s="10"/>
      <c r="VMQ10" s="10"/>
      <c r="VMR10" s="10"/>
      <c r="VMS10" s="10"/>
      <c r="VMT10" s="10"/>
      <c r="VMU10" s="10"/>
      <c r="VMV10" s="10"/>
      <c r="VMW10" s="10"/>
      <c r="VMX10" s="10"/>
      <c r="VMY10" s="10"/>
      <c r="VMZ10" s="10"/>
      <c r="VNA10" s="10"/>
      <c r="VNB10" s="10"/>
      <c r="VNC10" s="10"/>
      <c r="VND10" s="10"/>
      <c r="VNE10" s="10"/>
      <c r="VNF10" s="10"/>
      <c r="VNG10" s="10"/>
      <c r="VNH10" s="10"/>
      <c r="VNI10" s="10"/>
      <c r="VNJ10" s="10"/>
      <c r="VNK10" s="10"/>
      <c r="VNL10" s="10"/>
      <c r="VNM10" s="10"/>
      <c r="VNN10" s="10"/>
      <c r="VNO10" s="10"/>
      <c r="VNP10" s="10"/>
      <c r="VNQ10" s="10"/>
      <c r="VNR10" s="10"/>
      <c r="VNS10" s="10"/>
      <c r="VNT10" s="10"/>
      <c r="VNU10" s="10"/>
      <c r="VNV10" s="10"/>
      <c r="VNW10" s="10"/>
      <c r="VNX10" s="10"/>
      <c r="VNY10" s="10"/>
      <c r="VNZ10" s="10"/>
      <c r="VOA10" s="10"/>
      <c r="VOB10" s="10"/>
      <c r="VOC10" s="10"/>
      <c r="VOD10" s="10"/>
      <c r="VOE10" s="10"/>
      <c r="VOF10" s="10"/>
      <c r="VOG10" s="10"/>
      <c r="VOH10" s="10"/>
      <c r="VOI10" s="10"/>
      <c r="VOJ10" s="10"/>
      <c r="VOK10" s="10"/>
      <c r="VOL10" s="10"/>
      <c r="VOM10" s="10"/>
      <c r="VON10" s="10"/>
      <c r="VOO10" s="10"/>
      <c r="VOP10" s="10"/>
      <c r="VOQ10" s="10"/>
      <c r="VOR10" s="10"/>
      <c r="VOS10" s="10"/>
      <c r="VOT10" s="10"/>
      <c r="VOU10" s="10"/>
      <c r="VOV10" s="10"/>
      <c r="VOW10" s="10"/>
      <c r="VOX10" s="10"/>
      <c r="VOY10" s="10"/>
      <c r="VOZ10" s="10"/>
      <c r="VPA10" s="10"/>
      <c r="VPB10" s="10"/>
      <c r="VPC10" s="10"/>
      <c r="VPD10" s="10"/>
      <c r="VPE10" s="10"/>
      <c r="VPF10" s="10"/>
      <c r="VPG10" s="10"/>
      <c r="VPH10" s="10"/>
      <c r="VPI10" s="10"/>
      <c r="VPJ10" s="10"/>
      <c r="VPK10" s="10"/>
      <c r="VPL10" s="10"/>
      <c r="VPM10" s="10"/>
      <c r="VPN10" s="10"/>
      <c r="VPO10" s="10"/>
      <c r="VPP10" s="10"/>
      <c r="VPQ10" s="10"/>
      <c r="VPR10" s="10"/>
      <c r="VPS10" s="10"/>
      <c r="VPT10" s="10"/>
      <c r="VPU10" s="10"/>
      <c r="VPV10" s="10"/>
      <c r="VPW10" s="10"/>
      <c r="VPX10" s="10"/>
      <c r="VPY10" s="10"/>
      <c r="VPZ10" s="10"/>
      <c r="VQA10" s="10"/>
      <c r="VQB10" s="10"/>
      <c r="VQC10" s="10"/>
      <c r="VQD10" s="10"/>
      <c r="VQE10" s="10"/>
      <c r="VQF10" s="10"/>
      <c r="VQG10" s="10"/>
      <c r="VQH10" s="10"/>
      <c r="VQI10" s="10"/>
      <c r="VQJ10" s="10"/>
      <c r="VQK10" s="10"/>
      <c r="VQL10" s="10"/>
      <c r="VQM10" s="10"/>
      <c r="VQN10" s="10"/>
      <c r="VQO10" s="10"/>
      <c r="VQP10" s="10"/>
      <c r="VQQ10" s="10"/>
      <c r="VQR10" s="10"/>
      <c r="VQS10" s="10"/>
      <c r="VQT10" s="10"/>
      <c r="VQU10" s="10"/>
      <c r="VQV10" s="10"/>
      <c r="VQW10" s="10"/>
      <c r="VQX10" s="10"/>
      <c r="VQY10" s="10"/>
      <c r="VQZ10" s="10"/>
      <c r="VRA10" s="10"/>
      <c r="VRB10" s="10"/>
      <c r="VRC10" s="10"/>
      <c r="VRD10" s="10"/>
      <c r="VRE10" s="10"/>
      <c r="VRF10" s="10"/>
      <c r="VRG10" s="10"/>
      <c r="VRH10" s="10"/>
      <c r="VRI10" s="10"/>
      <c r="VRJ10" s="10"/>
      <c r="VRK10" s="10"/>
      <c r="VRL10" s="10"/>
      <c r="VRM10" s="10"/>
      <c r="VRN10" s="10"/>
      <c r="VRO10" s="10"/>
      <c r="VRP10" s="10"/>
      <c r="VRQ10" s="10"/>
      <c r="VRR10" s="10"/>
      <c r="VRS10" s="10"/>
      <c r="VRT10" s="10"/>
      <c r="VRU10" s="10"/>
      <c r="VRV10" s="10"/>
      <c r="VRW10" s="10"/>
      <c r="VRX10" s="10"/>
      <c r="VRY10" s="10"/>
      <c r="VRZ10" s="10"/>
      <c r="VSA10" s="10"/>
      <c r="VSB10" s="10"/>
      <c r="VSC10" s="10"/>
      <c r="VSD10" s="10"/>
      <c r="VSE10" s="10"/>
      <c r="VSF10" s="10"/>
      <c r="VSG10" s="10"/>
      <c r="VSH10" s="10"/>
      <c r="VSI10" s="10"/>
      <c r="VSJ10" s="10"/>
      <c r="VSK10" s="10"/>
      <c r="VSL10" s="10"/>
      <c r="VSM10" s="10"/>
      <c r="VSN10" s="10"/>
      <c r="VSO10" s="10"/>
      <c r="VSP10" s="10"/>
      <c r="VSQ10" s="10"/>
      <c r="VSR10" s="10"/>
      <c r="VSS10" s="10"/>
      <c r="VST10" s="10"/>
      <c r="VSU10" s="10"/>
      <c r="VSV10" s="10"/>
      <c r="VSW10" s="10"/>
      <c r="VSX10" s="10"/>
      <c r="VSY10" s="10"/>
      <c r="VSZ10" s="10"/>
      <c r="VTA10" s="10"/>
      <c r="VTB10" s="10"/>
      <c r="VTC10" s="10"/>
      <c r="VTD10" s="10"/>
      <c r="VTE10" s="10"/>
      <c r="VTF10" s="10"/>
      <c r="VTG10" s="10"/>
      <c r="VTH10" s="10"/>
      <c r="VTI10" s="10"/>
      <c r="VTJ10" s="10"/>
      <c r="VTK10" s="10"/>
      <c r="VTL10" s="10"/>
      <c r="VTM10" s="10"/>
      <c r="VTN10" s="10"/>
      <c r="VTO10" s="10"/>
      <c r="VTP10" s="10"/>
      <c r="VTQ10" s="10"/>
      <c r="VTR10" s="10"/>
      <c r="VTS10" s="10"/>
      <c r="VTT10" s="10"/>
      <c r="VTU10" s="10"/>
      <c r="VTV10" s="10"/>
      <c r="VTW10" s="10"/>
      <c r="VTX10" s="10"/>
      <c r="VTY10" s="10"/>
      <c r="VTZ10" s="10"/>
      <c r="VUA10" s="10"/>
      <c r="VUB10" s="10"/>
      <c r="VUC10" s="10"/>
      <c r="VUD10" s="10"/>
      <c r="VUE10" s="10"/>
      <c r="VUF10" s="10"/>
      <c r="VUG10" s="10"/>
      <c r="VUH10" s="10"/>
      <c r="VUI10" s="10"/>
      <c r="VUJ10" s="10"/>
      <c r="VUK10" s="10"/>
      <c r="VUL10" s="10"/>
      <c r="VUM10" s="10"/>
      <c r="VUN10" s="10"/>
      <c r="VUO10" s="10"/>
      <c r="VUP10" s="10"/>
      <c r="VUQ10" s="10"/>
      <c r="VUR10" s="10"/>
      <c r="VUS10" s="10"/>
      <c r="VUT10" s="10"/>
      <c r="VUU10" s="10"/>
      <c r="VUV10" s="10"/>
      <c r="VUW10" s="10"/>
      <c r="VUX10" s="10"/>
      <c r="VUY10" s="10"/>
      <c r="VUZ10" s="10"/>
      <c r="VVA10" s="10"/>
      <c r="VVB10" s="10"/>
      <c r="VVC10" s="10"/>
      <c r="VVD10" s="10"/>
      <c r="VVE10" s="10"/>
      <c r="VVF10" s="10"/>
      <c r="VVG10" s="10"/>
      <c r="VVH10" s="10"/>
      <c r="VVI10" s="10"/>
      <c r="VVJ10" s="10"/>
      <c r="VVK10" s="10"/>
      <c r="VVL10" s="10"/>
      <c r="VVM10" s="10"/>
      <c r="VVN10" s="10"/>
      <c r="VVO10" s="10"/>
      <c r="VVP10" s="10"/>
      <c r="VVQ10" s="10"/>
      <c r="VVR10" s="10"/>
      <c r="VVS10" s="10"/>
      <c r="VVT10" s="10"/>
      <c r="VVU10" s="10"/>
      <c r="VVV10" s="10"/>
      <c r="VVW10" s="10"/>
      <c r="VVX10" s="10"/>
      <c r="VVY10" s="10"/>
      <c r="VVZ10" s="10"/>
      <c r="VWA10" s="10"/>
      <c r="VWB10" s="10"/>
      <c r="VWC10" s="10"/>
      <c r="VWD10" s="10"/>
      <c r="VWE10" s="10"/>
      <c r="VWF10" s="10"/>
      <c r="VWG10" s="10"/>
      <c r="VWH10" s="10"/>
      <c r="VWI10" s="10"/>
      <c r="VWJ10" s="10"/>
      <c r="VWK10" s="10"/>
      <c r="VWL10" s="10"/>
      <c r="VWM10" s="10"/>
      <c r="VWN10" s="10"/>
      <c r="VWO10" s="10"/>
      <c r="VWP10" s="10"/>
      <c r="VWQ10" s="10"/>
      <c r="VWR10" s="10"/>
      <c r="VWS10" s="10"/>
      <c r="VWT10" s="10"/>
      <c r="VWU10" s="10"/>
      <c r="VWV10" s="10"/>
      <c r="VWW10" s="10"/>
      <c r="VWX10" s="10"/>
      <c r="VWY10" s="10"/>
      <c r="VWZ10" s="10"/>
      <c r="VXA10" s="10"/>
      <c r="VXB10" s="10"/>
      <c r="VXC10" s="10"/>
      <c r="VXD10" s="10"/>
      <c r="VXE10" s="10"/>
      <c r="VXF10" s="10"/>
      <c r="VXG10" s="10"/>
      <c r="VXH10" s="10"/>
      <c r="VXI10" s="10"/>
      <c r="VXJ10" s="10"/>
      <c r="VXK10" s="10"/>
      <c r="VXL10" s="10"/>
      <c r="VXM10" s="10"/>
      <c r="VXN10" s="10"/>
      <c r="VXO10" s="10"/>
      <c r="VXP10" s="10"/>
      <c r="VXQ10" s="10"/>
      <c r="VXR10" s="10"/>
      <c r="VXS10" s="10"/>
      <c r="VXT10" s="10"/>
      <c r="VXU10" s="10"/>
      <c r="VXV10" s="10"/>
      <c r="VXW10" s="10"/>
      <c r="VXX10" s="10"/>
      <c r="VXY10" s="10"/>
      <c r="VXZ10" s="10"/>
      <c r="VYA10" s="10"/>
      <c r="VYB10" s="10"/>
      <c r="VYC10" s="10"/>
      <c r="VYD10" s="10"/>
      <c r="VYE10" s="10"/>
      <c r="VYF10" s="10"/>
      <c r="VYG10" s="10"/>
      <c r="VYH10" s="10"/>
      <c r="VYI10" s="10"/>
      <c r="VYJ10" s="10"/>
      <c r="VYK10" s="10"/>
      <c r="VYL10" s="10"/>
      <c r="VYM10" s="10"/>
      <c r="VYN10" s="10"/>
      <c r="VYO10" s="10"/>
      <c r="VYP10" s="10"/>
      <c r="VYQ10" s="10"/>
      <c r="VYR10" s="10"/>
      <c r="VYS10" s="10"/>
      <c r="VYT10" s="10"/>
      <c r="VYU10" s="10"/>
      <c r="VYV10" s="10"/>
      <c r="VYW10" s="10"/>
      <c r="VYX10" s="10"/>
      <c r="VYY10" s="10"/>
      <c r="VYZ10" s="10"/>
      <c r="VZA10" s="10"/>
      <c r="VZB10" s="10"/>
      <c r="VZC10" s="10"/>
      <c r="VZD10" s="10"/>
      <c r="VZE10" s="10"/>
      <c r="VZF10" s="10"/>
      <c r="VZG10" s="10"/>
      <c r="VZH10" s="10"/>
      <c r="VZI10" s="10"/>
      <c r="VZJ10" s="10"/>
      <c r="VZK10" s="10"/>
      <c r="VZL10" s="10"/>
      <c r="VZM10" s="10"/>
      <c r="VZN10" s="10"/>
      <c r="VZO10" s="10"/>
      <c r="VZP10" s="10"/>
      <c r="VZQ10" s="10"/>
      <c r="VZR10" s="10"/>
      <c r="VZS10" s="10"/>
      <c r="VZT10" s="10"/>
      <c r="VZU10" s="10"/>
      <c r="VZV10" s="10"/>
      <c r="VZW10" s="10"/>
      <c r="VZX10" s="10"/>
      <c r="VZY10" s="10"/>
      <c r="VZZ10" s="10"/>
      <c r="WAA10" s="10"/>
      <c r="WAB10" s="10"/>
      <c r="WAC10" s="10"/>
      <c r="WAD10" s="10"/>
      <c r="WAE10" s="10"/>
      <c r="WAF10" s="10"/>
      <c r="WAG10" s="10"/>
      <c r="WAH10" s="10"/>
      <c r="WAI10" s="10"/>
      <c r="WAJ10" s="10"/>
      <c r="WAK10" s="10"/>
      <c r="WAL10" s="10"/>
      <c r="WAM10" s="10"/>
      <c r="WAN10" s="10"/>
      <c r="WAO10" s="10"/>
      <c r="WAP10" s="10"/>
      <c r="WAQ10" s="10"/>
      <c r="WAR10" s="10"/>
      <c r="WAS10" s="10"/>
      <c r="WAT10" s="10"/>
      <c r="WAU10" s="10"/>
      <c r="WAV10" s="10"/>
      <c r="WAW10" s="10"/>
      <c r="WAX10" s="10"/>
      <c r="WAY10" s="10"/>
      <c r="WAZ10" s="10"/>
      <c r="WBA10" s="10"/>
      <c r="WBB10" s="10"/>
      <c r="WBC10" s="10"/>
      <c r="WBD10" s="10"/>
      <c r="WBE10" s="10"/>
      <c r="WBF10" s="10"/>
      <c r="WBG10" s="10"/>
      <c r="WBH10" s="10"/>
      <c r="WBI10" s="10"/>
      <c r="WBJ10" s="10"/>
      <c r="WBK10" s="10"/>
      <c r="WBL10" s="10"/>
      <c r="WBM10" s="10"/>
      <c r="WBN10" s="10"/>
      <c r="WBO10" s="10"/>
      <c r="WBP10" s="10"/>
      <c r="WBQ10" s="10"/>
      <c r="WBR10" s="10"/>
      <c r="WBS10" s="10"/>
      <c r="WBT10" s="10"/>
      <c r="WBU10" s="10"/>
      <c r="WBV10" s="10"/>
      <c r="WBW10" s="10"/>
      <c r="WBX10" s="10"/>
      <c r="WBY10" s="10"/>
      <c r="WBZ10" s="10"/>
      <c r="WCA10" s="10"/>
      <c r="WCB10" s="10"/>
      <c r="WCC10" s="10"/>
      <c r="WCD10" s="10"/>
      <c r="WCE10" s="10"/>
      <c r="WCF10" s="10"/>
      <c r="WCG10" s="10"/>
      <c r="WCH10" s="10"/>
      <c r="WCI10" s="10"/>
      <c r="WCJ10" s="10"/>
      <c r="WCK10" s="10"/>
      <c r="WCL10" s="10"/>
      <c r="WCM10" s="10"/>
      <c r="WCN10" s="10"/>
      <c r="WCO10" s="10"/>
      <c r="WCP10" s="10"/>
      <c r="WCQ10" s="10"/>
      <c r="WCR10" s="10"/>
      <c r="WCS10" s="10"/>
      <c r="WCT10" s="10"/>
      <c r="WCU10" s="10"/>
      <c r="WCV10" s="10"/>
      <c r="WCW10" s="10"/>
      <c r="WCX10" s="10"/>
      <c r="WCY10" s="10"/>
      <c r="WCZ10" s="10"/>
      <c r="WDA10" s="10"/>
      <c r="WDB10" s="10"/>
      <c r="WDC10" s="10"/>
      <c r="WDD10" s="10"/>
      <c r="WDE10" s="10"/>
      <c r="WDF10" s="10"/>
      <c r="WDG10" s="10"/>
      <c r="WDH10" s="10"/>
      <c r="WDI10" s="10"/>
      <c r="WDJ10" s="10"/>
      <c r="WDK10" s="10"/>
      <c r="WDL10" s="10"/>
      <c r="WDM10" s="10"/>
      <c r="WDN10" s="10"/>
      <c r="WDO10" s="10"/>
      <c r="WDP10" s="10"/>
      <c r="WDQ10" s="10"/>
      <c r="WDR10" s="10"/>
      <c r="WDS10" s="10"/>
      <c r="WDT10" s="10"/>
      <c r="WDU10" s="10"/>
      <c r="WDV10" s="10"/>
      <c r="WDW10" s="10"/>
      <c r="WDX10" s="10"/>
      <c r="WDY10" s="10"/>
      <c r="WDZ10" s="10"/>
      <c r="WEA10" s="10"/>
      <c r="WEB10" s="10"/>
      <c r="WEC10" s="10"/>
      <c r="WED10" s="10"/>
      <c r="WEE10" s="10"/>
      <c r="WEF10" s="10"/>
      <c r="WEG10" s="10"/>
      <c r="WEH10" s="10"/>
      <c r="WEI10" s="10"/>
      <c r="WEJ10" s="10"/>
      <c r="WEK10" s="10"/>
      <c r="WEL10" s="10"/>
      <c r="WEM10" s="10"/>
      <c r="WEN10" s="10"/>
      <c r="WEO10" s="10"/>
      <c r="WEP10" s="10"/>
      <c r="WEQ10" s="10"/>
      <c r="WER10" s="10"/>
      <c r="WES10" s="10"/>
      <c r="WET10" s="10"/>
      <c r="WEU10" s="10"/>
      <c r="WEV10" s="10"/>
      <c r="WEW10" s="10"/>
      <c r="WEX10" s="10"/>
      <c r="WEY10" s="10"/>
      <c r="WEZ10" s="10"/>
      <c r="WFA10" s="10"/>
      <c r="WFB10" s="10"/>
      <c r="WFC10" s="10"/>
      <c r="WFD10" s="10"/>
      <c r="WFE10" s="10"/>
      <c r="WFF10" s="10"/>
      <c r="WFG10" s="10"/>
      <c r="WFH10" s="10"/>
      <c r="WFI10" s="10"/>
      <c r="WFJ10" s="10"/>
      <c r="WFK10" s="10"/>
      <c r="WFL10" s="10"/>
      <c r="WFM10" s="10"/>
      <c r="WFN10" s="10"/>
      <c r="WFO10" s="10"/>
      <c r="WFP10" s="10"/>
      <c r="WFQ10" s="10"/>
      <c r="WFR10" s="10"/>
      <c r="WFS10" s="10"/>
      <c r="WFT10" s="10"/>
      <c r="WFU10" s="10"/>
      <c r="WFV10" s="10"/>
      <c r="WFW10" s="10"/>
      <c r="WFX10" s="10"/>
      <c r="WFY10" s="10"/>
      <c r="WFZ10" s="10"/>
      <c r="WGA10" s="10"/>
      <c r="WGB10" s="10"/>
      <c r="WGC10" s="10"/>
      <c r="WGD10" s="10"/>
      <c r="WGE10" s="10"/>
      <c r="WGF10" s="10"/>
      <c r="WGG10" s="10"/>
      <c r="WGH10" s="10"/>
      <c r="WGI10" s="10"/>
      <c r="WGJ10" s="10"/>
      <c r="WGK10" s="10"/>
      <c r="WGL10" s="10"/>
      <c r="WGM10" s="10"/>
      <c r="WGN10" s="10"/>
      <c r="WGO10" s="10"/>
      <c r="WGP10" s="10"/>
      <c r="WGQ10" s="10"/>
      <c r="WGR10" s="10"/>
      <c r="WGS10" s="10"/>
      <c r="WGT10" s="10"/>
      <c r="WGU10" s="10"/>
      <c r="WGV10" s="10"/>
      <c r="WGW10" s="10"/>
      <c r="WGX10" s="10"/>
      <c r="WGY10" s="10"/>
      <c r="WGZ10" s="10"/>
      <c r="WHA10" s="10"/>
      <c r="WHB10" s="10"/>
      <c r="WHC10" s="10"/>
      <c r="WHD10" s="10"/>
      <c r="WHE10" s="10"/>
      <c r="WHF10" s="10"/>
      <c r="WHG10" s="10"/>
      <c r="WHH10" s="10"/>
      <c r="WHI10" s="10"/>
      <c r="WHJ10" s="10"/>
      <c r="WHK10" s="10"/>
      <c r="WHL10" s="10"/>
      <c r="WHM10" s="10"/>
      <c r="WHN10" s="10"/>
      <c r="WHO10" s="10"/>
      <c r="WHP10" s="10"/>
      <c r="WHQ10" s="10"/>
      <c r="WHR10" s="10"/>
      <c r="WHS10" s="10"/>
      <c r="WHT10" s="10"/>
      <c r="WHU10" s="10"/>
      <c r="WHV10" s="10"/>
      <c r="WHW10" s="10"/>
      <c r="WHX10" s="10"/>
      <c r="WHY10" s="10"/>
      <c r="WHZ10" s="10"/>
      <c r="WIA10" s="10"/>
      <c r="WIB10" s="10"/>
      <c r="WIC10" s="10"/>
      <c r="WID10" s="10"/>
      <c r="WIE10" s="10"/>
      <c r="WIF10" s="10"/>
      <c r="WIG10" s="10"/>
      <c r="WIH10" s="10"/>
      <c r="WII10" s="10"/>
      <c r="WIJ10" s="10"/>
      <c r="WIK10" s="10"/>
      <c r="WIL10" s="10"/>
      <c r="WIM10" s="10"/>
      <c r="WIN10" s="10"/>
      <c r="WIO10" s="10"/>
      <c r="WIP10" s="10"/>
      <c r="WIQ10" s="10"/>
      <c r="WIR10" s="10"/>
      <c r="WIS10" s="10"/>
      <c r="WIT10" s="10"/>
      <c r="WIU10" s="10"/>
      <c r="WIV10" s="10"/>
      <c r="WIW10" s="10"/>
      <c r="WIX10" s="10"/>
      <c r="WIY10" s="10"/>
      <c r="WIZ10" s="10"/>
      <c r="WJA10" s="10"/>
      <c r="WJB10" s="10"/>
      <c r="WJC10" s="10"/>
      <c r="WJD10" s="10"/>
      <c r="WJE10" s="10"/>
      <c r="WJF10" s="10"/>
      <c r="WJG10" s="10"/>
      <c r="WJH10" s="10"/>
      <c r="WJI10" s="10"/>
      <c r="WJJ10" s="10"/>
      <c r="WJK10" s="10"/>
      <c r="WJL10" s="10"/>
      <c r="WJM10" s="10"/>
      <c r="WJN10" s="10"/>
      <c r="WJO10" s="10"/>
      <c r="WJP10" s="10"/>
      <c r="WJQ10" s="10"/>
      <c r="WJR10" s="10"/>
      <c r="WJS10" s="10"/>
      <c r="WJT10" s="10"/>
      <c r="WJU10" s="10"/>
      <c r="WJV10" s="10"/>
      <c r="WJW10" s="10"/>
      <c r="WJX10" s="10"/>
      <c r="WJY10" s="10"/>
      <c r="WJZ10" s="10"/>
      <c r="WKA10" s="10"/>
      <c r="WKB10" s="10"/>
      <c r="WKC10" s="10"/>
      <c r="WKD10" s="10"/>
      <c r="WKE10" s="10"/>
      <c r="WKF10" s="10"/>
      <c r="WKG10" s="10"/>
      <c r="WKH10" s="10"/>
      <c r="WKI10" s="10"/>
      <c r="WKJ10" s="10"/>
      <c r="WKK10" s="10"/>
      <c r="WKL10" s="10"/>
      <c r="WKM10" s="10"/>
      <c r="WKN10" s="10"/>
      <c r="WKO10" s="10"/>
      <c r="WKP10" s="10"/>
      <c r="WKQ10" s="10"/>
      <c r="WKR10" s="10"/>
      <c r="WKS10" s="10"/>
      <c r="WKT10" s="10"/>
      <c r="WKU10" s="10"/>
      <c r="WKV10" s="10"/>
      <c r="WKW10" s="10"/>
      <c r="WKX10" s="10"/>
      <c r="WKY10" s="10"/>
      <c r="WKZ10" s="10"/>
      <c r="WLA10" s="10"/>
      <c r="WLB10" s="10"/>
      <c r="WLC10" s="10"/>
      <c r="WLD10" s="10"/>
      <c r="WLE10" s="10"/>
      <c r="WLF10" s="10"/>
      <c r="WLG10" s="10"/>
      <c r="WLH10" s="10"/>
      <c r="WLI10" s="10"/>
      <c r="WLJ10" s="10"/>
      <c r="WLK10" s="10"/>
      <c r="WLL10" s="10"/>
      <c r="WLM10" s="10"/>
      <c r="WLN10" s="10"/>
      <c r="WLO10" s="10"/>
      <c r="WLP10" s="10"/>
      <c r="WLQ10" s="10"/>
      <c r="WLR10" s="10"/>
      <c r="WLS10" s="10"/>
      <c r="WLT10" s="10"/>
      <c r="WLU10" s="10"/>
      <c r="WLV10" s="10"/>
      <c r="WLW10" s="10"/>
      <c r="WLX10" s="10"/>
      <c r="WLY10" s="10"/>
      <c r="WLZ10" s="10"/>
      <c r="WMA10" s="10"/>
      <c r="WMB10" s="10"/>
      <c r="WMC10" s="10"/>
      <c r="WMD10" s="10"/>
      <c r="WME10" s="10"/>
      <c r="WMF10" s="10"/>
      <c r="WMG10" s="10"/>
      <c r="WMH10" s="10"/>
      <c r="WMI10" s="10"/>
      <c r="WMJ10" s="10"/>
      <c r="WMK10" s="10"/>
      <c r="WML10" s="10"/>
      <c r="WMM10" s="10"/>
      <c r="WMN10" s="10"/>
      <c r="WMO10" s="10"/>
      <c r="WMP10" s="10"/>
      <c r="WMQ10" s="10"/>
      <c r="WMR10" s="10"/>
      <c r="WMS10" s="10"/>
      <c r="WMT10" s="10"/>
      <c r="WMU10" s="10"/>
      <c r="WMV10" s="10"/>
      <c r="WMW10" s="10"/>
      <c r="WMX10" s="10"/>
      <c r="WMY10" s="10"/>
      <c r="WMZ10" s="10"/>
      <c r="WNA10" s="10"/>
      <c r="WNB10" s="10"/>
      <c r="WNC10" s="10"/>
      <c r="WND10" s="10"/>
      <c r="WNE10" s="10"/>
      <c r="WNF10" s="10"/>
      <c r="WNG10" s="10"/>
      <c r="WNH10" s="10"/>
      <c r="WNI10" s="10"/>
      <c r="WNJ10" s="10"/>
      <c r="WNK10" s="10"/>
      <c r="WNL10" s="10"/>
      <c r="WNM10" s="10"/>
      <c r="WNN10" s="10"/>
      <c r="WNO10" s="10"/>
      <c r="WNP10" s="10"/>
      <c r="WNQ10" s="10"/>
      <c r="WNR10" s="10"/>
      <c r="WNS10" s="10"/>
      <c r="WNT10" s="10"/>
      <c r="WNU10" s="10"/>
      <c r="WNV10" s="10"/>
      <c r="WNW10" s="10"/>
      <c r="WNX10" s="10"/>
      <c r="WNY10" s="10"/>
      <c r="WNZ10" s="10"/>
      <c r="WOA10" s="10"/>
      <c r="WOB10" s="10"/>
      <c r="WOC10" s="10"/>
      <c r="WOD10" s="10"/>
      <c r="WOE10" s="10"/>
      <c r="WOF10" s="10"/>
      <c r="WOG10" s="10"/>
      <c r="WOH10" s="10"/>
      <c r="WOI10" s="10"/>
      <c r="WOJ10" s="10"/>
      <c r="WOK10" s="10"/>
      <c r="WOL10" s="10"/>
      <c r="WOM10" s="10"/>
      <c r="WON10" s="10"/>
      <c r="WOO10" s="10"/>
      <c r="WOP10" s="10"/>
      <c r="WOQ10" s="10"/>
      <c r="WOR10" s="10"/>
      <c r="WOS10" s="10"/>
      <c r="WOT10" s="10"/>
      <c r="WOU10" s="10"/>
      <c r="WOV10" s="10"/>
      <c r="WOW10" s="10"/>
      <c r="WOX10" s="10"/>
      <c r="WOY10" s="10"/>
      <c r="WOZ10" s="10"/>
      <c r="WPA10" s="10"/>
      <c r="WPB10" s="10"/>
      <c r="WPC10" s="10"/>
      <c r="WPD10" s="10"/>
      <c r="WPE10" s="10"/>
      <c r="WPF10" s="10"/>
      <c r="WPG10" s="10"/>
      <c r="WPH10" s="10"/>
      <c r="WPI10" s="10"/>
      <c r="WPJ10" s="10"/>
      <c r="WPK10" s="10"/>
      <c r="WPL10" s="10"/>
      <c r="WPM10" s="10"/>
      <c r="WPN10" s="10"/>
      <c r="WPO10" s="10"/>
      <c r="WPP10" s="10"/>
      <c r="WPQ10" s="10"/>
      <c r="WPR10" s="10"/>
      <c r="WPS10" s="10"/>
      <c r="WPT10" s="10"/>
      <c r="WPU10" s="10"/>
      <c r="WPV10" s="10"/>
      <c r="WPW10" s="10"/>
      <c r="WPX10" s="10"/>
      <c r="WPY10" s="10"/>
      <c r="WPZ10" s="10"/>
      <c r="WQA10" s="10"/>
      <c r="WQB10" s="10"/>
      <c r="WQC10" s="10"/>
      <c r="WQD10" s="10"/>
      <c r="WQE10" s="10"/>
      <c r="WQF10" s="10"/>
      <c r="WQG10" s="10"/>
      <c r="WQH10" s="10"/>
      <c r="WQI10" s="10"/>
      <c r="WQJ10" s="10"/>
      <c r="WQK10" s="10"/>
      <c r="WQL10" s="10"/>
      <c r="WQM10" s="10"/>
      <c r="WQN10" s="10"/>
      <c r="WQO10" s="10"/>
      <c r="WQP10" s="10"/>
      <c r="WQQ10" s="10"/>
      <c r="WQR10" s="10"/>
      <c r="WQS10" s="10"/>
      <c r="WQT10" s="10"/>
      <c r="WQU10" s="10"/>
      <c r="WQV10" s="10"/>
      <c r="WQW10" s="10"/>
      <c r="WQX10" s="10"/>
      <c r="WQY10" s="10"/>
      <c r="WQZ10" s="10"/>
      <c r="WRA10" s="10"/>
      <c r="WRB10" s="10"/>
      <c r="WRC10" s="10"/>
      <c r="WRD10" s="10"/>
      <c r="WRE10" s="10"/>
      <c r="WRF10" s="10"/>
      <c r="WRG10" s="10"/>
      <c r="WRH10" s="10"/>
      <c r="WRI10" s="10"/>
      <c r="WRJ10" s="10"/>
      <c r="WRK10" s="10"/>
      <c r="WRL10" s="10"/>
      <c r="WRM10" s="10"/>
      <c r="WRN10" s="10"/>
      <c r="WRO10" s="10"/>
      <c r="WRP10" s="10"/>
      <c r="WRQ10" s="10"/>
      <c r="WRR10" s="10"/>
      <c r="WRS10" s="10"/>
      <c r="WRT10" s="10"/>
      <c r="WRU10" s="10"/>
      <c r="WRV10" s="10"/>
      <c r="WRW10" s="10"/>
      <c r="WRX10" s="10"/>
      <c r="WRY10" s="10"/>
      <c r="WRZ10" s="10"/>
      <c r="WSA10" s="10"/>
      <c r="WSB10" s="10"/>
      <c r="WSC10" s="10"/>
      <c r="WSD10" s="10"/>
      <c r="WSE10" s="10"/>
      <c r="WSF10" s="10"/>
      <c r="WSG10" s="10"/>
      <c r="WSH10" s="10"/>
      <c r="WSI10" s="10"/>
      <c r="WSJ10" s="10"/>
      <c r="WSK10" s="10"/>
      <c r="WSL10" s="10"/>
      <c r="WSM10" s="10"/>
      <c r="WSN10" s="10"/>
      <c r="WSO10" s="10"/>
      <c r="WSP10" s="10"/>
      <c r="WSQ10" s="10"/>
      <c r="WSR10" s="10"/>
      <c r="WSS10" s="10"/>
      <c r="WST10" s="10"/>
      <c r="WSU10" s="10"/>
      <c r="WSV10" s="10"/>
      <c r="WSW10" s="10"/>
      <c r="WSX10" s="10"/>
      <c r="WSY10" s="10"/>
      <c r="WSZ10" s="10"/>
      <c r="WTA10" s="10"/>
      <c r="WTB10" s="10"/>
      <c r="WTC10" s="10"/>
      <c r="WTD10" s="10"/>
      <c r="WTE10" s="10"/>
      <c r="WTF10" s="10"/>
      <c r="WTG10" s="10"/>
      <c r="WTH10" s="10"/>
      <c r="WTI10" s="10"/>
      <c r="WTJ10" s="10"/>
      <c r="WTK10" s="10"/>
      <c r="WTL10" s="10"/>
      <c r="WTM10" s="10"/>
      <c r="WTN10" s="10"/>
      <c r="WTO10" s="10"/>
      <c r="WTP10" s="10"/>
      <c r="WTQ10" s="10"/>
      <c r="WTR10" s="10"/>
      <c r="WTS10" s="10"/>
      <c r="WTT10" s="10"/>
      <c r="WTU10" s="10"/>
      <c r="WTV10" s="10"/>
      <c r="WTW10" s="10"/>
      <c r="WTX10" s="10"/>
      <c r="WTY10" s="10"/>
      <c r="WTZ10" s="10"/>
      <c r="WUA10" s="10"/>
      <c r="WUB10" s="10"/>
      <c r="WUC10" s="10"/>
      <c r="WUD10" s="10"/>
      <c r="WUE10" s="10"/>
      <c r="WUF10" s="10"/>
      <c r="WUG10" s="10"/>
      <c r="WUH10" s="10"/>
      <c r="WUI10" s="10"/>
      <c r="WUJ10" s="10"/>
      <c r="WUK10" s="10"/>
      <c r="WUL10" s="10"/>
      <c r="WUM10" s="10"/>
      <c r="WUN10" s="10"/>
      <c r="WUO10" s="10"/>
      <c r="WUP10" s="10"/>
      <c r="WUQ10" s="10"/>
      <c r="WUR10" s="10"/>
      <c r="WUS10" s="10"/>
      <c r="WUT10" s="10"/>
      <c r="WUU10" s="10"/>
      <c r="WUV10" s="10"/>
      <c r="WUW10" s="10"/>
      <c r="WUX10" s="10"/>
      <c r="WUY10" s="10"/>
      <c r="WUZ10" s="10"/>
      <c r="WVA10" s="10"/>
      <c r="WVB10" s="10"/>
      <c r="WVC10" s="10"/>
      <c r="WVD10" s="10"/>
      <c r="WVE10" s="10"/>
      <c r="WVF10" s="10"/>
      <c r="WVG10" s="10"/>
      <c r="WVH10" s="10"/>
      <c r="WVI10" s="10"/>
      <c r="WVJ10" s="10"/>
      <c r="WVK10" s="10"/>
      <c r="WVL10" s="10"/>
      <c r="WVM10" s="10"/>
      <c r="WVN10" s="10"/>
      <c r="WVO10" s="10"/>
      <c r="WVP10" s="10"/>
      <c r="WVQ10" s="10"/>
      <c r="WVR10" s="10"/>
      <c r="WVS10" s="10"/>
      <c r="WVT10" s="10"/>
      <c r="WVU10" s="10"/>
      <c r="WVV10" s="10"/>
      <c r="WVW10" s="10"/>
      <c r="WVX10" s="10"/>
      <c r="WVY10" s="10"/>
      <c r="WVZ10" s="10"/>
      <c r="WWA10" s="10"/>
      <c r="WWB10" s="10"/>
      <c r="WWC10" s="10"/>
      <c r="WWD10" s="10"/>
      <c r="WWE10" s="10"/>
      <c r="WWF10" s="10"/>
      <c r="WWG10" s="10"/>
      <c r="WWH10" s="10"/>
      <c r="WWI10" s="10"/>
      <c r="WWJ10" s="10"/>
      <c r="WWK10" s="10"/>
      <c r="WWL10" s="10"/>
      <c r="WWM10" s="10"/>
      <c r="WWN10" s="10"/>
      <c r="WWO10" s="10"/>
      <c r="WWP10" s="10"/>
      <c r="WWQ10" s="10"/>
      <c r="WWR10" s="10"/>
      <c r="WWS10" s="10"/>
      <c r="WWT10" s="10"/>
      <c r="WWU10" s="10"/>
      <c r="WWV10" s="10"/>
      <c r="WWW10" s="10"/>
      <c r="WWX10" s="10"/>
      <c r="WWY10" s="10"/>
      <c r="WWZ10" s="10"/>
      <c r="WXA10" s="10"/>
      <c r="WXB10" s="10"/>
      <c r="WXC10" s="10"/>
      <c r="WXD10" s="10"/>
      <c r="WXE10" s="10"/>
      <c r="WXF10" s="10"/>
      <c r="WXG10" s="10"/>
      <c r="WXH10" s="10"/>
      <c r="WXI10" s="10"/>
      <c r="WXJ10" s="10"/>
      <c r="WXK10" s="10"/>
      <c r="WXL10" s="10"/>
      <c r="WXM10" s="10"/>
      <c r="WXN10" s="10"/>
      <c r="WXO10" s="10"/>
      <c r="WXP10" s="10"/>
      <c r="WXQ10" s="10"/>
      <c r="WXR10" s="10"/>
      <c r="WXS10" s="10"/>
      <c r="WXT10" s="10"/>
      <c r="WXU10" s="10"/>
      <c r="WXV10" s="10"/>
      <c r="WXW10" s="10"/>
      <c r="WXX10" s="10"/>
      <c r="WXY10" s="10"/>
      <c r="WXZ10" s="10"/>
      <c r="WYA10" s="10"/>
      <c r="WYB10" s="10"/>
      <c r="WYC10" s="10"/>
      <c r="WYD10" s="10"/>
      <c r="WYE10" s="10"/>
      <c r="WYF10" s="10"/>
      <c r="WYG10" s="10"/>
      <c r="WYH10" s="10"/>
      <c r="WYI10" s="10"/>
      <c r="WYJ10" s="10"/>
      <c r="WYK10" s="10"/>
      <c r="WYL10" s="10"/>
      <c r="WYM10" s="10"/>
      <c r="WYN10" s="10"/>
      <c r="WYO10" s="10"/>
      <c r="WYP10" s="10"/>
      <c r="WYQ10" s="10"/>
      <c r="WYR10" s="10"/>
      <c r="WYS10" s="10"/>
      <c r="WYT10" s="10"/>
      <c r="WYU10" s="10"/>
      <c r="WYV10" s="10"/>
      <c r="WYW10" s="10"/>
      <c r="WYX10" s="10"/>
      <c r="WYY10" s="10"/>
      <c r="WYZ10" s="10"/>
      <c r="WZA10" s="10"/>
      <c r="WZB10" s="10"/>
      <c r="WZC10" s="10"/>
      <c r="WZD10" s="10"/>
      <c r="WZE10" s="10"/>
      <c r="WZF10" s="10"/>
      <c r="WZG10" s="10"/>
      <c r="WZH10" s="10"/>
      <c r="WZI10" s="10"/>
      <c r="WZJ10" s="10"/>
      <c r="WZK10" s="10"/>
      <c r="WZL10" s="10"/>
      <c r="WZM10" s="10"/>
      <c r="WZN10" s="10"/>
      <c r="WZO10" s="10"/>
      <c r="WZP10" s="10"/>
      <c r="WZQ10" s="10"/>
      <c r="WZR10" s="10"/>
      <c r="WZS10" s="10"/>
      <c r="WZT10" s="10"/>
      <c r="WZU10" s="10"/>
      <c r="WZV10" s="10"/>
      <c r="WZW10" s="10"/>
      <c r="WZX10" s="10"/>
      <c r="WZY10" s="10"/>
      <c r="WZZ10" s="10"/>
      <c r="XAA10" s="10"/>
      <c r="XAB10" s="10"/>
      <c r="XAC10" s="10"/>
      <c r="XAD10" s="10"/>
      <c r="XAE10" s="10"/>
      <c r="XAF10" s="10"/>
      <c r="XAG10" s="10"/>
      <c r="XAH10" s="10"/>
      <c r="XAI10" s="10"/>
      <c r="XAJ10" s="10"/>
      <c r="XAK10" s="10"/>
      <c r="XAL10" s="10"/>
      <c r="XAM10" s="10"/>
      <c r="XAN10" s="10"/>
      <c r="XAO10" s="10"/>
      <c r="XAP10" s="10"/>
      <c r="XAQ10" s="10"/>
      <c r="XAR10" s="10"/>
      <c r="XAS10" s="10"/>
      <c r="XAT10" s="10"/>
      <c r="XAU10" s="10"/>
      <c r="XAV10" s="10"/>
      <c r="XAW10" s="10"/>
      <c r="XAX10" s="10"/>
      <c r="XAY10" s="10"/>
      <c r="XAZ10" s="10"/>
      <c r="XBA10" s="10"/>
      <c r="XBB10" s="10"/>
      <c r="XBC10" s="10"/>
      <c r="XBD10" s="10"/>
      <c r="XBE10" s="10"/>
      <c r="XBF10" s="10"/>
      <c r="XBG10" s="10"/>
      <c r="XBH10" s="10"/>
      <c r="XBI10" s="10"/>
      <c r="XBJ10" s="10"/>
      <c r="XBK10" s="10"/>
      <c r="XBL10" s="10"/>
      <c r="XBM10" s="10"/>
      <c r="XBN10" s="10"/>
      <c r="XBO10" s="10"/>
      <c r="XBP10" s="10"/>
      <c r="XBQ10" s="10"/>
      <c r="XBR10" s="10"/>
      <c r="XBS10" s="10"/>
      <c r="XBT10" s="10"/>
      <c r="XBU10" s="10"/>
      <c r="XBV10" s="10"/>
      <c r="XBW10" s="10"/>
      <c r="XBX10" s="10"/>
      <c r="XBY10" s="10"/>
      <c r="XBZ10" s="10"/>
      <c r="XCA10" s="10"/>
      <c r="XCB10" s="10"/>
      <c r="XCC10" s="10"/>
      <c r="XCD10" s="10"/>
      <c r="XCE10" s="10"/>
      <c r="XCF10" s="10"/>
      <c r="XCG10" s="10"/>
      <c r="XCH10" s="10"/>
      <c r="XCI10" s="10"/>
      <c r="XCJ10" s="10"/>
      <c r="XCK10" s="10"/>
      <c r="XCL10" s="10"/>
      <c r="XCM10" s="10"/>
      <c r="XCN10" s="10"/>
      <c r="XCO10" s="10"/>
      <c r="XCP10" s="10"/>
      <c r="XCQ10" s="10"/>
      <c r="XCR10" s="10"/>
      <c r="XCS10" s="10"/>
      <c r="XCT10" s="10"/>
      <c r="XCU10" s="10"/>
      <c r="XCV10" s="10"/>
      <c r="XCW10" s="10"/>
      <c r="XCX10" s="10"/>
      <c r="XCY10" s="10"/>
      <c r="XCZ10" s="10"/>
      <c r="XDA10" s="10"/>
      <c r="XDB10" s="10"/>
      <c r="XDC10" s="10"/>
      <c r="XDD10" s="10"/>
      <c r="XDE10" s="10"/>
      <c r="XDF10" s="10"/>
      <c r="XDG10" s="10"/>
      <c r="XDH10" s="10"/>
      <c r="XDI10" s="10"/>
      <c r="XDJ10" s="10"/>
      <c r="XDK10" s="10"/>
      <c r="XDL10" s="10"/>
      <c r="XDM10" s="10"/>
      <c r="XDN10" s="10"/>
      <c r="XDO10" s="10"/>
      <c r="XDP10" s="10"/>
      <c r="XDQ10" s="10"/>
      <c r="XDR10" s="10"/>
      <c r="XDS10" s="10"/>
      <c r="XDT10" s="10"/>
      <c r="XDU10" s="10"/>
      <c r="XDV10" s="10"/>
      <c r="XDW10" s="10"/>
      <c r="XDX10" s="10"/>
      <c r="XDY10" s="10"/>
    </row>
    <row r="11" customHeight="1" spans="1:22">
      <c r="A11" s="19">
        <v>5</v>
      </c>
      <c r="B11" s="25" t="s">
        <v>59</v>
      </c>
      <c r="C11" s="25">
        <v>148955</v>
      </c>
      <c r="D11" s="21" t="s">
        <v>23</v>
      </c>
      <c r="E11" s="21" t="str">
        <f t="shared" si="0"/>
        <v>148955,</v>
      </c>
      <c r="F11" s="25" t="s">
        <v>60</v>
      </c>
      <c r="G11" s="25" t="s">
        <v>61</v>
      </c>
      <c r="H11" s="25" t="s">
        <v>62</v>
      </c>
      <c r="I11" s="44" t="s">
        <v>63</v>
      </c>
      <c r="J11" s="44" t="s">
        <v>64</v>
      </c>
      <c r="K11" s="40" t="s">
        <v>55</v>
      </c>
      <c r="L11" s="40" t="s">
        <v>65</v>
      </c>
      <c r="M11" s="40" t="s">
        <v>55</v>
      </c>
      <c r="N11" s="39" t="s">
        <v>57</v>
      </c>
      <c r="O11" s="32">
        <v>379</v>
      </c>
      <c r="P11" s="32">
        <v>69956.17</v>
      </c>
      <c r="Q11" s="32">
        <v>253</v>
      </c>
      <c r="R11" s="32">
        <v>42247.14</v>
      </c>
      <c r="S11" s="32">
        <v>906</v>
      </c>
      <c r="T11" s="32">
        <v>535</v>
      </c>
      <c r="U11" s="33">
        <f>S11/1219</f>
        <v>0.743232157506153</v>
      </c>
      <c r="V11" s="33">
        <f>(S11-T11)/T11</f>
        <v>0.693457943925234</v>
      </c>
    </row>
    <row r="12" customHeight="1" spans="1:20">
      <c r="A12" s="19"/>
      <c r="B12" s="25"/>
      <c r="C12" s="25">
        <v>1454</v>
      </c>
      <c r="D12" s="21" t="s">
        <v>23</v>
      </c>
      <c r="E12" s="21" t="str">
        <f t="shared" si="0"/>
        <v>1454,</v>
      </c>
      <c r="F12" s="25" t="s">
        <v>67</v>
      </c>
      <c r="G12" s="25" t="s">
        <v>68</v>
      </c>
      <c r="H12" s="25" t="s">
        <v>62</v>
      </c>
      <c r="I12" s="44"/>
      <c r="J12" s="44"/>
      <c r="K12" s="40"/>
      <c r="L12" s="40"/>
      <c r="M12" s="40"/>
      <c r="N12" s="16"/>
      <c r="O12" s="32">
        <v>31</v>
      </c>
      <c r="P12" s="32">
        <v>16049.98</v>
      </c>
      <c r="Q12" s="32">
        <v>9</v>
      </c>
      <c r="R12" s="32">
        <v>4680</v>
      </c>
      <c r="S12" s="32"/>
      <c r="T12" s="32"/>
    </row>
    <row r="13" customHeight="1" spans="1:20">
      <c r="A13" s="19"/>
      <c r="B13" s="25"/>
      <c r="C13" s="24">
        <v>63764</v>
      </c>
      <c r="D13" s="21" t="s">
        <v>23</v>
      </c>
      <c r="E13" s="21" t="str">
        <f t="shared" si="0"/>
        <v>63764,</v>
      </c>
      <c r="F13" s="24" t="s">
        <v>70</v>
      </c>
      <c r="G13" s="24" t="s">
        <v>71</v>
      </c>
      <c r="H13" s="24" t="s">
        <v>72</v>
      </c>
      <c r="I13" s="44"/>
      <c r="J13" s="44"/>
      <c r="K13" s="42">
        <v>0.03</v>
      </c>
      <c r="L13" s="42">
        <v>0.04</v>
      </c>
      <c r="M13" s="42">
        <v>0.02</v>
      </c>
      <c r="N13" s="16"/>
      <c r="O13" s="32">
        <v>496</v>
      </c>
      <c r="P13" s="32">
        <v>64072.03</v>
      </c>
      <c r="Q13" s="32">
        <v>273</v>
      </c>
      <c r="R13" s="32">
        <v>35917.34</v>
      </c>
      <c r="S13" s="32"/>
      <c r="T13" s="32"/>
    </row>
    <row r="14" s="10" customFormat="1" customHeight="1" spans="1:22">
      <c r="A14" s="19">
        <v>6</v>
      </c>
      <c r="B14" s="19" t="s">
        <v>73</v>
      </c>
      <c r="C14" s="26">
        <v>39103</v>
      </c>
      <c r="D14" s="21" t="s">
        <v>23</v>
      </c>
      <c r="E14" s="21" t="str">
        <f t="shared" si="0"/>
        <v>39103,</v>
      </c>
      <c r="F14" s="26" t="s">
        <v>74</v>
      </c>
      <c r="G14" s="26" t="s">
        <v>75</v>
      </c>
      <c r="H14" s="19" t="s">
        <v>76</v>
      </c>
      <c r="I14" s="16" t="s">
        <v>77</v>
      </c>
      <c r="J14" s="16" t="s">
        <v>78</v>
      </c>
      <c r="K14" s="39">
        <v>0.04</v>
      </c>
      <c r="L14" s="39">
        <v>0.05</v>
      </c>
      <c r="M14" s="39">
        <v>0.03</v>
      </c>
      <c r="N14" s="16" t="s">
        <v>57</v>
      </c>
      <c r="O14" s="32">
        <v>4906</v>
      </c>
      <c r="P14" s="32">
        <v>280431.81</v>
      </c>
      <c r="Q14" s="32">
        <v>4912</v>
      </c>
      <c r="R14" s="32">
        <v>288906.450000002</v>
      </c>
      <c r="S14" s="32">
        <v>10310</v>
      </c>
      <c r="T14" s="32">
        <v>4912</v>
      </c>
      <c r="U14" s="33">
        <f>S14/8070</f>
        <v>1.27757125154895</v>
      </c>
      <c r="V14" s="33">
        <f>(S14-T14)/T14</f>
        <v>1.09894136807818</v>
      </c>
    </row>
    <row r="15" s="10" customFormat="1" customHeight="1" spans="1:22">
      <c r="A15" s="19"/>
      <c r="B15" s="19"/>
      <c r="C15" s="26">
        <v>174232</v>
      </c>
      <c r="D15" s="21" t="s">
        <v>23</v>
      </c>
      <c r="E15" s="21" t="str">
        <f t="shared" si="0"/>
        <v>174232,</v>
      </c>
      <c r="F15" s="27" t="s">
        <v>74</v>
      </c>
      <c r="G15" s="26" t="s">
        <v>79</v>
      </c>
      <c r="H15" s="19" t="s">
        <v>76</v>
      </c>
      <c r="I15" s="16"/>
      <c r="J15" s="16"/>
      <c r="K15" s="16"/>
      <c r="L15" s="16"/>
      <c r="M15" s="16"/>
      <c r="N15" s="16"/>
      <c r="O15" s="32">
        <v>2702</v>
      </c>
      <c r="P15" s="32">
        <v>297685.48</v>
      </c>
      <c r="Q15" s="32">
        <v>0</v>
      </c>
      <c r="R15" s="32">
        <v>0</v>
      </c>
      <c r="S15" s="32"/>
      <c r="T15" s="32"/>
      <c r="U15" s="33"/>
      <c r="V15" s="33"/>
    </row>
    <row r="16" customHeight="1" spans="1:22">
      <c r="A16" s="19">
        <v>7</v>
      </c>
      <c r="B16" s="25" t="s">
        <v>80</v>
      </c>
      <c r="C16" s="26">
        <v>164949</v>
      </c>
      <c r="D16" s="21" t="s">
        <v>23</v>
      </c>
      <c r="E16" s="21" t="str">
        <f t="shared" si="0"/>
        <v>164949,</v>
      </c>
      <c r="F16" s="26" t="s">
        <v>81</v>
      </c>
      <c r="G16" s="27" t="s">
        <v>82</v>
      </c>
      <c r="H16" s="25" t="s">
        <v>83</v>
      </c>
      <c r="I16" s="45" t="s">
        <v>84</v>
      </c>
      <c r="J16" s="45" t="s">
        <v>85</v>
      </c>
      <c r="K16" s="39" t="s">
        <v>55</v>
      </c>
      <c r="L16" s="39"/>
      <c r="M16" s="39"/>
      <c r="N16" s="39" t="s">
        <v>57</v>
      </c>
      <c r="O16" s="32">
        <v>232</v>
      </c>
      <c r="P16" s="32">
        <v>28975.69</v>
      </c>
      <c r="Q16" s="32">
        <v>268</v>
      </c>
      <c r="R16" s="32">
        <v>33164.32</v>
      </c>
      <c r="S16" s="32">
        <v>268904.43</v>
      </c>
      <c r="T16" s="32">
        <v>212535.1</v>
      </c>
      <c r="U16" s="33">
        <f>S16/392106</f>
        <v>0.685795244143165</v>
      </c>
      <c r="V16" s="33">
        <f>(S16-T16)/T16</f>
        <v>0.265223626591561</v>
      </c>
    </row>
    <row r="17" customHeight="1" spans="1:20">
      <c r="A17" s="19"/>
      <c r="B17" s="25"/>
      <c r="C17" s="26">
        <v>75138</v>
      </c>
      <c r="D17" s="21" t="s">
        <v>23</v>
      </c>
      <c r="E17" s="21" t="str">
        <f t="shared" si="0"/>
        <v>75138,</v>
      </c>
      <c r="F17" s="26" t="s">
        <v>81</v>
      </c>
      <c r="G17" s="26" t="s">
        <v>87</v>
      </c>
      <c r="H17" s="25" t="s">
        <v>83</v>
      </c>
      <c r="I17" s="45"/>
      <c r="J17" s="45"/>
      <c r="K17" s="39">
        <v>0.05</v>
      </c>
      <c r="L17" s="39">
        <v>0.07</v>
      </c>
      <c r="M17" s="39">
        <v>0.04</v>
      </c>
      <c r="N17" s="16"/>
      <c r="O17" s="32">
        <v>57</v>
      </c>
      <c r="P17" s="32">
        <v>4041.53</v>
      </c>
      <c r="Q17" s="32">
        <v>211</v>
      </c>
      <c r="R17" s="32">
        <v>15374.07</v>
      </c>
      <c r="S17" s="32"/>
      <c r="T17" s="32"/>
    </row>
    <row r="18" customHeight="1" spans="1:20">
      <c r="A18" s="19"/>
      <c r="B18" s="25"/>
      <c r="C18" s="26">
        <v>84174</v>
      </c>
      <c r="D18" s="21" t="s">
        <v>23</v>
      </c>
      <c r="E18" s="21" t="str">
        <f t="shared" si="0"/>
        <v>84174,</v>
      </c>
      <c r="F18" s="26" t="s">
        <v>88</v>
      </c>
      <c r="G18" s="26" t="s">
        <v>89</v>
      </c>
      <c r="H18" s="25" t="s">
        <v>90</v>
      </c>
      <c r="I18" s="45"/>
      <c r="J18" s="45"/>
      <c r="K18" s="39"/>
      <c r="L18" s="39"/>
      <c r="M18" s="39"/>
      <c r="N18" s="16"/>
      <c r="O18" s="32">
        <v>2116</v>
      </c>
      <c r="P18" s="32">
        <v>64734.1800000001</v>
      </c>
      <c r="Q18" s="32">
        <v>1694</v>
      </c>
      <c r="R18" s="32">
        <v>50449.88</v>
      </c>
      <c r="S18" s="32"/>
      <c r="T18" s="32"/>
    </row>
    <row r="19" customHeight="1" spans="1:20">
      <c r="A19" s="19"/>
      <c r="B19" s="25"/>
      <c r="C19" s="26">
        <v>166880</v>
      </c>
      <c r="D19" s="21" t="s">
        <v>23</v>
      </c>
      <c r="E19" s="21" t="str">
        <f t="shared" si="0"/>
        <v>166880,</v>
      </c>
      <c r="F19" s="26" t="s">
        <v>91</v>
      </c>
      <c r="G19" s="26" t="s">
        <v>92</v>
      </c>
      <c r="H19" s="19" t="s">
        <v>93</v>
      </c>
      <c r="I19" s="45"/>
      <c r="J19" s="45"/>
      <c r="K19" s="39"/>
      <c r="L19" s="39"/>
      <c r="M19" s="39"/>
      <c r="N19" s="16"/>
      <c r="O19" s="32">
        <v>265</v>
      </c>
      <c r="P19" s="32">
        <v>42809.18</v>
      </c>
      <c r="Q19" s="32">
        <v>16</v>
      </c>
      <c r="R19" s="32">
        <v>3041.25</v>
      </c>
      <c r="S19" s="32"/>
      <c r="T19" s="32"/>
    </row>
    <row r="20" customHeight="1" spans="1:20">
      <c r="A20" s="19"/>
      <c r="B20" s="25"/>
      <c r="C20" s="26">
        <v>21580</v>
      </c>
      <c r="D20" s="21" t="s">
        <v>23</v>
      </c>
      <c r="E20" s="21" t="str">
        <f t="shared" si="0"/>
        <v>21580,</v>
      </c>
      <c r="F20" s="26" t="s">
        <v>94</v>
      </c>
      <c r="G20" s="26" t="s">
        <v>95</v>
      </c>
      <c r="H20" s="19" t="s">
        <v>96</v>
      </c>
      <c r="I20" s="45"/>
      <c r="J20" s="45"/>
      <c r="K20" s="39"/>
      <c r="L20" s="39"/>
      <c r="M20" s="39"/>
      <c r="N20" s="16"/>
      <c r="O20" s="32">
        <v>1740</v>
      </c>
      <c r="P20" s="32">
        <v>128343.85</v>
      </c>
      <c r="Q20" s="32">
        <v>1367</v>
      </c>
      <c r="R20" s="32">
        <v>110505.58</v>
      </c>
      <c r="S20" s="32"/>
      <c r="T20" s="32"/>
    </row>
    <row r="21" s="11" customFormat="1" customHeight="1" spans="1:16353">
      <c r="A21" s="24">
        <v>8</v>
      </c>
      <c r="B21" s="24" t="s">
        <v>97</v>
      </c>
      <c r="C21" s="24">
        <v>171872</v>
      </c>
      <c r="D21" s="21" t="s">
        <v>23</v>
      </c>
      <c r="E21" s="21" t="str">
        <f t="shared" si="0"/>
        <v>171872,</v>
      </c>
      <c r="F21" s="24" t="s">
        <v>98</v>
      </c>
      <c r="G21" s="24" t="s">
        <v>99</v>
      </c>
      <c r="H21" s="24" t="s">
        <v>100</v>
      </c>
      <c r="I21" s="16" t="s">
        <v>101</v>
      </c>
      <c r="J21" s="16" t="s">
        <v>102</v>
      </c>
      <c r="K21" s="39">
        <v>0.04</v>
      </c>
      <c r="L21" s="39">
        <v>0.05</v>
      </c>
      <c r="M21" s="39">
        <v>0.03</v>
      </c>
      <c r="N21" s="16" t="s">
        <v>57</v>
      </c>
      <c r="O21" s="32">
        <v>943</v>
      </c>
      <c r="P21" s="32">
        <v>23525.5100000001</v>
      </c>
      <c r="Q21" s="32">
        <v>845</v>
      </c>
      <c r="R21" s="32">
        <v>21173.23</v>
      </c>
      <c r="S21" s="32">
        <v>3554</v>
      </c>
      <c r="T21" s="32">
        <v>2562</v>
      </c>
      <c r="U21" s="33">
        <f>S21/3852</f>
        <v>0.92263759086189</v>
      </c>
      <c r="V21" s="33">
        <f>(S21-T21)/T21</f>
        <v>0.3871975019516</v>
      </c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  <c r="ALC21" s="28"/>
      <c r="ALD21" s="28"/>
      <c r="ALE21" s="28"/>
      <c r="ALF21" s="28"/>
      <c r="ALG21" s="28"/>
      <c r="ALH21" s="28"/>
      <c r="ALI21" s="28"/>
      <c r="ALJ21" s="28"/>
      <c r="ALK21" s="28"/>
      <c r="ALL21" s="28"/>
      <c r="ALM21" s="28"/>
      <c r="ALN21" s="28"/>
      <c r="ALO21" s="28"/>
      <c r="ALP21" s="28"/>
      <c r="ALQ21" s="28"/>
      <c r="ALR21" s="28"/>
      <c r="ALS21" s="28"/>
      <c r="ALT21" s="28"/>
      <c r="ALU21" s="28"/>
      <c r="ALV21" s="28"/>
      <c r="ALW21" s="28"/>
      <c r="ALX21" s="28"/>
      <c r="ALY21" s="28"/>
      <c r="ALZ21" s="28"/>
      <c r="AMA21" s="28"/>
      <c r="AMB21" s="28"/>
      <c r="AMC21" s="28"/>
      <c r="AMD21" s="28"/>
      <c r="AME21" s="28"/>
      <c r="AMF21" s="28"/>
      <c r="AMG21" s="28"/>
      <c r="AMH21" s="28"/>
      <c r="AMI21" s="28"/>
      <c r="AMJ21" s="28"/>
      <c r="AMK21" s="28"/>
      <c r="AML21" s="28"/>
      <c r="AMM21" s="28"/>
      <c r="AMN21" s="28"/>
      <c r="AMO21" s="28"/>
      <c r="AMP21" s="28"/>
      <c r="AMQ21" s="28"/>
      <c r="AMR21" s="28"/>
      <c r="AMS21" s="28"/>
      <c r="AMT21" s="28"/>
      <c r="AMU21" s="28"/>
      <c r="AMV21" s="28"/>
      <c r="AMW21" s="28"/>
      <c r="AMX21" s="28"/>
      <c r="AMY21" s="28"/>
      <c r="AMZ21" s="28"/>
      <c r="ANA21" s="28"/>
      <c r="ANB21" s="28"/>
      <c r="ANC21" s="28"/>
      <c r="AND21" s="28"/>
      <c r="ANE21" s="28"/>
      <c r="ANF21" s="28"/>
      <c r="ANG21" s="28"/>
      <c r="ANH21" s="28"/>
      <c r="ANI21" s="28"/>
      <c r="ANJ21" s="28"/>
      <c r="ANK21" s="28"/>
      <c r="ANL21" s="28"/>
      <c r="ANM21" s="28"/>
      <c r="ANN21" s="28"/>
      <c r="ANO21" s="28"/>
      <c r="ANP21" s="28"/>
      <c r="ANQ21" s="28"/>
      <c r="ANR21" s="28"/>
      <c r="ANS21" s="28"/>
      <c r="ANT21" s="28"/>
      <c r="ANU21" s="28"/>
      <c r="ANV21" s="28"/>
      <c r="ANW21" s="28"/>
      <c r="ANX21" s="28"/>
      <c r="ANY21" s="28"/>
      <c r="ANZ21" s="28"/>
      <c r="AOA21" s="28"/>
      <c r="AOB21" s="28"/>
      <c r="AOC21" s="28"/>
      <c r="AOD21" s="28"/>
      <c r="AOE21" s="28"/>
      <c r="AOF21" s="28"/>
      <c r="AOG21" s="28"/>
      <c r="AOH21" s="28"/>
      <c r="AOI21" s="28"/>
      <c r="AOJ21" s="28"/>
      <c r="AOK21" s="28"/>
      <c r="AOL21" s="28"/>
      <c r="AOM21" s="28"/>
      <c r="AON21" s="28"/>
      <c r="AOO21" s="28"/>
      <c r="AOP21" s="28"/>
      <c r="AOQ21" s="28"/>
      <c r="AOR21" s="28"/>
      <c r="AOS21" s="28"/>
      <c r="AOT21" s="28"/>
      <c r="AOU21" s="28"/>
      <c r="AOV21" s="28"/>
      <c r="AOW21" s="28"/>
      <c r="AOX21" s="28"/>
      <c r="AOY21" s="28"/>
      <c r="AOZ21" s="28"/>
      <c r="APA21" s="28"/>
      <c r="APB21" s="28"/>
      <c r="APC21" s="28"/>
      <c r="APD21" s="28"/>
      <c r="APE21" s="28"/>
      <c r="APF21" s="28"/>
      <c r="APG21" s="28"/>
      <c r="APH21" s="28"/>
      <c r="API21" s="28"/>
      <c r="APJ21" s="28"/>
      <c r="APK21" s="28"/>
      <c r="APL21" s="28"/>
      <c r="APM21" s="28"/>
      <c r="APN21" s="28"/>
      <c r="APO21" s="28"/>
      <c r="APP21" s="28"/>
      <c r="APQ21" s="28"/>
      <c r="APR21" s="28"/>
      <c r="APS21" s="28"/>
      <c r="APT21" s="28"/>
      <c r="APU21" s="28"/>
      <c r="APV21" s="28"/>
      <c r="APW21" s="28"/>
      <c r="APX21" s="28"/>
      <c r="APY21" s="28"/>
      <c r="APZ21" s="28"/>
      <c r="AQA21" s="28"/>
      <c r="AQB21" s="28"/>
      <c r="AQC21" s="28"/>
      <c r="AQD21" s="28"/>
      <c r="AQE21" s="28"/>
      <c r="AQF21" s="28"/>
      <c r="AQG21" s="28"/>
      <c r="AQH21" s="28"/>
      <c r="AQI21" s="28"/>
      <c r="AQJ21" s="28"/>
      <c r="AQK21" s="28"/>
      <c r="AQL21" s="28"/>
      <c r="AQM21" s="28"/>
      <c r="AQN21" s="28"/>
      <c r="AQO21" s="28"/>
      <c r="AQP21" s="28"/>
      <c r="AQQ21" s="28"/>
      <c r="AQR21" s="28"/>
      <c r="AQS21" s="28"/>
      <c r="AQT21" s="28"/>
      <c r="AQU21" s="28"/>
      <c r="AQV21" s="28"/>
      <c r="AQW21" s="28"/>
      <c r="AQX21" s="28"/>
      <c r="AQY21" s="28"/>
      <c r="AQZ21" s="28"/>
      <c r="ARA21" s="28"/>
      <c r="ARB21" s="28"/>
      <c r="ARC21" s="28"/>
      <c r="ARD21" s="28"/>
      <c r="ARE21" s="28"/>
      <c r="ARF21" s="28"/>
      <c r="ARG21" s="28"/>
      <c r="ARH21" s="28"/>
      <c r="ARI21" s="28"/>
      <c r="ARJ21" s="28"/>
      <c r="ARK21" s="28"/>
      <c r="ARL21" s="28"/>
      <c r="ARM21" s="28"/>
      <c r="ARN21" s="28"/>
      <c r="ARO21" s="28"/>
      <c r="ARP21" s="28"/>
      <c r="ARQ21" s="28"/>
      <c r="ARR21" s="28"/>
      <c r="ARS21" s="28"/>
      <c r="ART21" s="28"/>
      <c r="ARU21" s="28"/>
      <c r="ARV21" s="28"/>
      <c r="ARW21" s="28"/>
      <c r="ARX21" s="28"/>
      <c r="ARY21" s="28"/>
      <c r="ARZ21" s="28"/>
      <c r="ASA21" s="28"/>
      <c r="ASB21" s="28"/>
      <c r="ASC21" s="28"/>
      <c r="ASD21" s="28"/>
      <c r="ASE21" s="28"/>
      <c r="ASF21" s="28"/>
      <c r="ASG21" s="28"/>
      <c r="ASH21" s="28"/>
      <c r="ASI21" s="28"/>
      <c r="ASJ21" s="28"/>
      <c r="ASK21" s="28"/>
      <c r="ASL21" s="28"/>
      <c r="ASM21" s="28"/>
      <c r="ASN21" s="28"/>
      <c r="ASO21" s="28"/>
      <c r="ASP21" s="28"/>
      <c r="ASQ21" s="28"/>
      <c r="ASR21" s="28"/>
      <c r="ASS21" s="28"/>
      <c r="AST21" s="28"/>
      <c r="ASU21" s="28"/>
      <c r="ASV21" s="28"/>
      <c r="ASW21" s="28"/>
      <c r="ASX21" s="28"/>
      <c r="ASY21" s="28"/>
      <c r="ASZ21" s="28"/>
      <c r="ATA21" s="28"/>
      <c r="ATB21" s="28"/>
      <c r="ATC21" s="28"/>
      <c r="ATD21" s="28"/>
      <c r="ATE21" s="28"/>
      <c r="ATF21" s="28"/>
      <c r="ATG21" s="28"/>
      <c r="ATH21" s="28"/>
      <c r="ATI21" s="28"/>
      <c r="ATJ21" s="28"/>
      <c r="ATK21" s="28"/>
      <c r="ATL21" s="28"/>
      <c r="ATM21" s="28"/>
      <c r="ATN21" s="28"/>
      <c r="ATO21" s="28"/>
      <c r="ATP21" s="28"/>
      <c r="ATQ21" s="28"/>
      <c r="ATR21" s="28"/>
      <c r="ATS21" s="28"/>
      <c r="ATT21" s="28"/>
      <c r="ATU21" s="28"/>
      <c r="ATV21" s="28"/>
      <c r="ATW21" s="28"/>
      <c r="ATX21" s="28"/>
      <c r="ATY21" s="28"/>
      <c r="ATZ21" s="28"/>
      <c r="AUA21" s="28"/>
      <c r="AUB21" s="28"/>
      <c r="AUC21" s="28"/>
      <c r="AUD21" s="28"/>
      <c r="AUE21" s="28"/>
      <c r="AUF21" s="28"/>
      <c r="AUG21" s="28"/>
      <c r="AUH21" s="28"/>
      <c r="AUI21" s="28"/>
      <c r="AUJ21" s="28"/>
      <c r="AUK21" s="28"/>
      <c r="AUL21" s="28"/>
      <c r="AUM21" s="28"/>
      <c r="AUN21" s="28"/>
      <c r="AUO21" s="28"/>
      <c r="AUP21" s="28"/>
      <c r="AUQ21" s="28"/>
      <c r="AUR21" s="28"/>
      <c r="AUS21" s="28"/>
      <c r="AUT21" s="28"/>
      <c r="AUU21" s="28"/>
      <c r="AUV21" s="28"/>
      <c r="AUW21" s="28"/>
      <c r="AUX21" s="28"/>
      <c r="AUY21" s="28"/>
      <c r="AUZ21" s="28"/>
      <c r="AVA21" s="28"/>
      <c r="AVB21" s="28"/>
      <c r="AVC21" s="28"/>
      <c r="AVD21" s="28"/>
      <c r="AVE21" s="28"/>
      <c r="AVF21" s="28"/>
      <c r="AVG21" s="28"/>
      <c r="AVH21" s="28"/>
      <c r="AVI21" s="28"/>
      <c r="AVJ21" s="28"/>
      <c r="AVK21" s="28"/>
      <c r="AVL21" s="28"/>
      <c r="AVM21" s="28"/>
      <c r="AVN21" s="28"/>
      <c r="AVO21" s="28"/>
      <c r="AVP21" s="28"/>
      <c r="AVQ21" s="28"/>
      <c r="AVR21" s="28"/>
      <c r="AVS21" s="28"/>
      <c r="AVT21" s="28"/>
      <c r="AVU21" s="28"/>
      <c r="AVV21" s="28"/>
      <c r="AVW21" s="28"/>
      <c r="AVX21" s="28"/>
      <c r="AVY21" s="28"/>
      <c r="AVZ21" s="28"/>
      <c r="AWA21" s="28"/>
      <c r="AWB21" s="28"/>
      <c r="AWC21" s="28"/>
      <c r="AWD21" s="28"/>
      <c r="AWE21" s="28"/>
      <c r="AWF21" s="28"/>
      <c r="AWG21" s="28"/>
      <c r="AWH21" s="28"/>
      <c r="AWI21" s="28"/>
      <c r="AWJ21" s="28"/>
      <c r="AWK21" s="28"/>
      <c r="AWL21" s="28"/>
      <c r="AWM21" s="28"/>
      <c r="AWN21" s="28"/>
      <c r="AWO21" s="28"/>
      <c r="AWP21" s="28"/>
      <c r="AWQ21" s="28"/>
      <c r="AWR21" s="28"/>
      <c r="AWS21" s="28"/>
      <c r="AWT21" s="28"/>
      <c r="AWU21" s="28"/>
      <c r="AWV21" s="28"/>
      <c r="AWW21" s="28"/>
      <c r="AWX21" s="28"/>
      <c r="AWY21" s="28"/>
      <c r="AWZ21" s="28"/>
      <c r="AXA21" s="28"/>
      <c r="AXB21" s="28"/>
      <c r="AXC21" s="28"/>
      <c r="AXD21" s="28"/>
      <c r="AXE21" s="28"/>
      <c r="AXF21" s="28"/>
      <c r="AXG21" s="28"/>
      <c r="AXH21" s="28"/>
      <c r="AXI21" s="28"/>
      <c r="AXJ21" s="28"/>
      <c r="AXK21" s="28"/>
      <c r="AXL21" s="28"/>
      <c r="AXM21" s="28"/>
      <c r="AXN21" s="28"/>
      <c r="AXO21" s="28"/>
      <c r="AXP21" s="28"/>
      <c r="AXQ21" s="28"/>
      <c r="AXR21" s="28"/>
      <c r="AXS21" s="28"/>
      <c r="AXT21" s="28"/>
      <c r="AXU21" s="28"/>
      <c r="AXV21" s="28"/>
      <c r="AXW21" s="28"/>
      <c r="AXX21" s="28"/>
      <c r="AXY21" s="28"/>
      <c r="AXZ21" s="28"/>
      <c r="AYA21" s="28"/>
      <c r="AYB21" s="28"/>
      <c r="AYC21" s="28"/>
      <c r="AYD21" s="28"/>
      <c r="AYE21" s="28"/>
      <c r="AYF21" s="28"/>
      <c r="AYG21" s="28"/>
      <c r="AYH21" s="28"/>
      <c r="AYI21" s="28"/>
      <c r="AYJ21" s="28"/>
      <c r="AYK21" s="28"/>
      <c r="AYL21" s="28"/>
      <c r="AYM21" s="28"/>
      <c r="AYN21" s="28"/>
      <c r="AYO21" s="28"/>
      <c r="AYP21" s="28"/>
      <c r="AYQ21" s="28"/>
      <c r="AYR21" s="28"/>
      <c r="AYS21" s="28"/>
      <c r="AYT21" s="28"/>
      <c r="AYU21" s="28"/>
      <c r="AYV21" s="28"/>
      <c r="AYW21" s="28"/>
      <c r="AYX21" s="28"/>
      <c r="AYY21" s="28"/>
      <c r="AYZ21" s="28"/>
      <c r="AZA21" s="28"/>
      <c r="AZB21" s="28"/>
      <c r="AZC21" s="28"/>
      <c r="AZD21" s="28"/>
      <c r="AZE21" s="28"/>
      <c r="AZF21" s="28"/>
      <c r="AZG21" s="28"/>
      <c r="AZH21" s="28"/>
      <c r="AZI21" s="28"/>
      <c r="AZJ21" s="28"/>
      <c r="AZK21" s="28"/>
      <c r="AZL21" s="28"/>
      <c r="AZM21" s="28"/>
      <c r="AZN21" s="28"/>
      <c r="AZO21" s="28"/>
      <c r="AZP21" s="28"/>
      <c r="AZQ21" s="28"/>
      <c r="AZR21" s="28"/>
      <c r="AZS21" s="28"/>
      <c r="AZT21" s="28"/>
      <c r="AZU21" s="28"/>
      <c r="AZV21" s="28"/>
      <c r="AZW21" s="28"/>
      <c r="AZX21" s="28"/>
      <c r="AZY21" s="28"/>
      <c r="AZZ21" s="28"/>
      <c r="BAA21" s="28"/>
      <c r="BAB21" s="28"/>
      <c r="BAC21" s="28"/>
      <c r="BAD21" s="28"/>
      <c r="BAE21" s="28"/>
      <c r="BAF21" s="28"/>
      <c r="BAG21" s="28"/>
      <c r="BAH21" s="28"/>
      <c r="BAI21" s="28"/>
      <c r="BAJ21" s="28"/>
      <c r="BAK21" s="28"/>
      <c r="BAL21" s="28"/>
      <c r="BAM21" s="28"/>
      <c r="BAN21" s="28"/>
      <c r="BAO21" s="28"/>
      <c r="BAP21" s="28"/>
      <c r="BAQ21" s="28"/>
      <c r="BAR21" s="28"/>
      <c r="BAS21" s="28"/>
      <c r="BAT21" s="28"/>
      <c r="BAU21" s="28"/>
      <c r="BAV21" s="28"/>
      <c r="BAW21" s="28"/>
      <c r="BAX21" s="28"/>
      <c r="BAY21" s="28"/>
      <c r="BAZ21" s="28"/>
      <c r="BBA21" s="28"/>
      <c r="BBB21" s="28"/>
      <c r="BBC21" s="28"/>
      <c r="BBD21" s="28"/>
      <c r="BBE21" s="28"/>
      <c r="BBF21" s="28"/>
      <c r="BBG21" s="28"/>
      <c r="BBH21" s="28"/>
      <c r="BBI21" s="28"/>
      <c r="BBJ21" s="28"/>
      <c r="BBK21" s="28"/>
      <c r="BBL21" s="28"/>
      <c r="BBM21" s="28"/>
      <c r="BBN21" s="28"/>
      <c r="BBO21" s="28"/>
      <c r="BBP21" s="28"/>
      <c r="BBQ21" s="28"/>
      <c r="BBR21" s="28"/>
      <c r="BBS21" s="28"/>
      <c r="BBT21" s="28"/>
      <c r="BBU21" s="28"/>
      <c r="BBV21" s="28"/>
      <c r="BBW21" s="28"/>
      <c r="BBX21" s="28"/>
      <c r="BBY21" s="28"/>
      <c r="BBZ21" s="28"/>
      <c r="BCA21" s="28"/>
      <c r="BCB21" s="28"/>
      <c r="BCC21" s="28"/>
      <c r="BCD21" s="28"/>
      <c r="BCE21" s="28"/>
      <c r="BCF21" s="28"/>
      <c r="BCG21" s="28"/>
      <c r="BCH21" s="28"/>
      <c r="BCI21" s="28"/>
      <c r="BCJ21" s="28"/>
      <c r="BCK21" s="28"/>
      <c r="BCL21" s="28"/>
      <c r="BCM21" s="28"/>
      <c r="BCN21" s="28"/>
      <c r="BCO21" s="28"/>
      <c r="BCP21" s="28"/>
      <c r="BCQ21" s="28"/>
      <c r="BCR21" s="28"/>
      <c r="BCS21" s="28"/>
      <c r="BCT21" s="28"/>
      <c r="BCU21" s="28"/>
      <c r="BCV21" s="28"/>
      <c r="BCW21" s="28"/>
      <c r="BCX21" s="28"/>
      <c r="BCY21" s="28"/>
      <c r="BCZ21" s="28"/>
      <c r="BDA21" s="28"/>
      <c r="BDB21" s="28"/>
      <c r="BDC21" s="28"/>
      <c r="BDD21" s="28"/>
      <c r="BDE21" s="28"/>
      <c r="BDF21" s="28"/>
      <c r="BDG21" s="28"/>
      <c r="BDH21" s="28"/>
      <c r="BDI21" s="28"/>
      <c r="BDJ21" s="28"/>
      <c r="BDK21" s="28"/>
      <c r="BDL21" s="28"/>
      <c r="BDM21" s="28"/>
      <c r="BDN21" s="28"/>
      <c r="BDO21" s="28"/>
      <c r="BDP21" s="28"/>
      <c r="BDQ21" s="28"/>
      <c r="BDR21" s="28"/>
      <c r="BDS21" s="28"/>
      <c r="BDT21" s="28"/>
      <c r="BDU21" s="28"/>
      <c r="BDV21" s="28"/>
      <c r="BDW21" s="28"/>
      <c r="BDX21" s="28"/>
      <c r="BDY21" s="28"/>
      <c r="BDZ21" s="28"/>
      <c r="BEA21" s="28"/>
      <c r="BEB21" s="28"/>
      <c r="BEC21" s="28"/>
      <c r="BED21" s="28"/>
      <c r="BEE21" s="28"/>
      <c r="BEF21" s="28"/>
      <c r="BEG21" s="28"/>
      <c r="BEH21" s="28"/>
      <c r="BEI21" s="28"/>
      <c r="BEJ21" s="28"/>
      <c r="BEK21" s="28"/>
      <c r="BEL21" s="28"/>
      <c r="BEM21" s="28"/>
      <c r="BEN21" s="28"/>
      <c r="BEO21" s="28"/>
      <c r="BEP21" s="28"/>
      <c r="BEQ21" s="28"/>
      <c r="BER21" s="28"/>
      <c r="BES21" s="28"/>
      <c r="BET21" s="28"/>
      <c r="BEU21" s="28"/>
      <c r="BEV21" s="28"/>
      <c r="BEW21" s="28"/>
      <c r="BEX21" s="28"/>
      <c r="BEY21" s="28"/>
      <c r="BEZ21" s="28"/>
      <c r="BFA21" s="28"/>
      <c r="BFB21" s="28"/>
      <c r="BFC21" s="28"/>
      <c r="BFD21" s="28"/>
      <c r="BFE21" s="28"/>
      <c r="BFF21" s="28"/>
      <c r="BFG21" s="28"/>
      <c r="BFH21" s="28"/>
      <c r="BFI21" s="28"/>
      <c r="BFJ21" s="28"/>
      <c r="BFK21" s="28"/>
      <c r="BFL21" s="28"/>
      <c r="BFM21" s="28"/>
      <c r="BFN21" s="28"/>
      <c r="BFO21" s="28"/>
      <c r="BFP21" s="28"/>
      <c r="BFQ21" s="28"/>
      <c r="BFR21" s="28"/>
      <c r="BFS21" s="28"/>
      <c r="BFT21" s="28"/>
      <c r="BFU21" s="28"/>
      <c r="BFV21" s="28"/>
      <c r="BFW21" s="28"/>
      <c r="BFX21" s="28"/>
      <c r="BFY21" s="28"/>
      <c r="BFZ21" s="28"/>
      <c r="BGA21" s="28"/>
      <c r="BGB21" s="28"/>
      <c r="BGC21" s="28"/>
      <c r="BGD21" s="28"/>
      <c r="BGE21" s="28"/>
      <c r="BGF21" s="28"/>
      <c r="BGG21" s="28"/>
      <c r="BGH21" s="28"/>
      <c r="BGI21" s="28"/>
      <c r="BGJ21" s="28"/>
      <c r="BGK21" s="28"/>
      <c r="BGL21" s="28"/>
      <c r="BGM21" s="28"/>
      <c r="BGN21" s="28"/>
      <c r="BGO21" s="28"/>
      <c r="BGP21" s="28"/>
      <c r="BGQ21" s="28"/>
      <c r="BGR21" s="28"/>
      <c r="BGS21" s="28"/>
      <c r="BGT21" s="28"/>
      <c r="BGU21" s="28"/>
      <c r="BGV21" s="28"/>
      <c r="BGW21" s="28"/>
      <c r="BGX21" s="28"/>
      <c r="BGY21" s="28"/>
      <c r="BGZ21" s="28"/>
      <c r="BHA21" s="28"/>
      <c r="BHB21" s="28"/>
      <c r="BHC21" s="28"/>
      <c r="BHD21" s="28"/>
      <c r="BHE21" s="28"/>
      <c r="BHF21" s="28"/>
      <c r="BHG21" s="28"/>
      <c r="BHH21" s="28"/>
      <c r="BHI21" s="28"/>
      <c r="BHJ21" s="28"/>
      <c r="BHK21" s="28"/>
      <c r="BHL21" s="28"/>
      <c r="BHM21" s="28"/>
      <c r="BHN21" s="28"/>
      <c r="BHO21" s="28"/>
      <c r="BHP21" s="28"/>
      <c r="BHQ21" s="28"/>
      <c r="BHR21" s="28"/>
      <c r="BHS21" s="28"/>
      <c r="BHT21" s="28"/>
      <c r="BHU21" s="28"/>
      <c r="BHV21" s="28"/>
      <c r="BHW21" s="28"/>
      <c r="BHX21" s="28"/>
      <c r="BHY21" s="28"/>
      <c r="BHZ21" s="28"/>
      <c r="BIA21" s="28"/>
      <c r="BIB21" s="28"/>
      <c r="BIC21" s="28"/>
      <c r="BID21" s="28"/>
      <c r="BIE21" s="28"/>
      <c r="BIF21" s="28"/>
      <c r="BIG21" s="28"/>
      <c r="BIH21" s="28"/>
      <c r="BII21" s="28"/>
      <c r="BIJ21" s="28"/>
      <c r="BIK21" s="28"/>
      <c r="BIL21" s="28"/>
      <c r="BIM21" s="28"/>
      <c r="BIN21" s="28"/>
      <c r="BIO21" s="28"/>
      <c r="BIP21" s="28"/>
      <c r="BIQ21" s="28"/>
      <c r="BIR21" s="28"/>
      <c r="BIS21" s="28"/>
      <c r="BIT21" s="28"/>
      <c r="BIU21" s="28"/>
      <c r="BIV21" s="28"/>
      <c r="BIW21" s="28"/>
      <c r="BIX21" s="28"/>
      <c r="BIY21" s="28"/>
      <c r="BIZ21" s="28"/>
      <c r="BJA21" s="28"/>
      <c r="BJB21" s="28"/>
      <c r="BJC21" s="28"/>
      <c r="BJD21" s="28"/>
      <c r="BJE21" s="28"/>
      <c r="BJF21" s="28"/>
      <c r="BJG21" s="28"/>
      <c r="BJH21" s="28"/>
      <c r="BJI21" s="28"/>
      <c r="BJJ21" s="28"/>
      <c r="BJK21" s="28"/>
      <c r="BJL21" s="28"/>
      <c r="BJM21" s="28"/>
      <c r="BJN21" s="28"/>
      <c r="BJO21" s="28"/>
      <c r="BJP21" s="28"/>
      <c r="BJQ21" s="28"/>
      <c r="BJR21" s="28"/>
      <c r="BJS21" s="28"/>
      <c r="BJT21" s="28"/>
      <c r="BJU21" s="28"/>
      <c r="BJV21" s="28"/>
      <c r="BJW21" s="28"/>
      <c r="BJX21" s="28"/>
      <c r="BJY21" s="28"/>
      <c r="BJZ21" s="28"/>
      <c r="BKA21" s="28"/>
      <c r="BKB21" s="28"/>
      <c r="BKC21" s="28"/>
      <c r="BKD21" s="28"/>
      <c r="BKE21" s="28"/>
      <c r="BKF21" s="28"/>
      <c r="BKG21" s="28"/>
      <c r="BKH21" s="28"/>
      <c r="BKI21" s="28"/>
      <c r="BKJ21" s="28"/>
      <c r="BKK21" s="28"/>
      <c r="BKL21" s="28"/>
      <c r="BKM21" s="28"/>
      <c r="BKN21" s="28"/>
      <c r="BKO21" s="28"/>
      <c r="BKP21" s="28"/>
      <c r="BKQ21" s="28"/>
      <c r="BKR21" s="28"/>
      <c r="BKS21" s="28"/>
      <c r="BKT21" s="28"/>
      <c r="BKU21" s="28"/>
      <c r="BKV21" s="28"/>
      <c r="BKW21" s="28"/>
      <c r="BKX21" s="28"/>
      <c r="BKY21" s="28"/>
      <c r="BKZ21" s="28"/>
      <c r="BLA21" s="28"/>
      <c r="BLB21" s="28"/>
      <c r="BLC21" s="28"/>
      <c r="BLD21" s="28"/>
      <c r="BLE21" s="28"/>
      <c r="BLF21" s="28"/>
      <c r="BLG21" s="28"/>
      <c r="BLH21" s="28"/>
      <c r="BLI21" s="28"/>
      <c r="BLJ21" s="28"/>
      <c r="BLK21" s="28"/>
      <c r="BLL21" s="28"/>
      <c r="BLM21" s="28"/>
      <c r="BLN21" s="28"/>
      <c r="BLO21" s="28"/>
      <c r="BLP21" s="28"/>
      <c r="BLQ21" s="28"/>
      <c r="BLR21" s="28"/>
      <c r="BLS21" s="28"/>
      <c r="BLT21" s="28"/>
      <c r="BLU21" s="28"/>
      <c r="BLV21" s="28"/>
      <c r="BLW21" s="28"/>
      <c r="BLX21" s="28"/>
      <c r="BLY21" s="28"/>
      <c r="BLZ21" s="28"/>
      <c r="BMA21" s="28"/>
      <c r="BMB21" s="28"/>
      <c r="BMC21" s="28"/>
      <c r="BMD21" s="28"/>
      <c r="BME21" s="28"/>
      <c r="BMF21" s="28"/>
      <c r="BMG21" s="28"/>
      <c r="BMH21" s="28"/>
      <c r="BMI21" s="28"/>
      <c r="BMJ21" s="28"/>
      <c r="BMK21" s="28"/>
      <c r="BML21" s="28"/>
      <c r="BMM21" s="28"/>
      <c r="BMN21" s="28"/>
      <c r="BMO21" s="28"/>
      <c r="BMP21" s="28"/>
      <c r="BMQ21" s="28"/>
      <c r="BMR21" s="28"/>
      <c r="BMS21" s="28"/>
      <c r="BMT21" s="28"/>
      <c r="BMU21" s="28"/>
      <c r="BMV21" s="28"/>
      <c r="BMW21" s="28"/>
      <c r="BMX21" s="28"/>
      <c r="BMY21" s="28"/>
      <c r="BMZ21" s="28"/>
      <c r="BNA21" s="28"/>
      <c r="BNB21" s="28"/>
      <c r="BNC21" s="28"/>
      <c r="BND21" s="28"/>
      <c r="BNE21" s="28"/>
      <c r="BNF21" s="28"/>
      <c r="BNG21" s="28"/>
      <c r="BNH21" s="28"/>
      <c r="BNI21" s="28"/>
      <c r="BNJ21" s="28"/>
      <c r="BNK21" s="28"/>
      <c r="BNL21" s="28"/>
      <c r="BNM21" s="28"/>
      <c r="BNN21" s="28"/>
      <c r="BNO21" s="28"/>
      <c r="BNP21" s="28"/>
      <c r="BNQ21" s="28"/>
      <c r="BNR21" s="28"/>
      <c r="BNS21" s="28"/>
      <c r="BNT21" s="28"/>
      <c r="BNU21" s="28"/>
      <c r="BNV21" s="28"/>
      <c r="BNW21" s="28"/>
      <c r="BNX21" s="28"/>
      <c r="BNY21" s="28"/>
      <c r="BNZ21" s="28"/>
      <c r="BOA21" s="28"/>
      <c r="BOB21" s="28"/>
      <c r="BOC21" s="28"/>
      <c r="BOD21" s="28"/>
      <c r="BOE21" s="28"/>
      <c r="BOF21" s="28"/>
      <c r="BOG21" s="28"/>
      <c r="BOH21" s="28"/>
      <c r="BOI21" s="28"/>
      <c r="BOJ21" s="28"/>
      <c r="BOK21" s="28"/>
      <c r="BOL21" s="28"/>
      <c r="BOM21" s="28"/>
      <c r="BON21" s="28"/>
      <c r="BOO21" s="28"/>
      <c r="BOP21" s="28"/>
      <c r="BOQ21" s="28"/>
      <c r="BOR21" s="28"/>
      <c r="BOS21" s="28"/>
      <c r="BOT21" s="28"/>
      <c r="BOU21" s="28"/>
      <c r="BOV21" s="28"/>
      <c r="BOW21" s="28"/>
      <c r="BOX21" s="28"/>
      <c r="BOY21" s="28"/>
      <c r="BOZ21" s="28"/>
      <c r="BPA21" s="28"/>
      <c r="BPB21" s="28"/>
      <c r="BPC21" s="28"/>
      <c r="BPD21" s="28"/>
      <c r="BPE21" s="28"/>
      <c r="BPF21" s="28"/>
      <c r="BPG21" s="28"/>
      <c r="BPH21" s="28"/>
      <c r="BPI21" s="28"/>
      <c r="BPJ21" s="28"/>
      <c r="BPK21" s="28"/>
      <c r="BPL21" s="28"/>
      <c r="BPM21" s="28"/>
      <c r="BPN21" s="28"/>
      <c r="BPO21" s="28"/>
      <c r="BPP21" s="28"/>
      <c r="BPQ21" s="28"/>
      <c r="BPR21" s="28"/>
      <c r="BPS21" s="28"/>
      <c r="BPT21" s="28"/>
      <c r="BPU21" s="28"/>
      <c r="BPV21" s="28"/>
      <c r="BPW21" s="28"/>
      <c r="BPX21" s="28"/>
      <c r="BPY21" s="28"/>
      <c r="BPZ21" s="28"/>
      <c r="BQA21" s="28"/>
      <c r="BQB21" s="28"/>
      <c r="BQC21" s="28"/>
      <c r="BQD21" s="28"/>
      <c r="BQE21" s="28"/>
      <c r="BQF21" s="28"/>
      <c r="BQG21" s="28"/>
      <c r="BQH21" s="28"/>
      <c r="BQI21" s="28"/>
      <c r="BQJ21" s="28"/>
      <c r="BQK21" s="28"/>
      <c r="BQL21" s="28"/>
      <c r="BQM21" s="28"/>
      <c r="BQN21" s="28"/>
      <c r="BQO21" s="28"/>
      <c r="BQP21" s="28"/>
      <c r="BQQ21" s="28"/>
      <c r="BQR21" s="28"/>
      <c r="BQS21" s="28"/>
      <c r="BQT21" s="28"/>
      <c r="BQU21" s="28"/>
      <c r="BQV21" s="28"/>
      <c r="BQW21" s="28"/>
      <c r="BQX21" s="28"/>
      <c r="BQY21" s="28"/>
      <c r="BQZ21" s="28"/>
      <c r="BRA21" s="28"/>
      <c r="BRB21" s="28"/>
      <c r="BRC21" s="28"/>
      <c r="BRD21" s="28"/>
      <c r="BRE21" s="28"/>
      <c r="BRF21" s="28"/>
      <c r="BRG21" s="28"/>
      <c r="BRH21" s="28"/>
      <c r="BRI21" s="28"/>
      <c r="BRJ21" s="28"/>
      <c r="BRK21" s="28"/>
      <c r="BRL21" s="28"/>
      <c r="BRM21" s="28"/>
      <c r="BRN21" s="28"/>
      <c r="BRO21" s="28"/>
      <c r="BRP21" s="28"/>
      <c r="BRQ21" s="28"/>
      <c r="BRR21" s="28"/>
      <c r="BRS21" s="28"/>
      <c r="BRT21" s="28"/>
      <c r="BRU21" s="28"/>
      <c r="BRV21" s="28"/>
      <c r="BRW21" s="28"/>
      <c r="BRX21" s="28"/>
      <c r="BRY21" s="28"/>
      <c r="BRZ21" s="28"/>
      <c r="BSA21" s="28"/>
      <c r="BSB21" s="28"/>
      <c r="BSC21" s="28"/>
      <c r="BSD21" s="28"/>
      <c r="BSE21" s="28"/>
      <c r="BSF21" s="28"/>
      <c r="BSG21" s="28"/>
      <c r="BSH21" s="28"/>
      <c r="BSI21" s="28"/>
      <c r="BSJ21" s="28"/>
      <c r="BSK21" s="28"/>
      <c r="BSL21" s="28"/>
      <c r="BSM21" s="28"/>
      <c r="BSN21" s="28"/>
      <c r="BSO21" s="28"/>
      <c r="BSP21" s="28"/>
      <c r="BSQ21" s="28"/>
      <c r="BSR21" s="28"/>
      <c r="BSS21" s="28"/>
      <c r="BST21" s="28"/>
      <c r="BSU21" s="28"/>
      <c r="BSV21" s="28"/>
      <c r="BSW21" s="28"/>
      <c r="BSX21" s="28"/>
      <c r="BSY21" s="28"/>
      <c r="BSZ21" s="28"/>
      <c r="BTA21" s="28"/>
      <c r="BTB21" s="28"/>
      <c r="BTC21" s="28"/>
      <c r="BTD21" s="28"/>
      <c r="BTE21" s="28"/>
      <c r="BTF21" s="28"/>
      <c r="BTG21" s="28"/>
      <c r="BTH21" s="28"/>
      <c r="BTI21" s="28"/>
      <c r="BTJ21" s="28"/>
      <c r="BTK21" s="28"/>
      <c r="BTL21" s="28"/>
      <c r="BTM21" s="28"/>
      <c r="BTN21" s="28"/>
      <c r="BTO21" s="28"/>
      <c r="BTP21" s="28"/>
      <c r="BTQ21" s="28"/>
      <c r="BTR21" s="28"/>
      <c r="BTS21" s="28"/>
      <c r="BTT21" s="28"/>
      <c r="BTU21" s="28"/>
      <c r="BTV21" s="28"/>
      <c r="BTW21" s="28"/>
      <c r="BTX21" s="28"/>
      <c r="BTY21" s="28"/>
      <c r="BTZ21" s="28"/>
      <c r="BUA21" s="28"/>
      <c r="BUB21" s="28"/>
      <c r="BUC21" s="28"/>
      <c r="BUD21" s="28"/>
      <c r="BUE21" s="28"/>
      <c r="BUF21" s="28"/>
      <c r="BUG21" s="28"/>
      <c r="BUH21" s="28"/>
      <c r="BUI21" s="28"/>
      <c r="BUJ21" s="28"/>
      <c r="BUK21" s="28"/>
      <c r="BUL21" s="28"/>
      <c r="BUM21" s="28"/>
      <c r="BUN21" s="28"/>
      <c r="BUO21" s="28"/>
      <c r="BUP21" s="28"/>
      <c r="BUQ21" s="28"/>
      <c r="BUR21" s="28"/>
      <c r="BUS21" s="28"/>
      <c r="BUT21" s="28"/>
      <c r="BUU21" s="28"/>
      <c r="BUV21" s="28"/>
      <c r="BUW21" s="28"/>
      <c r="BUX21" s="28"/>
      <c r="BUY21" s="28"/>
      <c r="BUZ21" s="28"/>
      <c r="BVA21" s="28"/>
      <c r="BVB21" s="28"/>
      <c r="BVC21" s="28"/>
      <c r="BVD21" s="28"/>
      <c r="BVE21" s="28"/>
      <c r="BVF21" s="28"/>
      <c r="BVG21" s="28"/>
      <c r="BVH21" s="28"/>
      <c r="BVI21" s="28"/>
      <c r="BVJ21" s="28"/>
      <c r="BVK21" s="28"/>
      <c r="BVL21" s="28"/>
      <c r="BVM21" s="28"/>
      <c r="BVN21" s="28"/>
      <c r="BVO21" s="28"/>
      <c r="BVP21" s="28"/>
      <c r="BVQ21" s="28"/>
      <c r="BVR21" s="28"/>
      <c r="BVS21" s="28"/>
      <c r="BVT21" s="28"/>
      <c r="BVU21" s="28"/>
      <c r="BVV21" s="28"/>
      <c r="BVW21" s="28"/>
      <c r="BVX21" s="28"/>
      <c r="BVY21" s="28"/>
      <c r="BVZ21" s="28"/>
      <c r="BWA21" s="28"/>
      <c r="BWB21" s="28"/>
      <c r="BWC21" s="28"/>
      <c r="BWD21" s="28"/>
      <c r="BWE21" s="28"/>
      <c r="BWF21" s="28"/>
      <c r="BWG21" s="28"/>
      <c r="BWH21" s="28"/>
      <c r="BWI21" s="28"/>
      <c r="BWJ21" s="28"/>
      <c r="BWK21" s="28"/>
      <c r="BWL21" s="28"/>
      <c r="BWM21" s="28"/>
      <c r="BWN21" s="28"/>
      <c r="BWO21" s="28"/>
      <c r="BWP21" s="28"/>
      <c r="BWQ21" s="28"/>
      <c r="BWR21" s="28"/>
      <c r="BWS21" s="28"/>
      <c r="BWT21" s="28"/>
      <c r="BWU21" s="28"/>
      <c r="BWV21" s="28"/>
      <c r="BWW21" s="28"/>
      <c r="BWX21" s="28"/>
      <c r="BWY21" s="28"/>
      <c r="BWZ21" s="28"/>
      <c r="BXA21" s="28"/>
      <c r="BXB21" s="28"/>
      <c r="BXC21" s="28"/>
      <c r="BXD21" s="28"/>
      <c r="BXE21" s="28"/>
      <c r="BXF21" s="28"/>
      <c r="BXG21" s="28"/>
      <c r="BXH21" s="28"/>
      <c r="BXI21" s="28"/>
      <c r="BXJ21" s="28"/>
      <c r="BXK21" s="28"/>
      <c r="BXL21" s="28"/>
      <c r="BXM21" s="28"/>
      <c r="BXN21" s="28"/>
      <c r="BXO21" s="28"/>
      <c r="BXP21" s="28"/>
      <c r="BXQ21" s="28"/>
      <c r="BXR21" s="28"/>
      <c r="BXS21" s="28"/>
      <c r="BXT21" s="28"/>
      <c r="BXU21" s="28"/>
      <c r="BXV21" s="28"/>
      <c r="BXW21" s="28"/>
      <c r="BXX21" s="28"/>
      <c r="BXY21" s="28"/>
      <c r="BXZ21" s="28"/>
      <c r="BYA21" s="28"/>
      <c r="BYB21" s="28"/>
      <c r="BYC21" s="28"/>
      <c r="BYD21" s="28"/>
      <c r="BYE21" s="28"/>
      <c r="BYF21" s="28"/>
      <c r="BYG21" s="28"/>
      <c r="BYH21" s="28"/>
      <c r="BYI21" s="28"/>
      <c r="BYJ21" s="28"/>
      <c r="BYK21" s="28"/>
      <c r="BYL21" s="28"/>
      <c r="BYM21" s="28"/>
      <c r="BYN21" s="28"/>
      <c r="BYO21" s="28"/>
      <c r="BYP21" s="28"/>
      <c r="BYQ21" s="28"/>
      <c r="BYR21" s="28"/>
      <c r="BYS21" s="28"/>
      <c r="BYT21" s="28"/>
      <c r="BYU21" s="28"/>
      <c r="BYV21" s="28"/>
      <c r="BYW21" s="28"/>
      <c r="BYX21" s="28"/>
      <c r="BYY21" s="28"/>
      <c r="BYZ21" s="28"/>
      <c r="BZA21" s="28"/>
      <c r="BZB21" s="28"/>
      <c r="BZC21" s="28"/>
      <c r="BZD21" s="28"/>
      <c r="BZE21" s="28"/>
      <c r="BZF21" s="28"/>
      <c r="BZG21" s="28"/>
      <c r="BZH21" s="28"/>
      <c r="BZI21" s="28"/>
      <c r="BZJ21" s="28"/>
      <c r="BZK21" s="28"/>
      <c r="BZL21" s="28"/>
      <c r="BZM21" s="28"/>
      <c r="BZN21" s="28"/>
      <c r="BZO21" s="28"/>
      <c r="BZP21" s="28"/>
      <c r="BZQ21" s="28"/>
      <c r="BZR21" s="28"/>
      <c r="BZS21" s="28"/>
      <c r="BZT21" s="28"/>
      <c r="BZU21" s="28"/>
      <c r="BZV21" s="28"/>
      <c r="BZW21" s="28"/>
      <c r="BZX21" s="28"/>
      <c r="BZY21" s="28"/>
      <c r="BZZ21" s="28"/>
      <c r="CAA21" s="28"/>
      <c r="CAB21" s="28"/>
      <c r="CAC21" s="28"/>
      <c r="CAD21" s="28"/>
      <c r="CAE21" s="28"/>
      <c r="CAF21" s="28"/>
      <c r="CAG21" s="28"/>
      <c r="CAH21" s="28"/>
      <c r="CAI21" s="28"/>
      <c r="CAJ21" s="28"/>
      <c r="CAK21" s="28"/>
      <c r="CAL21" s="28"/>
      <c r="CAM21" s="28"/>
      <c r="CAN21" s="28"/>
      <c r="CAO21" s="28"/>
      <c r="CAP21" s="28"/>
      <c r="CAQ21" s="28"/>
      <c r="CAR21" s="28"/>
      <c r="CAS21" s="28"/>
      <c r="CAT21" s="28"/>
      <c r="CAU21" s="28"/>
      <c r="CAV21" s="28"/>
      <c r="CAW21" s="28"/>
      <c r="CAX21" s="28"/>
      <c r="CAY21" s="28"/>
      <c r="CAZ21" s="28"/>
      <c r="CBA21" s="28"/>
      <c r="CBB21" s="28"/>
      <c r="CBC21" s="28"/>
      <c r="CBD21" s="28"/>
      <c r="CBE21" s="28"/>
      <c r="CBF21" s="28"/>
      <c r="CBG21" s="28"/>
      <c r="CBH21" s="28"/>
      <c r="CBI21" s="28"/>
      <c r="CBJ21" s="28"/>
      <c r="CBK21" s="28"/>
      <c r="CBL21" s="28"/>
      <c r="CBM21" s="28"/>
      <c r="CBN21" s="28"/>
      <c r="CBO21" s="28"/>
      <c r="CBP21" s="28"/>
      <c r="CBQ21" s="28"/>
      <c r="CBR21" s="28"/>
      <c r="CBS21" s="28"/>
      <c r="CBT21" s="28"/>
      <c r="CBU21" s="28"/>
      <c r="CBV21" s="28"/>
      <c r="CBW21" s="28"/>
      <c r="CBX21" s="28"/>
      <c r="CBY21" s="28"/>
      <c r="CBZ21" s="28"/>
      <c r="CCA21" s="28"/>
      <c r="CCB21" s="28"/>
      <c r="CCC21" s="28"/>
      <c r="CCD21" s="28"/>
      <c r="CCE21" s="28"/>
      <c r="CCF21" s="28"/>
      <c r="CCG21" s="28"/>
      <c r="CCH21" s="28"/>
      <c r="CCI21" s="28"/>
      <c r="CCJ21" s="28"/>
      <c r="CCK21" s="28"/>
      <c r="CCL21" s="28"/>
      <c r="CCM21" s="28"/>
      <c r="CCN21" s="28"/>
      <c r="CCO21" s="28"/>
      <c r="CCP21" s="28"/>
      <c r="CCQ21" s="28"/>
      <c r="CCR21" s="28"/>
      <c r="CCS21" s="28"/>
      <c r="CCT21" s="28"/>
      <c r="CCU21" s="28"/>
      <c r="CCV21" s="28"/>
      <c r="CCW21" s="28"/>
      <c r="CCX21" s="28"/>
      <c r="CCY21" s="28"/>
      <c r="CCZ21" s="28"/>
      <c r="CDA21" s="28"/>
      <c r="CDB21" s="28"/>
      <c r="CDC21" s="28"/>
      <c r="CDD21" s="28"/>
      <c r="CDE21" s="28"/>
      <c r="CDF21" s="28"/>
      <c r="CDG21" s="28"/>
      <c r="CDH21" s="28"/>
      <c r="CDI21" s="28"/>
      <c r="CDJ21" s="28"/>
      <c r="CDK21" s="28"/>
      <c r="CDL21" s="28"/>
      <c r="CDM21" s="28"/>
      <c r="CDN21" s="28"/>
      <c r="CDO21" s="28"/>
      <c r="CDP21" s="28"/>
      <c r="CDQ21" s="28"/>
      <c r="CDR21" s="28"/>
      <c r="CDS21" s="28"/>
      <c r="CDT21" s="28"/>
      <c r="CDU21" s="28"/>
      <c r="CDV21" s="28"/>
      <c r="CDW21" s="28"/>
      <c r="CDX21" s="28"/>
      <c r="CDY21" s="28"/>
      <c r="CDZ21" s="28"/>
      <c r="CEA21" s="28"/>
      <c r="CEB21" s="28"/>
      <c r="CEC21" s="28"/>
      <c r="CED21" s="28"/>
      <c r="CEE21" s="28"/>
      <c r="CEF21" s="28"/>
      <c r="CEG21" s="28"/>
      <c r="CEH21" s="28"/>
      <c r="CEI21" s="28"/>
      <c r="CEJ21" s="28"/>
      <c r="CEK21" s="28"/>
      <c r="CEL21" s="28"/>
      <c r="CEM21" s="28"/>
      <c r="CEN21" s="28"/>
      <c r="CEO21" s="28"/>
      <c r="CEP21" s="28"/>
      <c r="CEQ21" s="28"/>
      <c r="CER21" s="28"/>
      <c r="CES21" s="28"/>
      <c r="CET21" s="28"/>
      <c r="CEU21" s="28"/>
      <c r="CEV21" s="28"/>
      <c r="CEW21" s="28"/>
      <c r="CEX21" s="28"/>
      <c r="CEY21" s="28"/>
      <c r="CEZ21" s="28"/>
      <c r="CFA21" s="28"/>
      <c r="CFB21" s="28"/>
      <c r="CFC21" s="28"/>
      <c r="CFD21" s="28"/>
      <c r="CFE21" s="28"/>
      <c r="CFF21" s="28"/>
      <c r="CFG21" s="28"/>
      <c r="CFH21" s="28"/>
      <c r="CFI21" s="28"/>
      <c r="CFJ21" s="28"/>
      <c r="CFK21" s="28"/>
      <c r="CFL21" s="28"/>
      <c r="CFM21" s="28"/>
      <c r="CFN21" s="28"/>
      <c r="CFO21" s="28"/>
      <c r="CFP21" s="28"/>
      <c r="CFQ21" s="28"/>
      <c r="CFR21" s="28"/>
      <c r="CFS21" s="28"/>
      <c r="CFT21" s="28"/>
      <c r="CFU21" s="28"/>
      <c r="CFV21" s="28"/>
      <c r="CFW21" s="28"/>
      <c r="CFX21" s="28"/>
      <c r="CFY21" s="28"/>
      <c r="CFZ21" s="28"/>
      <c r="CGA21" s="28"/>
      <c r="CGB21" s="28"/>
      <c r="CGC21" s="28"/>
      <c r="CGD21" s="28"/>
      <c r="CGE21" s="28"/>
      <c r="CGF21" s="28"/>
      <c r="CGG21" s="28"/>
      <c r="CGH21" s="28"/>
      <c r="CGI21" s="28"/>
      <c r="CGJ21" s="28"/>
      <c r="CGK21" s="28"/>
      <c r="CGL21" s="28"/>
      <c r="CGM21" s="28"/>
      <c r="CGN21" s="28"/>
      <c r="CGO21" s="28"/>
      <c r="CGP21" s="28"/>
      <c r="CGQ21" s="28"/>
      <c r="CGR21" s="28"/>
      <c r="CGS21" s="28"/>
      <c r="CGT21" s="28"/>
      <c r="CGU21" s="28"/>
      <c r="CGV21" s="28"/>
      <c r="CGW21" s="28"/>
      <c r="CGX21" s="28"/>
      <c r="CGY21" s="28"/>
      <c r="CGZ21" s="28"/>
      <c r="CHA21" s="28"/>
      <c r="CHB21" s="28"/>
      <c r="CHC21" s="28"/>
      <c r="CHD21" s="28"/>
      <c r="CHE21" s="28"/>
      <c r="CHF21" s="28"/>
      <c r="CHG21" s="28"/>
      <c r="CHH21" s="28"/>
      <c r="CHI21" s="28"/>
      <c r="CHJ21" s="28"/>
      <c r="CHK21" s="28"/>
      <c r="CHL21" s="28"/>
      <c r="CHM21" s="28"/>
      <c r="CHN21" s="28"/>
      <c r="CHO21" s="28"/>
      <c r="CHP21" s="28"/>
      <c r="CHQ21" s="28"/>
      <c r="CHR21" s="28"/>
      <c r="CHS21" s="28"/>
      <c r="CHT21" s="28"/>
      <c r="CHU21" s="28"/>
      <c r="CHV21" s="28"/>
      <c r="CHW21" s="28"/>
      <c r="CHX21" s="28"/>
      <c r="CHY21" s="28"/>
      <c r="CHZ21" s="28"/>
      <c r="CIA21" s="28"/>
      <c r="CIB21" s="28"/>
      <c r="CIC21" s="28"/>
      <c r="CID21" s="28"/>
      <c r="CIE21" s="28"/>
      <c r="CIF21" s="28"/>
      <c r="CIG21" s="28"/>
      <c r="CIH21" s="28"/>
      <c r="CII21" s="28"/>
      <c r="CIJ21" s="28"/>
      <c r="CIK21" s="28"/>
      <c r="CIL21" s="28"/>
      <c r="CIM21" s="28"/>
      <c r="CIN21" s="28"/>
      <c r="CIO21" s="28"/>
      <c r="CIP21" s="28"/>
      <c r="CIQ21" s="28"/>
      <c r="CIR21" s="28"/>
      <c r="CIS21" s="28"/>
      <c r="CIT21" s="28"/>
      <c r="CIU21" s="28"/>
      <c r="CIV21" s="28"/>
      <c r="CIW21" s="28"/>
      <c r="CIX21" s="28"/>
      <c r="CIY21" s="28"/>
      <c r="CIZ21" s="28"/>
      <c r="CJA21" s="28"/>
      <c r="CJB21" s="28"/>
      <c r="CJC21" s="28"/>
      <c r="CJD21" s="28"/>
      <c r="CJE21" s="28"/>
      <c r="CJF21" s="28"/>
      <c r="CJG21" s="28"/>
      <c r="CJH21" s="28"/>
      <c r="CJI21" s="28"/>
      <c r="CJJ21" s="28"/>
      <c r="CJK21" s="28"/>
      <c r="CJL21" s="28"/>
      <c r="CJM21" s="28"/>
      <c r="CJN21" s="28"/>
      <c r="CJO21" s="28"/>
      <c r="CJP21" s="28"/>
      <c r="CJQ21" s="28"/>
      <c r="CJR21" s="28"/>
      <c r="CJS21" s="28"/>
      <c r="CJT21" s="28"/>
      <c r="CJU21" s="28"/>
      <c r="CJV21" s="28"/>
      <c r="CJW21" s="28"/>
      <c r="CJX21" s="28"/>
      <c r="CJY21" s="28"/>
      <c r="CJZ21" s="28"/>
      <c r="CKA21" s="28"/>
      <c r="CKB21" s="28"/>
      <c r="CKC21" s="28"/>
      <c r="CKD21" s="28"/>
      <c r="CKE21" s="28"/>
      <c r="CKF21" s="28"/>
      <c r="CKG21" s="28"/>
      <c r="CKH21" s="28"/>
      <c r="CKI21" s="28"/>
      <c r="CKJ21" s="28"/>
      <c r="CKK21" s="28"/>
      <c r="CKL21" s="28"/>
      <c r="CKM21" s="28"/>
      <c r="CKN21" s="28"/>
      <c r="CKO21" s="28"/>
      <c r="CKP21" s="28"/>
      <c r="CKQ21" s="28"/>
      <c r="CKR21" s="28"/>
      <c r="CKS21" s="28"/>
      <c r="CKT21" s="28"/>
      <c r="CKU21" s="28"/>
      <c r="CKV21" s="28"/>
      <c r="CKW21" s="28"/>
      <c r="CKX21" s="28"/>
      <c r="CKY21" s="28"/>
      <c r="CKZ21" s="28"/>
      <c r="CLA21" s="28"/>
      <c r="CLB21" s="28"/>
      <c r="CLC21" s="28"/>
      <c r="CLD21" s="28"/>
      <c r="CLE21" s="28"/>
      <c r="CLF21" s="28"/>
      <c r="CLG21" s="28"/>
      <c r="CLH21" s="28"/>
      <c r="CLI21" s="28"/>
      <c r="CLJ21" s="28"/>
      <c r="CLK21" s="28"/>
      <c r="CLL21" s="28"/>
      <c r="CLM21" s="28"/>
      <c r="CLN21" s="28"/>
      <c r="CLO21" s="28"/>
      <c r="CLP21" s="28"/>
      <c r="CLQ21" s="28"/>
      <c r="CLR21" s="28"/>
      <c r="CLS21" s="28"/>
      <c r="CLT21" s="28"/>
      <c r="CLU21" s="28"/>
      <c r="CLV21" s="28"/>
      <c r="CLW21" s="28"/>
      <c r="CLX21" s="28"/>
      <c r="CLY21" s="28"/>
      <c r="CLZ21" s="28"/>
      <c r="CMA21" s="28"/>
      <c r="CMB21" s="28"/>
      <c r="CMC21" s="28"/>
      <c r="CMD21" s="28"/>
      <c r="CME21" s="28"/>
      <c r="CMF21" s="28"/>
      <c r="CMG21" s="28"/>
      <c r="CMH21" s="28"/>
      <c r="CMI21" s="28"/>
      <c r="CMJ21" s="28"/>
      <c r="CMK21" s="28"/>
      <c r="CML21" s="28"/>
      <c r="CMM21" s="28"/>
      <c r="CMN21" s="28"/>
      <c r="CMO21" s="28"/>
      <c r="CMP21" s="28"/>
      <c r="CMQ21" s="28"/>
      <c r="CMR21" s="28"/>
      <c r="CMS21" s="28"/>
      <c r="CMT21" s="28"/>
      <c r="CMU21" s="28"/>
      <c r="CMV21" s="28"/>
      <c r="CMW21" s="28"/>
      <c r="CMX21" s="28"/>
      <c r="CMY21" s="28"/>
      <c r="CMZ21" s="28"/>
      <c r="CNA21" s="28"/>
      <c r="CNB21" s="28"/>
      <c r="CNC21" s="28"/>
      <c r="CND21" s="28"/>
      <c r="CNE21" s="28"/>
      <c r="CNF21" s="28"/>
      <c r="CNG21" s="28"/>
      <c r="CNH21" s="28"/>
      <c r="CNI21" s="28"/>
      <c r="CNJ21" s="28"/>
      <c r="CNK21" s="28"/>
      <c r="CNL21" s="28"/>
      <c r="CNM21" s="28"/>
      <c r="CNN21" s="28"/>
      <c r="CNO21" s="28"/>
      <c r="CNP21" s="28"/>
      <c r="CNQ21" s="28"/>
      <c r="CNR21" s="28"/>
      <c r="CNS21" s="28"/>
      <c r="CNT21" s="28"/>
      <c r="CNU21" s="28"/>
      <c r="CNV21" s="28"/>
      <c r="CNW21" s="28"/>
      <c r="CNX21" s="28"/>
      <c r="CNY21" s="28"/>
      <c r="CNZ21" s="28"/>
      <c r="COA21" s="28"/>
      <c r="COB21" s="28"/>
      <c r="COC21" s="28"/>
      <c r="COD21" s="28"/>
      <c r="COE21" s="28"/>
      <c r="COF21" s="28"/>
      <c r="COG21" s="28"/>
      <c r="COH21" s="28"/>
      <c r="COI21" s="28"/>
      <c r="COJ21" s="28"/>
      <c r="COK21" s="28"/>
      <c r="COL21" s="28"/>
      <c r="COM21" s="28"/>
      <c r="CON21" s="28"/>
      <c r="COO21" s="28"/>
      <c r="COP21" s="28"/>
      <c r="COQ21" s="28"/>
      <c r="COR21" s="28"/>
      <c r="COS21" s="28"/>
      <c r="COT21" s="28"/>
      <c r="COU21" s="28"/>
      <c r="COV21" s="28"/>
      <c r="COW21" s="28"/>
      <c r="COX21" s="28"/>
      <c r="COY21" s="28"/>
      <c r="COZ21" s="28"/>
      <c r="CPA21" s="28"/>
      <c r="CPB21" s="28"/>
      <c r="CPC21" s="28"/>
      <c r="CPD21" s="28"/>
      <c r="CPE21" s="28"/>
      <c r="CPF21" s="28"/>
      <c r="CPG21" s="28"/>
      <c r="CPH21" s="28"/>
      <c r="CPI21" s="28"/>
      <c r="CPJ21" s="28"/>
      <c r="CPK21" s="28"/>
      <c r="CPL21" s="28"/>
      <c r="CPM21" s="28"/>
      <c r="CPN21" s="28"/>
      <c r="CPO21" s="28"/>
      <c r="CPP21" s="28"/>
      <c r="CPQ21" s="28"/>
      <c r="CPR21" s="28"/>
      <c r="CPS21" s="28"/>
      <c r="CPT21" s="28"/>
      <c r="CPU21" s="28"/>
      <c r="CPV21" s="28"/>
      <c r="CPW21" s="28"/>
      <c r="CPX21" s="28"/>
      <c r="CPY21" s="28"/>
      <c r="CPZ21" s="28"/>
      <c r="CQA21" s="28"/>
      <c r="CQB21" s="28"/>
      <c r="CQC21" s="28"/>
      <c r="CQD21" s="28"/>
      <c r="CQE21" s="28"/>
      <c r="CQF21" s="28"/>
      <c r="CQG21" s="28"/>
      <c r="CQH21" s="28"/>
      <c r="CQI21" s="28"/>
      <c r="CQJ21" s="28"/>
      <c r="CQK21" s="28"/>
      <c r="CQL21" s="28"/>
      <c r="CQM21" s="28"/>
      <c r="CQN21" s="28"/>
      <c r="CQO21" s="28"/>
      <c r="CQP21" s="28"/>
      <c r="CQQ21" s="28"/>
      <c r="CQR21" s="28"/>
      <c r="CQS21" s="28"/>
      <c r="CQT21" s="28"/>
      <c r="CQU21" s="28"/>
      <c r="CQV21" s="28"/>
      <c r="CQW21" s="28"/>
      <c r="CQX21" s="28"/>
      <c r="CQY21" s="28"/>
      <c r="CQZ21" s="28"/>
      <c r="CRA21" s="28"/>
      <c r="CRB21" s="28"/>
      <c r="CRC21" s="28"/>
      <c r="CRD21" s="28"/>
      <c r="CRE21" s="28"/>
      <c r="CRF21" s="28"/>
      <c r="CRG21" s="28"/>
      <c r="CRH21" s="28"/>
      <c r="CRI21" s="28"/>
      <c r="CRJ21" s="28"/>
      <c r="CRK21" s="28"/>
      <c r="CRL21" s="28"/>
      <c r="CRM21" s="28"/>
      <c r="CRN21" s="28"/>
      <c r="CRO21" s="28"/>
      <c r="CRP21" s="28"/>
      <c r="CRQ21" s="28"/>
      <c r="CRR21" s="28"/>
      <c r="CRS21" s="28"/>
      <c r="CRT21" s="28"/>
      <c r="CRU21" s="28"/>
      <c r="CRV21" s="28"/>
      <c r="CRW21" s="28"/>
      <c r="CRX21" s="28"/>
      <c r="CRY21" s="28"/>
      <c r="CRZ21" s="28"/>
      <c r="CSA21" s="28"/>
      <c r="CSB21" s="28"/>
      <c r="CSC21" s="28"/>
      <c r="CSD21" s="28"/>
      <c r="CSE21" s="28"/>
      <c r="CSF21" s="28"/>
      <c r="CSG21" s="28"/>
      <c r="CSH21" s="28"/>
      <c r="CSI21" s="28"/>
      <c r="CSJ21" s="28"/>
      <c r="CSK21" s="28"/>
      <c r="CSL21" s="28"/>
      <c r="CSM21" s="28"/>
      <c r="CSN21" s="28"/>
      <c r="CSO21" s="28"/>
      <c r="CSP21" s="28"/>
      <c r="CSQ21" s="28"/>
      <c r="CSR21" s="28"/>
      <c r="CSS21" s="28"/>
      <c r="CST21" s="28"/>
      <c r="CSU21" s="28"/>
      <c r="CSV21" s="28"/>
      <c r="CSW21" s="28"/>
      <c r="CSX21" s="28"/>
      <c r="CSY21" s="28"/>
      <c r="CSZ21" s="28"/>
      <c r="CTA21" s="28"/>
      <c r="CTB21" s="28"/>
      <c r="CTC21" s="28"/>
      <c r="CTD21" s="28"/>
      <c r="CTE21" s="28"/>
      <c r="CTF21" s="28"/>
      <c r="CTG21" s="28"/>
      <c r="CTH21" s="28"/>
      <c r="CTI21" s="28"/>
      <c r="CTJ21" s="28"/>
      <c r="CTK21" s="28"/>
      <c r="CTL21" s="28"/>
      <c r="CTM21" s="28"/>
      <c r="CTN21" s="28"/>
      <c r="CTO21" s="28"/>
      <c r="CTP21" s="28"/>
      <c r="CTQ21" s="28"/>
      <c r="CTR21" s="28"/>
      <c r="CTS21" s="28"/>
      <c r="CTT21" s="28"/>
      <c r="CTU21" s="28"/>
      <c r="CTV21" s="28"/>
      <c r="CTW21" s="28"/>
      <c r="CTX21" s="28"/>
      <c r="CTY21" s="28"/>
      <c r="CTZ21" s="28"/>
      <c r="CUA21" s="28"/>
      <c r="CUB21" s="28"/>
      <c r="CUC21" s="28"/>
      <c r="CUD21" s="28"/>
      <c r="CUE21" s="28"/>
      <c r="CUF21" s="28"/>
      <c r="CUG21" s="28"/>
      <c r="CUH21" s="28"/>
      <c r="CUI21" s="28"/>
      <c r="CUJ21" s="28"/>
      <c r="CUK21" s="28"/>
      <c r="CUL21" s="28"/>
      <c r="CUM21" s="28"/>
      <c r="CUN21" s="28"/>
      <c r="CUO21" s="28"/>
      <c r="CUP21" s="28"/>
      <c r="CUQ21" s="28"/>
      <c r="CUR21" s="28"/>
      <c r="CUS21" s="28"/>
      <c r="CUT21" s="28"/>
      <c r="CUU21" s="28"/>
      <c r="CUV21" s="28"/>
      <c r="CUW21" s="28"/>
      <c r="CUX21" s="28"/>
      <c r="CUY21" s="28"/>
      <c r="CUZ21" s="28"/>
      <c r="CVA21" s="28"/>
      <c r="CVB21" s="28"/>
      <c r="CVC21" s="28"/>
      <c r="CVD21" s="28"/>
      <c r="CVE21" s="28"/>
      <c r="CVF21" s="28"/>
      <c r="CVG21" s="28"/>
      <c r="CVH21" s="28"/>
      <c r="CVI21" s="28"/>
      <c r="CVJ21" s="28"/>
      <c r="CVK21" s="28"/>
      <c r="CVL21" s="28"/>
      <c r="CVM21" s="28"/>
      <c r="CVN21" s="28"/>
      <c r="CVO21" s="28"/>
      <c r="CVP21" s="28"/>
      <c r="CVQ21" s="28"/>
      <c r="CVR21" s="28"/>
      <c r="CVS21" s="28"/>
      <c r="CVT21" s="28"/>
      <c r="CVU21" s="28"/>
      <c r="CVV21" s="28"/>
      <c r="CVW21" s="28"/>
      <c r="CVX21" s="28"/>
      <c r="CVY21" s="28"/>
      <c r="CVZ21" s="28"/>
      <c r="CWA21" s="28"/>
      <c r="CWB21" s="28"/>
      <c r="CWC21" s="28"/>
      <c r="CWD21" s="28"/>
      <c r="CWE21" s="28"/>
      <c r="CWF21" s="28"/>
      <c r="CWG21" s="28"/>
      <c r="CWH21" s="28"/>
      <c r="CWI21" s="28"/>
      <c r="CWJ21" s="28"/>
      <c r="CWK21" s="28"/>
      <c r="CWL21" s="28"/>
      <c r="CWM21" s="28"/>
      <c r="CWN21" s="28"/>
      <c r="CWO21" s="28"/>
      <c r="CWP21" s="28"/>
      <c r="CWQ21" s="28"/>
      <c r="CWR21" s="28"/>
      <c r="CWS21" s="28"/>
      <c r="CWT21" s="28"/>
      <c r="CWU21" s="28"/>
      <c r="CWV21" s="28"/>
      <c r="CWW21" s="28"/>
      <c r="CWX21" s="28"/>
      <c r="CWY21" s="28"/>
      <c r="CWZ21" s="28"/>
      <c r="CXA21" s="28"/>
      <c r="CXB21" s="28"/>
      <c r="CXC21" s="28"/>
      <c r="CXD21" s="28"/>
      <c r="CXE21" s="28"/>
      <c r="CXF21" s="28"/>
      <c r="CXG21" s="28"/>
      <c r="CXH21" s="28"/>
      <c r="CXI21" s="28"/>
      <c r="CXJ21" s="28"/>
      <c r="CXK21" s="28"/>
      <c r="CXL21" s="28"/>
      <c r="CXM21" s="28"/>
      <c r="CXN21" s="28"/>
      <c r="CXO21" s="28"/>
      <c r="CXP21" s="28"/>
      <c r="CXQ21" s="28"/>
      <c r="CXR21" s="28"/>
      <c r="CXS21" s="28"/>
      <c r="CXT21" s="28"/>
      <c r="CXU21" s="28"/>
      <c r="CXV21" s="28"/>
      <c r="CXW21" s="28"/>
      <c r="CXX21" s="28"/>
      <c r="CXY21" s="28"/>
      <c r="CXZ21" s="28"/>
      <c r="CYA21" s="28"/>
      <c r="CYB21" s="28"/>
      <c r="CYC21" s="28"/>
      <c r="CYD21" s="28"/>
      <c r="CYE21" s="28"/>
      <c r="CYF21" s="28"/>
      <c r="CYG21" s="28"/>
      <c r="CYH21" s="28"/>
      <c r="CYI21" s="28"/>
      <c r="CYJ21" s="28"/>
      <c r="CYK21" s="28"/>
      <c r="CYL21" s="28"/>
      <c r="CYM21" s="28"/>
      <c r="CYN21" s="28"/>
      <c r="CYO21" s="28"/>
      <c r="CYP21" s="28"/>
      <c r="CYQ21" s="28"/>
      <c r="CYR21" s="28"/>
      <c r="CYS21" s="28"/>
      <c r="CYT21" s="28"/>
      <c r="CYU21" s="28"/>
      <c r="CYV21" s="28"/>
      <c r="CYW21" s="28"/>
      <c r="CYX21" s="28"/>
      <c r="CYY21" s="28"/>
      <c r="CYZ21" s="28"/>
      <c r="CZA21" s="28"/>
      <c r="CZB21" s="28"/>
      <c r="CZC21" s="28"/>
      <c r="CZD21" s="28"/>
      <c r="CZE21" s="28"/>
      <c r="CZF21" s="28"/>
      <c r="CZG21" s="28"/>
      <c r="CZH21" s="28"/>
      <c r="CZI21" s="28"/>
      <c r="CZJ21" s="28"/>
      <c r="CZK21" s="28"/>
      <c r="CZL21" s="28"/>
      <c r="CZM21" s="28"/>
      <c r="CZN21" s="28"/>
      <c r="CZO21" s="28"/>
      <c r="CZP21" s="28"/>
      <c r="CZQ21" s="28"/>
      <c r="CZR21" s="28"/>
      <c r="CZS21" s="28"/>
      <c r="CZT21" s="28"/>
      <c r="CZU21" s="28"/>
      <c r="CZV21" s="28"/>
      <c r="CZW21" s="28"/>
      <c r="CZX21" s="28"/>
      <c r="CZY21" s="28"/>
      <c r="CZZ21" s="28"/>
      <c r="DAA21" s="28"/>
      <c r="DAB21" s="28"/>
      <c r="DAC21" s="28"/>
      <c r="DAD21" s="28"/>
      <c r="DAE21" s="28"/>
      <c r="DAF21" s="28"/>
      <c r="DAG21" s="28"/>
      <c r="DAH21" s="28"/>
      <c r="DAI21" s="28"/>
      <c r="DAJ21" s="28"/>
      <c r="DAK21" s="28"/>
      <c r="DAL21" s="28"/>
      <c r="DAM21" s="28"/>
      <c r="DAN21" s="28"/>
      <c r="DAO21" s="28"/>
      <c r="DAP21" s="28"/>
      <c r="DAQ21" s="28"/>
      <c r="DAR21" s="28"/>
      <c r="DAS21" s="28"/>
      <c r="DAT21" s="28"/>
      <c r="DAU21" s="28"/>
      <c r="DAV21" s="28"/>
      <c r="DAW21" s="28"/>
      <c r="DAX21" s="28"/>
      <c r="DAY21" s="28"/>
      <c r="DAZ21" s="28"/>
      <c r="DBA21" s="28"/>
      <c r="DBB21" s="28"/>
      <c r="DBC21" s="28"/>
      <c r="DBD21" s="28"/>
      <c r="DBE21" s="28"/>
      <c r="DBF21" s="28"/>
      <c r="DBG21" s="28"/>
      <c r="DBH21" s="28"/>
      <c r="DBI21" s="28"/>
      <c r="DBJ21" s="28"/>
      <c r="DBK21" s="28"/>
      <c r="DBL21" s="28"/>
      <c r="DBM21" s="28"/>
      <c r="DBN21" s="28"/>
      <c r="DBO21" s="28"/>
      <c r="DBP21" s="28"/>
      <c r="DBQ21" s="28"/>
      <c r="DBR21" s="28"/>
      <c r="DBS21" s="28"/>
      <c r="DBT21" s="28"/>
      <c r="DBU21" s="28"/>
      <c r="DBV21" s="28"/>
      <c r="DBW21" s="28"/>
      <c r="DBX21" s="28"/>
      <c r="DBY21" s="28"/>
      <c r="DBZ21" s="28"/>
      <c r="DCA21" s="28"/>
      <c r="DCB21" s="28"/>
      <c r="DCC21" s="28"/>
      <c r="DCD21" s="28"/>
      <c r="DCE21" s="28"/>
      <c r="DCF21" s="28"/>
      <c r="DCG21" s="28"/>
      <c r="DCH21" s="28"/>
      <c r="DCI21" s="28"/>
      <c r="DCJ21" s="28"/>
      <c r="DCK21" s="28"/>
      <c r="DCL21" s="28"/>
      <c r="DCM21" s="28"/>
      <c r="DCN21" s="28"/>
      <c r="DCO21" s="28"/>
      <c r="DCP21" s="28"/>
      <c r="DCQ21" s="28"/>
      <c r="DCR21" s="28"/>
      <c r="DCS21" s="28"/>
      <c r="DCT21" s="28"/>
      <c r="DCU21" s="28"/>
      <c r="DCV21" s="28"/>
      <c r="DCW21" s="28"/>
      <c r="DCX21" s="28"/>
      <c r="DCY21" s="28"/>
      <c r="DCZ21" s="28"/>
      <c r="DDA21" s="28"/>
      <c r="DDB21" s="28"/>
      <c r="DDC21" s="28"/>
      <c r="DDD21" s="28"/>
      <c r="DDE21" s="28"/>
      <c r="DDF21" s="28"/>
      <c r="DDG21" s="28"/>
      <c r="DDH21" s="28"/>
      <c r="DDI21" s="28"/>
      <c r="DDJ21" s="28"/>
      <c r="DDK21" s="28"/>
      <c r="DDL21" s="28"/>
      <c r="DDM21" s="28"/>
      <c r="DDN21" s="28"/>
      <c r="DDO21" s="28"/>
      <c r="DDP21" s="28"/>
      <c r="DDQ21" s="28"/>
      <c r="DDR21" s="28"/>
      <c r="DDS21" s="28"/>
      <c r="DDT21" s="28"/>
      <c r="DDU21" s="28"/>
      <c r="DDV21" s="28"/>
      <c r="DDW21" s="28"/>
      <c r="DDX21" s="28"/>
      <c r="DDY21" s="28"/>
      <c r="DDZ21" s="28"/>
      <c r="DEA21" s="28"/>
      <c r="DEB21" s="28"/>
      <c r="DEC21" s="28"/>
      <c r="DED21" s="28"/>
      <c r="DEE21" s="28"/>
      <c r="DEF21" s="28"/>
      <c r="DEG21" s="28"/>
      <c r="DEH21" s="28"/>
      <c r="DEI21" s="28"/>
      <c r="DEJ21" s="28"/>
      <c r="DEK21" s="28"/>
      <c r="DEL21" s="28"/>
      <c r="DEM21" s="28"/>
      <c r="DEN21" s="28"/>
      <c r="DEO21" s="28"/>
      <c r="DEP21" s="28"/>
      <c r="DEQ21" s="28"/>
      <c r="DER21" s="28"/>
      <c r="DES21" s="28"/>
      <c r="DET21" s="28"/>
      <c r="DEU21" s="28"/>
      <c r="DEV21" s="28"/>
      <c r="DEW21" s="28"/>
      <c r="DEX21" s="28"/>
      <c r="DEY21" s="28"/>
      <c r="DEZ21" s="28"/>
      <c r="DFA21" s="28"/>
      <c r="DFB21" s="28"/>
      <c r="DFC21" s="28"/>
      <c r="DFD21" s="28"/>
      <c r="DFE21" s="28"/>
      <c r="DFF21" s="28"/>
      <c r="DFG21" s="28"/>
      <c r="DFH21" s="28"/>
      <c r="DFI21" s="28"/>
      <c r="DFJ21" s="28"/>
      <c r="DFK21" s="28"/>
      <c r="DFL21" s="28"/>
      <c r="DFM21" s="28"/>
      <c r="DFN21" s="28"/>
      <c r="DFO21" s="28"/>
      <c r="DFP21" s="28"/>
      <c r="DFQ21" s="28"/>
      <c r="DFR21" s="28"/>
      <c r="DFS21" s="28"/>
      <c r="DFT21" s="28"/>
      <c r="DFU21" s="28"/>
      <c r="DFV21" s="28"/>
      <c r="DFW21" s="28"/>
      <c r="DFX21" s="28"/>
      <c r="DFY21" s="28"/>
      <c r="DFZ21" s="28"/>
      <c r="DGA21" s="28"/>
      <c r="DGB21" s="28"/>
      <c r="DGC21" s="28"/>
      <c r="DGD21" s="28"/>
      <c r="DGE21" s="28"/>
      <c r="DGF21" s="28"/>
      <c r="DGG21" s="28"/>
      <c r="DGH21" s="28"/>
      <c r="DGI21" s="28"/>
      <c r="DGJ21" s="28"/>
      <c r="DGK21" s="28"/>
      <c r="DGL21" s="28"/>
      <c r="DGM21" s="28"/>
      <c r="DGN21" s="28"/>
      <c r="DGO21" s="28"/>
      <c r="DGP21" s="28"/>
      <c r="DGQ21" s="28"/>
      <c r="DGR21" s="28"/>
      <c r="DGS21" s="28"/>
      <c r="DGT21" s="28"/>
      <c r="DGU21" s="28"/>
      <c r="DGV21" s="28"/>
      <c r="DGW21" s="28"/>
      <c r="DGX21" s="28"/>
      <c r="DGY21" s="28"/>
      <c r="DGZ21" s="28"/>
      <c r="DHA21" s="28"/>
      <c r="DHB21" s="28"/>
      <c r="DHC21" s="28"/>
      <c r="DHD21" s="28"/>
      <c r="DHE21" s="28"/>
      <c r="DHF21" s="28"/>
      <c r="DHG21" s="28"/>
      <c r="DHH21" s="28"/>
      <c r="DHI21" s="28"/>
      <c r="DHJ21" s="28"/>
      <c r="DHK21" s="28"/>
      <c r="DHL21" s="28"/>
      <c r="DHM21" s="28"/>
      <c r="DHN21" s="28"/>
      <c r="DHO21" s="28"/>
      <c r="DHP21" s="28"/>
      <c r="DHQ21" s="28"/>
      <c r="DHR21" s="28"/>
      <c r="DHS21" s="28"/>
      <c r="DHT21" s="28"/>
      <c r="DHU21" s="28"/>
      <c r="DHV21" s="28"/>
      <c r="DHW21" s="28"/>
      <c r="DHX21" s="28"/>
      <c r="DHY21" s="28"/>
      <c r="DHZ21" s="28"/>
      <c r="DIA21" s="28"/>
      <c r="DIB21" s="28"/>
      <c r="DIC21" s="28"/>
      <c r="DID21" s="28"/>
      <c r="DIE21" s="28"/>
      <c r="DIF21" s="28"/>
      <c r="DIG21" s="28"/>
      <c r="DIH21" s="28"/>
      <c r="DII21" s="28"/>
      <c r="DIJ21" s="28"/>
      <c r="DIK21" s="28"/>
      <c r="DIL21" s="28"/>
      <c r="DIM21" s="28"/>
      <c r="DIN21" s="28"/>
      <c r="DIO21" s="28"/>
      <c r="DIP21" s="28"/>
      <c r="DIQ21" s="28"/>
      <c r="DIR21" s="28"/>
      <c r="DIS21" s="28"/>
      <c r="DIT21" s="28"/>
      <c r="DIU21" s="28"/>
      <c r="DIV21" s="28"/>
      <c r="DIW21" s="28"/>
      <c r="DIX21" s="28"/>
      <c r="DIY21" s="28"/>
      <c r="DIZ21" s="28"/>
      <c r="DJA21" s="28"/>
      <c r="DJB21" s="28"/>
      <c r="DJC21" s="28"/>
      <c r="DJD21" s="28"/>
      <c r="DJE21" s="28"/>
      <c r="DJF21" s="28"/>
      <c r="DJG21" s="28"/>
      <c r="DJH21" s="28"/>
      <c r="DJI21" s="28"/>
      <c r="DJJ21" s="28"/>
      <c r="DJK21" s="28"/>
      <c r="DJL21" s="28"/>
      <c r="DJM21" s="28"/>
      <c r="DJN21" s="28"/>
      <c r="DJO21" s="28"/>
      <c r="DJP21" s="28"/>
      <c r="DJQ21" s="28"/>
      <c r="DJR21" s="28"/>
      <c r="DJS21" s="28"/>
      <c r="DJT21" s="28"/>
      <c r="DJU21" s="28"/>
      <c r="DJV21" s="28"/>
      <c r="DJW21" s="28"/>
      <c r="DJX21" s="28"/>
      <c r="DJY21" s="28"/>
      <c r="DJZ21" s="28"/>
      <c r="DKA21" s="28"/>
      <c r="DKB21" s="28"/>
      <c r="DKC21" s="28"/>
      <c r="DKD21" s="28"/>
      <c r="DKE21" s="28"/>
      <c r="DKF21" s="28"/>
      <c r="DKG21" s="28"/>
      <c r="DKH21" s="28"/>
      <c r="DKI21" s="28"/>
      <c r="DKJ21" s="28"/>
      <c r="DKK21" s="28"/>
      <c r="DKL21" s="28"/>
      <c r="DKM21" s="28"/>
      <c r="DKN21" s="28"/>
      <c r="DKO21" s="28"/>
      <c r="DKP21" s="28"/>
      <c r="DKQ21" s="28"/>
      <c r="DKR21" s="28"/>
      <c r="DKS21" s="28"/>
      <c r="DKT21" s="28"/>
      <c r="DKU21" s="28"/>
      <c r="DKV21" s="28"/>
      <c r="DKW21" s="28"/>
      <c r="DKX21" s="28"/>
      <c r="DKY21" s="28"/>
      <c r="DKZ21" s="28"/>
      <c r="DLA21" s="28"/>
      <c r="DLB21" s="28"/>
      <c r="DLC21" s="28"/>
      <c r="DLD21" s="28"/>
      <c r="DLE21" s="28"/>
      <c r="DLF21" s="28"/>
      <c r="DLG21" s="28"/>
      <c r="DLH21" s="28"/>
      <c r="DLI21" s="28"/>
      <c r="DLJ21" s="28"/>
      <c r="DLK21" s="28"/>
      <c r="DLL21" s="28"/>
      <c r="DLM21" s="28"/>
      <c r="DLN21" s="28"/>
      <c r="DLO21" s="28"/>
      <c r="DLP21" s="28"/>
      <c r="DLQ21" s="28"/>
      <c r="DLR21" s="28"/>
      <c r="DLS21" s="28"/>
      <c r="DLT21" s="28"/>
      <c r="DLU21" s="28"/>
      <c r="DLV21" s="28"/>
      <c r="DLW21" s="28"/>
      <c r="DLX21" s="28"/>
      <c r="DLY21" s="28"/>
      <c r="DLZ21" s="28"/>
      <c r="DMA21" s="28"/>
      <c r="DMB21" s="28"/>
      <c r="DMC21" s="28"/>
      <c r="DMD21" s="28"/>
      <c r="DME21" s="28"/>
      <c r="DMF21" s="28"/>
      <c r="DMG21" s="28"/>
      <c r="DMH21" s="28"/>
      <c r="DMI21" s="28"/>
      <c r="DMJ21" s="28"/>
      <c r="DMK21" s="28"/>
      <c r="DML21" s="28"/>
      <c r="DMM21" s="28"/>
      <c r="DMN21" s="28"/>
      <c r="DMO21" s="28"/>
      <c r="DMP21" s="28"/>
      <c r="DMQ21" s="28"/>
      <c r="DMR21" s="28"/>
      <c r="DMS21" s="28"/>
      <c r="DMT21" s="28"/>
      <c r="DMU21" s="28"/>
      <c r="DMV21" s="28"/>
      <c r="DMW21" s="28"/>
      <c r="DMX21" s="28"/>
      <c r="DMY21" s="28"/>
      <c r="DMZ21" s="28"/>
      <c r="DNA21" s="28"/>
      <c r="DNB21" s="28"/>
      <c r="DNC21" s="28"/>
      <c r="DND21" s="28"/>
      <c r="DNE21" s="28"/>
      <c r="DNF21" s="28"/>
      <c r="DNG21" s="28"/>
      <c r="DNH21" s="28"/>
      <c r="DNI21" s="28"/>
      <c r="DNJ21" s="28"/>
      <c r="DNK21" s="28"/>
      <c r="DNL21" s="28"/>
      <c r="DNM21" s="28"/>
      <c r="DNN21" s="28"/>
      <c r="DNO21" s="28"/>
      <c r="DNP21" s="28"/>
      <c r="DNQ21" s="28"/>
      <c r="DNR21" s="28"/>
      <c r="DNS21" s="28"/>
      <c r="DNT21" s="28"/>
      <c r="DNU21" s="28"/>
      <c r="DNV21" s="28"/>
      <c r="DNW21" s="28"/>
      <c r="DNX21" s="28"/>
      <c r="DNY21" s="28"/>
      <c r="DNZ21" s="28"/>
      <c r="DOA21" s="28"/>
      <c r="DOB21" s="28"/>
      <c r="DOC21" s="28"/>
      <c r="DOD21" s="28"/>
      <c r="DOE21" s="28"/>
      <c r="DOF21" s="28"/>
      <c r="DOG21" s="28"/>
      <c r="DOH21" s="28"/>
      <c r="DOI21" s="28"/>
      <c r="DOJ21" s="28"/>
      <c r="DOK21" s="28"/>
      <c r="DOL21" s="28"/>
      <c r="DOM21" s="28"/>
      <c r="DON21" s="28"/>
      <c r="DOO21" s="28"/>
      <c r="DOP21" s="28"/>
      <c r="DOQ21" s="28"/>
      <c r="DOR21" s="28"/>
      <c r="DOS21" s="28"/>
      <c r="DOT21" s="28"/>
      <c r="DOU21" s="28"/>
      <c r="DOV21" s="28"/>
      <c r="DOW21" s="28"/>
      <c r="DOX21" s="28"/>
      <c r="DOY21" s="28"/>
      <c r="DOZ21" s="28"/>
      <c r="DPA21" s="28"/>
      <c r="DPB21" s="28"/>
      <c r="DPC21" s="28"/>
      <c r="DPD21" s="28"/>
      <c r="DPE21" s="28"/>
      <c r="DPF21" s="28"/>
      <c r="DPG21" s="28"/>
      <c r="DPH21" s="28"/>
      <c r="DPI21" s="28"/>
      <c r="DPJ21" s="28"/>
      <c r="DPK21" s="28"/>
      <c r="DPL21" s="28"/>
      <c r="DPM21" s="28"/>
      <c r="DPN21" s="28"/>
      <c r="DPO21" s="28"/>
      <c r="DPP21" s="28"/>
      <c r="DPQ21" s="28"/>
      <c r="DPR21" s="28"/>
      <c r="DPS21" s="28"/>
      <c r="DPT21" s="28"/>
      <c r="DPU21" s="28"/>
      <c r="DPV21" s="28"/>
      <c r="DPW21" s="28"/>
      <c r="DPX21" s="28"/>
      <c r="DPY21" s="28"/>
      <c r="DPZ21" s="28"/>
      <c r="DQA21" s="28"/>
      <c r="DQB21" s="28"/>
      <c r="DQC21" s="28"/>
      <c r="DQD21" s="28"/>
      <c r="DQE21" s="28"/>
      <c r="DQF21" s="28"/>
      <c r="DQG21" s="28"/>
      <c r="DQH21" s="28"/>
      <c r="DQI21" s="28"/>
      <c r="DQJ21" s="28"/>
      <c r="DQK21" s="28"/>
      <c r="DQL21" s="28"/>
      <c r="DQM21" s="28"/>
      <c r="DQN21" s="28"/>
      <c r="DQO21" s="28"/>
      <c r="DQP21" s="28"/>
      <c r="DQQ21" s="28"/>
      <c r="DQR21" s="28"/>
      <c r="DQS21" s="28"/>
      <c r="DQT21" s="28"/>
      <c r="DQU21" s="28"/>
      <c r="DQV21" s="28"/>
      <c r="DQW21" s="28"/>
      <c r="DQX21" s="28"/>
      <c r="DQY21" s="28"/>
      <c r="DQZ21" s="28"/>
      <c r="DRA21" s="28"/>
      <c r="DRB21" s="28"/>
      <c r="DRC21" s="28"/>
      <c r="DRD21" s="28"/>
      <c r="DRE21" s="28"/>
      <c r="DRF21" s="28"/>
      <c r="DRG21" s="28"/>
      <c r="DRH21" s="28"/>
      <c r="DRI21" s="28"/>
      <c r="DRJ21" s="28"/>
      <c r="DRK21" s="28"/>
      <c r="DRL21" s="28"/>
      <c r="DRM21" s="28"/>
      <c r="DRN21" s="28"/>
      <c r="DRO21" s="28"/>
      <c r="DRP21" s="28"/>
      <c r="DRQ21" s="28"/>
      <c r="DRR21" s="28"/>
      <c r="DRS21" s="28"/>
      <c r="DRT21" s="28"/>
      <c r="DRU21" s="28"/>
      <c r="DRV21" s="28"/>
      <c r="DRW21" s="28"/>
      <c r="DRX21" s="28"/>
      <c r="DRY21" s="28"/>
      <c r="DRZ21" s="28"/>
      <c r="DSA21" s="28"/>
      <c r="DSB21" s="28"/>
      <c r="DSC21" s="28"/>
      <c r="DSD21" s="28"/>
      <c r="DSE21" s="28"/>
      <c r="DSF21" s="28"/>
      <c r="DSG21" s="28"/>
      <c r="DSH21" s="28"/>
      <c r="DSI21" s="28"/>
      <c r="DSJ21" s="28"/>
      <c r="DSK21" s="28"/>
      <c r="DSL21" s="28"/>
      <c r="DSM21" s="28"/>
      <c r="DSN21" s="28"/>
      <c r="DSO21" s="28"/>
      <c r="DSP21" s="28"/>
      <c r="DSQ21" s="28"/>
      <c r="DSR21" s="28"/>
      <c r="DSS21" s="28"/>
      <c r="DST21" s="28"/>
      <c r="DSU21" s="28"/>
      <c r="DSV21" s="28"/>
      <c r="DSW21" s="28"/>
      <c r="DSX21" s="28"/>
      <c r="DSY21" s="28"/>
      <c r="DSZ21" s="28"/>
      <c r="DTA21" s="28"/>
      <c r="DTB21" s="28"/>
      <c r="DTC21" s="28"/>
      <c r="DTD21" s="28"/>
      <c r="DTE21" s="28"/>
      <c r="DTF21" s="28"/>
      <c r="DTG21" s="28"/>
      <c r="DTH21" s="28"/>
      <c r="DTI21" s="28"/>
      <c r="DTJ21" s="28"/>
      <c r="DTK21" s="28"/>
      <c r="DTL21" s="28"/>
      <c r="DTM21" s="28"/>
      <c r="DTN21" s="28"/>
      <c r="DTO21" s="28"/>
      <c r="DTP21" s="28"/>
      <c r="DTQ21" s="28"/>
      <c r="DTR21" s="28"/>
      <c r="DTS21" s="28"/>
      <c r="DTT21" s="28"/>
      <c r="DTU21" s="28"/>
      <c r="DTV21" s="28"/>
      <c r="DTW21" s="28"/>
      <c r="DTX21" s="28"/>
      <c r="DTY21" s="28"/>
      <c r="DTZ21" s="28"/>
      <c r="DUA21" s="28"/>
      <c r="DUB21" s="28"/>
      <c r="DUC21" s="28"/>
      <c r="DUD21" s="28"/>
      <c r="DUE21" s="28"/>
      <c r="DUF21" s="28"/>
      <c r="DUG21" s="28"/>
      <c r="DUH21" s="28"/>
      <c r="DUI21" s="28"/>
      <c r="DUJ21" s="28"/>
      <c r="DUK21" s="28"/>
      <c r="DUL21" s="28"/>
      <c r="DUM21" s="28"/>
      <c r="DUN21" s="28"/>
      <c r="DUO21" s="28"/>
      <c r="DUP21" s="28"/>
      <c r="DUQ21" s="28"/>
      <c r="DUR21" s="28"/>
      <c r="DUS21" s="28"/>
      <c r="DUT21" s="28"/>
      <c r="DUU21" s="28"/>
      <c r="DUV21" s="28"/>
      <c r="DUW21" s="28"/>
      <c r="DUX21" s="28"/>
      <c r="DUY21" s="28"/>
      <c r="DUZ21" s="28"/>
      <c r="DVA21" s="28"/>
      <c r="DVB21" s="28"/>
      <c r="DVC21" s="28"/>
      <c r="DVD21" s="28"/>
      <c r="DVE21" s="28"/>
      <c r="DVF21" s="28"/>
      <c r="DVG21" s="28"/>
      <c r="DVH21" s="28"/>
      <c r="DVI21" s="28"/>
      <c r="DVJ21" s="28"/>
      <c r="DVK21" s="28"/>
      <c r="DVL21" s="28"/>
      <c r="DVM21" s="28"/>
      <c r="DVN21" s="28"/>
      <c r="DVO21" s="28"/>
      <c r="DVP21" s="28"/>
      <c r="DVQ21" s="28"/>
      <c r="DVR21" s="28"/>
      <c r="DVS21" s="28"/>
      <c r="DVT21" s="28"/>
      <c r="DVU21" s="28"/>
      <c r="DVV21" s="28"/>
      <c r="DVW21" s="28"/>
      <c r="DVX21" s="28"/>
      <c r="DVY21" s="28"/>
      <c r="DVZ21" s="28"/>
      <c r="DWA21" s="28"/>
      <c r="DWB21" s="28"/>
      <c r="DWC21" s="28"/>
      <c r="DWD21" s="28"/>
      <c r="DWE21" s="28"/>
      <c r="DWF21" s="28"/>
      <c r="DWG21" s="28"/>
      <c r="DWH21" s="28"/>
      <c r="DWI21" s="28"/>
      <c r="DWJ21" s="28"/>
      <c r="DWK21" s="28"/>
      <c r="DWL21" s="28"/>
      <c r="DWM21" s="28"/>
      <c r="DWN21" s="28"/>
      <c r="DWO21" s="28"/>
      <c r="DWP21" s="28"/>
      <c r="DWQ21" s="28"/>
      <c r="DWR21" s="28"/>
      <c r="DWS21" s="28"/>
      <c r="DWT21" s="28"/>
      <c r="DWU21" s="28"/>
      <c r="DWV21" s="28"/>
      <c r="DWW21" s="28"/>
      <c r="DWX21" s="28"/>
      <c r="DWY21" s="28"/>
      <c r="DWZ21" s="28"/>
      <c r="DXA21" s="28"/>
      <c r="DXB21" s="28"/>
      <c r="DXC21" s="28"/>
      <c r="DXD21" s="28"/>
      <c r="DXE21" s="28"/>
      <c r="DXF21" s="28"/>
      <c r="DXG21" s="28"/>
      <c r="DXH21" s="28"/>
      <c r="DXI21" s="28"/>
      <c r="DXJ21" s="28"/>
      <c r="DXK21" s="28"/>
      <c r="DXL21" s="28"/>
      <c r="DXM21" s="28"/>
      <c r="DXN21" s="28"/>
      <c r="DXO21" s="28"/>
      <c r="DXP21" s="28"/>
      <c r="DXQ21" s="28"/>
      <c r="DXR21" s="28"/>
      <c r="DXS21" s="28"/>
      <c r="DXT21" s="28"/>
      <c r="DXU21" s="28"/>
      <c r="DXV21" s="28"/>
      <c r="DXW21" s="28"/>
      <c r="DXX21" s="28"/>
      <c r="DXY21" s="28"/>
      <c r="DXZ21" s="28"/>
      <c r="DYA21" s="28"/>
      <c r="DYB21" s="28"/>
      <c r="DYC21" s="28"/>
      <c r="DYD21" s="28"/>
      <c r="DYE21" s="28"/>
      <c r="DYF21" s="28"/>
      <c r="DYG21" s="28"/>
      <c r="DYH21" s="28"/>
      <c r="DYI21" s="28"/>
      <c r="DYJ21" s="28"/>
      <c r="DYK21" s="28"/>
      <c r="DYL21" s="28"/>
      <c r="DYM21" s="28"/>
      <c r="DYN21" s="28"/>
      <c r="DYO21" s="28"/>
      <c r="DYP21" s="28"/>
      <c r="DYQ21" s="28"/>
      <c r="DYR21" s="28"/>
      <c r="DYS21" s="28"/>
      <c r="DYT21" s="28"/>
      <c r="DYU21" s="28"/>
      <c r="DYV21" s="28"/>
      <c r="DYW21" s="28"/>
      <c r="DYX21" s="28"/>
      <c r="DYY21" s="28"/>
      <c r="DYZ21" s="28"/>
      <c r="DZA21" s="28"/>
      <c r="DZB21" s="28"/>
      <c r="DZC21" s="28"/>
      <c r="DZD21" s="28"/>
      <c r="DZE21" s="28"/>
      <c r="DZF21" s="28"/>
      <c r="DZG21" s="28"/>
      <c r="DZH21" s="28"/>
      <c r="DZI21" s="28"/>
      <c r="DZJ21" s="28"/>
      <c r="DZK21" s="28"/>
      <c r="DZL21" s="28"/>
      <c r="DZM21" s="28"/>
      <c r="DZN21" s="28"/>
      <c r="DZO21" s="28"/>
      <c r="DZP21" s="28"/>
      <c r="DZQ21" s="28"/>
      <c r="DZR21" s="28"/>
      <c r="DZS21" s="28"/>
      <c r="DZT21" s="28"/>
      <c r="DZU21" s="28"/>
      <c r="DZV21" s="28"/>
      <c r="DZW21" s="28"/>
      <c r="DZX21" s="28"/>
      <c r="DZY21" s="28"/>
      <c r="DZZ21" s="28"/>
      <c r="EAA21" s="28"/>
      <c r="EAB21" s="28"/>
      <c r="EAC21" s="28"/>
      <c r="EAD21" s="28"/>
      <c r="EAE21" s="28"/>
      <c r="EAF21" s="28"/>
      <c r="EAG21" s="28"/>
      <c r="EAH21" s="28"/>
      <c r="EAI21" s="28"/>
      <c r="EAJ21" s="28"/>
      <c r="EAK21" s="28"/>
      <c r="EAL21" s="28"/>
      <c r="EAM21" s="28"/>
      <c r="EAN21" s="28"/>
      <c r="EAO21" s="28"/>
      <c r="EAP21" s="28"/>
      <c r="EAQ21" s="28"/>
      <c r="EAR21" s="28"/>
      <c r="EAS21" s="28"/>
      <c r="EAT21" s="28"/>
      <c r="EAU21" s="28"/>
      <c r="EAV21" s="28"/>
      <c r="EAW21" s="28"/>
      <c r="EAX21" s="28"/>
      <c r="EAY21" s="28"/>
      <c r="EAZ21" s="28"/>
      <c r="EBA21" s="28"/>
      <c r="EBB21" s="28"/>
      <c r="EBC21" s="28"/>
      <c r="EBD21" s="28"/>
      <c r="EBE21" s="28"/>
      <c r="EBF21" s="28"/>
      <c r="EBG21" s="28"/>
      <c r="EBH21" s="28"/>
      <c r="EBI21" s="28"/>
      <c r="EBJ21" s="28"/>
      <c r="EBK21" s="28"/>
      <c r="EBL21" s="28"/>
      <c r="EBM21" s="28"/>
      <c r="EBN21" s="28"/>
      <c r="EBO21" s="28"/>
      <c r="EBP21" s="28"/>
      <c r="EBQ21" s="28"/>
      <c r="EBR21" s="28"/>
      <c r="EBS21" s="28"/>
      <c r="EBT21" s="28"/>
      <c r="EBU21" s="28"/>
      <c r="EBV21" s="28"/>
      <c r="EBW21" s="28"/>
      <c r="EBX21" s="28"/>
      <c r="EBY21" s="28"/>
      <c r="EBZ21" s="28"/>
      <c r="ECA21" s="28"/>
      <c r="ECB21" s="28"/>
      <c r="ECC21" s="28"/>
      <c r="ECD21" s="28"/>
      <c r="ECE21" s="28"/>
      <c r="ECF21" s="28"/>
      <c r="ECG21" s="28"/>
      <c r="ECH21" s="28"/>
      <c r="ECI21" s="28"/>
      <c r="ECJ21" s="28"/>
      <c r="ECK21" s="28"/>
      <c r="ECL21" s="28"/>
      <c r="ECM21" s="28"/>
      <c r="ECN21" s="28"/>
      <c r="ECO21" s="28"/>
      <c r="ECP21" s="28"/>
      <c r="ECQ21" s="28"/>
      <c r="ECR21" s="28"/>
      <c r="ECS21" s="28"/>
      <c r="ECT21" s="28"/>
      <c r="ECU21" s="28"/>
      <c r="ECV21" s="28"/>
      <c r="ECW21" s="28"/>
      <c r="ECX21" s="28"/>
      <c r="ECY21" s="28"/>
      <c r="ECZ21" s="28"/>
      <c r="EDA21" s="28"/>
      <c r="EDB21" s="28"/>
      <c r="EDC21" s="28"/>
      <c r="EDD21" s="28"/>
      <c r="EDE21" s="28"/>
      <c r="EDF21" s="28"/>
      <c r="EDG21" s="28"/>
      <c r="EDH21" s="28"/>
      <c r="EDI21" s="28"/>
      <c r="EDJ21" s="28"/>
      <c r="EDK21" s="28"/>
      <c r="EDL21" s="28"/>
      <c r="EDM21" s="28"/>
      <c r="EDN21" s="28"/>
      <c r="EDO21" s="28"/>
      <c r="EDP21" s="28"/>
      <c r="EDQ21" s="28"/>
      <c r="EDR21" s="28"/>
      <c r="EDS21" s="28"/>
      <c r="EDT21" s="28"/>
      <c r="EDU21" s="28"/>
      <c r="EDV21" s="28"/>
      <c r="EDW21" s="28"/>
      <c r="EDX21" s="28"/>
      <c r="EDY21" s="28"/>
      <c r="EDZ21" s="28"/>
      <c r="EEA21" s="28"/>
      <c r="EEB21" s="28"/>
      <c r="EEC21" s="28"/>
      <c r="EED21" s="28"/>
      <c r="EEE21" s="28"/>
      <c r="EEF21" s="28"/>
      <c r="EEG21" s="28"/>
      <c r="EEH21" s="28"/>
      <c r="EEI21" s="28"/>
      <c r="EEJ21" s="28"/>
      <c r="EEK21" s="28"/>
      <c r="EEL21" s="28"/>
      <c r="EEM21" s="28"/>
      <c r="EEN21" s="28"/>
      <c r="EEO21" s="28"/>
      <c r="EEP21" s="28"/>
      <c r="EEQ21" s="28"/>
      <c r="EER21" s="28"/>
      <c r="EES21" s="28"/>
      <c r="EET21" s="28"/>
      <c r="EEU21" s="28"/>
      <c r="EEV21" s="28"/>
      <c r="EEW21" s="28"/>
      <c r="EEX21" s="28"/>
      <c r="EEY21" s="28"/>
      <c r="EEZ21" s="28"/>
      <c r="EFA21" s="28"/>
      <c r="EFB21" s="28"/>
      <c r="EFC21" s="28"/>
      <c r="EFD21" s="28"/>
      <c r="EFE21" s="28"/>
      <c r="EFF21" s="28"/>
      <c r="EFG21" s="28"/>
      <c r="EFH21" s="28"/>
      <c r="EFI21" s="28"/>
      <c r="EFJ21" s="28"/>
      <c r="EFK21" s="28"/>
      <c r="EFL21" s="28"/>
      <c r="EFM21" s="28"/>
      <c r="EFN21" s="28"/>
      <c r="EFO21" s="28"/>
      <c r="EFP21" s="28"/>
      <c r="EFQ21" s="28"/>
      <c r="EFR21" s="28"/>
      <c r="EFS21" s="28"/>
      <c r="EFT21" s="28"/>
      <c r="EFU21" s="28"/>
      <c r="EFV21" s="28"/>
      <c r="EFW21" s="28"/>
      <c r="EFX21" s="28"/>
      <c r="EFY21" s="28"/>
      <c r="EFZ21" s="28"/>
      <c r="EGA21" s="28"/>
      <c r="EGB21" s="28"/>
      <c r="EGC21" s="28"/>
      <c r="EGD21" s="28"/>
      <c r="EGE21" s="28"/>
      <c r="EGF21" s="28"/>
      <c r="EGG21" s="28"/>
      <c r="EGH21" s="28"/>
      <c r="EGI21" s="28"/>
      <c r="EGJ21" s="28"/>
      <c r="EGK21" s="28"/>
      <c r="EGL21" s="28"/>
      <c r="EGM21" s="28"/>
      <c r="EGN21" s="28"/>
      <c r="EGO21" s="28"/>
      <c r="EGP21" s="28"/>
      <c r="EGQ21" s="28"/>
      <c r="EGR21" s="28"/>
      <c r="EGS21" s="28"/>
      <c r="EGT21" s="28"/>
      <c r="EGU21" s="28"/>
      <c r="EGV21" s="28"/>
      <c r="EGW21" s="28"/>
      <c r="EGX21" s="28"/>
      <c r="EGY21" s="28"/>
      <c r="EGZ21" s="28"/>
      <c r="EHA21" s="28"/>
      <c r="EHB21" s="28"/>
      <c r="EHC21" s="28"/>
      <c r="EHD21" s="28"/>
      <c r="EHE21" s="28"/>
      <c r="EHF21" s="28"/>
      <c r="EHG21" s="28"/>
      <c r="EHH21" s="28"/>
      <c r="EHI21" s="28"/>
      <c r="EHJ21" s="28"/>
      <c r="EHK21" s="28"/>
      <c r="EHL21" s="28"/>
      <c r="EHM21" s="28"/>
      <c r="EHN21" s="28"/>
      <c r="EHO21" s="28"/>
      <c r="EHP21" s="28"/>
      <c r="EHQ21" s="28"/>
      <c r="EHR21" s="28"/>
      <c r="EHS21" s="28"/>
      <c r="EHT21" s="28"/>
      <c r="EHU21" s="28"/>
      <c r="EHV21" s="28"/>
      <c r="EHW21" s="28"/>
      <c r="EHX21" s="28"/>
      <c r="EHY21" s="28"/>
      <c r="EHZ21" s="28"/>
      <c r="EIA21" s="28"/>
      <c r="EIB21" s="28"/>
      <c r="EIC21" s="28"/>
      <c r="EID21" s="28"/>
      <c r="EIE21" s="28"/>
      <c r="EIF21" s="28"/>
      <c r="EIG21" s="28"/>
      <c r="EIH21" s="28"/>
      <c r="EII21" s="28"/>
      <c r="EIJ21" s="28"/>
      <c r="EIK21" s="28"/>
      <c r="EIL21" s="28"/>
      <c r="EIM21" s="28"/>
      <c r="EIN21" s="28"/>
      <c r="EIO21" s="28"/>
      <c r="EIP21" s="28"/>
      <c r="EIQ21" s="28"/>
      <c r="EIR21" s="28"/>
      <c r="EIS21" s="28"/>
      <c r="EIT21" s="28"/>
      <c r="EIU21" s="28"/>
      <c r="EIV21" s="28"/>
      <c r="EIW21" s="28"/>
      <c r="EIX21" s="28"/>
      <c r="EIY21" s="28"/>
      <c r="EIZ21" s="28"/>
      <c r="EJA21" s="28"/>
      <c r="EJB21" s="28"/>
      <c r="EJC21" s="28"/>
      <c r="EJD21" s="28"/>
      <c r="EJE21" s="28"/>
      <c r="EJF21" s="28"/>
      <c r="EJG21" s="28"/>
      <c r="EJH21" s="28"/>
      <c r="EJI21" s="28"/>
      <c r="EJJ21" s="28"/>
      <c r="EJK21" s="28"/>
      <c r="EJL21" s="28"/>
      <c r="EJM21" s="28"/>
      <c r="EJN21" s="28"/>
      <c r="EJO21" s="28"/>
      <c r="EJP21" s="28"/>
      <c r="EJQ21" s="28"/>
      <c r="EJR21" s="28"/>
      <c r="EJS21" s="28"/>
      <c r="EJT21" s="28"/>
      <c r="EJU21" s="28"/>
      <c r="EJV21" s="28"/>
      <c r="EJW21" s="28"/>
      <c r="EJX21" s="28"/>
      <c r="EJY21" s="28"/>
      <c r="EJZ21" s="28"/>
      <c r="EKA21" s="28"/>
      <c r="EKB21" s="28"/>
      <c r="EKC21" s="28"/>
      <c r="EKD21" s="28"/>
      <c r="EKE21" s="28"/>
      <c r="EKF21" s="28"/>
      <c r="EKG21" s="28"/>
      <c r="EKH21" s="28"/>
      <c r="EKI21" s="28"/>
      <c r="EKJ21" s="28"/>
      <c r="EKK21" s="28"/>
      <c r="EKL21" s="28"/>
      <c r="EKM21" s="28"/>
      <c r="EKN21" s="28"/>
      <c r="EKO21" s="28"/>
      <c r="EKP21" s="28"/>
      <c r="EKQ21" s="28"/>
      <c r="EKR21" s="28"/>
      <c r="EKS21" s="28"/>
      <c r="EKT21" s="28"/>
      <c r="EKU21" s="28"/>
      <c r="EKV21" s="28"/>
      <c r="EKW21" s="28"/>
      <c r="EKX21" s="28"/>
      <c r="EKY21" s="28"/>
      <c r="EKZ21" s="28"/>
      <c r="ELA21" s="28"/>
      <c r="ELB21" s="28"/>
      <c r="ELC21" s="28"/>
      <c r="ELD21" s="28"/>
      <c r="ELE21" s="28"/>
      <c r="ELF21" s="28"/>
      <c r="ELG21" s="28"/>
      <c r="ELH21" s="28"/>
      <c r="ELI21" s="28"/>
      <c r="ELJ21" s="28"/>
      <c r="ELK21" s="28"/>
      <c r="ELL21" s="28"/>
      <c r="ELM21" s="28"/>
      <c r="ELN21" s="28"/>
      <c r="ELO21" s="28"/>
      <c r="ELP21" s="28"/>
      <c r="ELQ21" s="28"/>
      <c r="ELR21" s="28"/>
      <c r="ELS21" s="28"/>
      <c r="ELT21" s="28"/>
      <c r="ELU21" s="28"/>
      <c r="ELV21" s="28"/>
      <c r="ELW21" s="28"/>
      <c r="ELX21" s="28"/>
      <c r="ELY21" s="28"/>
      <c r="ELZ21" s="28"/>
      <c r="EMA21" s="28"/>
      <c r="EMB21" s="28"/>
      <c r="EMC21" s="28"/>
      <c r="EMD21" s="28"/>
      <c r="EME21" s="28"/>
      <c r="EMF21" s="28"/>
      <c r="EMG21" s="28"/>
      <c r="EMH21" s="28"/>
      <c r="EMI21" s="28"/>
      <c r="EMJ21" s="28"/>
      <c r="EMK21" s="28"/>
      <c r="EML21" s="28"/>
      <c r="EMM21" s="28"/>
      <c r="EMN21" s="28"/>
      <c r="EMO21" s="28"/>
      <c r="EMP21" s="28"/>
      <c r="EMQ21" s="28"/>
      <c r="EMR21" s="28"/>
      <c r="EMS21" s="28"/>
      <c r="EMT21" s="28"/>
      <c r="EMU21" s="28"/>
      <c r="EMV21" s="28"/>
      <c r="EMW21" s="28"/>
      <c r="EMX21" s="28"/>
      <c r="EMY21" s="28"/>
      <c r="EMZ21" s="28"/>
      <c r="ENA21" s="28"/>
      <c r="ENB21" s="28"/>
      <c r="ENC21" s="28"/>
      <c r="END21" s="28"/>
      <c r="ENE21" s="28"/>
      <c r="ENF21" s="28"/>
      <c r="ENG21" s="28"/>
      <c r="ENH21" s="28"/>
      <c r="ENI21" s="28"/>
      <c r="ENJ21" s="28"/>
      <c r="ENK21" s="28"/>
      <c r="ENL21" s="28"/>
      <c r="ENM21" s="28"/>
      <c r="ENN21" s="28"/>
      <c r="ENO21" s="28"/>
      <c r="ENP21" s="28"/>
      <c r="ENQ21" s="28"/>
      <c r="ENR21" s="28"/>
      <c r="ENS21" s="28"/>
      <c r="ENT21" s="28"/>
      <c r="ENU21" s="28"/>
      <c r="ENV21" s="28"/>
      <c r="ENW21" s="28"/>
      <c r="ENX21" s="28"/>
      <c r="ENY21" s="28"/>
      <c r="ENZ21" s="28"/>
      <c r="EOA21" s="28"/>
      <c r="EOB21" s="28"/>
      <c r="EOC21" s="28"/>
      <c r="EOD21" s="28"/>
      <c r="EOE21" s="28"/>
      <c r="EOF21" s="28"/>
      <c r="EOG21" s="28"/>
      <c r="EOH21" s="28"/>
      <c r="EOI21" s="28"/>
      <c r="EOJ21" s="28"/>
      <c r="EOK21" s="28"/>
      <c r="EOL21" s="28"/>
      <c r="EOM21" s="28"/>
      <c r="EON21" s="28"/>
      <c r="EOO21" s="28"/>
      <c r="EOP21" s="28"/>
      <c r="EOQ21" s="28"/>
      <c r="EOR21" s="28"/>
      <c r="EOS21" s="28"/>
      <c r="EOT21" s="28"/>
      <c r="EOU21" s="28"/>
      <c r="EOV21" s="28"/>
      <c r="EOW21" s="28"/>
      <c r="EOX21" s="28"/>
      <c r="EOY21" s="28"/>
      <c r="EOZ21" s="28"/>
      <c r="EPA21" s="28"/>
      <c r="EPB21" s="28"/>
      <c r="EPC21" s="28"/>
      <c r="EPD21" s="28"/>
      <c r="EPE21" s="28"/>
      <c r="EPF21" s="28"/>
      <c r="EPG21" s="28"/>
      <c r="EPH21" s="28"/>
      <c r="EPI21" s="28"/>
      <c r="EPJ21" s="28"/>
      <c r="EPK21" s="28"/>
      <c r="EPL21" s="28"/>
      <c r="EPM21" s="28"/>
      <c r="EPN21" s="28"/>
      <c r="EPO21" s="28"/>
      <c r="EPP21" s="28"/>
      <c r="EPQ21" s="28"/>
      <c r="EPR21" s="28"/>
      <c r="EPS21" s="28"/>
      <c r="EPT21" s="28"/>
      <c r="EPU21" s="28"/>
      <c r="EPV21" s="28"/>
      <c r="EPW21" s="28"/>
      <c r="EPX21" s="28"/>
      <c r="EPY21" s="28"/>
      <c r="EPZ21" s="28"/>
      <c r="EQA21" s="28"/>
      <c r="EQB21" s="28"/>
      <c r="EQC21" s="28"/>
      <c r="EQD21" s="28"/>
      <c r="EQE21" s="28"/>
      <c r="EQF21" s="28"/>
      <c r="EQG21" s="28"/>
      <c r="EQH21" s="28"/>
      <c r="EQI21" s="28"/>
      <c r="EQJ21" s="28"/>
      <c r="EQK21" s="28"/>
      <c r="EQL21" s="28"/>
      <c r="EQM21" s="28"/>
      <c r="EQN21" s="28"/>
      <c r="EQO21" s="28"/>
      <c r="EQP21" s="28"/>
      <c r="EQQ21" s="28"/>
      <c r="EQR21" s="28"/>
      <c r="EQS21" s="28"/>
      <c r="EQT21" s="28"/>
      <c r="EQU21" s="28"/>
      <c r="EQV21" s="28"/>
      <c r="EQW21" s="28"/>
      <c r="EQX21" s="28"/>
      <c r="EQY21" s="28"/>
      <c r="EQZ21" s="28"/>
      <c r="ERA21" s="28"/>
      <c r="ERB21" s="28"/>
      <c r="ERC21" s="28"/>
      <c r="ERD21" s="28"/>
      <c r="ERE21" s="28"/>
      <c r="ERF21" s="28"/>
      <c r="ERG21" s="28"/>
      <c r="ERH21" s="28"/>
      <c r="ERI21" s="28"/>
      <c r="ERJ21" s="28"/>
      <c r="ERK21" s="28"/>
      <c r="ERL21" s="28"/>
      <c r="ERM21" s="28"/>
      <c r="ERN21" s="28"/>
      <c r="ERO21" s="28"/>
      <c r="ERP21" s="28"/>
      <c r="ERQ21" s="28"/>
      <c r="ERR21" s="28"/>
      <c r="ERS21" s="28"/>
      <c r="ERT21" s="28"/>
      <c r="ERU21" s="28"/>
      <c r="ERV21" s="28"/>
      <c r="ERW21" s="28"/>
      <c r="ERX21" s="28"/>
      <c r="ERY21" s="28"/>
      <c r="ERZ21" s="28"/>
      <c r="ESA21" s="28"/>
      <c r="ESB21" s="28"/>
      <c r="ESC21" s="28"/>
      <c r="ESD21" s="28"/>
      <c r="ESE21" s="28"/>
      <c r="ESF21" s="28"/>
      <c r="ESG21" s="28"/>
      <c r="ESH21" s="28"/>
      <c r="ESI21" s="28"/>
      <c r="ESJ21" s="28"/>
      <c r="ESK21" s="28"/>
      <c r="ESL21" s="28"/>
      <c r="ESM21" s="28"/>
      <c r="ESN21" s="28"/>
      <c r="ESO21" s="28"/>
      <c r="ESP21" s="28"/>
      <c r="ESQ21" s="28"/>
      <c r="ESR21" s="28"/>
      <c r="ESS21" s="28"/>
      <c r="EST21" s="28"/>
      <c r="ESU21" s="28"/>
      <c r="ESV21" s="28"/>
      <c r="ESW21" s="28"/>
      <c r="ESX21" s="28"/>
      <c r="ESY21" s="28"/>
      <c r="ESZ21" s="28"/>
      <c r="ETA21" s="28"/>
      <c r="ETB21" s="28"/>
      <c r="ETC21" s="28"/>
      <c r="ETD21" s="28"/>
      <c r="ETE21" s="28"/>
      <c r="ETF21" s="28"/>
      <c r="ETG21" s="28"/>
      <c r="ETH21" s="28"/>
      <c r="ETI21" s="28"/>
      <c r="ETJ21" s="28"/>
      <c r="ETK21" s="28"/>
      <c r="ETL21" s="28"/>
      <c r="ETM21" s="28"/>
      <c r="ETN21" s="28"/>
      <c r="ETO21" s="28"/>
      <c r="ETP21" s="28"/>
      <c r="ETQ21" s="28"/>
      <c r="ETR21" s="28"/>
      <c r="ETS21" s="28"/>
      <c r="ETT21" s="28"/>
      <c r="ETU21" s="28"/>
      <c r="ETV21" s="28"/>
      <c r="ETW21" s="28"/>
      <c r="ETX21" s="28"/>
      <c r="ETY21" s="28"/>
      <c r="ETZ21" s="28"/>
      <c r="EUA21" s="28"/>
      <c r="EUB21" s="28"/>
      <c r="EUC21" s="28"/>
      <c r="EUD21" s="28"/>
      <c r="EUE21" s="28"/>
      <c r="EUF21" s="28"/>
      <c r="EUG21" s="28"/>
      <c r="EUH21" s="28"/>
      <c r="EUI21" s="28"/>
      <c r="EUJ21" s="28"/>
      <c r="EUK21" s="28"/>
      <c r="EUL21" s="28"/>
      <c r="EUM21" s="28"/>
      <c r="EUN21" s="28"/>
      <c r="EUO21" s="28"/>
      <c r="EUP21" s="28"/>
      <c r="EUQ21" s="28"/>
      <c r="EUR21" s="28"/>
      <c r="EUS21" s="28"/>
      <c r="EUT21" s="28"/>
      <c r="EUU21" s="28"/>
      <c r="EUV21" s="28"/>
      <c r="EUW21" s="28"/>
      <c r="EUX21" s="28"/>
      <c r="EUY21" s="28"/>
      <c r="EUZ21" s="28"/>
      <c r="EVA21" s="28"/>
      <c r="EVB21" s="28"/>
      <c r="EVC21" s="28"/>
      <c r="EVD21" s="28"/>
      <c r="EVE21" s="28"/>
      <c r="EVF21" s="28"/>
      <c r="EVG21" s="28"/>
      <c r="EVH21" s="28"/>
      <c r="EVI21" s="28"/>
      <c r="EVJ21" s="28"/>
      <c r="EVK21" s="28"/>
      <c r="EVL21" s="28"/>
      <c r="EVM21" s="28"/>
      <c r="EVN21" s="28"/>
      <c r="EVO21" s="28"/>
      <c r="EVP21" s="28"/>
      <c r="EVQ21" s="28"/>
      <c r="EVR21" s="28"/>
      <c r="EVS21" s="28"/>
      <c r="EVT21" s="28"/>
      <c r="EVU21" s="28"/>
      <c r="EVV21" s="28"/>
      <c r="EVW21" s="28"/>
      <c r="EVX21" s="28"/>
      <c r="EVY21" s="28"/>
      <c r="EVZ21" s="28"/>
      <c r="EWA21" s="28"/>
      <c r="EWB21" s="28"/>
      <c r="EWC21" s="28"/>
      <c r="EWD21" s="28"/>
      <c r="EWE21" s="28"/>
      <c r="EWF21" s="28"/>
      <c r="EWG21" s="28"/>
      <c r="EWH21" s="28"/>
      <c r="EWI21" s="28"/>
      <c r="EWJ21" s="28"/>
      <c r="EWK21" s="28"/>
      <c r="EWL21" s="28"/>
      <c r="EWM21" s="28"/>
      <c r="EWN21" s="28"/>
      <c r="EWO21" s="28"/>
      <c r="EWP21" s="28"/>
      <c r="EWQ21" s="28"/>
      <c r="EWR21" s="28"/>
      <c r="EWS21" s="28"/>
      <c r="EWT21" s="28"/>
      <c r="EWU21" s="28"/>
      <c r="EWV21" s="28"/>
      <c r="EWW21" s="28"/>
      <c r="EWX21" s="28"/>
      <c r="EWY21" s="28"/>
      <c r="EWZ21" s="28"/>
      <c r="EXA21" s="28"/>
      <c r="EXB21" s="28"/>
      <c r="EXC21" s="28"/>
      <c r="EXD21" s="28"/>
      <c r="EXE21" s="28"/>
      <c r="EXF21" s="28"/>
      <c r="EXG21" s="28"/>
      <c r="EXH21" s="28"/>
      <c r="EXI21" s="28"/>
      <c r="EXJ21" s="28"/>
      <c r="EXK21" s="28"/>
      <c r="EXL21" s="28"/>
      <c r="EXM21" s="28"/>
      <c r="EXN21" s="28"/>
      <c r="EXO21" s="28"/>
      <c r="EXP21" s="28"/>
      <c r="EXQ21" s="28"/>
      <c r="EXR21" s="28"/>
      <c r="EXS21" s="28"/>
      <c r="EXT21" s="28"/>
      <c r="EXU21" s="28"/>
      <c r="EXV21" s="28"/>
      <c r="EXW21" s="28"/>
      <c r="EXX21" s="28"/>
      <c r="EXY21" s="28"/>
      <c r="EXZ21" s="28"/>
      <c r="EYA21" s="28"/>
      <c r="EYB21" s="28"/>
      <c r="EYC21" s="28"/>
      <c r="EYD21" s="28"/>
      <c r="EYE21" s="28"/>
      <c r="EYF21" s="28"/>
      <c r="EYG21" s="28"/>
      <c r="EYH21" s="28"/>
      <c r="EYI21" s="28"/>
      <c r="EYJ21" s="28"/>
      <c r="EYK21" s="28"/>
      <c r="EYL21" s="28"/>
      <c r="EYM21" s="28"/>
      <c r="EYN21" s="28"/>
      <c r="EYO21" s="28"/>
      <c r="EYP21" s="28"/>
      <c r="EYQ21" s="28"/>
      <c r="EYR21" s="28"/>
      <c r="EYS21" s="28"/>
      <c r="EYT21" s="28"/>
      <c r="EYU21" s="28"/>
      <c r="EYV21" s="28"/>
      <c r="EYW21" s="28"/>
      <c r="EYX21" s="28"/>
      <c r="EYY21" s="28"/>
      <c r="EYZ21" s="28"/>
      <c r="EZA21" s="28"/>
      <c r="EZB21" s="28"/>
      <c r="EZC21" s="28"/>
      <c r="EZD21" s="28"/>
      <c r="EZE21" s="28"/>
      <c r="EZF21" s="28"/>
      <c r="EZG21" s="28"/>
      <c r="EZH21" s="28"/>
      <c r="EZI21" s="28"/>
      <c r="EZJ21" s="28"/>
      <c r="EZK21" s="28"/>
      <c r="EZL21" s="28"/>
      <c r="EZM21" s="28"/>
      <c r="EZN21" s="28"/>
      <c r="EZO21" s="28"/>
      <c r="EZP21" s="28"/>
      <c r="EZQ21" s="28"/>
      <c r="EZR21" s="28"/>
      <c r="EZS21" s="28"/>
      <c r="EZT21" s="28"/>
      <c r="EZU21" s="28"/>
      <c r="EZV21" s="28"/>
      <c r="EZW21" s="28"/>
      <c r="EZX21" s="28"/>
      <c r="EZY21" s="28"/>
      <c r="EZZ21" s="28"/>
      <c r="FAA21" s="28"/>
      <c r="FAB21" s="28"/>
      <c r="FAC21" s="28"/>
      <c r="FAD21" s="28"/>
      <c r="FAE21" s="28"/>
      <c r="FAF21" s="28"/>
      <c r="FAG21" s="28"/>
      <c r="FAH21" s="28"/>
      <c r="FAI21" s="28"/>
      <c r="FAJ21" s="28"/>
      <c r="FAK21" s="28"/>
      <c r="FAL21" s="28"/>
      <c r="FAM21" s="28"/>
      <c r="FAN21" s="28"/>
      <c r="FAO21" s="28"/>
      <c r="FAP21" s="28"/>
      <c r="FAQ21" s="28"/>
      <c r="FAR21" s="28"/>
      <c r="FAS21" s="28"/>
      <c r="FAT21" s="28"/>
      <c r="FAU21" s="28"/>
      <c r="FAV21" s="28"/>
      <c r="FAW21" s="28"/>
      <c r="FAX21" s="28"/>
      <c r="FAY21" s="28"/>
      <c r="FAZ21" s="28"/>
      <c r="FBA21" s="28"/>
      <c r="FBB21" s="28"/>
      <c r="FBC21" s="28"/>
      <c r="FBD21" s="28"/>
      <c r="FBE21" s="28"/>
      <c r="FBF21" s="28"/>
      <c r="FBG21" s="28"/>
      <c r="FBH21" s="28"/>
      <c r="FBI21" s="28"/>
      <c r="FBJ21" s="28"/>
      <c r="FBK21" s="28"/>
      <c r="FBL21" s="28"/>
      <c r="FBM21" s="28"/>
      <c r="FBN21" s="28"/>
      <c r="FBO21" s="28"/>
      <c r="FBP21" s="28"/>
      <c r="FBQ21" s="28"/>
      <c r="FBR21" s="28"/>
      <c r="FBS21" s="28"/>
      <c r="FBT21" s="28"/>
      <c r="FBU21" s="28"/>
      <c r="FBV21" s="28"/>
      <c r="FBW21" s="28"/>
      <c r="FBX21" s="28"/>
      <c r="FBY21" s="28"/>
      <c r="FBZ21" s="28"/>
      <c r="FCA21" s="28"/>
      <c r="FCB21" s="28"/>
      <c r="FCC21" s="28"/>
      <c r="FCD21" s="28"/>
      <c r="FCE21" s="28"/>
      <c r="FCF21" s="28"/>
      <c r="FCG21" s="28"/>
      <c r="FCH21" s="28"/>
      <c r="FCI21" s="28"/>
      <c r="FCJ21" s="28"/>
      <c r="FCK21" s="28"/>
      <c r="FCL21" s="28"/>
      <c r="FCM21" s="28"/>
      <c r="FCN21" s="28"/>
      <c r="FCO21" s="28"/>
      <c r="FCP21" s="28"/>
      <c r="FCQ21" s="28"/>
      <c r="FCR21" s="28"/>
      <c r="FCS21" s="28"/>
      <c r="FCT21" s="28"/>
      <c r="FCU21" s="28"/>
      <c r="FCV21" s="28"/>
      <c r="FCW21" s="28"/>
      <c r="FCX21" s="28"/>
      <c r="FCY21" s="28"/>
      <c r="FCZ21" s="28"/>
      <c r="FDA21" s="28"/>
      <c r="FDB21" s="28"/>
      <c r="FDC21" s="28"/>
      <c r="FDD21" s="28"/>
      <c r="FDE21" s="28"/>
      <c r="FDF21" s="28"/>
      <c r="FDG21" s="28"/>
      <c r="FDH21" s="28"/>
      <c r="FDI21" s="28"/>
      <c r="FDJ21" s="28"/>
      <c r="FDK21" s="28"/>
      <c r="FDL21" s="28"/>
      <c r="FDM21" s="28"/>
      <c r="FDN21" s="28"/>
      <c r="FDO21" s="28"/>
      <c r="FDP21" s="28"/>
      <c r="FDQ21" s="28"/>
      <c r="FDR21" s="28"/>
      <c r="FDS21" s="28"/>
      <c r="FDT21" s="28"/>
      <c r="FDU21" s="28"/>
      <c r="FDV21" s="28"/>
      <c r="FDW21" s="28"/>
      <c r="FDX21" s="28"/>
      <c r="FDY21" s="28"/>
      <c r="FDZ21" s="28"/>
      <c r="FEA21" s="28"/>
      <c r="FEB21" s="28"/>
      <c r="FEC21" s="28"/>
      <c r="FED21" s="28"/>
      <c r="FEE21" s="28"/>
      <c r="FEF21" s="28"/>
      <c r="FEG21" s="28"/>
      <c r="FEH21" s="28"/>
      <c r="FEI21" s="28"/>
      <c r="FEJ21" s="28"/>
      <c r="FEK21" s="28"/>
      <c r="FEL21" s="28"/>
      <c r="FEM21" s="28"/>
      <c r="FEN21" s="28"/>
      <c r="FEO21" s="28"/>
      <c r="FEP21" s="28"/>
      <c r="FEQ21" s="28"/>
      <c r="FER21" s="28"/>
      <c r="FES21" s="28"/>
      <c r="FET21" s="28"/>
      <c r="FEU21" s="28"/>
      <c r="FEV21" s="28"/>
      <c r="FEW21" s="28"/>
      <c r="FEX21" s="28"/>
      <c r="FEY21" s="28"/>
      <c r="FEZ21" s="28"/>
      <c r="FFA21" s="28"/>
      <c r="FFB21" s="28"/>
      <c r="FFC21" s="28"/>
      <c r="FFD21" s="28"/>
      <c r="FFE21" s="28"/>
      <c r="FFF21" s="28"/>
      <c r="FFG21" s="28"/>
      <c r="FFH21" s="28"/>
      <c r="FFI21" s="28"/>
      <c r="FFJ21" s="28"/>
      <c r="FFK21" s="28"/>
      <c r="FFL21" s="28"/>
      <c r="FFM21" s="28"/>
      <c r="FFN21" s="28"/>
      <c r="FFO21" s="28"/>
      <c r="FFP21" s="28"/>
      <c r="FFQ21" s="28"/>
      <c r="FFR21" s="28"/>
      <c r="FFS21" s="28"/>
      <c r="FFT21" s="28"/>
      <c r="FFU21" s="28"/>
      <c r="FFV21" s="28"/>
      <c r="FFW21" s="28"/>
      <c r="FFX21" s="28"/>
      <c r="FFY21" s="28"/>
      <c r="FFZ21" s="28"/>
      <c r="FGA21" s="28"/>
      <c r="FGB21" s="28"/>
      <c r="FGC21" s="28"/>
      <c r="FGD21" s="28"/>
      <c r="FGE21" s="28"/>
      <c r="FGF21" s="28"/>
      <c r="FGG21" s="28"/>
      <c r="FGH21" s="28"/>
      <c r="FGI21" s="28"/>
      <c r="FGJ21" s="28"/>
      <c r="FGK21" s="28"/>
      <c r="FGL21" s="28"/>
      <c r="FGM21" s="28"/>
      <c r="FGN21" s="28"/>
      <c r="FGO21" s="28"/>
      <c r="FGP21" s="28"/>
      <c r="FGQ21" s="28"/>
      <c r="FGR21" s="28"/>
      <c r="FGS21" s="28"/>
      <c r="FGT21" s="28"/>
      <c r="FGU21" s="28"/>
      <c r="FGV21" s="28"/>
      <c r="FGW21" s="28"/>
      <c r="FGX21" s="28"/>
      <c r="FGY21" s="28"/>
      <c r="FGZ21" s="28"/>
      <c r="FHA21" s="28"/>
      <c r="FHB21" s="28"/>
      <c r="FHC21" s="28"/>
      <c r="FHD21" s="28"/>
      <c r="FHE21" s="28"/>
      <c r="FHF21" s="28"/>
      <c r="FHG21" s="28"/>
      <c r="FHH21" s="28"/>
      <c r="FHI21" s="28"/>
      <c r="FHJ21" s="28"/>
      <c r="FHK21" s="28"/>
      <c r="FHL21" s="28"/>
      <c r="FHM21" s="28"/>
      <c r="FHN21" s="28"/>
      <c r="FHO21" s="28"/>
      <c r="FHP21" s="28"/>
      <c r="FHQ21" s="28"/>
      <c r="FHR21" s="28"/>
      <c r="FHS21" s="28"/>
      <c r="FHT21" s="28"/>
      <c r="FHU21" s="28"/>
      <c r="FHV21" s="28"/>
      <c r="FHW21" s="28"/>
      <c r="FHX21" s="28"/>
      <c r="FHY21" s="28"/>
      <c r="FHZ21" s="28"/>
      <c r="FIA21" s="28"/>
      <c r="FIB21" s="28"/>
      <c r="FIC21" s="28"/>
      <c r="FID21" s="28"/>
      <c r="FIE21" s="28"/>
      <c r="FIF21" s="28"/>
      <c r="FIG21" s="28"/>
      <c r="FIH21" s="28"/>
      <c r="FII21" s="28"/>
      <c r="FIJ21" s="28"/>
      <c r="FIK21" s="28"/>
      <c r="FIL21" s="28"/>
      <c r="FIM21" s="28"/>
      <c r="FIN21" s="28"/>
      <c r="FIO21" s="28"/>
      <c r="FIP21" s="28"/>
      <c r="FIQ21" s="28"/>
      <c r="FIR21" s="28"/>
      <c r="FIS21" s="28"/>
      <c r="FIT21" s="28"/>
      <c r="FIU21" s="28"/>
      <c r="FIV21" s="28"/>
      <c r="FIW21" s="28"/>
      <c r="FIX21" s="28"/>
      <c r="FIY21" s="28"/>
      <c r="FIZ21" s="28"/>
      <c r="FJA21" s="28"/>
      <c r="FJB21" s="28"/>
      <c r="FJC21" s="28"/>
      <c r="FJD21" s="28"/>
      <c r="FJE21" s="28"/>
      <c r="FJF21" s="28"/>
      <c r="FJG21" s="28"/>
      <c r="FJH21" s="28"/>
      <c r="FJI21" s="28"/>
      <c r="FJJ21" s="28"/>
      <c r="FJK21" s="28"/>
      <c r="FJL21" s="28"/>
      <c r="FJM21" s="28"/>
      <c r="FJN21" s="28"/>
      <c r="FJO21" s="28"/>
      <c r="FJP21" s="28"/>
      <c r="FJQ21" s="28"/>
      <c r="FJR21" s="28"/>
      <c r="FJS21" s="28"/>
      <c r="FJT21" s="28"/>
      <c r="FJU21" s="28"/>
      <c r="FJV21" s="28"/>
      <c r="FJW21" s="28"/>
      <c r="FJX21" s="28"/>
      <c r="FJY21" s="28"/>
      <c r="FJZ21" s="28"/>
      <c r="FKA21" s="28"/>
      <c r="FKB21" s="28"/>
      <c r="FKC21" s="28"/>
      <c r="FKD21" s="28"/>
      <c r="FKE21" s="28"/>
      <c r="FKF21" s="28"/>
      <c r="FKG21" s="28"/>
      <c r="FKH21" s="28"/>
      <c r="FKI21" s="28"/>
      <c r="FKJ21" s="28"/>
      <c r="FKK21" s="28"/>
      <c r="FKL21" s="28"/>
      <c r="FKM21" s="28"/>
      <c r="FKN21" s="28"/>
      <c r="FKO21" s="28"/>
      <c r="FKP21" s="28"/>
      <c r="FKQ21" s="28"/>
      <c r="FKR21" s="28"/>
      <c r="FKS21" s="28"/>
      <c r="FKT21" s="28"/>
      <c r="FKU21" s="28"/>
      <c r="FKV21" s="28"/>
      <c r="FKW21" s="28"/>
      <c r="FKX21" s="28"/>
      <c r="FKY21" s="28"/>
      <c r="FKZ21" s="28"/>
      <c r="FLA21" s="28"/>
      <c r="FLB21" s="28"/>
      <c r="FLC21" s="28"/>
      <c r="FLD21" s="28"/>
      <c r="FLE21" s="28"/>
      <c r="FLF21" s="28"/>
      <c r="FLG21" s="28"/>
      <c r="FLH21" s="28"/>
      <c r="FLI21" s="28"/>
      <c r="FLJ21" s="28"/>
      <c r="FLK21" s="28"/>
      <c r="FLL21" s="28"/>
      <c r="FLM21" s="28"/>
      <c r="FLN21" s="28"/>
      <c r="FLO21" s="28"/>
      <c r="FLP21" s="28"/>
      <c r="FLQ21" s="28"/>
      <c r="FLR21" s="28"/>
      <c r="FLS21" s="28"/>
      <c r="FLT21" s="28"/>
      <c r="FLU21" s="28"/>
      <c r="FLV21" s="28"/>
      <c r="FLW21" s="28"/>
      <c r="FLX21" s="28"/>
      <c r="FLY21" s="28"/>
      <c r="FLZ21" s="28"/>
      <c r="FMA21" s="28"/>
      <c r="FMB21" s="28"/>
      <c r="FMC21" s="28"/>
      <c r="FMD21" s="28"/>
      <c r="FME21" s="28"/>
      <c r="FMF21" s="28"/>
      <c r="FMG21" s="28"/>
      <c r="FMH21" s="28"/>
      <c r="FMI21" s="28"/>
      <c r="FMJ21" s="28"/>
      <c r="FMK21" s="28"/>
      <c r="FML21" s="28"/>
      <c r="FMM21" s="28"/>
      <c r="FMN21" s="28"/>
      <c r="FMO21" s="28"/>
      <c r="FMP21" s="28"/>
      <c r="FMQ21" s="28"/>
      <c r="FMR21" s="28"/>
      <c r="FMS21" s="28"/>
      <c r="FMT21" s="28"/>
      <c r="FMU21" s="28"/>
      <c r="FMV21" s="28"/>
      <c r="FMW21" s="28"/>
      <c r="FMX21" s="28"/>
      <c r="FMY21" s="28"/>
      <c r="FMZ21" s="28"/>
      <c r="FNA21" s="28"/>
      <c r="FNB21" s="28"/>
      <c r="FNC21" s="28"/>
      <c r="FND21" s="28"/>
      <c r="FNE21" s="28"/>
      <c r="FNF21" s="28"/>
      <c r="FNG21" s="28"/>
      <c r="FNH21" s="28"/>
      <c r="FNI21" s="28"/>
      <c r="FNJ21" s="28"/>
      <c r="FNK21" s="28"/>
      <c r="FNL21" s="28"/>
      <c r="FNM21" s="28"/>
      <c r="FNN21" s="28"/>
      <c r="FNO21" s="28"/>
      <c r="FNP21" s="28"/>
      <c r="FNQ21" s="28"/>
      <c r="FNR21" s="28"/>
      <c r="FNS21" s="28"/>
      <c r="FNT21" s="28"/>
      <c r="FNU21" s="28"/>
      <c r="FNV21" s="28"/>
      <c r="FNW21" s="28"/>
      <c r="FNX21" s="28"/>
      <c r="FNY21" s="28"/>
      <c r="FNZ21" s="28"/>
      <c r="FOA21" s="28"/>
      <c r="FOB21" s="28"/>
      <c r="FOC21" s="28"/>
      <c r="FOD21" s="28"/>
      <c r="FOE21" s="28"/>
      <c r="FOF21" s="28"/>
      <c r="FOG21" s="28"/>
      <c r="FOH21" s="28"/>
      <c r="FOI21" s="28"/>
      <c r="FOJ21" s="28"/>
      <c r="FOK21" s="28"/>
      <c r="FOL21" s="28"/>
      <c r="FOM21" s="28"/>
      <c r="FON21" s="28"/>
      <c r="FOO21" s="28"/>
      <c r="FOP21" s="28"/>
      <c r="FOQ21" s="28"/>
      <c r="FOR21" s="28"/>
      <c r="FOS21" s="28"/>
      <c r="FOT21" s="28"/>
      <c r="FOU21" s="28"/>
      <c r="FOV21" s="28"/>
      <c r="FOW21" s="28"/>
      <c r="FOX21" s="28"/>
      <c r="FOY21" s="28"/>
      <c r="FOZ21" s="28"/>
      <c r="FPA21" s="28"/>
      <c r="FPB21" s="28"/>
      <c r="FPC21" s="28"/>
      <c r="FPD21" s="28"/>
      <c r="FPE21" s="28"/>
      <c r="FPF21" s="28"/>
      <c r="FPG21" s="28"/>
      <c r="FPH21" s="28"/>
      <c r="FPI21" s="28"/>
      <c r="FPJ21" s="28"/>
      <c r="FPK21" s="28"/>
      <c r="FPL21" s="28"/>
      <c r="FPM21" s="28"/>
      <c r="FPN21" s="28"/>
      <c r="FPO21" s="28"/>
      <c r="FPP21" s="28"/>
      <c r="FPQ21" s="28"/>
      <c r="FPR21" s="28"/>
      <c r="FPS21" s="28"/>
      <c r="FPT21" s="28"/>
      <c r="FPU21" s="28"/>
      <c r="FPV21" s="28"/>
      <c r="FPW21" s="28"/>
      <c r="FPX21" s="28"/>
      <c r="FPY21" s="28"/>
      <c r="FPZ21" s="28"/>
      <c r="FQA21" s="28"/>
      <c r="FQB21" s="28"/>
      <c r="FQC21" s="28"/>
      <c r="FQD21" s="28"/>
      <c r="FQE21" s="28"/>
      <c r="FQF21" s="28"/>
      <c r="FQG21" s="28"/>
      <c r="FQH21" s="28"/>
      <c r="FQI21" s="28"/>
      <c r="FQJ21" s="28"/>
      <c r="FQK21" s="28"/>
      <c r="FQL21" s="28"/>
      <c r="FQM21" s="28"/>
      <c r="FQN21" s="28"/>
      <c r="FQO21" s="28"/>
      <c r="FQP21" s="28"/>
      <c r="FQQ21" s="28"/>
      <c r="FQR21" s="28"/>
      <c r="FQS21" s="28"/>
      <c r="FQT21" s="28"/>
      <c r="FQU21" s="28"/>
      <c r="FQV21" s="28"/>
      <c r="FQW21" s="28"/>
      <c r="FQX21" s="28"/>
      <c r="FQY21" s="28"/>
      <c r="FQZ21" s="28"/>
      <c r="FRA21" s="28"/>
      <c r="FRB21" s="28"/>
      <c r="FRC21" s="28"/>
      <c r="FRD21" s="28"/>
      <c r="FRE21" s="28"/>
      <c r="FRF21" s="28"/>
      <c r="FRG21" s="28"/>
      <c r="FRH21" s="28"/>
      <c r="FRI21" s="28"/>
      <c r="FRJ21" s="28"/>
      <c r="FRK21" s="28"/>
      <c r="FRL21" s="28"/>
      <c r="FRM21" s="28"/>
      <c r="FRN21" s="28"/>
      <c r="FRO21" s="28"/>
      <c r="FRP21" s="28"/>
      <c r="FRQ21" s="28"/>
      <c r="FRR21" s="28"/>
      <c r="FRS21" s="28"/>
      <c r="FRT21" s="28"/>
      <c r="FRU21" s="28"/>
      <c r="FRV21" s="28"/>
      <c r="FRW21" s="28"/>
      <c r="FRX21" s="28"/>
      <c r="FRY21" s="28"/>
      <c r="FRZ21" s="28"/>
      <c r="FSA21" s="28"/>
      <c r="FSB21" s="28"/>
      <c r="FSC21" s="28"/>
      <c r="FSD21" s="28"/>
      <c r="FSE21" s="28"/>
      <c r="FSF21" s="28"/>
      <c r="FSG21" s="28"/>
      <c r="FSH21" s="28"/>
      <c r="FSI21" s="28"/>
      <c r="FSJ21" s="28"/>
      <c r="FSK21" s="28"/>
      <c r="FSL21" s="28"/>
      <c r="FSM21" s="28"/>
      <c r="FSN21" s="28"/>
      <c r="FSO21" s="28"/>
      <c r="FSP21" s="28"/>
      <c r="FSQ21" s="28"/>
      <c r="FSR21" s="28"/>
      <c r="FSS21" s="28"/>
      <c r="FST21" s="28"/>
      <c r="FSU21" s="28"/>
      <c r="FSV21" s="28"/>
      <c r="FSW21" s="28"/>
      <c r="FSX21" s="28"/>
      <c r="FSY21" s="28"/>
      <c r="FSZ21" s="28"/>
      <c r="FTA21" s="28"/>
      <c r="FTB21" s="28"/>
      <c r="FTC21" s="28"/>
      <c r="FTD21" s="28"/>
      <c r="FTE21" s="28"/>
      <c r="FTF21" s="28"/>
      <c r="FTG21" s="28"/>
      <c r="FTH21" s="28"/>
      <c r="FTI21" s="28"/>
      <c r="FTJ21" s="28"/>
      <c r="FTK21" s="28"/>
      <c r="FTL21" s="28"/>
      <c r="FTM21" s="28"/>
      <c r="FTN21" s="28"/>
      <c r="FTO21" s="28"/>
      <c r="FTP21" s="28"/>
      <c r="FTQ21" s="28"/>
      <c r="FTR21" s="28"/>
      <c r="FTS21" s="28"/>
      <c r="FTT21" s="28"/>
      <c r="FTU21" s="28"/>
      <c r="FTV21" s="28"/>
      <c r="FTW21" s="28"/>
      <c r="FTX21" s="28"/>
      <c r="FTY21" s="28"/>
      <c r="FTZ21" s="28"/>
      <c r="FUA21" s="28"/>
      <c r="FUB21" s="28"/>
      <c r="FUC21" s="28"/>
      <c r="FUD21" s="28"/>
      <c r="FUE21" s="28"/>
      <c r="FUF21" s="28"/>
      <c r="FUG21" s="28"/>
      <c r="FUH21" s="28"/>
      <c r="FUI21" s="28"/>
      <c r="FUJ21" s="28"/>
      <c r="FUK21" s="28"/>
      <c r="FUL21" s="28"/>
      <c r="FUM21" s="28"/>
      <c r="FUN21" s="28"/>
      <c r="FUO21" s="28"/>
      <c r="FUP21" s="28"/>
      <c r="FUQ21" s="28"/>
      <c r="FUR21" s="28"/>
      <c r="FUS21" s="28"/>
      <c r="FUT21" s="28"/>
      <c r="FUU21" s="28"/>
      <c r="FUV21" s="28"/>
      <c r="FUW21" s="28"/>
      <c r="FUX21" s="28"/>
      <c r="FUY21" s="28"/>
      <c r="FUZ21" s="28"/>
      <c r="FVA21" s="28"/>
      <c r="FVB21" s="28"/>
      <c r="FVC21" s="28"/>
      <c r="FVD21" s="28"/>
      <c r="FVE21" s="28"/>
      <c r="FVF21" s="28"/>
      <c r="FVG21" s="28"/>
      <c r="FVH21" s="28"/>
      <c r="FVI21" s="28"/>
      <c r="FVJ21" s="28"/>
      <c r="FVK21" s="28"/>
      <c r="FVL21" s="28"/>
      <c r="FVM21" s="28"/>
      <c r="FVN21" s="28"/>
      <c r="FVO21" s="28"/>
      <c r="FVP21" s="28"/>
      <c r="FVQ21" s="28"/>
      <c r="FVR21" s="28"/>
      <c r="FVS21" s="28"/>
      <c r="FVT21" s="28"/>
      <c r="FVU21" s="28"/>
      <c r="FVV21" s="28"/>
      <c r="FVW21" s="28"/>
      <c r="FVX21" s="28"/>
      <c r="FVY21" s="28"/>
      <c r="FVZ21" s="28"/>
      <c r="FWA21" s="28"/>
      <c r="FWB21" s="28"/>
      <c r="FWC21" s="28"/>
      <c r="FWD21" s="28"/>
      <c r="FWE21" s="28"/>
      <c r="FWF21" s="28"/>
      <c r="FWG21" s="28"/>
      <c r="FWH21" s="28"/>
      <c r="FWI21" s="28"/>
      <c r="FWJ21" s="28"/>
      <c r="FWK21" s="28"/>
      <c r="FWL21" s="28"/>
      <c r="FWM21" s="28"/>
      <c r="FWN21" s="28"/>
      <c r="FWO21" s="28"/>
      <c r="FWP21" s="28"/>
      <c r="FWQ21" s="28"/>
      <c r="FWR21" s="28"/>
      <c r="FWS21" s="28"/>
      <c r="FWT21" s="28"/>
      <c r="FWU21" s="28"/>
      <c r="FWV21" s="28"/>
      <c r="FWW21" s="28"/>
      <c r="FWX21" s="28"/>
      <c r="FWY21" s="28"/>
      <c r="FWZ21" s="28"/>
      <c r="FXA21" s="28"/>
      <c r="FXB21" s="28"/>
      <c r="FXC21" s="28"/>
      <c r="FXD21" s="28"/>
      <c r="FXE21" s="28"/>
      <c r="FXF21" s="28"/>
      <c r="FXG21" s="28"/>
      <c r="FXH21" s="28"/>
      <c r="FXI21" s="28"/>
      <c r="FXJ21" s="28"/>
      <c r="FXK21" s="28"/>
      <c r="FXL21" s="28"/>
      <c r="FXM21" s="28"/>
      <c r="FXN21" s="28"/>
      <c r="FXO21" s="28"/>
      <c r="FXP21" s="28"/>
      <c r="FXQ21" s="28"/>
      <c r="FXR21" s="28"/>
      <c r="FXS21" s="28"/>
      <c r="FXT21" s="28"/>
      <c r="FXU21" s="28"/>
      <c r="FXV21" s="28"/>
      <c r="FXW21" s="28"/>
      <c r="FXX21" s="28"/>
      <c r="FXY21" s="28"/>
      <c r="FXZ21" s="28"/>
      <c r="FYA21" s="28"/>
      <c r="FYB21" s="28"/>
      <c r="FYC21" s="28"/>
      <c r="FYD21" s="28"/>
      <c r="FYE21" s="28"/>
      <c r="FYF21" s="28"/>
      <c r="FYG21" s="28"/>
      <c r="FYH21" s="28"/>
      <c r="FYI21" s="28"/>
      <c r="FYJ21" s="28"/>
      <c r="FYK21" s="28"/>
      <c r="FYL21" s="28"/>
      <c r="FYM21" s="28"/>
      <c r="FYN21" s="28"/>
      <c r="FYO21" s="28"/>
      <c r="FYP21" s="28"/>
      <c r="FYQ21" s="28"/>
      <c r="FYR21" s="28"/>
      <c r="FYS21" s="28"/>
      <c r="FYT21" s="28"/>
      <c r="FYU21" s="28"/>
      <c r="FYV21" s="28"/>
      <c r="FYW21" s="28"/>
      <c r="FYX21" s="28"/>
      <c r="FYY21" s="28"/>
      <c r="FYZ21" s="28"/>
      <c r="FZA21" s="28"/>
      <c r="FZB21" s="28"/>
      <c r="FZC21" s="28"/>
      <c r="FZD21" s="28"/>
      <c r="FZE21" s="28"/>
      <c r="FZF21" s="28"/>
      <c r="FZG21" s="28"/>
      <c r="FZH21" s="28"/>
      <c r="FZI21" s="28"/>
      <c r="FZJ21" s="28"/>
      <c r="FZK21" s="28"/>
      <c r="FZL21" s="28"/>
      <c r="FZM21" s="28"/>
      <c r="FZN21" s="28"/>
      <c r="FZO21" s="28"/>
      <c r="FZP21" s="28"/>
      <c r="FZQ21" s="28"/>
      <c r="FZR21" s="28"/>
      <c r="FZS21" s="28"/>
      <c r="FZT21" s="28"/>
      <c r="FZU21" s="28"/>
      <c r="FZV21" s="28"/>
      <c r="FZW21" s="28"/>
      <c r="FZX21" s="28"/>
      <c r="FZY21" s="28"/>
      <c r="FZZ21" s="28"/>
      <c r="GAA21" s="28"/>
      <c r="GAB21" s="28"/>
      <c r="GAC21" s="28"/>
      <c r="GAD21" s="28"/>
      <c r="GAE21" s="28"/>
      <c r="GAF21" s="28"/>
      <c r="GAG21" s="28"/>
      <c r="GAH21" s="28"/>
      <c r="GAI21" s="28"/>
      <c r="GAJ21" s="28"/>
      <c r="GAK21" s="28"/>
      <c r="GAL21" s="28"/>
      <c r="GAM21" s="28"/>
      <c r="GAN21" s="28"/>
      <c r="GAO21" s="28"/>
      <c r="GAP21" s="28"/>
      <c r="GAQ21" s="28"/>
      <c r="GAR21" s="28"/>
      <c r="GAS21" s="28"/>
      <c r="GAT21" s="28"/>
      <c r="GAU21" s="28"/>
      <c r="GAV21" s="28"/>
      <c r="GAW21" s="28"/>
      <c r="GAX21" s="28"/>
      <c r="GAY21" s="28"/>
      <c r="GAZ21" s="28"/>
      <c r="GBA21" s="28"/>
      <c r="GBB21" s="28"/>
      <c r="GBC21" s="28"/>
      <c r="GBD21" s="28"/>
      <c r="GBE21" s="28"/>
      <c r="GBF21" s="28"/>
      <c r="GBG21" s="28"/>
      <c r="GBH21" s="28"/>
      <c r="GBI21" s="28"/>
      <c r="GBJ21" s="28"/>
      <c r="GBK21" s="28"/>
      <c r="GBL21" s="28"/>
      <c r="GBM21" s="28"/>
      <c r="GBN21" s="28"/>
      <c r="GBO21" s="28"/>
      <c r="GBP21" s="28"/>
      <c r="GBQ21" s="28"/>
      <c r="GBR21" s="28"/>
      <c r="GBS21" s="28"/>
      <c r="GBT21" s="28"/>
      <c r="GBU21" s="28"/>
      <c r="GBV21" s="28"/>
      <c r="GBW21" s="28"/>
      <c r="GBX21" s="28"/>
      <c r="GBY21" s="28"/>
      <c r="GBZ21" s="28"/>
      <c r="GCA21" s="28"/>
      <c r="GCB21" s="28"/>
      <c r="GCC21" s="28"/>
      <c r="GCD21" s="28"/>
      <c r="GCE21" s="28"/>
      <c r="GCF21" s="28"/>
      <c r="GCG21" s="28"/>
      <c r="GCH21" s="28"/>
      <c r="GCI21" s="28"/>
      <c r="GCJ21" s="28"/>
      <c r="GCK21" s="28"/>
      <c r="GCL21" s="28"/>
      <c r="GCM21" s="28"/>
      <c r="GCN21" s="28"/>
      <c r="GCO21" s="28"/>
      <c r="GCP21" s="28"/>
      <c r="GCQ21" s="28"/>
      <c r="GCR21" s="28"/>
      <c r="GCS21" s="28"/>
      <c r="GCT21" s="28"/>
      <c r="GCU21" s="28"/>
      <c r="GCV21" s="28"/>
      <c r="GCW21" s="28"/>
      <c r="GCX21" s="28"/>
      <c r="GCY21" s="28"/>
      <c r="GCZ21" s="28"/>
      <c r="GDA21" s="28"/>
      <c r="GDB21" s="28"/>
      <c r="GDC21" s="28"/>
      <c r="GDD21" s="28"/>
      <c r="GDE21" s="28"/>
      <c r="GDF21" s="28"/>
      <c r="GDG21" s="28"/>
      <c r="GDH21" s="28"/>
      <c r="GDI21" s="28"/>
      <c r="GDJ21" s="28"/>
      <c r="GDK21" s="28"/>
      <c r="GDL21" s="28"/>
      <c r="GDM21" s="28"/>
      <c r="GDN21" s="28"/>
      <c r="GDO21" s="28"/>
      <c r="GDP21" s="28"/>
      <c r="GDQ21" s="28"/>
      <c r="GDR21" s="28"/>
      <c r="GDS21" s="28"/>
      <c r="GDT21" s="28"/>
      <c r="GDU21" s="28"/>
      <c r="GDV21" s="28"/>
      <c r="GDW21" s="28"/>
      <c r="GDX21" s="28"/>
      <c r="GDY21" s="28"/>
      <c r="GDZ21" s="28"/>
      <c r="GEA21" s="28"/>
      <c r="GEB21" s="28"/>
      <c r="GEC21" s="28"/>
      <c r="GED21" s="28"/>
      <c r="GEE21" s="28"/>
      <c r="GEF21" s="28"/>
      <c r="GEG21" s="28"/>
      <c r="GEH21" s="28"/>
      <c r="GEI21" s="28"/>
      <c r="GEJ21" s="28"/>
      <c r="GEK21" s="28"/>
      <c r="GEL21" s="28"/>
      <c r="GEM21" s="28"/>
      <c r="GEN21" s="28"/>
      <c r="GEO21" s="28"/>
      <c r="GEP21" s="28"/>
      <c r="GEQ21" s="28"/>
      <c r="GER21" s="28"/>
      <c r="GES21" s="28"/>
      <c r="GET21" s="28"/>
      <c r="GEU21" s="28"/>
      <c r="GEV21" s="28"/>
      <c r="GEW21" s="28"/>
      <c r="GEX21" s="28"/>
      <c r="GEY21" s="28"/>
      <c r="GEZ21" s="28"/>
      <c r="GFA21" s="28"/>
      <c r="GFB21" s="28"/>
      <c r="GFC21" s="28"/>
      <c r="GFD21" s="28"/>
      <c r="GFE21" s="28"/>
      <c r="GFF21" s="28"/>
      <c r="GFG21" s="28"/>
      <c r="GFH21" s="28"/>
      <c r="GFI21" s="28"/>
      <c r="GFJ21" s="28"/>
      <c r="GFK21" s="28"/>
      <c r="GFL21" s="28"/>
      <c r="GFM21" s="28"/>
      <c r="GFN21" s="28"/>
      <c r="GFO21" s="28"/>
      <c r="GFP21" s="28"/>
      <c r="GFQ21" s="28"/>
      <c r="GFR21" s="28"/>
      <c r="GFS21" s="28"/>
      <c r="GFT21" s="28"/>
      <c r="GFU21" s="28"/>
      <c r="GFV21" s="28"/>
      <c r="GFW21" s="28"/>
      <c r="GFX21" s="28"/>
      <c r="GFY21" s="28"/>
      <c r="GFZ21" s="28"/>
      <c r="GGA21" s="28"/>
      <c r="GGB21" s="28"/>
      <c r="GGC21" s="28"/>
      <c r="GGD21" s="28"/>
      <c r="GGE21" s="28"/>
      <c r="GGF21" s="28"/>
      <c r="GGG21" s="28"/>
      <c r="GGH21" s="28"/>
      <c r="GGI21" s="28"/>
      <c r="GGJ21" s="28"/>
      <c r="GGK21" s="28"/>
      <c r="GGL21" s="28"/>
      <c r="GGM21" s="28"/>
      <c r="GGN21" s="28"/>
      <c r="GGO21" s="28"/>
      <c r="GGP21" s="28"/>
      <c r="GGQ21" s="28"/>
      <c r="GGR21" s="28"/>
      <c r="GGS21" s="28"/>
      <c r="GGT21" s="28"/>
      <c r="GGU21" s="28"/>
      <c r="GGV21" s="28"/>
      <c r="GGW21" s="28"/>
      <c r="GGX21" s="28"/>
      <c r="GGY21" s="28"/>
      <c r="GGZ21" s="28"/>
      <c r="GHA21" s="28"/>
      <c r="GHB21" s="28"/>
      <c r="GHC21" s="28"/>
      <c r="GHD21" s="28"/>
      <c r="GHE21" s="28"/>
      <c r="GHF21" s="28"/>
      <c r="GHG21" s="28"/>
      <c r="GHH21" s="28"/>
      <c r="GHI21" s="28"/>
      <c r="GHJ21" s="28"/>
      <c r="GHK21" s="28"/>
      <c r="GHL21" s="28"/>
      <c r="GHM21" s="28"/>
      <c r="GHN21" s="28"/>
      <c r="GHO21" s="28"/>
      <c r="GHP21" s="28"/>
      <c r="GHQ21" s="28"/>
      <c r="GHR21" s="28"/>
      <c r="GHS21" s="28"/>
      <c r="GHT21" s="28"/>
      <c r="GHU21" s="28"/>
      <c r="GHV21" s="28"/>
      <c r="GHW21" s="28"/>
      <c r="GHX21" s="28"/>
      <c r="GHY21" s="28"/>
      <c r="GHZ21" s="28"/>
      <c r="GIA21" s="28"/>
      <c r="GIB21" s="28"/>
      <c r="GIC21" s="28"/>
      <c r="GID21" s="28"/>
      <c r="GIE21" s="28"/>
      <c r="GIF21" s="28"/>
      <c r="GIG21" s="28"/>
      <c r="GIH21" s="28"/>
      <c r="GII21" s="28"/>
      <c r="GIJ21" s="28"/>
      <c r="GIK21" s="28"/>
      <c r="GIL21" s="28"/>
      <c r="GIM21" s="28"/>
      <c r="GIN21" s="28"/>
      <c r="GIO21" s="28"/>
      <c r="GIP21" s="28"/>
      <c r="GIQ21" s="28"/>
      <c r="GIR21" s="28"/>
      <c r="GIS21" s="28"/>
      <c r="GIT21" s="28"/>
      <c r="GIU21" s="28"/>
      <c r="GIV21" s="28"/>
      <c r="GIW21" s="28"/>
      <c r="GIX21" s="28"/>
      <c r="GIY21" s="28"/>
      <c r="GIZ21" s="28"/>
      <c r="GJA21" s="28"/>
      <c r="GJB21" s="28"/>
      <c r="GJC21" s="28"/>
      <c r="GJD21" s="28"/>
      <c r="GJE21" s="28"/>
      <c r="GJF21" s="28"/>
      <c r="GJG21" s="28"/>
      <c r="GJH21" s="28"/>
      <c r="GJI21" s="28"/>
      <c r="GJJ21" s="28"/>
      <c r="GJK21" s="28"/>
      <c r="GJL21" s="28"/>
      <c r="GJM21" s="28"/>
      <c r="GJN21" s="28"/>
      <c r="GJO21" s="28"/>
      <c r="GJP21" s="28"/>
      <c r="GJQ21" s="28"/>
      <c r="GJR21" s="28"/>
      <c r="GJS21" s="28"/>
      <c r="GJT21" s="28"/>
      <c r="GJU21" s="28"/>
      <c r="GJV21" s="28"/>
      <c r="GJW21" s="28"/>
      <c r="GJX21" s="28"/>
      <c r="GJY21" s="28"/>
      <c r="GJZ21" s="28"/>
      <c r="GKA21" s="28"/>
      <c r="GKB21" s="28"/>
      <c r="GKC21" s="28"/>
      <c r="GKD21" s="28"/>
      <c r="GKE21" s="28"/>
      <c r="GKF21" s="28"/>
      <c r="GKG21" s="28"/>
      <c r="GKH21" s="28"/>
      <c r="GKI21" s="28"/>
      <c r="GKJ21" s="28"/>
      <c r="GKK21" s="28"/>
      <c r="GKL21" s="28"/>
      <c r="GKM21" s="28"/>
      <c r="GKN21" s="28"/>
      <c r="GKO21" s="28"/>
      <c r="GKP21" s="28"/>
      <c r="GKQ21" s="28"/>
      <c r="GKR21" s="28"/>
      <c r="GKS21" s="28"/>
      <c r="GKT21" s="28"/>
      <c r="GKU21" s="28"/>
      <c r="GKV21" s="28"/>
      <c r="GKW21" s="28"/>
      <c r="GKX21" s="28"/>
      <c r="GKY21" s="28"/>
      <c r="GKZ21" s="28"/>
      <c r="GLA21" s="28"/>
      <c r="GLB21" s="28"/>
      <c r="GLC21" s="28"/>
      <c r="GLD21" s="28"/>
      <c r="GLE21" s="28"/>
      <c r="GLF21" s="28"/>
      <c r="GLG21" s="28"/>
      <c r="GLH21" s="28"/>
      <c r="GLI21" s="28"/>
      <c r="GLJ21" s="28"/>
      <c r="GLK21" s="28"/>
      <c r="GLL21" s="28"/>
      <c r="GLM21" s="28"/>
      <c r="GLN21" s="28"/>
      <c r="GLO21" s="28"/>
      <c r="GLP21" s="28"/>
      <c r="GLQ21" s="28"/>
      <c r="GLR21" s="28"/>
      <c r="GLS21" s="28"/>
      <c r="GLT21" s="28"/>
      <c r="GLU21" s="28"/>
      <c r="GLV21" s="28"/>
      <c r="GLW21" s="28"/>
      <c r="GLX21" s="28"/>
      <c r="GLY21" s="28"/>
      <c r="GLZ21" s="28"/>
      <c r="GMA21" s="28"/>
      <c r="GMB21" s="28"/>
      <c r="GMC21" s="28"/>
      <c r="GMD21" s="28"/>
      <c r="GME21" s="28"/>
      <c r="GMF21" s="28"/>
      <c r="GMG21" s="28"/>
      <c r="GMH21" s="28"/>
      <c r="GMI21" s="28"/>
      <c r="GMJ21" s="28"/>
      <c r="GMK21" s="28"/>
      <c r="GML21" s="28"/>
      <c r="GMM21" s="28"/>
      <c r="GMN21" s="28"/>
      <c r="GMO21" s="28"/>
      <c r="GMP21" s="28"/>
      <c r="GMQ21" s="28"/>
      <c r="GMR21" s="28"/>
      <c r="GMS21" s="28"/>
      <c r="GMT21" s="28"/>
      <c r="GMU21" s="28"/>
      <c r="GMV21" s="28"/>
      <c r="GMW21" s="28"/>
      <c r="GMX21" s="28"/>
      <c r="GMY21" s="28"/>
      <c r="GMZ21" s="28"/>
      <c r="GNA21" s="28"/>
      <c r="GNB21" s="28"/>
      <c r="GNC21" s="28"/>
      <c r="GND21" s="28"/>
      <c r="GNE21" s="28"/>
      <c r="GNF21" s="28"/>
      <c r="GNG21" s="28"/>
      <c r="GNH21" s="28"/>
      <c r="GNI21" s="28"/>
      <c r="GNJ21" s="28"/>
      <c r="GNK21" s="28"/>
      <c r="GNL21" s="28"/>
      <c r="GNM21" s="28"/>
      <c r="GNN21" s="28"/>
      <c r="GNO21" s="28"/>
      <c r="GNP21" s="28"/>
      <c r="GNQ21" s="28"/>
      <c r="GNR21" s="28"/>
      <c r="GNS21" s="28"/>
      <c r="GNT21" s="28"/>
      <c r="GNU21" s="28"/>
      <c r="GNV21" s="28"/>
      <c r="GNW21" s="28"/>
      <c r="GNX21" s="28"/>
      <c r="GNY21" s="28"/>
      <c r="GNZ21" s="28"/>
      <c r="GOA21" s="28"/>
      <c r="GOB21" s="28"/>
      <c r="GOC21" s="28"/>
      <c r="GOD21" s="28"/>
      <c r="GOE21" s="28"/>
      <c r="GOF21" s="28"/>
      <c r="GOG21" s="28"/>
      <c r="GOH21" s="28"/>
      <c r="GOI21" s="28"/>
      <c r="GOJ21" s="28"/>
      <c r="GOK21" s="28"/>
      <c r="GOL21" s="28"/>
      <c r="GOM21" s="28"/>
      <c r="GON21" s="28"/>
      <c r="GOO21" s="28"/>
      <c r="GOP21" s="28"/>
      <c r="GOQ21" s="28"/>
      <c r="GOR21" s="28"/>
      <c r="GOS21" s="28"/>
      <c r="GOT21" s="28"/>
      <c r="GOU21" s="28"/>
      <c r="GOV21" s="28"/>
      <c r="GOW21" s="28"/>
      <c r="GOX21" s="28"/>
      <c r="GOY21" s="28"/>
      <c r="GOZ21" s="28"/>
      <c r="GPA21" s="28"/>
      <c r="GPB21" s="28"/>
      <c r="GPC21" s="28"/>
      <c r="GPD21" s="28"/>
      <c r="GPE21" s="28"/>
      <c r="GPF21" s="28"/>
      <c r="GPG21" s="28"/>
      <c r="GPH21" s="28"/>
      <c r="GPI21" s="28"/>
      <c r="GPJ21" s="28"/>
      <c r="GPK21" s="28"/>
      <c r="GPL21" s="28"/>
      <c r="GPM21" s="28"/>
      <c r="GPN21" s="28"/>
      <c r="GPO21" s="28"/>
      <c r="GPP21" s="28"/>
      <c r="GPQ21" s="28"/>
      <c r="GPR21" s="28"/>
      <c r="GPS21" s="28"/>
      <c r="GPT21" s="28"/>
      <c r="GPU21" s="28"/>
      <c r="GPV21" s="28"/>
      <c r="GPW21" s="28"/>
      <c r="GPX21" s="28"/>
      <c r="GPY21" s="28"/>
      <c r="GPZ21" s="28"/>
      <c r="GQA21" s="28"/>
      <c r="GQB21" s="28"/>
      <c r="GQC21" s="28"/>
      <c r="GQD21" s="28"/>
      <c r="GQE21" s="28"/>
      <c r="GQF21" s="28"/>
      <c r="GQG21" s="28"/>
      <c r="GQH21" s="28"/>
      <c r="GQI21" s="28"/>
      <c r="GQJ21" s="28"/>
      <c r="GQK21" s="28"/>
      <c r="GQL21" s="28"/>
      <c r="GQM21" s="28"/>
      <c r="GQN21" s="28"/>
      <c r="GQO21" s="28"/>
      <c r="GQP21" s="28"/>
      <c r="GQQ21" s="28"/>
      <c r="GQR21" s="28"/>
      <c r="GQS21" s="28"/>
      <c r="GQT21" s="28"/>
      <c r="GQU21" s="28"/>
      <c r="GQV21" s="28"/>
      <c r="GQW21" s="28"/>
      <c r="GQX21" s="28"/>
      <c r="GQY21" s="28"/>
      <c r="GQZ21" s="28"/>
      <c r="GRA21" s="28"/>
      <c r="GRB21" s="28"/>
      <c r="GRC21" s="28"/>
      <c r="GRD21" s="28"/>
      <c r="GRE21" s="28"/>
      <c r="GRF21" s="28"/>
      <c r="GRG21" s="28"/>
      <c r="GRH21" s="28"/>
      <c r="GRI21" s="28"/>
      <c r="GRJ21" s="28"/>
      <c r="GRK21" s="28"/>
      <c r="GRL21" s="28"/>
      <c r="GRM21" s="28"/>
      <c r="GRN21" s="28"/>
      <c r="GRO21" s="28"/>
      <c r="GRP21" s="28"/>
      <c r="GRQ21" s="28"/>
      <c r="GRR21" s="28"/>
      <c r="GRS21" s="28"/>
      <c r="GRT21" s="28"/>
      <c r="GRU21" s="28"/>
      <c r="GRV21" s="28"/>
      <c r="GRW21" s="28"/>
      <c r="GRX21" s="28"/>
      <c r="GRY21" s="28"/>
      <c r="GRZ21" s="28"/>
      <c r="GSA21" s="28"/>
      <c r="GSB21" s="28"/>
      <c r="GSC21" s="28"/>
      <c r="GSD21" s="28"/>
      <c r="GSE21" s="28"/>
      <c r="GSF21" s="28"/>
      <c r="GSG21" s="28"/>
      <c r="GSH21" s="28"/>
      <c r="GSI21" s="28"/>
      <c r="GSJ21" s="28"/>
      <c r="GSK21" s="28"/>
      <c r="GSL21" s="28"/>
      <c r="GSM21" s="28"/>
      <c r="GSN21" s="28"/>
      <c r="GSO21" s="28"/>
      <c r="GSP21" s="28"/>
      <c r="GSQ21" s="28"/>
      <c r="GSR21" s="28"/>
      <c r="GSS21" s="28"/>
      <c r="GST21" s="28"/>
      <c r="GSU21" s="28"/>
      <c r="GSV21" s="28"/>
      <c r="GSW21" s="28"/>
      <c r="GSX21" s="28"/>
      <c r="GSY21" s="28"/>
      <c r="GSZ21" s="28"/>
      <c r="GTA21" s="28"/>
      <c r="GTB21" s="28"/>
      <c r="GTC21" s="28"/>
      <c r="GTD21" s="28"/>
      <c r="GTE21" s="28"/>
      <c r="GTF21" s="28"/>
      <c r="GTG21" s="28"/>
      <c r="GTH21" s="28"/>
      <c r="GTI21" s="28"/>
      <c r="GTJ21" s="28"/>
      <c r="GTK21" s="28"/>
      <c r="GTL21" s="28"/>
      <c r="GTM21" s="28"/>
      <c r="GTN21" s="28"/>
      <c r="GTO21" s="28"/>
      <c r="GTP21" s="28"/>
      <c r="GTQ21" s="28"/>
      <c r="GTR21" s="28"/>
      <c r="GTS21" s="28"/>
      <c r="GTT21" s="28"/>
      <c r="GTU21" s="28"/>
      <c r="GTV21" s="28"/>
      <c r="GTW21" s="28"/>
      <c r="GTX21" s="28"/>
      <c r="GTY21" s="28"/>
      <c r="GTZ21" s="28"/>
      <c r="GUA21" s="28"/>
      <c r="GUB21" s="28"/>
      <c r="GUC21" s="28"/>
      <c r="GUD21" s="28"/>
      <c r="GUE21" s="28"/>
      <c r="GUF21" s="28"/>
      <c r="GUG21" s="28"/>
      <c r="GUH21" s="28"/>
      <c r="GUI21" s="28"/>
      <c r="GUJ21" s="28"/>
      <c r="GUK21" s="28"/>
      <c r="GUL21" s="28"/>
      <c r="GUM21" s="28"/>
      <c r="GUN21" s="28"/>
      <c r="GUO21" s="28"/>
      <c r="GUP21" s="28"/>
      <c r="GUQ21" s="28"/>
      <c r="GUR21" s="28"/>
      <c r="GUS21" s="28"/>
      <c r="GUT21" s="28"/>
      <c r="GUU21" s="28"/>
      <c r="GUV21" s="28"/>
      <c r="GUW21" s="28"/>
      <c r="GUX21" s="28"/>
      <c r="GUY21" s="28"/>
      <c r="GUZ21" s="28"/>
      <c r="GVA21" s="28"/>
      <c r="GVB21" s="28"/>
      <c r="GVC21" s="28"/>
      <c r="GVD21" s="28"/>
      <c r="GVE21" s="28"/>
      <c r="GVF21" s="28"/>
      <c r="GVG21" s="28"/>
      <c r="GVH21" s="28"/>
      <c r="GVI21" s="28"/>
      <c r="GVJ21" s="28"/>
      <c r="GVK21" s="28"/>
      <c r="GVL21" s="28"/>
      <c r="GVM21" s="28"/>
      <c r="GVN21" s="28"/>
      <c r="GVO21" s="28"/>
      <c r="GVP21" s="28"/>
      <c r="GVQ21" s="28"/>
      <c r="GVR21" s="28"/>
      <c r="GVS21" s="28"/>
      <c r="GVT21" s="28"/>
      <c r="GVU21" s="28"/>
      <c r="GVV21" s="28"/>
      <c r="GVW21" s="28"/>
      <c r="GVX21" s="28"/>
      <c r="GVY21" s="28"/>
      <c r="GVZ21" s="28"/>
      <c r="GWA21" s="28"/>
      <c r="GWB21" s="28"/>
      <c r="GWC21" s="28"/>
      <c r="GWD21" s="28"/>
      <c r="GWE21" s="28"/>
      <c r="GWF21" s="28"/>
      <c r="GWG21" s="28"/>
      <c r="GWH21" s="28"/>
      <c r="GWI21" s="28"/>
      <c r="GWJ21" s="28"/>
      <c r="GWK21" s="28"/>
      <c r="GWL21" s="28"/>
      <c r="GWM21" s="28"/>
      <c r="GWN21" s="28"/>
      <c r="GWO21" s="28"/>
      <c r="GWP21" s="28"/>
      <c r="GWQ21" s="28"/>
      <c r="GWR21" s="28"/>
      <c r="GWS21" s="28"/>
      <c r="GWT21" s="28"/>
      <c r="GWU21" s="28"/>
      <c r="GWV21" s="28"/>
      <c r="GWW21" s="28"/>
      <c r="GWX21" s="28"/>
      <c r="GWY21" s="28"/>
      <c r="GWZ21" s="28"/>
      <c r="GXA21" s="28"/>
      <c r="GXB21" s="28"/>
      <c r="GXC21" s="28"/>
      <c r="GXD21" s="28"/>
      <c r="GXE21" s="28"/>
      <c r="GXF21" s="28"/>
      <c r="GXG21" s="28"/>
      <c r="GXH21" s="28"/>
      <c r="GXI21" s="28"/>
      <c r="GXJ21" s="28"/>
      <c r="GXK21" s="28"/>
      <c r="GXL21" s="28"/>
      <c r="GXM21" s="28"/>
      <c r="GXN21" s="28"/>
      <c r="GXO21" s="28"/>
      <c r="GXP21" s="28"/>
      <c r="GXQ21" s="28"/>
      <c r="GXR21" s="28"/>
      <c r="GXS21" s="28"/>
      <c r="GXT21" s="28"/>
      <c r="GXU21" s="28"/>
      <c r="GXV21" s="28"/>
      <c r="GXW21" s="28"/>
      <c r="GXX21" s="28"/>
      <c r="GXY21" s="28"/>
      <c r="GXZ21" s="28"/>
      <c r="GYA21" s="28"/>
      <c r="GYB21" s="28"/>
      <c r="GYC21" s="28"/>
      <c r="GYD21" s="28"/>
      <c r="GYE21" s="28"/>
      <c r="GYF21" s="28"/>
      <c r="GYG21" s="28"/>
      <c r="GYH21" s="28"/>
      <c r="GYI21" s="28"/>
      <c r="GYJ21" s="28"/>
      <c r="GYK21" s="28"/>
      <c r="GYL21" s="28"/>
      <c r="GYM21" s="28"/>
      <c r="GYN21" s="28"/>
      <c r="GYO21" s="28"/>
      <c r="GYP21" s="28"/>
      <c r="GYQ21" s="28"/>
      <c r="GYR21" s="28"/>
      <c r="GYS21" s="28"/>
      <c r="GYT21" s="28"/>
      <c r="GYU21" s="28"/>
      <c r="GYV21" s="28"/>
      <c r="GYW21" s="28"/>
      <c r="GYX21" s="28"/>
      <c r="GYY21" s="28"/>
      <c r="GYZ21" s="28"/>
      <c r="GZA21" s="28"/>
      <c r="GZB21" s="28"/>
      <c r="GZC21" s="28"/>
      <c r="GZD21" s="28"/>
      <c r="GZE21" s="28"/>
      <c r="GZF21" s="28"/>
      <c r="GZG21" s="28"/>
      <c r="GZH21" s="28"/>
      <c r="GZI21" s="28"/>
      <c r="GZJ21" s="28"/>
      <c r="GZK21" s="28"/>
      <c r="GZL21" s="28"/>
      <c r="GZM21" s="28"/>
      <c r="GZN21" s="28"/>
      <c r="GZO21" s="28"/>
      <c r="GZP21" s="28"/>
      <c r="GZQ21" s="28"/>
      <c r="GZR21" s="28"/>
      <c r="GZS21" s="28"/>
      <c r="GZT21" s="28"/>
      <c r="GZU21" s="28"/>
      <c r="GZV21" s="28"/>
      <c r="GZW21" s="28"/>
      <c r="GZX21" s="28"/>
      <c r="GZY21" s="28"/>
      <c r="GZZ21" s="28"/>
      <c r="HAA21" s="28"/>
      <c r="HAB21" s="28"/>
      <c r="HAC21" s="28"/>
      <c r="HAD21" s="28"/>
      <c r="HAE21" s="28"/>
      <c r="HAF21" s="28"/>
      <c r="HAG21" s="28"/>
      <c r="HAH21" s="28"/>
      <c r="HAI21" s="28"/>
      <c r="HAJ21" s="28"/>
      <c r="HAK21" s="28"/>
      <c r="HAL21" s="28"/>
      <c r="HAM21" s="28"/>
      <c r="HAN21" s="28"/>
      <c r="HAO21" s="28"/>
      <c r="HAP21" s="28"/>
      <c r="HAQ21" s="28"/>
      <c r="HAR21" s="28"/>
      <c r="HAS21" s="28"/>
      <c r="HAT21" s="28"/>
      <c r="HAU21" s="28"/>
      <c r="HAV21" s="28"/>
      <c r="HAW21" s="28"/>
      <c r="HAX21" s="28"/>
      <c r="HAY21" s="28"/>
      <c r="HAZ21" s="28"/>
      <c r="HBA21" s="28"/>
      <c r="HBB21" s="28"/>
      <c r="HBC21" s="28"/>
      <c r="HBD21" s="28"/>
      <c r="HBE21" s="28"/>
      <c r="HBF21" s="28"/>
      <c r="HBG21" s="28"/>
      <c r="HBH21" s="28"/>
      <c r="HBI21" s="28"/>
      <c r="HBJ21" s="28"/>
      <c r="HBK21" s="28"/>
      <c r="HBL21" s="28"/>
      <c r="HBM21" s="28"/>
      <c r="HBN21" s="28"/>
      <c r="HBO21" s="28"/>
      <c r="HBP21" s="28"/>
      <c r="HBQ21" s="28"/>
      <c r="HBR21" s="28"/>
      <c r="HBS21" s="28"/>
      <c r="HBT21" s="28"/>
      <c r="HBU21" s="28"/>
      <c r="HBV21" s="28"/>
      <c r="HBW21" s="28"/>
      <c r="HBX21" s="28"/>
      <c r="HBY21" s="28"/>
      <c r="HBZ21" s="28"/>
      <c r="HCA21" s="28"/>
      <c r="HCB21" s="28"/>
      <c r="HCC21" s="28"/>
      <c r="HCD21" s="28"/>
      <c r="HCE21" s="28"/>
      <c r="HCF21" s="28"/>
      <c r="HCG21" s="28"/>
      <c r="HCH21" s="28"/>
      <c r="HCI21" s="28"/>
      <c r="HCJ21" s="28"/>
      <c r="HCK21" s="28"/>
      <c r="HCL21" s="28"/>
      <c r="HCM21" s="28"/>
      <c r="HCN21" s="28"/>
      <c r="HCO21" s="28"/>
      <c r="HCP21" s="28"/>
      <c r="HCQ21" s="28"/>
      <c r="HCR21" s="28"/>
      <c r="HCS21" s="28"/>
      <c r="HCT21" s="28"/>
      <c r="HCU21" s="28"/>
      <c r="HCV21" s="28"/>
      <c r="HCW21" s="28"/>
      <c r="HCX21" s="28"/>
      <c r="HCY21" s="28"/>
      <c r="HCZ21" s="28"/>
      <c r="HDA21" s="28"/>
      <c r="HDB21" s="28"/>
      <c r="HDC21" s="28"/>
      <c r="HDD21" s="28"/>
      <c r="HDE21" s="28"/>
      <c r="HDF21" s="28"/>
      <c r="HDG21" s="28"/>
      <c r="HDH21" s="28"/>
      <c r="HDI21" s="28"/>
      <c r="HDJ21" s="28"/>
      <c r="HDK21" s="28"/>
      <c r="HDL21" s="28"/>
      <c r="HDM21" s="28"/>
      <c r="HDN21" s="28"/>
      <c r="HDO21" s="28"/>
      <c r="HDP21" s="28"/>
      <c r="HDQ21" s="28"/>
      <c r="HDR21" s="28"/>
      <c r="HDS21" s="28"/>
      <c r="HDT21" s="28"/>
      <c r="HDU21" s="28"/>
      <c r="HDV21" s="28"/>
      <c r="HDW21" s="28"/>
      <c r="HDX21" s="28"/>
      <c r="HDY21" s="28"/>
      <c r="HDZ21" s="28"/>
      <c r="HEA21" s="28"/>
      <c r="HEB21" s="28"/>
      <c r="HEC21" s="28"/>
      <c r="HED21" s="28"/>
      <c r="HEE21" s="28"/>
      <c r="HEF21" s="28"/>
      <c r="HEG21" s="28"/>
      <c r="HEH21" s="28"/>
      <c r="HEI21" s="28"/>
      <c r="HEJ21" s="28"/>
      <c r="HEK21" s="28"/>
      <c r="HEL21" s="28"/>
      <c r="HEM21" s="28"/>
      <c r="HEN21" s="28"/>
      <c r="HEO21" s="28"/>
      <c r="HEP21" s="28"/>
      <c r="HEQ21" s="28"/>
      <c r="HER21" s="28"/>
      <c r="HES21" s="28"/>
      <c r="HET21" s="28"/>
      <c r="HEU21" s="28"/>
      <c r="HEV21" s="28"/>
      <c r="HEW21" s="28"/>
      <c r="HEX21" s="28"/>
      <c r="HEY21" s="28"/>
      <c r="HEZ21" s="28"/>
      <c r="HFA21" s="28"/>
      <c r="HFB21" s="28"/>
      <c r="HFC21" s="28"/>
      <c r="HFD21" s="28"/>
      <c r="HFE21" s="28"/>
      <c r="HFF21" s="28"/>
      <c r="HFG21" s="28"/>
      <c r="HFH21" s="28"/>
      <c r="HFI21" s="28"/>
      <c r="HFJ21" s="28"/>
      <c r="HFK21" s="28"/>
      <c r="HFL21" s="28"/>
      <c r="HFM21" s="28"/>
      <c r="HFN21" s="28"/>
      <c r="HFO21" s="28"/>
      <c r="HFP21" s="28"/>
      <c r="HFQ21" s="28"/>
      <c r="HFR21" s="28"/>
      <c r="HFS21" s="28"/>
      <c r="HFT21" s="28"/>
      <c r="HFU21" s="28"/>
      <c r="HFV21" s="28"/>
      <c r="HFW21" s="28"/>
      <c r="HFX21" s="28"/>
      <c r="HFY21" s="28"/>
      <c r="HFZ21" s="28"/>
      <c r="HGA21" s="28"/>
      <c r="HGB21" s="28"/>
      <c r="HGC21" s="28"/>
      <c r="HGD21" s="28"/>
      <c r="HGE21" s="28"/>
      <c r="HGF21" s="28"/>
      <c r="HGG21" s="28"/>
      <c r="HGH21" s="28"/>
      <c r="HGI21" s="28"/>
      <c r="HGJ21" s="28"/>
      <c r="HGK21" s="28"/>
      <c r="HGL21" s="28"/>
      <c r="HGM21" s="28"/>
      <c r="HGN21" s="28"/>
      <c r="HGO21" s="28"/>
      <c r="HGP21" s="28"/>
      <c r="HGQ21" s="28"/>
      <c r="HGR21" s="28"/>
      <c r="HGS21" s="28"/>
      <c r="HGT21" s="28"/>
      <c r="HGU21" s="28"/>
      <c r="HGV21" s="28"/>
      <c r="HGW21" s="28"/>
      <c r="HGX21" s="28"/>
      <c r="HGY21" s="28"/>
      <c r="HGZ21" s="28"/>
      <c r="HHA21" s="28"/>
      <c r="HHB21" s="28"/>
      <c r="HHC21" s="28"/>
      <c r="HHD21" s="28"/>
      <c r="HHE21" s="28"/>
      <c r="HHF21" s="28"/>
      <c r="HHG21" s="28"/>
      <c r="HHH21" s="28"/>
      <c r="HHI21" s="28"/>
      <c r="HHJ21" s="28"/>
      <c r="HHK21" s="28"/>
      <c r="HHL21" s="28"/>
      <c r="HHM21" s="28"/>
      <c r="HHN21" s="28"/>
      <c r="HHO21" s="28"/>
      <c r="HHP21" s="28"/>
      <c r="HHQ21" s="28"/>
      <c r="HHR21" s="28"/>
      <c r="HHS21" s="28"/>
      <c r="HHT21" s="28"/>
      <c r="HHU21" s="28"/>
      <c r="HHV21" s="28"/>
      <c r="HHW21" s="28"/>
      <c r="HHX21" s="28"/>
      <c r="HHY21" s="28"/>
      <c r="HHZ21" s="28"/>
      <c r="HIA21" s="28"/>
      <c r="HIB21" s="28"/>
      <c r="HIC21" s="28"/>
      <c r="HID21" s="28"/>
      <c r="HIE21" s="28"/>
      <c r="HIF21" s="28"/>
      <c r="HIG21" s="28"/>
      <c r="HIH21" s="28"/>
      <c r="HII21" s="28"/>
      <c r="HIJ21" s="28"/>
      <c r="HIK21" s="28"/>
      <c r="HIL21" s="28"/>
      <c r="HIM21" s="28"/>
      <c r="HIN21" s="28"/>
      <c r="HIO21" s="28"/>
      <c r="HIP21" s="28"/>
      <c r="HIQ21" s="28"/>
      <c r="HIR21" s="28"/>
      <c r="HIS21" s="28"/>
      <c r="HIT21" s="28"/>
      <c r="HIU21" s="28"/>
      <c r="HIV21" s="28"/>
      <c r="HIW21" s="28"/>
      <c r="HIX21" s="28"/>
      <c r="HIY21" s="28"/>
      <c r="HIZ21" s="28"/>
      <c r="HJA21" s="28"/>
      <c r="HJB21" s="28"/>
      <c r="HJC21" s="28"/>
      <c r="HJD21" s="28"/>
      <c r="HJE21" s="28"/>
      <c r="HJF21" s="28"/>
      <c r="HJG21" s="28"/>
      <c r="HJH21" s="28"/>
      <c r="HJI21" s="28"/>
      <c r="HJJ21" s="28"/>
      <c r="HJK21" s="28"/>
      <c r="HJL21" s="28"/>
      <c r="HJM21" s="28"/>
      <c r="HJN21" s="28"/>
      <c r="HJO21" s="28"/>
      <c r="HJP21" s="28"/>
      <c r="HJQ21" s="28"/>
      <c r="HJR21" s="28"/>
      <c r="HJS21" s="28"/>
      <c r="HJT21" s="28"/>
      <c r="HJU21" s="28"/>
      <c r="HJV21" s="28"/>
      <c r="HJW21" s="28"/>
      <c r="HJX21" s="28"/>
      <c r="HJY21" s="28"/>
      <c r="HJZ21" s="28"/>
      <c r="HKA21" s="28"/>
      <c r="HKB21" s="28"/>
      <c r="HKC21" s="28"/>
      <c r="HKD21" s="28"/>
      <c r="HKE21" s="28"/>
      <c r="HKF21" s="28"/>
      <c r="HKG21" s="28"/>
      <c r="HKH21" s="28"/>
      <c r="HKI21" s="28"/>
      <c r="HKJ21" s="28"/>
      <c r="HKK21" s="28"/>
      <c r="HKL21" s="28"/>
      <c r="HKM21" s="28"/>
      <c r="HKN21" s="28"/>
      <c r="HKO21" s="28"/>
      <c r="HKP21" s="28"/>
      <c r="HKQ21" s="28"/>
      <c r="HKR21" s="28"/>
      <c r="HKS21" s="28"/>
      <c r="HKT21" s="28"/>
      <c r="HKU21" s="28"/>
      <c r="HKV21" s="28"/>
      <c r="HKW21" s="28"/>
      <c r="HKX21" s="28"/>
      <c r="HKY21" s="28"/>
      <c r="HKZ21" s="28"/>
      <c r="HLA21" s="28"/>
      <c r="HLB21" s="28"/>
      <c r="HLC21" s="28"/>
      <c r="HLD21" s="28"/>
      <c r="HLE21" s="28"/>
      <c r="HLF21" s="28"/>
      <c r="HLG21" s="28"/>
      <c r="HLH21" s="28"/>
      <c r="HLI21" s="28"/>
      <c r="HLJ21" s="28"/>
      <c r="HLK21" s="28"/>
      <c r="HLL21" s="28"/>
      <c r="HLM21" s="28"/>
      <c r="HLN21" s="28"/>
      <c r="HLO21" s="28"/>
      <c r="HLP21" s="28"/>
      <c r="HLQ21" s="28"/>
      <c r="HLR21" s="28"/>
      <c r="HLS21" s="28"/>
      <c r="HLT21" s="28"/>
      <c r="HLU21" s="28"/>
      <c r="HLV21" s="28"/>
      <c r="HLW21" s="28"/>
      <c r="HLX21" s="28"/>
      <c r="HLY21" s="28"/>
      <c r="HLZ21" s="28"/>
      <c r="HMA21" s="28"/>
      <c r="HMB21" s="28"/>
      <c r="HMC21" s="28"/>
      <c r="HMD21" s="28"/>
      <c r="HME21" s="28"/>
      <c r="HMF21" s="28"/>
      <c r="HMG21" s="28"/>
      <c r="HMH21" s="28"/>
      <c r="HMI21" s="28"/>
      <c r="HMJ21" s="28"/>
      <c r="HMK21" s="28"/>
      <c r="HML21" s="28"/>
      <c r="HMM21" s="28"/>
      <c r="HMN21" s="28"/>
      <c r="HMO21" s="28"/>
      <c r="HMP21" s="28"/>
      <c r="HMQ21" s="28"/>
      <c r="HMR21" s="28"/>
      <c r="HMS21" s="28"/>
      <c r="HMT21" s="28"/>
      <c r="HMU21" s="28"/>
      <c r="HMV21" s="28"/>
      <c r="HMW21" s="28"/>
      <c r="HMX21" s="28"/>
      <c r="HMY21" s="28"/>
      <c r="HMZ21" s="28"/>
      <c r="HNA21" s="28"/>
      <c r="HNB21" s="28"/>
      <c r="HNC21" s="28"/>
      <c r="HND21" s="28"/>
      <c r="HNE21" s="28"/>
      <c r="HNF21" s="28"/>
      <c r="HNG21" s="28"/>
      <c r="HNH21" s="28"/>
      <c r="HNI21" s="28"/>
      <c r="HNJ21" s="28"/>
      <c r="HNK21" s="28"/>
      <c r="HNL21" s="28"/>
      <c r="HNM21" s="28"/>
      <c r="HNN21" s="28"/>
      <c r="HNO21" s="28"/>
      <c r="HNP21" s="28"/>
      <c r="HNQ21" s="28"/>
      <c r="HNR21" s="28"/>
      <c r="HNS21" s="28"/>
      <c r="HNT21" s="28"/>
      <c r="HNU21" s="28"/>
      <c r="HNV21" s="28"/>
      <c r="HNW21" s="28"/>
      <c r="HNX21" s="28"/>
      <c r="HNY21" s="28"/>
      <c r="HNZ21" s="28"/>
      <c r="HOA21" s="28"/>
      <c r="HOB21" s="28"/>
      <c r="HOC21" s="28"/>
      <c r="HOD21" s="28"/>
      <c r="HOE21" s="28"/>
      <c r="HOF21" s="28"/>
      <c r="HOG21" s="28"/>
      <c r="HOH21" s="28"/>
      <c r="HOI21" s="28"/>
      <c r="HOJ21" s="28"/>
      <c r="HOK21" s="28"/>
      <c r="HOL21" s="28"/>
      <c r="HOM21" s="28"/>
      <c r="HON21" s="28"/>
      <c r="HOO21" s="28"/>
      <c r="HOP21" s="28"/>
      <c r="HOQ21" s="28"/>
      <c r="HOR21" s="28"/>
      <c r="HOS21" s="28"/>
      <c r="HOT21" s="28"/>
      <c r="HOU21" s="28"/>
      <c r="HOV21" s="28"/>
      <c r="HOW21" s="28"/>
      <c r="HOX21" s="28"/>
      <c r="HOY21" s="28"/>
      <c r="HOZ21" s="28"/>
      <c r="HPA21" s="28"/>
      <c r="HPB21" s="28"/>
      <c r="HPC21" s="28"/>
      <c r="HPD21" s="28"/>
      <c r="HPE21" s="28"/>
      <c r="HPF21" s="28"/>
      <c r="HPG21" s="28"/>
      <c r="HPH21" s="28"/>
      <c r="HPI21" s="28"/>
      <c r="HPJ21" s="28"/>
      <c r="HPK21" s="28"/>
      <c r="HPL21" s="28"/>
      <c r="HPM21" s="28"/>
      <c r="HPN21" s="28"/>
      <c r="HPO21" s="28"/>
      <c r="HPP21" s="28"/>
      <c r="HPQ21" s="28"/>
      <c r="HPR21" s="28"/>
      <c r="HPS21" s="28"/>
      <c r="HPT21" s="28"/>
      <c r="HPU21" s="28"/>
      <c r="HPV21" s="28"/>
      <c r="HPW21" s="28"/>
      <c r="HPX21" s="28"/>
      <c r="HPY21" s="28"/>
      <c r="HPZ21" s="28"/>
      <c r="HQA21" s="28"/>
      <c r="HQB21" s="28"/>
      <c r="HQC21" s="28"/>
      <c r="HQD21" s="28"/>
      <c r="HQE21" s="28"/>
      <c r="HQF21" s="28"/>
      <c r="HQG21" s="28"/>
      <c r="HQH21" s="28"/>
      <c r="HQI21" s="28"/>
      <c r="HQJ21" s="28"/>
      <c r="HQK21" s="28"/>
      <c r="HQL21" s="28"/>
      <c r="HQM21" s="28"/>
      <c r="HQN21" s="28"/>
      <c r="HQO21" s="28"/>
      <c r="HQP21" s="28"/>
      <c r="HQQ21" s="28"/>
      <c r="HQR21" s="28"/>
      <c r="HQS21" s="28"/>
      <c r="HQT21" s="28"/>
      <c r="HQU21" s="28"/>
      <c r="HQV21" s="28"/>
      <c r="HQW21" s="28"/>
      <c r="HQX21" s="28"/>
      <c r="HQY21" s="28"/>
      <c r="HQZ21" s="28"/>
      <c r="HRA21" s="28"/>
      <c r="HRB21" s="28"/>
      <c r="HRC21" s="28"/>
      <c r="HRD21" s="28"/>
      <c r="HRE21" s="28"/>
      <c r="HRF21" s="28"/>
      <c r="HRG21" s="28"/>
      <c r="HRH21" s="28"/>
      <c r="HRI21" s="28"/>
      <c r="HRJ21" s="28"/>
      <c r="HRK21" s="28"/>
      <c r="HRL21" s="28"/>
      <c r="HRM21" s="28"/>
      <c r="HRN21" s="28"/>
      <c r="HRO21" s="28"/>
      <c r="HRP21" s="28"/>
      <c r="HRQ21" s="28"/>
      <c r="HRR21" s="28"/>
      <c r="HRS21" s="28"/>
      <c r="HRT21" s="28"/>
      <c r="HRU21" s="28"/>
      <c r="HRV21" s="28"/>
      <c r="HRW21" s="28"/>
      <c r="HRX21" s="28"/>
      <c r="HRY21" s="28"/>
      <c r="HRZ21" s="28"/>
      <c r="HSA21" s="28"/>
      <c r="HSB21" s="28"/>
      <c r="HSC21" s="28"/>
      <c r="HSD21" s="28"/>
      <c r="HSE21" s="28"/>
      <c r="HSF21" s="28"/>
      <c r="HSG21" s="28"/>
      <c r="HSH21" s="28"/>
      <c r="HSI21" s="28"/>
      <c r="HSJ21" s="28"/>
      <c r="HSK21" s="28"/>
      <c r="HSL21" s="28"/>
      <c r="HSM21" s="28"/>
      <c r="HSN21" s="28"/>
      <c r="HSO21" s="28"/>
      <c r="HSP21" s="28"/>
      <c r="HSQ21" s="28"/>
      <c r="HSR21" s="28"/>
      <c r="HSS21" s="28"/>
      <c r="HST21" s="28"/>
      <c r="HSU21" s="28"/>
      <c r="HSV21" s="28"/>
      <c r="HSW21" s="28"/>
      <c r="HSX21" s="28"/>
      <c r="HSY21" s="28"/>
      <c r="HSZ21" s="28"/>
      <c r="HTA21" s="28"/>
      <c r="HTB21" s="28"/>
      <c r="HTC21" s="28"/>
      <c r="HTD21" s="28"/>
      <c r="HTE21" s="28"/>
      <c r="HTF21" s="28"/>
      <c r="HTG21" s="28"/>
      <c r="HTH21" s="28"/>
      <c r="HTI21" s="28"/>
      <c r="HTJ21" s="28"/>
      <c r="HTK21" s="28"/>
      <c r="HTL21" s="28"/>
      <c r="HTM21" s="28"/>
      <c r="HTN21" s="28"/>
      <c r="HTO21" s="28"/>
      <c r="HTP21" s="28"/>
      <c r="HTQ21" s="28"/>
      <c r="HTR21" s="28"/>
      <c r="HTS21" s="28"/>
      <c r="HTT21" s="28"/>
      <c r="HTU21" s="28"/>
      <c r="HTV21" s="28"/>
      <c r="HTW21" s="28"/>
      <c r="HTX21" s="28"/>
      <c r="HTY21" s="28"/>
      <c r="HTZ21" s="28"/>
      <c r="HUA21" s="28"/>
      <c r="HUB21" s="28"/>
      <c r="HUC21" s="28"/>
      <c r="HUD21" s="28"/>
      <c r="HUE21" s="28"/>
      <c r="HUF21" s="28"/>
      <c r="HUG21" s="28"/>
      <c r="HUH21" s="28"/>
      <c r="HUI21" s="28"/>
      <c r="HUJ21" s="28"/>
      <c r="HUK21" s="28"/>
      <c r="HUL21" s="28"/>
      <c r="HUM21" s="28"/>
      <c r="HUN21" s="28"/>
      <c r="HUO21" s="28"/>
      <c r="HUP21" s="28"/>
      <c r="HUQ21" s="28"/>
      <c r="HUR21" s="28"/>
      <c r="HUS21" s="28"/>
      <c r="HUT21" s="28"/>
      <c r="HUU21" s="28"/>
      <c r="HUV21" s="28"/>
      <c r="HUW21" s="28"/>
      <c r="HUX21" s="28"/>
      <c r="HUY21" s="28"/>
      <c r="HUZ21" s="28"/>
      <c r="HVA21" s="28"/>
      <c r="HVB21" s="28"/>
      <c r="HVC21" s="28"/>
      <c r="HVD21" s="28"/>
      <c r="HVE21" s="28"/>
      <c r="HVF21" s="28"/>
      <c r="HVG21" s="28"/>
      <c r="HVH21" s="28"/>
      <c r="HVI21" s="28"/>
      <c r="HVJ21" s="28"/>
      <c r="HVK21" s="28"/>
      <c r="HVL21" s="28"/>
      <c r="HVM21" s="28"/>
      <c r="HVN21" s="28"/>
      <c r="HVO21" s="28"/>
      <c r="HVP21" s="28"/>
      <c r="HVQ21" s="28"/>
      <c r="HVR21" s="28"/>
      <c r="HVS21" s="28"/>
      <c r="HVT21" s="28"/>
      <c r="HVU21" s="28"/>
      <c r="HVV21" s="28"/>
      <c r="HVW21" s="28"/>
      <c r="HVX21" s="28"/>
      <c r="HVY21" s="28"/>
      <c r="HVZ21" s="28"/>
      <c r="HWA21" s="28"/>
      <c r="HWB21" s="28"/>
      <c r="HWC21" s="28"/>
      <c r="HWD21" s="28"/>
      <c r="HWE21" s="28"/>
      <c r="HWF21" s="28"/>
      <c r="HWG21" s="28"/>
      <c r="HWH21" s="28"/>
      <c r="HWI21" s="28"/>
      <c r="HWJ21" s="28"/>
      <c r="HWK21" s="28"/>
      <c r="HWL21" s="28"/>
      <c r="HWM21" s="28"/>
      <c r="HWN21" s="28"/>
      <c r="HWO21" s="28"/>
      <c r="HWP21" s="28"/>
      <c r="HWQ21" s="28"/>
      <c r="HWR21" s="28"/>
      <c r="HWS21" s="28"/>
      <c r="HWT21" s="28"/>
      <c r="HWU21" s="28"/>
      <c r="HWV21" s="28"/>
      <c r="HWW21" s="28"/>
      <c r="HWX21" s="28"/>
      <c r="HWY21" s="28"/>
      <c r="HWZ21" s="28"/>
      <c r="HXA21" s="28"/>
      <c r="HXB21" s="28"/>
      <c r="HXC21" s="28"/>
      <c r="HXD21" s="28"/>
      <c r="HXE21" s="28"/>
      <c r="HXF21" s="28"/>
      <c r="HXG21" s="28"/>
      <c r="HXH21" s="28"/>
      <c r="HXI21" s="28"/>
      <c r="HXJ21" s="28"/>
      <c r="HXK21" s="28"/>
      <c r="HXL21" s="28"/>
      <c r="HXM21" s="28"/>
      <c r="HXN21" s="28"/>
      <c r="HXO21" s="28"/>
      <c r="HXP21" s="28"/>
      <c r="HXQ21" s="28"/>
      <c r="HXR21" s="28"/>
      <c r="HXS21" s="28"/>
      <c r="HXT21" s="28"/>
      <c r="HXU21" s="28"/>
      <c r="HXV21" s="28"/>
      <c r="HXW21" s="28"/>
      <c r="HXX21" s="28"/>
      <c r="HXY21" s="28"/>
      <c r="HXZ21" s="28"/>
      <c r="HYA21" s="28"/>
      <c r="HYB21" s="28"/>
      <c r="HYC21" s="28"/>
      <c r="HYD21" s="28"/>
      <c r="HYE21" s="28"/>
      <c r="HYF21" s="28"/>
      <c r="HYG21" s="28"/>
      <c r="HYH21" s="28"/>
      <c r="HYI21" s="28"/>
      <c r="HYJ21" s="28"/>
      <c r="HYK21" s="28"/>
      <c r="HYL21" s="28"/>
      <c r="HYM21" s="28"/>
      <c r="HYN21" s="28"/>
      <c r="HYO21" s="28"/>
      <c r="HYP21" s="28"/>
      <c r="HYQ21" s="28"/>
      <c r="HYR21" s="28"/>
      <c r="HYS21" s="28"/>
      <c r="HYT21" s="28"/>
      <c r="HYU21" s="28"/>
      <c r="HYV21" s="28"/>
      <c r="HYW21" s="28"/>
      <c r="HYX21" s="28"/>
      <c r="HYY21" s="28"/>
      <c r="HYZ21" s="28"/>
      <c r="HZA21" s="28"/>
      <c r="HZB21" s="28"/>
      <c r="HZC21" s="28"/>
      <c r="HZD21" s="28"/>
      <c r="HZE21" s="28"/>
      <c r="HZF21" s="28"/>
      <c r="HZG21" s="28"/>
      <c r="HZH21" s="28"/>
      <c r="HZI21" s="28"/>
      <c r="HZJ21" s="28"/>
      <c r="HZK21" s="28"/>
      <c r="HZL21" s="28"/>
      <c r="HZM21" s="28"/>
      <c r="HZN21" s="28"/>
      <c r="HZO21" s="28"/>
      <c r="HZP21" s="28"/>
      <c r="HZQ21" s="28"/>
      <c r="HZR21" s="28"/>
      <c r="HZS21" s="28"/>
      <c r="HZT21" s="28"/>
      <c r="HZU21" s="28"/>
      <c r="HZV21" s="28"/>
      <c r="HZW21" s="28"/>
      <c r="HZX21" s="28"/>
      <c r="HZY21" s="28"/>
      <c r="HZZ21" s="28"/>
      <c r="IAA21" s="28"/>
      <c r="IAB21" s="28"/>
      <c r="IAC21" s="28"/>
      <c r="IAD21" s="28"/>
      <c r="IAE21" s="28"/>
      <c r="IAF21" s="28"/>
      <c r="IAG21" s="28"/>
      <c r="IAH21" s="28"/>
      <c r="IAI21" s="28"/>
      <c r="IAJ21" s="28"/>
      <c r="IAK21" s="28"/>
      <c r="IAL21" s="28"/>
      <c r="IAM21" s="28"/>
      <c r="IAN21" s="28"/>
      <c r="IAO21" s="28"/>
      <c r="IAP21" s="28"/>
      <c r="IAQ21" s="28"/>
      <c r="IAR21" s="28"/>
      <c r="IAS21" s="28"/>
      <c r="IAT21" s="28"/>
      <c r="IAU21" s="28"/>
      <c r="IAV21" s="28"/>
      <c r="IAW21" s="28"/>
      <c r="IAX21" s="28"/>
      <c r="IAY21" s="28"/>
      <c r="IAZ21" s="28"/>
      <c r="IBA21" s="28"/>
      <c r="IBB21" s="28"/>
      <c r="IBC21" s="28"/>
      <c r="IBD21" s="28"/>
      <c r="IBE21" s="28"/>
      <c r="IBF21" s="28"/>
      <c r="IBG21" s="28"/>
      <c r="IBH21" s="28"/>
      <c r="IBI21" s="28"/>
      <c r="IBJ21" s="28"/>
      <c r="IBK21" s="28"/>
      <c r="IBL21" s="28"/>
      <c r="IBM21" s="28"/>
      <c r="IBN21" s="28"/>
      <c r="IBO21" s="28"/>
      <c r="IBP21" s="28"/>
      <c r="IBQ21" s="28"/>
      <c r="IBR21" s="28"/>
      <c r="IBS21" s="28"/>
      <c r="IBT21" s="28"/>
      <c r="IBU21" s="28"/>
      <c r="IBV21" s="28"/>
      <c r="IBW21" s="28"/>
      <c r="IBX21" s="28"/>
      <c r="IBY21" s="28"/>
      <c r="IBZ21" s="28"/>
      <c r="ICA21" s="28"/>
      <c r="ICB21" s="28"/>
      <c r="ICC21" s="28"/>
      <c r="ICD21" s="28"/>
      <c r="ICE21" s="28"/>
      <c r="ICF21" s="28"/>
      <c r="ICG21" s="28"/>
      <c r="ICH21" s="28"/>
      <c r="ICI21" s="28"/>
      <c r="ICJ21" s="28"/>
      <c r="ICK21" s="28"/>
      <c r="ICL21" s="28"/>
      <c r="ICM21" s="28"/>
      <c r="ICN21" s="28"/>
      <c r="ICO21" s="28"/>
      <c r="ICP21" s="28"/>
      <c r="ICQ21" s="28"/>
      <c r="ICR21" s="28"/>
      <c r="ICS21" s="28"/>
      <c r="ICT21" s="28"/>
      <c r="ICU21" s="28"/>
      <c r="ICV21" s="28"/>
      <c r="ICW21" s="28"/>
      <c r="ICX21" s="28"/>
      <c r="ICY21" s="28"/>
      <c r="ICZ21" s="28"/>
      <c r="IDA21" s="28"/>
      <c r="IDB21" s="28"/>
      <c r="IDC21" s="28"/>
      <c r="IDD21" s="28"/>
      <c r="IDE21" s="28"/>
      <c r="IDF21" s="28"/>
      <c r="IDG21" s="28"/>
      <c r="IDH21" s="28"/>
      <c r="IDI21" s="28"/>
      <c r="IDJ21" s="28"/>
      <c r="IDK21" s="28"/>
      <c r="IDL21" s="28"/>
      <c r="IDM21" s="28"/>
      <c r="IDN21" s="28"/>
      <c r="IDO21" s="28"/>
      <c r="IDP21" s="28"/>
      <c r="IDQ21" s="28"/>
      <c r="IDR21" s="28"/>
      <c r="IDS21" s="28"/>
      <c r="IDT21" s="28"/>
      <c r="IDU21" s="28"/>
      <c r="IDV21" s="28"/>
      <c r="IDW21" s="28"/>
      <c r="IDX21" s="28"/>
      <c r="IDY21" s="28"/>
      <c r="IDZ21" s="28"/>
      <c r="IEA21" s="28"/>
      <c r="IEB21" s="28"/>
      <c r="IEC21" s="28"/>
      <c r="IED21" s="28"/>
      <c r="IEE21" s="28"/>
      <c r="IEF21" s="28"/>
      <c r="IEG21" s="28"/>
      <c r="IEH21" s="28"/>
      <c r="IEI21" s="28"/>
      <c r="IEJ21" s="28"/>
      <c r="IEK21" s="28"/>
      <c r="IEL21" s="28"/>
      <c r="IEM21" s="28"/>
      <c r="IEN21" s="28"/>
      <c r="IEO21" s="28"/>
      <c r="IEP21" s="28"/>
      <c r="IEQ21" s="28"/>
      <c r="IER21" s="28"/>
      <c r="IES21" s="28"/>
      <c r="IET21" s="28"/>
      <c r="IEU21" s="28"/>
      <c r="IEV21" s="28"/>
      <c r="IEW21" s="28"/>
      <c r="IEX21" s="28"/>
      <c r="IEY21" s="28"/>
      <c r="IEZ21" s="28"/>
      <c r="IFA21" s="28"/>
      <c r="IFB21" s="28"/>
      <c r="IFC21" s="28"/>
      <c r="IFD21" s="28"/>
      <c r="IFE21" s="28"/>
      <c r="IFF21" s="28"/>
      <c r="IFG21" s="28"/>
      <c r="IFH21" s="28"/>
      <c r="IFI21" s="28"/>
      <c r="IFJ21" s="28"/>
      <c r="IFK21" s="28"/>
      <c r="IFL21" s="28"/>
      <c r="IFM21" s="28"/>
      <c r="IFN21" s="28"/>
      <c r="IFO21" s="28"/>
      <c r="IFP21" s="28"/>
      <c r="IFQ21" s="28"/>
      <c r="IFR21" s="28"/>
      <c r="IFS21" s="28"/>
      <c r="IFT21" s="28"/>
      <c r="IFU21" s="28"/>
      <c r="IFV21" s="28"/>
      <c r="IFW21" s="28"/>
      <c r="IFX21" s="28"/>
      <c r="IFY21" s="28"/>
      <c r="IFZ21" s="28"/>
      <c r="IGA21" s="28"/>
      <c r="IGB21" s="28"/>
      <c r="IGC21" s="28"/>
      <c r="IGD21" s="28"/>
      <c r="IGE21" s="28"/>
      <c r="IGF21" s="28"/>
      <c r="IGG21" s="28"/>
      <c r="IGH21" s="28"/>
      <c r="IGI21" s="28"/>
      <c r="IGJ21" s="28"/>
      <c r="IGK21" s="28"/>
      <c r="IGL21" s="28"/>
      <c r="IGM21" s="28"/>
      <c r="IGN21" s="28"/>
      <c r="IGO21" s="28"/>
      <c r="IGP21" s="28"/>
      <c r="IGQ21" s="28"/>
      <c r="IGR21" s="28"/>
      <c r="IGS21" s="28"/>
      <c r="IGT21" s="28"/>
      <c r="IGU21" s="28"/>
      <c r="IGV21" s="28"/>
      <c r="IGW21" s="28"/>
      <c r="IGX21" s="28"/>
      <c r="IGY21" s="28"/>
      <c r="IGZ21" s="28"/>
      <c r="IHA21" s="28"/>
      <c r="IHB21" s="28"/>
      <c r="IHC21" s="28"/>
      <c r="IHD21" s="28"/>
      <c r="IHE21" s="28"/>
      <c r="IHF21" s="28"/>
      <c r="IHG21" s="28"/>
      <c r="IHH21" s="28"/>
      <c r="IHI21" s="28"/>
      <c r="IHJ21" s="28"/>
      <c r="IHK21" s="28"/>
      <c r="IHL21" s="28"/>
      <c r="IHM21" s="28"/>
      <c r="IHN21" s="28"/>
      <c r="IHO21" s="28"/>
      <c r="IHP21" s="28"/>
      <c r="IHQ21" s="28"/>
      <c r="IHR21" s="28"/>
      <c r="IHS21" s="28"/>
      <c r="IHT21" s="28"/>
      <c r="IHU21" s="28"/>
      <c r="IHV21" s="28"/>
      <c r="IHW21" s="28"/>
      <c r="IHX21" s="28"/>
      <c r="IHY21" s="28"/>
      <c r="IHZ21" s="28"/>
      <c r="IIA21" s="28"/>
      <c r="IIB21" s="28"/>
      <c r="IIC21" s="28"/>
      <c r="IID21" s="28"/>
      <c r="IIE21" s="28"/>
      <c r="IIF21" s="28"/>
      <c r="IIG21" s="28"/>
      <c r="IIH21" s="28"/>
      <c r="III21" s="28"/>
      <c r="IIJ21" s="28"/>
      <c r="IIK21" s="28"/>
      <c r="IIL21" s="28"/>
      <c r="IIM21" s="28"/>
      <c r="IIN21" s="28"/>
      <c r="IIO21" s="28"/>
      <c r="IIP21" s="28"/>
      <c r="IIQ21" s="28"/>
      <c r="IIR21" s="28"/>
      <c r="IIS21" s="28"/>
      <c r="IIT21" s="28"/>
      <c r="IIU21" s="28"/>
      <c r="IIV21" s="28"/>
      <c r="IIW21" s="28"/>
      <c r="IIX21" s="28"/>
      <c r="IIY21" s="28"/>
      <c r="IIZ21" s="28"/>
      <c r="IJA21" s="28"/>
      <c r="IJB21" s="28"/>
      <c r="IJC21" s="28"/>
      <c r="IJD21" s="28"/>
      <c r="IJE21" s="28"/>
      <c r="IJF21" s="28"/>
      <c r="IJG21" s="28"/>
      <c r="IJH21" s="28"/>
      <c r="IJI21" s="28"/>
      <c r="IJJ21" s="28"/>
      <c r="IJK21" s="28"/>
      <c r="IJL21" s="28"/>
      <c r="IJM21" s="28"/>
      <c r="IJN21" s="28"/>
      <c r="IJO21" s="28"/>
      <c r="IJP21" s="28"/>
      <c r="IJQ21" s="28"/>
      <c r="IJR21" s="28"/>
      <c r="IJS21" s="28"/>
      <c r="IJT21" s="28"/>
      <c r="IJU21" s="28"/>
      <c r="IJV21" s="28"/>
      <c r="IJW21" s="28"/>
      <c r="IJX21" s="28"/>
      <c r="IJY21" s="28"/>
      <c r="IJZ21" s="28"/>
      <c r="IKA21" s="28"/>
      <c r="IKB21" s="28"/>
      <c r="IKC21" s="28"/>
      <c r="IKD21" s="28"/>
      <c r="IKE21" s="28"/>
      <c r="IKF21" s="28"/>
      <c r="IKG21" s="28"/>
      <c r="IKH21" s="28"/>
      <c r="IKI21" s="28"/>
      <c r="IKJ21" s="28"/>
      <c r="IKK21" s="28"/>
      <c r="IKL21" s="28"/>
      <c r="IKM21" s="28"/>
      <c r="IKN21" s="28"/>
      <c r="IKO21" s="28"/>
      <c r="IKP21" s="28"/>
      <c r="IKQ21" s="28"/>
      <c r="IKR21" s="28"/>
      <c r="IKS21" s="28"/>
      <c r="IKT21" s="28"/>
      <c r="IKU21" s="28"/>
      <c r="IKV21" s="28"/>
      <c r="IKW21" s="28"/>
      <c r="IKX21" s="28"/>
      <c r="IKY21" s="28"/>
      <c r="IKZ21" s="28"/>
      <c r="ILA21" s="28"/>
      <c r="ILB21" s="28"/>
      <c r="ILC21" s="28"/>
      <c r="ILD21" s="28"/>
      <c r="ILE21" s="28"/>
      <c r="ILF21" s="28"/>
      <c r="ILG21" s="28"/>
      <c r="ILH21" s="28"/>
      <c r="ILI21" s="28"/>
      <c r="ILJ21" s="28"/>
      <c r="ILK21" s="28"/>
      <c r="ILL21" s="28"/>
      <c r="ILM21" s="28"/>
      <c r="ILN21" s="28"/>
      <c r="ILO21" s="28"/>
      <c r="ILP21" s="28"/>
      <c r="ILQ21" s="28"/>
      <c r="ILR21" s="28"/>
      <c r="ILS21" s="28"/>
      <c r="ILT21" s="28"/>
      <c r="ILU21" s="28"/>
      <c r="ILV21" s="28"/>
      <c r="ILW21" s="28"/>
      <c r="ILX21" s="28"/>
      <c r="ILY21" s="28"/>
      <c r="ILZ21" s="28"/>
      <c r="IMA21" s="28"/>
      <c r="IMB21" s="28"/>
      <c r="IMC21" s="28"/>
      <c r="IMD21" s="28"/>
      <c r="IME21" s="28"/>
      <c r="IMF21" s="28"/>
      <c r="IMG21" s="28"/>
      <c r="IMH21" s="28"/>
      <c r="IMI21" s="28"/>
      <c r="IMJ21" s="28"/>
      <c r="IMK21" s="28"/>
      <c r="IML21" s="28"/>
      <c r="IMM21" s="28"/>
      <c r="IMN21" s="28"/>
      <c r="IMO21" s="28"/>
      <c r="IMP21" s="28"/>
      <c r="IMQ21" s="28"/>
      <c r="IMR21" s="28"/>
      <c r="IMS21" s="28"/>
      <c r="IMT21" s="28"/>
      <c r="IMU21" s="28"/>
      <c r="IMV21" s="28"/>
      <c r="IMW21" s="28"/>
      <c r="IMX21" s="28"/>
      <c r="IMY21" s="28"/>
      <c r="IMZ21" s="28"/>
      <c r="INA21" s="28"/>
      <c r="INB21" s="28"/>
      <c r="INC21" s="28"/>
      <c r="IND21" s="28"/>
      <c r="INE21" s="28"/>
      <c r="INF21" s="28"/>
      <c r="ING21" s="28"/>
      <c r="INH21" s="28"/>
      <c r="INI21" s="28"/>
      <c r="INJ21" s="28"/>
      <c r="INK21" s="28"/>
      <c r="INL21" s="28"/>
      <c r="INM21" s="28"/>
      <c r="INN21" s="28"/>
      <c r="INO21" s="28"/>
      <c r="INP21" s="28"/>
      <c r="INQ21" s="28"/>
      <c r="INR21" s="28"/>
      <c r="INS21" s="28"/>
      <c r="INT21" s="28"/>
      <c r="INU21" s="28"/>
      <c r="INV21" s="28"/>
      <c r="INW21" s="28"/>
      <c r="INX21" s="28"/>
      <c r="INY21" s="28"/>
      <c r="INZ21" s="28"/>
      <c r="IOA21" s="28"/>
      <c r="IOB21" s="28"/>
      <c r="IOC21" s="28"/>
      <c r="IOD21" s="28"/>
      <c r="IOE21" s="28"/>
      <c r="IOF21" s="28"/>
      <c r="IOG21" s="28"/>
      <c r="IOH21" s="28"/>
      <c r="IOI21" s="28"/>
      <c r="IOJ21" s="28"/>
      <c r="IOK21" s="28"/>
      <c r="IOL21" s="28"/>
      <c r="IOM21" s="28"/>
      <c r="ION21" s="28"/>
      <c r="IOO21" s="28"/>
      <c r="IOP21" s="28"/>
      <c r="IOQ21" s="28"/>
      <c r="IOR21" s="28"/>
      <c r="IOS21" s="28"/>
      <c r="IOT21" s="28"/>
      <c r="IOU21" s="28"/>
      <c r="IOV21" s="28"/>
      <c r="IOW21" s="28"/>
      <c r="IOX21" s="28"/>
      <c r="IOY21" s="28"/>
      <c r="IOZ21" s="28"/>
      <c r="IPA21" s="28"/>
      <c r="IPB21" s="28"/>
      <c r="IPC21" s="28"/>
      <c r="IPD21" s="28"/>
      <c r="IPE21" s="28"/>
      <c r="IPF21" s="28"/>
      <c r="IPG21" s="28"/>
      <c r="IPH21" s="28"/>
      <c r="IPI21" s="28"/>
      <c r="IPJ21" s="28"/>
      <c r="IPK21" s="28"/>
      <c r="IPL21" s="28"/>
      <c r="IPM21" s="28"/>
      <c r="IPN21" s="28"/>
      <c r="IPO21" s="28"/>
      <c r="IPP21" s="28"/>
      <c r="IPQ21" s="28"/>
      <c r="IPR21" s="28"/>
      <c r="IPS21" s="28"/>
      <c r="IPT21" s="28"/>
      <c r="IPU21" s="28"/>
      <c r="IPV21" s="28"/>
      <c r="IPW21" s="28"/>
      <c r="IPX21" s="28"/>
      <c r="IPY21" s="28"/>
      <c r="IPZ21" s="28"/>
      <c r="IQA21" s="28"/>
      <c r="IQB21" s="28"/>
      <c r="IQC21" s="28"/>
      <c r="IQD21" s="28"/>
      <c r="IQE21" s="28"/>
      <c r="IQF21" s="28"/>
      <c r="IQG21" s="28"/>
      <c r="IQH21" s="28"/>
      <c r="IQI21" s="28"/>
      <c r="IQJ21" s="28"/>
      <c r="IQK21" s="28"/>
      <c r="IQL21" s="28"/>
      <c r="IQM21" s="28"/>
      <c r="IQN21" s="28"/>
      <c r="IQO21" s="28"/>
      <c r="IQP21" s="28"/>
      <c r="IQQ21" s="28"/>
      <c r="IQR21" s="28"/>
      <c r="IQS21" s="28"/>
      <c r="IQT21" s="28"/>
      <c r="IQU21" s="28"/>
      <c r="IQV21" s="28"/>
      <c r="IQW21" s="28"/>
      <c r="IQX21" s="28"/>
      <c r="IQY21" s="28"/>
      <c r="IQZ21" s="28"/>
      <c r="IRA21" s="28"/>
      <c r="IRB21" s="28"/>
      <c r="IRC21" s="28"/>
      <c r="IRD21" s="28"/>
      <c r="IRE21" s="28"/>
      <c r="IRF21" s="28"/>
      <c r="IRG21" s="28"/>
      <c r="IRH21" s="28"/>
      <c r="IRI21" s="28"/>
      <c r="IRJ21" s="28"/>
      <c r="IRK21" s="28"/>
      <c r="IRL21" s="28"/>
      <c r="IRM21" s="28"/>
      <c r="IRN21" s="28"/>
      <c r="IRO21" s="28"/>
      <c r="IRP21" s="28"/>
      <c r="IRQ21" s="28"/>
      <c r="IRR21" s="28"/>
      <c r="IRS21" s="28"/>
      <c r="IRT21" s="28"/>
      <c r="IRU21" s="28"/>
      <c r="IRV21" s="28"/>
      <c r="IRW21" s="28"/>
      <c r="IRX21" s="28"/>
      <c r="IRY21" s="28"/>
      <c r="IRZ21" s="28"/>
      <c r="ISA21" s="28"/>
      <c r="ISB21" s="28"/>
      <c r="ISC21" s="28"/>
      <c r="ISD21" s="28"/>
      <c r="ISE21" s="28"/>
      <c r="ISF21" s="28"/>
      <c r="ISG21" s="28"/>
      <c r="ISH21" s="28"/>
      <c r="ISI21" s="28"/>
      <c r="ISJ21" s="28"/>
      <c r="ISK21" s="28"/>
      <c r="ISL21" s="28"/>
      <c r="ISM21" s="28"/>
      <c r="ISN21" s="28"/>
      <c r="ISO21" s="28"/>
      <c r="ISP21" s="28"/>
      <c r="ISQ21" s="28"/>
      <c r="ISR21" s="28"/>
      <c r="ISS21" s="28"/>
      <c r="IST21" s="28"/>
      <c r="ISU21" s="28"/>
      <c r="ISV21" s="28"/>
      <c r="ISW21" s="28"/>
      <c r="ISX21" s="28"/>
      <c r="ISY21" s="28"/>
      <c r="ISZ21" s="28"/>
      <c r="ITA21" s="28"/>
      <c r="ITB21" s="28"/>
      <c r="ITC21" s="28"/>
      <c r="ITD21" s="28"/>
      <c r="ITE21" s="28"/>
      <c r="ITF21" s="28"/>
      <c r="ITG21" s="28"/>
      <c r="ITH21" s="28"/>
      <c r="ITI21" s="28"/>
      <c r="ITJ21" s="28"/>
      <c r="ITK21" s="28"/>
      <c r="ITL21" s="28"/>
      <c r="ITM21" s="28"/>
      <c r="ITN21" s="28"/>
      <c r="ITO21" s="28"/>
      <c r="ITP21" s="28"/>
      <c r="ITQ21" s="28"/>
      <c r="ITR21" s="28"/>
      <c r="ITS21" s="28"/>
      <c r="ITT21" s="28"/>
      <c r="ITU21" s="28"/>
      <c r="ITV21" s="28"/>
      <c r="ITW21" s="28"/>
      <c r="ITX21" s="28"/>
      <c r="ITY21" s="28"/>
      <c r="ITZ21" s="28"/>
      <c r="IUA21" s="28"/>
      <c r="IUB21" s="28"/>
      <c r="IUC21" s="28"/>
      <c r="IUD21" s="28"/>
      <c r="IUE21" s="28"/>
      <c r="IUF21" s="28"/>
      <c r="IUG21" s="28"/>
      <c r="IUH21" s="28"/>
      <c r="IUI21" s="28"/>
      <c r="IUJ21" s="28"/>
      <c r="IUK21" s="28"/>
      <c r="IUL21" s="28"/>
      <c r="IUM21" s="28"/>
      <c r="IUN21" s="28"/>
      <c r="IUO21" s="28"/>
      <c r="IUP21" s="28"/>
      <c r="IUQ21" s="28"/>
      <c r="IUR21" s="28"/>
      <c r="IUS21" s="28"/>
      <c r="IUT21" s="28"/>
      <c r="IUU21" s="28"/>
      <c r="IUV21" s="28"/>
      <c r="IUW21" s="28"/>
      <c r="IUX21" s="28"/>
      <c r="IUY21" s="28"/>
      <c r="IUZ21" s="28"/>
      <c r="IVA21" s="28"/>
      <c r="IVB21" s="28"/>
      <c r="IVC21" s="28"/>
      <c r="IVD21" s="28"/>
      <c r="IVE21" s="28"/>
      <c r="IVF21" s="28"/>
      <c r="IVG21" s="28"/>
      <c r="IVH21" s="28"/>
      <c r="IVI21" s="28"/>
      <c r="IVJ21" s="28"/>
      <c r="IVK21" s="28"/>
      <c r="IVL21" s="28"/>
      <c r="IVM21" s="28"/>
      <c r="IVN21" s="28"/>
      <c r="IVO21" s="28"/>
      <c r="IVP21" s="28"/>
      <c r="IVQ21" s="28"/>
      <c r="IVR21" s="28"/>
      <c r="IVS21" s="28"/>
      <c r="IVT21" s="28"/>
      <c r="IVU21" s="28"/>
      <c r="IVV21" s="28"/>
      <c r="IVW21" s="28"/>
      <c r="IVX21" s="28"/>
      <c r="IVY21" s="28"/>
      <c r="IVZ21" s="28"/>
      <c r="IWA21" s="28"/>
      <c r="IWB21" s="28"/>
      <c r="IWC21" s="28"/>
      <c r="IWD21" s="28"/>
      <c r="IWE21" s="28"/>
      <c r="IWF21" s="28"/>
      <c r="IWG21" s="28"/>
      <c r="IWH21" s="28"/>
      <c r="IWI21" s="28"/>
      <c r="IWJ21" s="28"/>
      <c r="IWK21" s="28"/>
      <c r="IWL21" s="28"/>
      <c r="IWM21" s="28"/>
      <c r="IWN21" s="28"/>
      <c r="IWO21" s="28"/>
      <c r="IWP21" s="28"/>
      <c r="IWQ21" s="28"/>
      <c r="IWR21" s="28"/>
      <c r="IWS21" s="28"/>
      <c r="IWT21" s="28"/>
      <c r="IWU21" s="28"/>
      <c r="IWV21" s="28"/>
      <c r="IWW21" s="28"/>
      <c r="IWX21" s="28"/>
      <c r="IWY21" s="28"/>
      <c r="IWZ21" s="28"/>
      <c r="IXA21" s="28"/>
      <c r="IXB21" s="28"/>
      <c r="IXC21" s="28"/>
      <c r="IXD21" s="28"/>
      <c r="IXE21" s="28"/>
      <c r="IXF21" s="28"/>
      <c r="IXG21" s="28"/>
      <c r="IXH21" s="28"/>
      <c r="IXI21" s="28"/>
      <c r="IXJ21" s="28"/>
      <c r="IXK21" s="28"/>
      <c r="IXL21" s="28"/>
      <c r="IXM21" s="28"/>
      <c r="IXN21" s="28"/>
      <c r="IXO21" s="28"/>
      <c r="IXP21" s="28"/>
      <c r="IXQ21" s="28"/>
      <c r="IXR21" s="28"/>
      <c r="IXS21" s="28"/>
      <c r="IXT21" s="28"/>
      <c r="IXU21" s="28"/>
      <c r="IXV21" s="28"/>
      <c r="IXW21" s="28"/>
      <c r="IXX21" s="28"/>
      <c r="IXY21" s="28"/>
      <c r="IXZ21" s="28"/>
      <c r="IYA21" s="28"/>
      <c r="IYB21" s="28"/>
      <c r="IYC21" s="28"/>
      <c r="IYD21" s="28"/>
      <c r="IYE21" s="28"/>
      <c r="IYF21" s="28"/>
      <c r="IYG21" s="28"/>
      <c r="IYH21" s="28"/>
      <c r="IYI21" s="28"/>
      <c r="IYJ21" s="28"/>
      <c r="IYK21" s="28"/>
      <c r="IYL21" s="28"/>
      <c r="IYM21" s="28"/>
      <c r="IYN21" s="28"/>
      <c r="IYO21" s="28"/>
      <c r="IYP21" s="28"/>
      <c r="IYQ21" s="28"/>
      <c r="IYR21" s="28"/>
      <c r="IYS21" s="28"/>
      <c r="IYT21" s="28"/>
      <c r="IYU21" s="28"/>
      <c r="IYV21" s="28"/>
      <c r="IYW21" s="28"/>
      <c r="IYX21" s="28"/>
      <c r="IYY21" s="28"/>
      <c r="IYZ21" s="28"/>
      <c r="IZA21" s="28"/>
      <c r="IZB21" s="28"/>
      <c r="IZC21" s="28"/>
      <c r="IZD21" s="28"/>
      <c r="IZE21" s="28"/>
      <c r="IZF21" s="28"/>
      <c r="IZG21" s="28"/>
      <c r="IZH21" s="28"/>
      <c r="IZI21" s="28"/>
      <c r="IZJ21" s="28"/>
      <c r="IZK21" s="28"/>
      <c r="IZL21" s="28"/>
      <c r="IZM21" s="28"/>
      <c r="IZN21" s="28"/>
      <c r="IZO21" s="28"/>
      <c r="IZP21" s="28"/>
      <c r="IZQ21" s="28"/>
      <c r="IZR21" s="28"/>
      <c r="IZS21" s="28"/>
      <c r="IZT21" s="28"/>
      <c r="IZU21" s="28"/>
      <c r="IZV21" s="28"/>
      <c r="IZW21" s="28"/>
      <c r="IZX21" s="28"/>
      <c r="IZY21" s="28"/>
      <c r="IZZ21" s="28"/>
      <c r="JAA21" s="28"/>
      <c r="JAB21" s="28"/>
      <c r="JAC21" s="28"/>
      <c r="JAD21" s="28"/>
      <c r="JAE21" s="28"/>
      <c r="JAF21" s="28"/>
      <c r="JAG21" s="28"/>
      <c r="JAH21" s="28"/>
      <c r="JAI21" s="28"/>
      <c r="JAJ21" s="28"/>
      <c r="JAK21" s="28"/>
      <c r="JAL21" s="28"/>
      <c r="JAM21" s="28"/>
      <c r="JAN21" s="28"/>
      <c r="JAO21" s="28"/>
      <c r="JAP21" s="28"/>
      <c r="JAQ21" s="28"/>
      <c r="JAR21" s="28"/>
      <c r="JAS21" s="28"/>
      <c r="JAT21" s="28"/>
      <c r="JAU21" s="28"/>
      <c r="JAV21" s="28"/>
      <c r="JAW21" s="28"/>
      <c r="JAX21" s="28"/>
      <c r="JAY21" s="28"/>
      <c r="JAZ21" s="28"/>
      <c r="JBA21" s="28"/>
      <c r="JBB21" s="28"/>
      <c r="JBC21" s="28"/>
      <c r="JBD21" s="28"/>
      <c r="JBE21" s="28"/>
      <c r="JBF21" s="28"/>
      <c r="JBG21" s="28"/>
      <c r="JBH21" s="28"/>
      <c r="JBI21" s="28"/>
      <c r="JBJ21" s="28"/>
      <c r="JBK21" s="28"/>
      <c r="JBL21" s="28"/>
      <c r="JBM21" s="28"/>
      <c r="JBN21" s="28"/>
      <c r="JBO21" s="28"/>
      <c r="JBP21" s="28"/>
      <c r="JBQ21" s="28"/>
      <c r="JBR21" s="28"/>
      <c r="JBS21" s="28"/>
      <c r="JBT21" s="28"/>
      <c r="JBU21" s="28"/>
      <c r="JBV21" s="28"/>
      <c r="JBW21" s="28"/>
      <c r="JBX21" s="28"/>
      <c r="JBY21" s="28"/>
      <c r="JBZ21" s="28"/>
      <c r="JCA21" s="28"/>
      <c r="JCB21" s="28"/>
      <c r="JCC21" s="28"/>
      <c r="JCD21" s="28"/>
      <c r="JCE21" s="28"/>
      <c r="JCF21" s="28"/>
      <c r="JCG21" s="28"/>
      <c r="JCH21" s="28"/>
      <c r="JCI21" s="28"/>
      <c r="JCJ21" s="28"/>
      <c r="JCK21" s="28"/>
      <c r="JCL21" s="28"/>
      <c r="JCM21" s="28"/>
      <c r="JCN21" s="28"/>
      <c r="JCO21" s="28"/>
      <c r="JCP21" s="28"/>
      <c r="JCQ21" s="28"/>
      <c r="JCR21" s="28"/>
      <c r="JCS21" s="28"/>
      <c r="JCT21" s="28"/>
      <c r="JCU21" s="28"/>
      <c r="JCV21" s="28"/>
      <c r="JCW21" s="28"/>
      <c r="JCX21" s="28"/>
      <c r="JCY21" s="28"/>
      <c r="JCZ21" s="28"/>
      <c r="JDA21" s="28"/>
      <c r="JDB21" s="28"/>
      <c r="JDC21" s="28"/>
      <c r="JDD21" s="28"/>
      <c r="JDE21" s="28"/>
      <c r="JDF21" s="28"/>
      <c r="JDG21" s="28"/>
      <c r="JDH21" s="28"/>
      <c r="JDI21" s="28"/>
      <c r="JDJ21" s="28"/>
      <c r="JDK21" s="28"/>
      <c r="JDL21" s="28"/>
      <c r="JDM21" s="28"/>
      <c r="JDN21" s="28"/>
      <c r="JDO21" s="28"/>
      <c r="JDP21" s="28"/>
      <c r="JDQ21" s="28"/>
      <c r="JDR21" s="28"/>
      <c r="JDS21" s="28"/>
      <c r="JDT21" s="28"/>
      <c r="JDU21" s="28"/>
      <c r="JDV21" s="28"/>
      <c r="JDW21" s="28"/>
      <c r="JDX21" s="28"/>
      <c r="JDY21" s="28"/>
      <c r="JDZ21" s="28"/>
      <c r="JEA21" s="28"/>
      <c r="JEB21" s="28"/>
      <c r="JEC21" s="28"/>
      <c r="JED21" s="28"/>
      <c r="JEE21" s="28"/>
      <c r="JEF21" s="28"/>
      <c r="JEG21" s="28"/>
      <c r="JEH21" s="28"/>
      <c r="JEI21" s="28"/>
      <c r="JEJ21" s="28"/>
      <c r="JEK21" s="28"/>
      <c r="JEL21" s="28"/>
      <c r="JEM21" s="28"/>
      <c r="JEN21" s="28"/>
      <c r="JEO21" s="28"/>
      <c r="JEP21" s="28"/>
      <c r="JEQ21" s="28"/>
      <c r="JER21" s="28"/>
      <c r="JES21" s="28"/>
      <c r="JET21" s="28"/>
      <c r="JEU21" s="28"/>
      <c r="JEV21" s="28"/>
      <c r="JEW21" s="28"/>
      <c r="JEX21" s="28"/>
      <c r="JEY21" s="28"/>
      <c r="JEZ21" s="28"/>
      <c r="JFA21" s="28"/>
      <c r="JFB21" s="28"/>
      <c r="JFC21" s="28"/>
      <c r="JFD21" s="28"/>
      <c r="JFE21" s="28"/>
      <c r="JFF21" s="28"/>
      <c r="JFG21" s="28"/>
      <c r="JFH21" s="28"/>
      <c r="JFI21" s="28"/>
      <c r="JFJ21" s="28"/>
      <c r="JFK21" s="28"/>
      <c r="JFL21" s="28"/>
      <c r="JFM21" s="28"/>
      <c r="JFN21" s="28"/>
      <c r="JFO21" s="28"/>
      <c r="JFP21" s="28"/>
      <c r="JFQ21" s="28"/>
      <c r="JFR21" s="28"/>
      <c r="JFS21" s="28"/>
      <c r="JFT21" s="28"/>
      <c r="JFU21" s="28"/>
      <c r="JFV21" s="28"/>
      <c r="JFW21" s="28"/>
      <c r="JFX21" s="28"/>
      <c r="JFY21" s="28"/>
      <c r="JFZ21" s="28"/>
      <c r="JGA21" s="28"/>
      <c r="JGB21" s="28"/>
      <c r="JGC21" s="28"/>
      <c r="JGD21" s="28"/>
      <c r="JGE21" s="28"/>
      <c r="JGF21" s="28"/>
      <c r="JGG21" s="28"/>
      <c r="JGH21" s="28"/>
      <c r="JGI21" s="28"/>
      <c r="JGJ21" s="28"/>
      <c r="JGK21" s="28"/>
      <c r="JGL21" s="28"/>
      <c r="JGM21" s="28"/>
      <c r="JGN21" s="28"/>
      <c r="JGO21" s="28"/>
      <c r="JGP21" s="28"/>
      <c r="JGQ21" s="28"/>
      <c r="JGR21" s="28"/>
      <c r="JGS21" s="28"/>
      <c r="JGT21" s="28"/>
      <c r="JGU21" s="28"/>
      <c r="JGV21" s="28"/>
      <c r="JGW21" s="28"/>
      <c r="JGX21" s="28"/>
      <c r="JGY21" s="28"/>
      <c r="JGZ21" s="28"/>
      <c r="JHA21" s="28"/>
      <c r="JHB21" s="28"/>
      <c r="JHC21" s="28"/>
      <c r="JHD21" s="28"/>
      <c r="JHE21" s="28"/>
      <c r="JHF21" s="28"/>
      <c r="JHG21" s="28"/>
      <c r="JHH21" s="28"/>
      <c r="JHI21" s="28"/>
      <c r="JHJ21" s="28"/>
      <c r="JHK21" s="28"/>
      <c r="JHL21" s="28"/>
      <c r="JHM21" s="28"/>
      <c r="JHN21" s="28"/>
      <c r="JHO21" s="28"/>
      <c r="JHP21" s="28"/>
      <c r="JHQ21" s="28"/>
      <c r="JHR21" s="28"/>
      <c r="JHS21" s="28"/>
      <c r="JHT21" s="28"/>
      <c r="JHU21" s="28"/>
      <c r="JHV21" s="28"/>
      <c r="JHW21" s="28"/>
      <c r="JHX21" s="28"/>
      <c r="JHY21" s="28"/>
      <c r="JHZ21" s="28"/>
      <c r="JIA21" s="28"/>
      <c r="JIB21" s="28"/>
      <c r="JIC21" s="28"/>
      <c r="JID21" s="28"/>
      <c r="JIE21" s="28"/>
      <c r="JIF21" s="28"/>
      <c r="JIG21" s="28"/>
      <c r="JIH21" s="28"/>
      <c r="JII21" s="28"/>
      <c r="JIJ21" s="28"/>
      <c r="JIK21" s="28"/>
      <c r="JIL21" s="28"/>
      <c r="JIM21" s="28"/>
      <c r="JIN21" s="28"/>
      <c r="JIO21" s="28"/>
      <c r="JIP21" s="28"/>
      <c r="JIQ21" s="28"/>
      <c r="JIR21" s="28"/>
      <c r="JIS21" s="28"/>
      <c r="JIT21" s="28"/>
      <c r="JIU21" s="28"/>
      <c r="JIV21" s="28"/>
      <c r="JIW21" s="28"/>
      <c r="JIX21" s="28"/>
      <c r="JIY21" s="28"/>
      <c r="JIZ21" s="28"/>
      <c r="JJA21" s="28"/>
      <c r="JJB21" s="28"/>
      <c r="JJC21" s="28"/>
      <c r="JJD21" s="28"/>
      <c r="JJE21" s="28"/>
      <c r="JJF21" s="28"/>
      <c r="JJG21" s="28"/>
      <c r="JJH21" s="28"/>
      <c r="JJI21" s="28"/>
      <c r="JJJ21" s="28"/>
      <c r="JJK21" s="28"/>
      <c r="JJL21" s="28"/>
      <c r="JJM21" s="28"/>
      <c r="JJN21" s="28"/>
      <c r="JJO21" s="28"/>
      <c r="JJP21" s="28"/>
      <c r="JJQ21" s="28"/>
      <c r="JJR21" s="28"/>
      <c r="JJS21" s="28"/>
      <c r="JJT21" s="28"/>
      <c r="JJU21" s="28"/>
      <c r="JJV21" s="28"/>
      <c r="JJW21" s="28"/>
      <c r="JJX21" s="28"/>
      <c r="JJY21" s="28"/>
      <c r="JJZ21" s="28"/>
      <c r="JKA21" s="28"/>
      <c r="JKB21" s="28"/>
      <c r="JKC21" s="28"/>
      <c r="JKD21" s="28"/>
      <c r="JKE21" s="28"/>
      <c r="JKF21" s="28"/>
      <c r="JKG21" s="28"/>
      <c r="JKH21" s="28"/>
      <c r="JKI21" s="28"/>
      <c r="JKJ21" s="28"/>
      <c r="JKK21" s="28"/>
      <c r="JKL21" s="28"/>
      <c r="JKM21" s="28"/>
      <c r="JKN21" s="28"/>
      <c r="JKO21" s="28"/>
      <c r="JKP21" s="28"/>
      <c r="JKQ21" s="28"/>
      <c r="JKR21" s="28"/>
      <c r="JKS21" s="28"/>
      <c r="JKT21" s="28"/>
      <c r="JKU21" s="28"/>
      <c r="JKV21" s="28"/>
      <c r="JKW21" s="28"/>
      <c r="JKX21" s="28"/>
      <c r="JKY21" s="28"/>
      <c r="JKZ21" s="28"/>
      <c r="JLA21" s="28"/>
      <c r="JLB21" s="28"/>
      <c r="JLC21" s="28"/>
      <c r="JLD21" s="28"/>
      <c r="JLE21" s="28"/>
      <c r="JLF21" s="28"/>
      <c r="JLG21" s="28"/>
      <c r="JLH21" s="28"/>
      <c r="JLI21" s="28"/>
      <c r="JLJ21" s="28"/>
      <c r="JLK21" s="28"/>
      <c r="JLL21" s="28"/>
      <c r="JLM21" s="28"/>
      <c r="JLN21" s="28"/>
      <c r="JLO21" s="28"/>
      <c r="JLP21" s="28"/>
      <c r="JLQ21" s="28"/>
      <c r="JLR21" s="28"/>
      <c r="JLS21" s="28"/>
      <c r="JLT21" s="28"/>
      <c r="JLU21" s="28"/>
      <c r="JLV21" s="28"/>
      <c r="JLW21" s="28"/>
      <c r="JLX21" s="28"/>
      <c r="JLY21" s="28"/>
      <c r="JLZ21" s="28"/>
      <c r="JMA21" s="28"/>
      <c r="JMB21" s="28"/>
      <c r="JMC21" s="28"/>
      <c r="JMD21" s="28"/>
      <c r="JME21" s="28"/>
      <c r="JMF21" s="28"/>
      <c r="JMG21" s="28"/>
      <c r="JMH21" s="28"/>
      <c r="JMI21" s="28"/>
      <c r="JMJ21" s="28"/>
      <c r="JMK21" s="28"/>
      <c r="JML21" s="28"/>
      <c r="JMM21" s="28"/>
      <c r="JMN21" s="28"/>
      <c r="JMO21" s="28"/>
      <c r="JMP21" s="28"/>
      <c r="JMQ21" s="28"/>
      <c r="JMR21" s="28"/>
      <c r="JMS21" s="28"/>
      <c r="JMT21" s="28"/>
      <c r="JMU21" s="28"/>
      <c r="JMV21" s="28"/>
      <c r="JMW21" s="28"/>
      <c r="JMX21" s="28"/>
      <c r="JMY21" s="28"/>
      <c r="JMZ21" s="28"/>
      <c r="JNA21" s="28"/>
      <c r="JNB21" s="28"/>
      <c r="JNC21" s="28"/>
      <c r="JND21" s="28"/>
      <c r="JNE21" s="28"/>
      <c r="JNF21" s="28"/>
      <c r="JNG21" s="28"/>
      <c r="JNH21" s="28"/>
      <c r="JNI21" s="28"/>
      <c r="JNJ21" s="28"/>
      <c r="JNK21" s="28"/>
      <c r="JNL21" s="28"/>
      <c r="JNM21" s="28"/>
      <c r="JNN21" s="28"/>
      <c r="JNO21" s="28"/>
      <c r="JNP21" s="28"/>
      <c r="JNQ21" s="28"/>
      <c r="JNR21" s="28"/>
      <c r="JNS21" s="28"/>
      <c r="JNT21" s="28"/>
      <c r="JNU21" s="28"/>
      <c r="JNV21" s="28"/>
      <c r="JNW21" s="28"/>
      <c r="JNX21" s="28"/>
      <c r="JNY21" s="28"/>
      <c r="JNZ21" s="28"/>
      <c r="JOA21" s="28"/>
      <c r="JOB21" s="28"/>
      <c r="JOC21" s="28"/>
      <c r="JOD21" s="28"/>
      <c r="JOE21" s="28"/>
      <c r="JOF21" s="28"/>
      <c r="JOG21" s="28"/>
      <c r="JOH21" s="28"/>
      <c r="JOI21" s="28"/>
      <c r="JOJ21" s="28"/>
      <c r="JOK21" s="28"/>
      <c r="JOL21" s="28"/>
      <c r="JOM21" s="28"/>
      <c r="JON21" s="28"/>
      <c r="JOO21" s="28"/>
      <c r="JOP21" s="28"/>
      <c r="JOQ21" s="28"/>
      <c r="JOR21" s="28"/>
      <c r="JOS21" s="28"/>
      <c r="JOT21" s="28"/>
      <c r="JOU21" s="28"/>
      <c r="JOV21" s="28"/>
      <c r="JOW21" s="28"/>
      <c r="JOX21" s="28"/>
      <c r="JOY21" s="28"/>
      <c r="JOZ21" s="28"/>
      <c r="JPA21" s="28"/>
      <c r="JPB21" s="28"/>
      <c r="JPC21" s="28"/>
      <c r="JPD21" s="28"/>
      <c r="JPE21" s="28"/>
      <c r="JPF21" s="28"/>
      <c r="JPG21" s="28"/>
      <c r="JPH21" s="28"/>
      <c r="JPI21" s="28"/>
      <c r="JPJ21" s="28"/>
      <c r="JPK21" s="28"/>
      <c r="JPL21" s="28"/>
      <c r="JPM21" s="28"/>
      <c r="JPN21" s="28"/>
      <c r="JPO21" s="28"/>
      <c r="JPP21" s="28"/>
      <c r="JPQ21" s="28"/>
      <c r="JPR21" s="28"/>
      <c r="JPS21" s="28"/>
      <c r="JPT21" s="28"/>
      <c r="JPU21" s="28"/>
      <c r="JPV21" s="28"/>
      <c r="JPW21" s="28"/>
      <c r="JPX21" s="28"/>
      <c r="JPY21" s="28"/>
      <c r="JPZ21" s="28"/>
      <c r="JQA21" s="28"/>
      <c r="JQB21" s="28"/>
      <c r="JQC21" s="28"/>
      <c r="JQD21" s="28"/>
      <c r="JQE21" s="28"/>
      <c r="JQF21" s="28"/>
      <c r="JQG21" s="28"/>
      <c r="JQH21" s="28"/>
      <c r="JQI21" s="28"/>
      <c r="JQJ21" s="28"/>
      <c r="JQK21" s="28"/>
      <c r="JQL21" s="28"/>
      <c r="JQM21" s="28"/>
      <c r="JQN21" s="28"/>
      <c r="JQO21" s="28"/>
      <c r="JQP21" s="28"/>
      <c r="JQQ21" s="28"/>
      <c r="JQR21" s="28"/>
      <c r="JQS21" s="28"/>
      <c r="JQT21" s="28"/>
      <c r="JQU21" s="28"/>
      <c r="JQV21" s="28"/>
      <c r="JQW21" s="28"/>
      <c r="JQX21" s="28"/>
      <c r="JQY21" s="28"/>
      <c r="JQZ21" s="28"/>
      <c r="JRA21" s="28"/>
      <c r="JRB21" s="28"/>
      <c r="JRC21" s="28"/>
      <c r="JRD21" s="28"/>
      <c r="JRE21" s="28"/>
      <c r="JRF21" s="28"/>
      <c r="JRG21" s="28"/>
      <c r="JRH21" s="28"/>
      <c r="JRI21" s="28"/>
      <c r="JRJ21" s="28"/>
      <c r="JRK21" s="28"/>
      <c r="JRL21" s="28"/>
      <c r="JRM21" s="28"/>
      <c r="JRN21" s="28"/>
      <c r="JRO21" s="28"/>
      <c r="JRP21" s="28"/>
      <c r="JRQ21" s="28"/>
      <c r="JRR21" s="28"/>
      <c r="JRS21" s="28"/>
      <c r="JRT21" s="28"/>
      <c r="JRU21" s="28"/>
      <c r="JRV21" s="28"/>
      <c r="JRW21" s="28"/>
      <c r="JRX21" s="28"/>
      <c r="JRY21" s="28"/>
      <c r="JRZ21" s="28"/>
      <c r="JSA21" s="28"/>
      <c r="JSB21" s="28"/>
      <c r="JSC21" s="28"/>
      <c r="JSD21" s="28"/>
      <c r="JSE21" s="28"/>
      <c r="JSF21" s="28"/>
      <c r="JSG21" s="28"/>
      <c r="JSH21" s="28"/>
      <c r="JSI21" s="28"/>
      <c r="JSJ21" s="28"/>
      <c r="JSK21" s="28"/>
      <c r="JSL21" s="28"/>
      <c r="JSM21" s="28"/>
      <c r="JSN21" s="28"/>
      <c r="JSO21" s="28"/>
      <c r="JSP21" s="28"/>
      <c r="JSQ21" s="28"/>
      <c r="JSR21" s="28"/>
      <c r="JSS21" s="28"/>
      <c r="JST21" s="28"/>
      <c r="JSU21" s="28"/>
      <c r="JSV21" s="28"/>
      <c r="JSW21" s="28"/>
      <c r="JSX21" s="28"/>
      <c r="JSY21" s="28"/>
      <c r="JSZ21" s="28"/>
      <c r="JTA21" s="28"/>
      <c r="JTB21" s="28"/>
      <c r="JTC21" s="28"/>
      <c r="JTD21" s="28"/>
      <c r="JTE21" s="28"/>
      <c r="JTF21" s="28"/>
      <c r="JTG21" s="28"/>
      <c r="JTH21" s="28"/>
      <c r="JTI21" s="28"/>
      <c r="JTJ21" s="28"/>
      <c r="JTK21" s="28"/>
      <c r="JTL21" s="28"/>
      <c r="JTM21" s="28"/>
      <c r="JTN21" s="28"/>
      <c r="JTO21" s="28"/>
      <c r="JTP21" s="28"/>
      <c r="JTQ21" s="28"/>
      <c r="JTR21" s="28"/>
      <c r="JTS21" s="28"/>
      <c r="JTT21" s="28"/>
      <c r="JTU21" s="28"/>
      <c r="JTV21" s="28"/>
      <c r="JTW21" s="28"/>
      <c r="JTX21" s="28"/>
      <c r="JTY21" s="28"/>
      <c r="JTZ21" s="28"/>
      <c r="JUA21" s="28"/>
      <c r="JUB21" s="28"/>
      <c r="JUC21" s="28"/>
      <c r="JUD21" s="28"/>
      <c r="JUE21" s="28"/>
      <c r="JUF21" s="28"/>
      <c r="JUG21" s="28"/>
      <c r="JUH21" s="28"/>
      <c r="JUI21" s="28"/>
      <c r="JUJ21" s="28"/>
      <c r="JUK21" s="28"/>
      <c r="JUL21" s="28"/>
      <c r="JUM21" s="28"/>
      <c r="JUN21" s="28"/>
      <c r="JUO21" s="28"/>
      <c r="JUP21" s="28"/>
      <c r="JUQ21" s="28"/>
      <c r="JUR21" s="28"/>
      <c r="JUS21" s="28"/>
      <c r="JUT21" s="28"/>
      <c r="JUU21" s="28"/>
      <c r="JUV21" s="28"/>
      <c r="JUW21" s="28"/>
      <c r="JUX21" s="28"/>
      <c r="JUY21" s="28"/>
      <c r="JUZ21" s="28"/>
      <c r="JVA21" s="28"/>
      <c r="JVB21" s="28"/>
      <c r="JVC21" s="28"/>
      <c r="JVD21" s="28"/>
      <c r="JVE21" s="28"/>
      <c r="JVF21" s="28"/>
      <c r="JVG21" s="28"/>
      <c r="JVH21" s="28"/>
      <c r="JVI21" s="28"/>
      <c r="JVJ21" s="28"/>
      <c r="JVK21" s="28"/>
      <c r="JVL21" s="28"/>
      <c r="JVM21" s="28"/>
      <c r="JVN21" s="28"/>
      <c r="JVO21" s="28"/>
      <c r="JVP21" s="28"/>
      <c r="JVQ21" s="28"/>
      <c r="JVR21" s="28"/>
      <c r="JVS21" s="28"/>
      <c r="JVT21" s="28"/>
      <c r="JVU21" s="28"/>
      <c r="JVV21" s="28"/>
      <c r="JVW21" s="28"/>
      <c r="JVX21" s="28"/>
      <c r="JVY21" s="28"/>
      <c r="JVZ21" s="28"/>
      <c r="JWA21" s="28"/>
      <c r="JWB21" s="28"/>
      <c r="JWC21" s="28"/>
      <c r="JWD21" s="28"/>
      <c r="JWE21" s="28"/>
      <c r="JWF21" s="28"/>
      <c r="JWG21" s="28"/>
      <c r="JWH21" s="28"/>
      <c r="JWI21" s="28"/>
      <c r="JWJ21" s="28"/>
      <c r="JWK21" s="28"/>
      <c r="JWL21" s="28"/>
      <c r="JWM21" s="28"/>
      <c r="JWN21" s="28"/>
      <c r="JWO21" s="28"/>
      <c r="JWP21" s="28"/>
      <c r="JWQ21" s="28"/>
      <c r="JWR21" s="28"/>
      <c r="JWS21" s="28"/>
      <c r="JWT21" s="28"/>
      <c r="JWU21" s="28"/>
      <c r="JWV21" s="28"/>
      <c r="JWW21" s="28"/>
      <c r="JWX21" s="28"/>
      <c r="JWY21" s="28"/>
      <c r="JWZ21" s="28"/>
      <c r="JXA21" s="28"/>
      <c r="JXB21" s="28"/>
      <c r="JXC21" s="28"/>
      <c r="JXD21" s="28"/>
      <c r="JXE21" s="28"/>
      <c r="JXF21" s="28"/>
      <c r="JXG21" s="28"/>
      <c r="JXH21" s="28"/>
      <c r="JXI21" s="28"/>
      <c r="JXJ21" s="28"/>
      <c r="JXK21" s="28"/>
      <c r="JXL21" s="28"/>
      <c r="JXM21" s="28"/>
      <c r="JXN21" s="28"/>
      <c r="JXO21" s="28"/>
      <c r="JXP21" s="28"/>
      <c r="JXQ21" s="28"/>
      <c r="JXR21" s="28"/>
      <c r="JXS21" s="28"/>
      <c r="JXT21" s="28"/>
      <c r="JXU21" s="28"/>
      <c r="JXV21" s="28"/>
      <c r="JXW21" s="28"/>
      <c r="JXX21" s="28"/>
      <c r="JXY21" s="28"/>
      <c r="JXZ21" s="28"/>
      <c r="JYA21" s="28"/>
      <c r="JYB21" s="28"/>
      <c r="JYC21" s="28"/>
      <c r="JYD21" s="28"/>
      <c r="JYE21" s="28"/>
      <c r="JYF21" s="28"/>
      <c r="JYG21" s="28"/>
      <c r="JYH21" s="28"/>
      <c r="JYI21" s="28"/>
      <c r="JYJ21" s="28"/>
      <c r="JYK21" s="28"/>
      <c r="JYL21" s="28"/>
      <c r="JYM21" s="28"/>
      <c r="JYN21" s="28"/>
      <c r="JYO21" s="28"/>
      <c r="JYP21" s="28"/>
      <c r="JYQ21" s="28"/>
      <c r="JYR21" s="28"/>
      <c r="JYS21" s="28"/>
      <c r="JYT21" s="28"/>
      <c r="JYU21" s="28"/>
      <c r="JYV21" s="28"/>
      <c r="JYW21" s="28"/>
      <c r="JYX21" s="28"/>
      <c r="JYY21" s="28"/>
      <c r="JYZ21" s="28"/>
      <c r="JZA21" s="28"/>
      <c r="JZB21" s="28"/>
      <c r="JZC21" s="28"/>
      <c r="JZD21" s="28"/>
      <c r="JZE21" s="28"/>
      <c r="JZF21" s="28"/>
      <c r="JZG21" s="28"/>
      <c r="JZH21" s="28"/>
      <c r="JZI21" s="28"/>
      <c r="JZJ21" s="28"/>
      <c r="JZK21" s="28"/>
      <c r="JZL21" s="28"/>
      <c r="JZM21" s="28"/>
      <c r="JZN21" s="28"/>
      <c r="JZO21" s="28"/>
      <c r="JZP21" s="28"/>
      <c r="JZQ21" s="28"/>
      <c r="JZR21" s="28"/>
      <c r="JZS21" s="28"/>
      <c r="JZT21" s="28"/>
      <c r="JZU21" s="28"/>
      <c r="JZV21" s="28"/>
      <c r="JZW21" s="28"/>
      <c r="JZX21" s="28"/>
      <c r="JZY21" s="28"/>
      <c r="JZZ21" s="28"/>
      <c r="KAA21" s="28"/>
      <c r="KAB21" s="28"/>
      <c r="KAC21" s="28"/>
      <c r="KAD21" s="28"/>
      <c r="KAE21" s="28"/>
      <c r="KAF21" s="28"/>
      <c r="KAG21" s="28"/>
      <c r="KAH21" s="28"/>
      <c r="KAI21" s="28"/>
      <c r="KAJ21" s="28"/>
      <c r="KAK21" s="28"/>
      <c r="KAL21" s="28"/>
      <c r="KAM21" s="28"/>
      <c r="KAN21" s="28"/>
      <c r="KAO21" s="28"/>
      <c r="KAP21" s="28"/>
      <c r="KAQ21" s="28"/>
      <c r="KAR21" s="28"/>
      <c r="KAS21" s="28"/>
      <c r="KAT21" s="28"/>
      <c r="KAU21" s="28"/>
      <c r="KAV21" s="28"/>
      <c r="KAW21" s="28"/>
      <c r="KAX21" s="28"/>
      <c r="KAY21" s="28"/>
      <c r="KAZ21" s="28"/>
      <c r="KBA21" s="28"/>
      <c r="KBB21" s="28"/>
      <c r="KBC21" s="28"/>
      <c r="KBD21" s="28"/>
      <c r="KBE21" s="28"/>
      <c r="KBF21" s="28"/>
      <c r="KBG21" s="28"/>
      <c r="KBH21" s="28"/>
      <c r="KBI21" s="28"/>
      <c r="KBJ21" s="28"/>
      <c r="KBK21" s="28"/>
      <c r="KBL21" s="28"/>
      <c r="KBM21" s="28"/>
      <c r="KBN21" s="28"/>
      <c r="KBO21" s="28"/>
      <c r="KBP21" s="28"/>
      <c r="KBQ21" s="28"/>
      <c r="KBR21" s="28"/>
      <c r="KBS21" s="28"/>
      <c r="KBT21" s="28"/>
      <c r="KBU21" s="28"/>
      <c r="KBV21" s="28"/>
      <c r="KBW21" s="28"/>
      <c r="KBX21" s="28"/>
      <c r="KBY21" s="28"/>
      <c r="KBZ21" s="28"/>
      <c r="KCA21" s="28"/>
      <c r="KCB21" s="28"/>
      <c r="KCC21" s="28"/>
      <c r="KCD21" s="28"/>
      <c r="KCE21" s="28"/>
      <c r="KCF21" s="28"/>
      <c r="KCG21" s="28"/>
      <c r="KCH21" s="28"/>
      <c r="KCI21" s="28"/>
      <c r="KCJ21" s="28"/>
      <c r="KCK21" s="28"/>
      <c r="KCL21" s="28"/>
      <c r="KCM21" s="28"/>
      <c r="KCN21" s="28"/>
      <c r="KCO21" s="28"/>
      <c r="KCP21" s="28"/>
      <c r="KCQ21" s="28"/>
      <c r="KCR21" s="28"/>
      <c r="KCS21" s="28"/>
      <c r="KCT21" s="28"/>
      <c r="KCU21" s="28"/>
      <c r="KCV21" s="28"/>
      <c r="KCW21" s="28"/>
      <c r="KCX21" s="28"/>
      <c r="KCY21" s="28"/>
      <c r="KCZ21" s="28"/>
      <c r="KDA21" s="28"/>
      <c r="KDB21" s="28"/>
      <c r="KDC21" s="28"/>
      <c r="KDD21" s="28"/>
      <c r="KDE21" s="28"/>
      <c r="KDF21" s="28"/>
      <c r="KDG21" s="28"/>
      <c r="KDH21" s="28"/>
      <c r="KDI21" s="28"/>
      <c r="KDJ21" s="28"/>
      <c r="KDK21" s="28"/>
      <c r="KDL21" s="28"/>
      <c r="KDM21" s="28"/>
      <c r="KDN21" s="28"/>
      <c r="KDO21" s="28"/>
      <c r="KDP21" s="28"/>
      <c r="KDQ21" s="28"/>
      <c r="KDR21" s="28"/>
      <c r="KDS21" s="28"/>
      <c r="KDT21" s="28"/>
      <c r="KDU21" s="28"/>
      <c r="KDV21" s="28"/>
      <c r="KDW21" s="28"/>
      <c r="KDX21" s="28"/>
      <c r="KDY21" s="28"/>
      <c r="KDZ21" s="28"/>
      <c r="KEA21" s="28"/>
      <c r="KEB21" s="28"/>
      <c r="KEC21" s="28"/>
      <c r="KED21" s="28"/>
      <c r="KEE21" s="28"/>
      <c r="KEF21" s="28"/>
      <c r="KEG21" s="28"/>
      <c r="KEH21" s="28"/>
      <c r="KEI21" s="28"/>
      <c r="KEJ21" s="28"/>
      <c r="KEK21" s="28"/>
      <c r="KEL21" s="28"/>
      <c r="KEM21" s="28"/>
      <c r="KEN21" s="28"/>
      <c r="KEO21" s="28"/>
      <c r="KEP21" s="28"/>
      <c r="KEQ21" s="28"/>
      <c r="KER21" s="28"/>
      <c r="KES21" s="28"/>
      <c r="KET21" s="28"/>
      <c r="KEU21" s="28"/>
      <c r="KEV21" s="28"/>
      <c r="KEW21" s="28"/>
      <c r="KEX21" s="28"/>
      <c r="KEY21" s="28"/>
      <c r="KEZ21" s="28"/>
      <c r="KFA21" s="28"/>
      <c r="KFB21" s="28"/>
      <c r="KFC21" s="28"/>
      <c r="KFD21" s="28"/>
      <c r="KFE21" s="28"/>
      <c r="KFF21" s="28"/>
      <c r="KFG21" s="28"/>
      <c r="KFH21" s="28"/>
      <c r="KFI21" s="28"/>
      <c r="KFJ21" s="28"/>
      <c r="KFK21" s="28"/>
      <c r="KFL21" s="28"/>
      <c r="KFM21" s="28"/>
      <c r="KFN21" s="28"/>
      <c r="KFO21" s="28"/>
      <c r="KFP21" s="28"/>
      <c r="KFQ21" s="28"/>
      <c r="KFR21" s="28"/>
      <c r="KFS21" s="28"/>
      <c r="KFT21" s="28"/>
      <c r="KFU21" s="28"/>
      <c r="KFV21" s="28"/>
      <c r="KFW21" s="28"/>
      <c r="KFX21" s="28"/>
      <c r="KFY21" s="28"/>
      <c r="KFZ21" s="28"/>
      <c r="KGA21" s="28"/>
      <c r="KGB21" s="28"/>
      <c r="KGC21" s="28"/>
      <c r="KGD21" s="28"/>
      <c r="KGE21" s="28"/>
      <c r="KGF21" s="28"/>
      <c r="KGG21" s="28"/>
      <c r="KGH21" s="28"/>
      <c r="KGI21" s="28"/>
      <c r="KGJ21" s="28"/>
      <c r="KGK21" s="28"/>
      <c r="KGL21" s="28"/>
      <c r="KGM21" s="28"/>
      <c r="KGN21" s="28"/>
      <c r="KGO21" s="28"/>
      <c r="KGP21" s="28"/>
      <c r="KGQ21" s="28"/>
      <c r="KGR21" s="28"/>
      <c r="KGS21" s="28"/>
      <c r="KGT21" s="28"/>
      <c r="KGU21" s="28"/>
      <c r="KGV21" s="28"/>
      <c r="KGW21" s="28"/>
      <c r="KGX21" s="28"/>
      <c r="KGY21" s="28"/>
      <c r="KGZ21" s="28"/>
      <c r="KHA21" s="28"/>
      <c r="KHB21" s="28"/>
      <c r="KHC21" s="28"/>
      <c r="KHD21" s="28"/>
      <c r="KHE21" s="28"/>
      <c r="KHF21" s="28"/>
      <c r="KHG21" s="28"/>
      <c r="KHH21" s="28"/>
      <c r="KHI21" s="28"/>
      <c r="KHJ21" s="28"/>
      <c r="KHK21" s="28"/>
      <c r="KHL21" s="28"/>
      <c r="KHM21" s="28"/>
      <c r="KHN21" s="28"/>
      <c r="KHO21" s="28"/>
      <c r="KHP21" s="28"/>
      <c r="KHQ21" s="28"/>
      <c r="KHR21" s="28"/>
      <c r="KHS21" s="28"/>
      <c r="KHT21" s="28"/>
      <c r="KHU21" s="28"/>
      <c r="KHV21" s="28"/>
      <c r="KHW21" s="28"/>
      <c r="KHX21" s="28"/>
      <c r="KHY21" s="28"/>
      <c r="KHZ21" s="28"/>
      <c r="KIA21" s="28"/>
      <c r="KIB21" s="28"/>
      <c r="KIC21" s="28"/>
      <c r="KID21" s="28"/>
      <c r="KIE21" s="28"/>
      <c r="KIF21" s="28"/>
      <c r="KIG21" s="28"/>
      <c r="KIH21" s="28"/>
      <c r="KII21" s="28"/>
      <c r="KIJ21" s="28"/>
      <c r="KIK21" s="28"/>
      <c r="KIL21" s="28"/>
      <c r="KIM21" s="28"/>
      <c r="KIN21" s="28"/>
      <c r="KIO21" s="28"/>
      <c r="KIP21" s="28"/>
      <c r="KIQ21" s="28"/>
      <c r="KIR21" s="28"/>
      <c r="KIS21" s="28"/>
      <c r="KIT21" s="28"/>
      <c r="KIU21" s="28"/>
      <c r="KIV21" s="28"/>
      <c r="KIW21" s="28"/>
      <c r="KIX21" s="28"/>
      <c r="KIY21" s="28"/>
      <c r="KIZ21" s="28"/>
      <c r="KJA21" s="28"/>
      <c r="KJB21" s="28"/>
      <c r="KJC21" s="28"/>
      <c r="KJD21" s="28"/>
      <c r="KJE21" s="28"/>
      <c r="KJF21" s="28"/>
      <c r="KJG21" s="28"/>
      <c r="KJH21" s="28"/>
      <c r="KJI21" s="28"/>
      <c r="KJJ21" s="28"/>
      <c r="KJK21" s="28"/>
      <c r="KJL21" s="28"/>
      <c r="KJM21" s="28"/>
      <c r="KJN21" s="28"/>
      <c r="KJO21" s="28"/>
      <c r="KJP21" s="28"/>
      <c r="KJQ21" s="28"/>
      <c r="KJR21" s="28"/>
      <c r="KJS21" s="28"/>
      <c r="KJT21" s="28"/>
      <c r="KJU21" s="28"/>
      <c r="KJV21" s="28"/>
      <c r="KJW21" s="28"/>
      <c r="KJX21" s="28"/>
      <c r="KJY21" s="28"/>
      <c r="KJZ21" s="28"/>
      <c r="KKA21" s="28"/>
      <c r="KKB21" s="28"/>
      <c r="KKC21" s="28"/>
      <c r="KKD21" s="28"/>
      <c r="KKE21" s="28"/>
      <c r="KKF21" s="28"/>
      <c r="KKG21" s="28"/>
      <c r="KKH21" s="28"/>
      <c r="KKI21" s="28"/>
      <c r="KKJ21" s="28"/>
      <c r="KKK21" s="28"/>
      <c r="KKL21" s="28"/>
      <c r="KKM21" s="28"/>
      <c r="KKN21" s="28"/>
      <c r="KKO21" s="28"/>
      <c r="KKP21" s="28"/>
      <c r="KKQ21" s="28"/>
      <c r="KKR21" s="28"/>
      <c r="KKS21" s="28"/>
      <c r="KKT21" s="28"/>
      <c r="KKU21" s="28"/>
      <c r="KKV21" s="28"/>
      <c r="KKW21" s="28"/>
      <c r="KKX21" s="28"/>
      <c r="KKY21" s="28"/>
      <c r="KKZ21" s="28"/>
      <c r="KLA21" s="28"/>
      <c r="KLB21" s="28"/>
      <c r="KLC21" s="28"/>
      <c r="KLD21" s="28"/>
      <c r="KLE21" s="28"/>
      <c r="KLF21" s="28"/>
      <c r="KLG21" s="28"/>
      <c r="KLH21" s="28"/>
      <c r="KLI21" s="28"/>
      <c r="KLJ21" s="28"/>
      <c r="KLK21" s="28"/>
      <c r="KLL21" s="28"/>
      <c r="KLM21" s="28"/>
      <c r="KLN21" s="28"/>
      <c r="KLO21" s="28"/>
      <c r="KLP21" s="28"/>
      <c r="KLQ21" s="28"/>
      <c r="KLR21" s="28"/>
      <c r="KLS21" s="28"/>
      <c r="KLT21" s="28"/>
      <c r="KLU21" s="28"/>
      <c r="KLV21" s="28"/>
      <c r="KLW21" s="28"/>
      <c r="KLX21" s="28"/>
      <c r="KLY21" s="28"/>
      <c r="KLZ21" s="28"/>
      <c r="KMA21" s="28"/>
      <c r="KMB21" s="28"/>
      <c r="KMC21" s="28"/>
      <c r="KMD21" s="28"/>
      <c r="KME21" s="28"/>
      <c r="KMF21" s="28"/>
      <c r="KMG21" s="28"/>
      <c r="KMH21" s="28"/>
      <c r="KMI21" s="28"/>
      <c r="KMJ21" s="28"/>
      <c r="KMK21" s="28"/>
      <c r="KML21" s="28"/>
      <c r="KMM21" s="28"/>
      <c r="KMN21" s="28"/>
      <c r="KMO21" s="28"/>
      <c r="KMP21" s="28"/>
      <c r="KMQ21" s="28"/>
      <c r="KMR21" s="28"/>
      <c r="KMS21" s="28"/>
      <c r="KMT21" s="28"/>
      <c r="KMU21" s="28"/>
      <c r="KMV21" s="28"/>
      <c r="KMW21" s="28"/>
      <c r="KMX21" s="28"/>
      <c r="KMY21" s="28"/>
      <c r="KMZ21" s="28"/>
      <c r="KNA21" s="28"/>
      <c r="KNB21" s="28"/>
      <c r="KNC21" s="28"/>
      <c r="KND21" s="28"/>
      <c r="KNE21" s="28"/>
      <c r="KNF21" s="28"/>
      <c r="KNG21" s="28"/>
      <c r="KNH21" s="28"/>
      <c r="KNI21" s="28"/>
      <c r="KNJ21" s="28"/>
      <c r="KNK21" s="28"/>
      <c r="KNL21" s="28"/>
      <c r="KNM21" s="28"/>
      <c r="KNN21" s="28"/>
      <c r="KNO21" s="28"/>
      <c r="KNP21" s="28"/>
      <c r="KNQ21" s="28"/>
      <c r="KNR21" s="28"/>
      <c r="KNS21" s="28"/>
      <c r="KNT21" s="28"/>
      <c r="KNU21" s="28"/>
      <c r="KNV21" s="28"/>
      <c r="KNW21" s="28"/>
      <c r="KNX21" s="28"/>
      <c r="KNY21" s="28"/>
      <c r="KNZ21" s="28"/>
      <c r="KOA21" s="28"/>
      <c r="KOB21" s="28"/>
      <c r="KOC21" s="28"/>
      <c r="KOD21" s="28"/>
      <c r="KOE21" s="28"/>
      <c r="KOF21" s="28"/>
      <c r="KOG21" s="28"/>
      <c r="KOH21" s="28"/>
      <c r="KOI21" s="28"/>
      <c r="KOJ21" s="28"/>
      <c r="KOK21" s="28"/>
      <c r="KOL21" s="28"/>
      <c r="KOM21" s="28"/>
      <c r="KON21" s="28"/>
      <c r="KOO21" s="28"/>
      <c r="KOP21" s="28"/>
      <c r="KOQ21" s="28"/>
      <c r="KOR21" s="28"/>
      <c r="KOS21" s="28"/>
      <c r="KOT21" s="28"/>
      <c r="KOU21" s="28"/>
      <c r="KOV21" s="28"/>
      <c r="KOW21" s="28"/>
      <c r="KOX21" s="28"/>
      <c r="KOY21" s="28"/>
      <c r="KOZ21" s="28"/>
      <c r="KPA21" s="28"/>
      <c r="KPB21" s="28"/>
      <c r="KPC21" s="28"/>
      <c r="KPD21" s="28"/>
      <c r="KPE21" s="28"/>
      <c r="KPF21" s="28"/>
      <c r="KPG21" s="28"/>
      <c r="KPH21" s="28"/>
      <c r="KPI21" s="28"/>
      <c r="KPJ21" s="28"/>
      <c r="KPK21" s="28"/>
      <c r="KPL21" s="28"/>
      <c r="KPM21" s="28"/>
      <c r="KPN21" s="28"/>
      <c r="KPO21" s="28"/>
      <c r="KPP21" s="28"/>
      <c r="KPQ21" s="28"/>
      <c r="KPR21" s="28"/>
      <c r="KPS21" s="28"/>
      <c r="KPT21" s="28"/>
      <c r="KPU21" s="28"/>
      <c r="KPV21" s="28"/>
      <c r="KPW21" s="28"/>
      <c r="KPX21" s="28"/>
      <c r="KPY21" s="28"/>
      <c r="KPZ21" s="28"/>
      <c r="KQA21" s="28"/>
      <c r="KQB21" s="28"/>
      <c r="KQC21" s="28"/>
      <c r="KQD21" s="28"/>
      <c r="KQE21" s="28"/>
      <c r="KQF21" s="28"/>
      <c r="KQG21" s="28"/>
      <c r="KQH21" s="28"/>
      <c r="KQI21" s="28"/>
      <c r="KQJ21" s="28"/>
      <c r="KQK21" s="28"/>
      <c r="KQL21" s="28"/>
      <c r="KQM21" s="28"/>
      <c r="KQN21" s="28"/>
      <c r="KQO21" s="28"/>
      <c r="KQP21" s="28"/>
      <c r="KQQ21" s="28"/>
      <c r="KQR21" s="28"/>
      <c r="KQS21" s="28"/>
      <c r="KQT21" s="28"/>
      <c r="KQU21" s="28"/>
      <c r="KQV21" s="28"/>
      <c r="KQW21" s="28"/>
      <c r="KQX21" s="28"/>
      <c r="KQY21" s="28"/>
      <c r="KQZ21" s="28"/>
      <c r="KRA21" s="28"/>
      <c r="KRB21" s="28"/>
      <c r="KRC21" s="28"/>
      <c r="KRD21" s="28"/>
      <c r="KRE21" s="28"/>
      <c r="KRF21" s="28"/>
      <c r="KRG21" s="28"/>
      <c r="KRH21" s="28"/>
      <c r="KRI21" s="28"/>
      <c r="KRJ21" s="28"/>
      <c r="KRK21" s="28"/>
      <c r="KRL21" s="28"/>
      <c r="KRM21" s="28"/>
      <c r="KRN21" s="28"/>
      <c r="KRO21" s="28"/>
      <c r="KRP21" s="28"/>
      <c r="KRQ21" s="28"/>
      <c r="KRR21" s="28"/>
      <c r="KRS21" s="28"/>
      <c r="KRT21" s="28"/>
      <c r="KRU21" s="28"/>
      <c r="KRV21" s="28"/>
      <c r="KRW21" s="28"/>
      <c r="KRX21" s="28"/>
      <c r="KRY21" s="28"/>
      <c r="KRZ21" s="28"/>
      <c r="KSA21" s="28"/>
      <c r="KSB21" s="28"/>
      <c r="KSC21" s="28"/>
      <c r="KSD21" s="28"/>
      <c r="KSE21" s="28"/>
      <c r="KSF21" s="28"/>
      <c r="KSG21" s="28"/>
      <c r="KSH21" s="28"/>
      <c r="KSI21" s="28"/>
      <c r="KSJ21" s="28"/>
      <c r="KSK21" s="28"/>
      <c r="KSL21" s="28"/>
      <c r="KSM21" s="28"/>
      <c r="KSN21" s="28"/>
      <c r="KSO21" s="28"/>
      <c r="KSP21" s="28"/>
      <c r="KSQ21" s="28"/>
      <c r="KSR21" s="28"/>
      <c r="KSS21" s="28"/>
      <c r="KST21" s="28"/>
      <c r="KSU21" s="28"/>
      <c r="KSV21" s="28"/>
      <c r="KSW21" s="28"/>
      <c r="KSX21" s="28"/>
      <c r="KSY21" s="28"/>
      <c r="KSZ21" s="28"/>
      <c r="KTA21" s="28"/>
      <c r="KTB21" s="28"/>
      <c r="KTC21" s="28"/>
      <c r="KTD21" s="28"/>
      <c r="KTE21" s="28"/>
      <c r="KTF21" s="28"/>
      <c r="KTG21" s="28"/>
      <c r="KTH21" s="28"/>
      <c r="KTI21" s="28"/>
      <c r="KTJ21" s="28"/>
      <c r="KTK21" s="28"/>
      <c r="KTL21" s="28"/>
      <c r="KTM21" s="28"/>
      <c r="KTN21" s="28"/>
      <c r="KTO21" s="28"/>
      <c r="KTP21" s="28"/>
      <c r="KTQ21" s="28"/>
      <c r="KTR21" s="28"/>
      <c r="KTS21" s="28"/>
      <c r="KTT21" s="28"/>
      <c r="KTU21" s="28"/>
      <c r="KTV21" s="28"/>
      <c r="KTW21" s="28"/>
      <c r="KTX21" s="28"/>
      <c r="KTY21" s="28"/>
      <c r="KTZ21" s="28"/>
      <c r="KUA21" s="28"/>
      <c r="KUB21" s="28"/>
      <c r="KUC21" s="28"/>
      <c r="KUD21" s="28"/>
      <c r="KUE21" s="28"/>
      <c r="KUF21" s="28"/>
      <c r="KUG21" s="28"/>
      <c r="KUH21" s="28"/>
      <c r="KUI21" s="28"/>
      <c r="KUJ21" s="28"/>
      <c r="KUK21" s="28"/>
      <c r="KUL21" s="28"/>
      <c r="KUM21" s="28"/>
      <c r="KUN21" s="28"/>
      <c r="KUO21" s="28"/>
      <c r="KUP21" s="28"/>
      <c r="KUQ21" s="28"/>
      <c r="KUR21" s="28"/>
      <c r="KUS21" s="28"/>
      <c r="KUT21" s="28"/>
      <c r="KUU21" s="28"/>
      <c r="KUV21" s="28"/>
      <c r="KUW21" s="28"/>
      <c r="KUX21" s="28"/>
      <c r="KUY21" s="28"/>
      <c r="KUZ21" s="28"/>
      <c r="KVA21" s="28"/>
      <c r="KVB21" s="28"/>
      <c r="KVC21" s="28"/>
      <c r="KVD21" s="28"/>
      <c r="KVE21" s="28"/>
      <c r="KVF21" s="28"/>
      <c r="KVG21" s="28"/>
      <c r="KVH21" s="28"/>
      <c r="KVI21" s="28"/>
      <c r="KVJ21" s="28"/>
      <c r="KVK21" s="28"/>
      <c r="KVL21" s="28"/>
      <c r="KVM21" s="28"/>
      <c r="KVN21" s="28"/>
      <c r="KVO21" s="28"/>
      <c r="KVP21" s="28"/>
      <c r="KVQ21" s="28"/>
      <c r="KVR21" s="28"/>
      <c r="KVS21" s="28"/>
      <c r="KVT21" s="28"/>
      <c r="KVU21" s="28"/>
      <c r="KVV21" s="28"/>
      <c r="KVW21" s="28"/>
      <c r="KVX21" s="28"/>
      <c r="KVY21" s="28"/>
      <c r="KVZ21" s="28"/>
      <c r="KWA21" s="28"/>
      <c r="KWB21" s="28"/>
      <c r="KWC21" s="28"/>
      <c r="KWD21" s="28"/>
      <c r="KWE21" s="28"/>
      <c r="KWF21" s="28"/>
      <c r="KWG21" s="28"/>
      <c r="KWH21" s="28"/>
      <c r="KWI21" s="28"/>
      <c r="KWJ21" s="28"/>
      <c r="KWK21" s="28"/>
      <c r="KWL21" s="28"/>
      <c r="KWM21" s="28"/>
      <c r="KWN21" s="28"/>
      <c r="KWO21" s="28"/>
      <c r="KWP21" s="28"/>
      <c r="KWQ21" s="28"/>
      <c r="KWR21" s="28"/>
      <c r="KWS21" s="28"/>
      <c r="KWT21" s="28"/>
      <c r="KWU21" s="28"/>
      <c r="KWV21" s="28"/>
      <c r="KWW21" s="28"/>
      <c r="KWX21" s="28"/>
      <c r="KWY21" s="28"/>
      <c r="KWZ21" s="28"/>
      <c r="KXA21" s="28"/>
      <c r="KXB21" s="28"/>
      <c r="KXC21" s="28"/>
      <c r="KXD21" s="28"/>
      <c r="KXE21" s="28"/>
      <c r="KXF21" s="28"/>
      <c r="KXG21" s="28"/>
      <c r="KXH21" s="28"/>
      <c r="KXI21" s="28"/>
      <c r="KXJ21" s="28"/>
      <c r="KXK21" s="28"/>
      <c r="KXL21" s="28"/>
      <c r="KXM21" s="28"/>
      <c r="KXN21" s="28"/>
      <c r="KXO21" s="28"/>
      <c r="KXP21" s="28"/>
      <c r="KXQ21" s="28"/>
      <c r="KXR21" s="28"/>
      <c r="KXS21" s="28"/>
      <c r="KXT21" s="28"/>
      <c r="KXU21" s="28"/>
      <c r="KXV21" s="28"/>
      <c r="KXW21" s="28"/>
      <c r="KXX21" s="28"/>
      <c r="KXY21" s="28"/>
      <c r="KXZ21" s="28"/>
      <c r="KYA21" s="28"/>
      <c r="KYB21" s="28"/>
      <c r="KYC21" s="28"/>
      <c r="KYD21" s="28"/>
      <c r="KYE21" s="28"/>
      <c r="KYF21" s="28"/>
      <c r="KYG21" s="28"/>
      <c r="KYH21" s="28"/>
      <c r="KYI21" s="28"/>
      <c r="KYJ21" s="28"/>
      <c r="KYK21" s="28"/>
      <c r="KYL21" s="28"/>
      <c r="KYM21" s="28"/>
      <c r="KYN21" s="28"/>
      <c r="KYO21" s="28"/>
      <c r="KYP21" s="28"/>
      <c r="KYQ21" s="28"/>
      <c r="KYR21" s="28"/>
      <c r="KYS21" s="28"/>
      <c r="KYT21" s="28"/>
      <c r="KYU21" s="28"/>
      <c r="KYV21" s="28"/>
      <c r="KYW21" s="28"/>
      <c r="KYX21" s="28"/>
      <c r="KYY21" s="28"/>
      <c r="KYZ21" s="28"/>
      <c r="KZA21" s="28"/>
      <c r="KZB21" s="28"/>
      <c r="KZC21" s="28"/>
      <c r="KZD21" s="28"/>
      <c r="KZE21" s="28"/>
      <c r="KZF21" s="28"/>
      <c r="KZG21" s="28"/>
      <c r="KZH21" s="28"/>
      <c r="KZI21" s="28"/>
      <c r="KZJ21" s="28"/>
      <c r="KZK21" s="28"/>
      <c r="KZL21" s="28"/>
      <c r="KZM21" s="28"/>
      <c r="KZN21" s="28"/>
      <c r="KZO21" s="28"/>
      <c r="KZP21" s="28"/>
      <c r="KZQ21" s="28"/>
      <c r="KZR21" s="28"/>
      <c r="KZS21" s="28"/>
      <c r="KZT21" s="28"/>
      <c r="KZU21" s="28"/>
      <c r="KZV21" s="28"/>
      <c r="KZW21" s="28"/>
      <c r="KZX21" s="28"/>
      <c r="KZY21" s="28"/>
      <c r="KZZ21" s="28"/>
      <c r="LAA21" s="28"/>
      <c r="LAB21" s="28"/>
      <c r="LAC21" s="28"/>
      <c r="LAD21" s="28"/>
      <c r="LAE21" s="28"/>
      <c r="LAF21" s="28"/>
      <c r="LAG21" s="28"/>
      <c r="LAH21" s="28"/>
      <c r="LAI21" s="28"/>
      <c r="LAJ21" s="28"/>
      <c r="LAK21" s="28"/>
      <c r="LAL21" s="28"/>
      <c r="LAM21" s="28"/>
      <c r="LAN21" s="28"/>
      <c r="LAO21" s="28"/>
      <c r="LAP21" s="28"/>
      <c r="LAQ21" s="28"/>
      <c r="LAR21" s="28"/>
      <c r="LAS21" s="28"/>
      <c r="LAT21" s="28"/>
      <c r="LAU21" s="28"/>
      <c r="LAV21" s="28"/>
      <c r="LAW21" s="28"/>
      <c r="LAX21" s="28"/>
      <c r="LAY21" s="28"/>
      <c r="LAZ21" s="28"/>
      <c r="LBA21" s="28"/>
      <c r="LBB21" s="28"/>
      <c r="LBC21" s="28"/>
      <c r="LBD21" s="28"/>
      <c r="LBE21" s="28"/>
      <c r="LBF21" s="28"/>
      <c r="LBG21" s="28"/>
      <c r="LBH21" s="28"/>
      <c r="LBI21" s="28"/>
      <c r="LBJ21" s="28"/>
      <c r="LBK21" s="28"/>
      <c r="LBL21" s="28"/>
      <c r="LBM21" s="28"/>
      <c r="LBN21" s="28"/>
      <c r="LBO21" s="28"/>
      <c r="LBP21" s="28"/>
      <c r="LBQ21" s="28"/>
      <c r="LBR21" s="28"/>
      <c r="LBS21" s="28"/>
      <c r="LBT21" s="28"/>
      <c r="LBU21" s="28"/>
      <c r="LBV21" s="28"/>
      <c r="LBW21" s="28"/>
      <c r="LBX21" s="28"/>
      <c r="LBY21" s="28"/>
      <c r="LBZ21" s="28"/>
      <c r="LCA21" s="28"/>
      <c r="LCB21" s="28"/>
      <c r="LCC21" s="28"/>
      <c r="LCD21" s="28"/>
      <c r="LCE21" s="28"/>
      <c r="LCF21" s="28"/>
      <c r="LCG21" s="28"/>
      <c r="LCH21" s="28"/>
      <c r="LCI21" s="28"/>
      <c r="LCJ21" s="28"/>
      <c r="LCK21" s="28"/>
      <c r="LCL21" s="28"/>
      <c r="LCM21" s="28"/>
      <c r="LCN21" s="28"/>
      <c r="LCO21" s="28"/>
      <c r="LCP21" s="28"/>
      <c r="LCQ21" s="28"/>
      <c r="LCR21" s="28"/>
      <c r="LCS21" s="28"/>
      <c r="LCT21" s="28"/>
      <c r="LCU21" s="28"/>
      <c r="LCV21" s="28"/>
      <c r="LCW21" s="28"/>
      <c r="LCX21" s="28"/>
      <c r="LCY21" s="28"/>
      <c r="LCZ21" s="28"/>
      <c r="LDA21" s="28"/>
      <c r="LDB21" s="28"/>
      <c r="LDC21" s="28"/>
      <c r="LDD21" s="28"/>
      <c r="LDE21" s="28"/>
      <c r="LDF21" s="28"/>
      <c r="LDG21" s="28"/>
      <c r="LDH21" s="28"/>
      <c r="LDI21" s="28"/>
      <c r="LDJ21" s="28"/>
      <c r="LDK21" s="28"/>
      <c r="LDL21" s="28"/>
      <c r="LDM21" s="28"/>
      <c r="LDN21" s="28"/>
      <c r="LDO21" s="28"/>
      <c r="LDP21" s="28"/>
      <c r="LDQ21" s="28"/>
      <c r="LDR21" s="28"/>
      <c r="LDS21" s="28"/>
      <c r="LDT21" s="28"/>
      <c r="LDU21" s="28"/>
      <c r="LDV21" s="28"/>
      <c r="LDW21" s="28"/>
      <c r="LDX21" s="28"/>
      <c r="LDY21" s="28"/>
      <c r="LDZ21" s="28"/>
      <c r="LEA21" s="28"/>
      <c r="LEB21" s="28"/>
      <c r="LEC21" s="28"/>
      <c r="LED21" s="28"/>
      <c r="LEE21" s="28"/>
      <c r="LEF21" s="28"/>
      <c r="LEG21" s="28"/>
      <c r="LEH21" s="28"/>
      <c r="LEI21" s="28"/>
      <c r="LEJ21" s="28"/>
      <c r="LEK21" s="28"/>
      <c r="LEL21" s="28"/>
      <c r="LEM21" s="28"/>
      <c r="LEN21" s="28"/>
      <c r="LEO21" s="28"/>
      <c r="LEP21" s="28"/>
      <c r="LEQ21" s="28"/>
      <c r="LER21" s="28"/>
      <c r="LES21" s="28"/>
      <c r="LET21" s="28"/>
      <c r="LEU21" s="28"/>
      <c r="LEV21" s="28"/>
      <c r="LEW21" s="28"/>
      <c r="LEX21" s="28"/>
      <c r="LEY21" s="28"/>
      <c r="LEZ21" s="28"/>
      <c r="LFA21" s="28"/>
      <c r="LFB21" s="28"/>
      <c r="LFC21" s="28"/>
      <c r="LFD21" s="28"/>
      <c r="LFE21" s="28"/>
      <c r="LFF21" s="28"/>
      <c r="LFG21" s="28"/>
      <c r="LFH21" s="28"/>
      <c r="LFI21" s="28"/>
      <c r="LFJ21" s="28"/>
      <c r="LFK21" s="28"/>
      <c r="LFL21" s="28"/>
      <c r="LFM21" s="28"/>
      <c r="LFN21" s="28"/>
      <c r="LFO21" s="28"/>
      <c r="LFP21" s="28"/>
      <c r="LFQ21" s="28"/>
      <c r="LFR21" s="28"/>
      <c r="LFS21" s="28"/>
      <c r="LFT21" s="28"/>
      <c r="LFU21" s="28"/>
      <c r="LFV21" s="28"/>
      <c r="LFW21" s="28"/>
      <c r="LFX21" s="28"/>
      <c r="LFY21" s="28"/>
      <c r="LFZ21" s="28"/>
      <c r="LGA21" s="28"/>
      <c r="LGB21" s="28"/>
      <c r="LGC21" s="28"/>
      <c r="LGD21" s="28"/>
      <c r="LGE21" s="28"/>
      <c r="LGF21" s="28"/>
      <c r="LGG21" s="28"/>
      <c r="LGH21" s="28"/>
      <c r="LGI21" s="28"/>
      <c r="LGJ21" s="28"/>
      <c r="LGK21" s="28"/>
      <c r="LGL21" s="28"/>
      <c r="LGM21" s="28"/>
      <c r="LGN21" s="28"/>
      <c r="LGO21" s="28"/>
      <c r="LGP21" s="28"/>
      <c r="LGQ21" s="28"/>
      <c r="LGR21" s="28"/>
      <c r="LGS21" s="28"/>
      <c r="LGT21" s="28"/>
      <c r="LGU21" s="28"/>
      <c r="LGV21" s="28"/>
      <c r="LGW21" s="28"/>
      <c r="LGX21" s="28"/>
      <c r="LGY21" s="28"/>
      <c r="LGZ21" s="28"/>
      <c r="LHA21" s="28"/>
      <c r="LHB21" s="28"/>
      <c r="LHC21" s="28"/>
      <c r="LHD21" s="28"/>
      <c r="LHE21" s="28"/>
      <c r="LHF21" s="28"/>
      <c r="LHG21" s="28"/>
      <c r="LHH21" s="28"/>
      <c r="LHI21" s="28"/>
      <c r="LHJ21" s="28"/>
      <c r="LHK21" s="28"/>
      <c r="LHL21" s="28"/>
      <c r="LHM21" s="28"/>
      <c r="LHN21" s="28"/>
      <c r="LHO21" s="28"/>
      <c r="LHP21" s="28"/>
      <c r="LHQ21" s="28"/>
      <c r="LHR21" s="28"/>
      <c r="LHS21" s="28"/>
      <c r="LHT21" s="28"/>
      <c r="LHU21" s="28"/>
      <c r="LHV21" s="28"/>
      <c r="LHW21" s="28"/>
      <c r="LHX21" s="28"/>
      <c r="LHY21" s="28"/>
      <c r="LHZ21" s="28"/>
      <c r="LIA21" s="28"/>
      <c r="LIB21" s="28"/>
      <c r="LIC21" s="28"/>
      <c r="LID21" s="28"/>
      <c r="LIE21" s="28"/>
      <c r="LIF21" s="28"/>
      <c r="LIG21" s="28"/>
      <c r="LIH21" s="28"/>
      <c r="LII21" s="28"/>
      <c r="LIJ21" s="28"/>
      <c r="LIK21" s="28"/>
      <c r="LIL21" s="28"/>
      <c r="LIM21" s="28"/>
      <c r="LIN21" s="28"/>
      <c r="LIO21" s="28"/>
      <c r="LIP21" s="28"/>
      <c r="LIQ21" s="28"/>
      <c r="LIR21" s="28"/>
      <c r="LIS21" s="28"/>
      <c r="LIT21" s="28"/>
      <c r="LIU21" s="28"/>
      <c r="LIV21" s="28"/>
      <c r="LIW21" s="28"/>
      <c r="LIX21" s="28"/>
      <c r="LIY21" s="28"/>
      <c r="LIZ21" s="28"/>
      <c r="LJA21" s="28"/>
      <c r="LJB21" s="28"/>
      <c r="LJC21" s="28"/>
      <c r="LJD21" s="28"/>
      <c r="LJE21" s="28"/>
      <c r="LJF21" s="28"/>
      <c r="LJG21" s="28"/>
      <c r="LJH21" s="28"/>
      <c r="LJI21" s="28"/>
      <c r="LJJ21" s="28"/>
      <c r="LJK21" s="28"/>
      <c r="LJL21" s="28"/>
      <c r="LJM21" s="28"/>
      <c r="LJN21" s="28"/>
      <c r="LJO21" s="28"/>
      <c r="LJP21" s="28"/>
      <c r="LJQ21" s="28"/>
      <c r="LJR21" s="28"/>
      <c r="LJS21" s="28"/>
      <c r="LJT21" s="28"/>
      <c r="LJU21" s="28"/>
      <c r="LJV21" s="28"/>
      <c r="LJW21" s="28"/>
      <c r="LJX21" s="28"/>
      <c r="LJY21" s="28"/>
      <c r="LJZ21" s="28"/>
      <c r="LKA21" s="28"/>
      <c r="LKB21" s="28"/>
      <c r="LKC21" s="28"/>
      <c r="LKD21" s="28"/>
      <c r="LKE21" s="28"/>
      <c r="LKF21" s="28"/>
      <c r="LKG21" s="28"/>
      <c r="LKH21" s="28"/>
      <c r="LKI21" s="28"/>
      <c r="LKJ21" s="28"/>
      <c r="LKK21" s="28"/>
      <c r="LKL21" s="28"/>
      <c r="LKM21" s="28"/>
      <c r="LKN21" s="28"/>
      <c r="LKO21" s="28"/>
      <c r="LKP21" s="28"/>
      <c r="LKQ21" s="28"/>
      <c r="LKR21" s="28"/>
      <c r="LKS21" s="28"/>
      <c r="LKT21" s="28"/>
      <c r="LKU21" s="28"/>
      <c r="LKV21" s="28"/>
      <c r="LKW21" s="28"/>
      <c r="LKX21" s="28"/>
      <c r="LKY21" s="28"/>
      <c r="LKZ21" s="28"/>
      <c r="LLA21" s="28"/>
      <c r="LLB21" s="28"/>
      <c r="LLC21" s="28"/>
      <c r="LLD21" s="28"/>
      <c r="LLE21" s="28"/>
      <c r="LLF21" s="28"/>
      <c r="LLG21" s="28"/>
      <c r="LLH21" s="28"/>
      <c r="LLI21" s="28"/>
      <c r="LLJ21" s="28"/>
      <c r="LLK21" s="28"/>
      <c r="LLL21" s="28"/>
      <c r="LLM21" s="28"/>
      <c r="LLN21" s="28"/>
      <c r="LLO21" s="28"/>
      <c r="LLP21" s="28"/>
      <c r="LLQ21" s="28"/>
      <c r="LLR21" s="28"/>
      <c r="LLS21" s="28"/>
      <c r="LLT21" s="28"/>
      <c r="LLU21" s="28"/>
      <c r="LLV21" s="28"/>
      <c r="LLW21" s="28"/>
      <c r="LLX21" s="28"/>
      <c r="LLY21" s="28"/>
      <c r="LLZ21" s="28"/>
      <c r="LMA21" s="28"/>
      <c r="LMB21" s="28"/>
      <c r="LMC21" s="28"/>
      <c r="LMD21" s="28"/>
      <c r="LME21" s="28"/>
      <c r="LMF21" s="28"/>
      <c r="LMG21" s="28"/>
      <c r="LMH21" s="28"/>
      <c r="LMI21" s="28"/>
      <c r="LMJ21" s="28"/>
      <c r="LMK21" s="28"/>
      <c r="LML21" s="28"/>
      <c r="LMM21" s="28"/>
      <c r="LMN21" s="28"/>
      <c r="LMO21" s="28"/>
      <c r="LMP21" s="28"/>
      <c r="LMQ21" s="28"/>
      <c r="LMR21" s="28"/>
      <c r="LMS21" s="28"/>
      <c r="LMT21" s="28"/>
      <c r="LMU21" s="28"/>
      <c r="LMV21" s="28"/>
      <c r="LMW21" s="28"/>
      <c r="LMX21" s="28"/>
      <c r="LMY21" s="28"/>
      <c r="LMZ21" s="28"/>
      <c r="LNA21" s="28"/>
      <c r="LNB21" s="28"/>
      <c r="LNC21" s="28"/>
      <c r="LND21" s="28"/>
      <c r="LNE21" s="28"/>
      <c r="LNF21" s="28"/>
      <c r="LNG21" s="28"/>
      <c r="LNH21" s="28"/>
      <c r="LNI21" s="28"/>
      <c r="LNJ21" s="28"/>
      <c r="LNK21" s="28"/>
      <c r="LNL21" s="28"/>
      <c r="LNM21" s="28"/>
      <c r="LNN21" s="28"/>
      <c r="LNO21" s="28"/>
      <c r="LNP21" s="28"/>
      <c r="LNQ21" s="28"/>
      <c r="LNR21" s="28"/>
      <c r="LNS21" s="28"/>
      <c r="LNT21" s="28"/>
      <c r="LNU21" s="28"/>
      <c r="LNV21" s="28"/>
      <c r="LNW21" s="28"/>
      <c r="LNX21" s="28"/>
      <c r="LNY21" s="28"/>
      <c r="LNZ21" s="28"/>
      <c r="LOA21" s="28"/>
      <c r="LOB21" s="28"/>
      <c r="LOC21" s="28"/>
      <c r="LOD21" s="28"/>
      <c r="LOE21" s="28"/>
      <c r="LOF21" s="28"/>
      <c r="LOG21" s="28"/>
      <c r="LOH21" s="28"/>
      <c r="LOI21" s="28"/>
      <c r="LOJ21" s="28"/>
      <c r="LOK21" s="28"/>
      <c r="LOL21" s="28"/>
      <c r="LOM21" s="28"/>
      <c r="LON21" s="28"/>
      <c r="LOO21" s="28"/>
      <c r="LOP21" s="28"/>
      <c r="LOQ21" s="28"/>
      <c r="LOR21" s="28"/>
      <c r="LOS21" s="28"/>
      <c r="LOT21" s="28"/>
      <c r="LOU21" s="28"/>
      <c r="LOV21" s="28"/>
      <c r="LOW21" s="28"/>
      <c r="LOX21" s="28"/>
      <c r="LOY21" s="28"/>
      <c r="LOZ21" s="28"/>
      <c r="LPA21" s="28"/>
      <c r="LPB21" s="28"/>
      <c r="LPC21" s="28"/>
      <c r="LPD21" s="28"/>
      <c r="LPE21" s="28"/>
      <c r="LPF21" s="28"/>
      <c r="LPG21" s="28"/>
      <c r="LPH21" s="28"/>
      <c r="LPI21" s="28"/>
      <c r="LPJ21" s="28"/>
      <c r="LPK21" s="28"/>
      <c r="LPL21" s="28"/>
      <c r="LPM21" s="28"/>
      <c r="LPN21" s="28"/>
      <c r="LPO21" s="28"/>
      <c r="LPP21" s="28"/>
      <c r="LPQ21" s="28"/>
      <c r="LPR21" s="28"/>
      <c r="LPS21" s="28"/>
      <c r="LPT21" s="28"/>
      <c r="LPU21" s="28"/>
      <c r="LPV21" s="28"/>
      <c r="LPW21" s="28"/>
      <c r="LPX21" s="28"/>
      <c r="LPY21" s="28"/>
      <c r="LPZ21" s="28"/>
      <c r="LQA21" s="28"/>
      <c r="LQB21" s="28"/>
      <c r="LQC21" s="28"/>
      <c r="LQD21" s="28"/>
      <c r="LQE21" s="28"/>
      <c r="LQF21" s="28"/>
      <c r="LQG21" s="28"/>
      <c r="LQH21" s="28"/>
      <c r="LQI21" s="28"/>
      <c r="LQJ21" s="28"/>
      <c r="LQK21" s="28"/>
      <c r="LQL21" s="28"/>
      <c r="LQM21" s="28"/>
      <c r="LQN21" s="28"/>
      <c r="LQO21" s="28"/>
      <c r="LQP21" s="28"/>
      <c r="LQQ21" s="28"/>
      <c r="LQR21" s="28"/>
      <c r="LQS21" s="28"/>
      <c r="LQT21" s="28"/>
      <c r="LQU21" s="28"/>
      <c r="LQV21" s="28"/>
      <c r="LQW21" s="28"/>
      <c r="LQX21" s="28"/>
      <c r="LQY21" s="28"/>
      <c r="LQZ21" s="28"/>
      <c r="LRA21" s="28"/>
      <c r="LRB21" s="28"/>
      <c r="LRC21" s="28"/>
      <c r="LRD21" s="28"/>
      <c r="LRE21" s="28"/>
      <c r="LRF21" s="28"/>
      <c r="LRG21" s="28"/>
      <c r="LRH21" s="28"/>
      <c r="LRI21" s="28"/>
      <c r="LRJ21" s="28"/>
      <c r="LRK21" s="28"/>
      <c r="LRL21" s="28"/>
      <c r="LRM21" s="28"/>
      <c r="LRN21" s="28"/>
      <c r="LRO21" s="28"/>
      <c r="LRP21" s="28"/>
      <c r="LRQ21" s="28"/>
      <c r="LRR21" s="28"/>
      <c r="LRS21" s="28"/>
      <c r="LRT21" s="28"/>
      <c r="LRU21" s="28"/>
      <c r="LRV21" s="28"/>
      <c r="LRW21" s="28"/>
      <c r="LRX21" s="28"/>
      <c r="LRY21" s="28"/>
      <c r="LRZ21" s="28"/>
      <c r="LSA21" s="28"/>
      <c r="LSB21" s="28"/>
      <c r="LSC21" s="28"/>
      <c r="LSD21" s="28"/>
      <c r="LSE21" s="28"/>
      <c r="LSF21" s="28"/>
      <c r="LSG21" s="28"/>
      <c r="LSH21" s="28"/>
      <c r="LSI21" s="28"/>
      <c r="LSJ21" s="28"/>
      <c r="LSK21" s="28"/>
      <c r="LSL21" s="28"/>
      <c r="LSM21" s="28"/>
      <c r="LSN21" s="28"/>
      <c r="LSO21" s="28"/>
      <c r="LSP21" s="28"/>
      <c r="LSQ21" s="28"/>
      <c r="LSR21" s="28"/>
      <c r="LSS21" s="28"/>
      <c r="LST21" s="28"/>
      <c r="LSU21" s="28"/>
      <c r="LSV21" s="28"/>
      <c r="LSW21" s="28"/>
      <c r="LSX21" s="28"/>
      <c r="LSY21" s="28"/>
      <c r="LSZ21" s="28"/>
      <c r="LTA21" s="28"/>
      <c r="LTB21" s="28"/>
      <c r="LTC21" s="28"/>
      <c r="LTD21" s="28"/>
      <c r="LTE21" s="28"/>
      <c r="LTF21" s="28"/>
      <c r="LTG21" s="28"/>
      <c r="LTH21" s="28"/>
      <c r="LTI21" s="28"/>
      <c r="LTJ21" s="28"/>
      <c r="LTK21" s="28"/>
      <c r="LTL21" s="28"/>
      <c r="LTM21" s="28"/>
      <c r="LTN21" s="28"/>
      <c r="LTO21" s="28"/>
      <c r="LTP21" s="28"/>
      <c r="LTQ21" s="28"/>
      <c r="LTR21" s="28"/>
      <c r="LTS21" s="28"/>
      <c r="LTT21" s="28"/>
      <c r="LTU21" s="28"/>
      <c r="LTV21" s="28"/>
      <c r="LTW21" s="28"/>
      <c r="LTX21" s="28"/>
      <c r="LTY21" s="28"/>
      <c r="LTZ21" s="28"/>
      <c r="LUA21" s="28"/>
      <c r="LUB21" s="28"/>
      <c r="LUC21" s="28"/>
      <c r="LUD21" s="28"/>
      <c r="LUE21" s="28"/>
      <c r="LUF21" s="28"/>
      <c r="LUG21" s="28"/>
      <c r="LUH21" s="28"/>
      <c r="LUI21" s="28"/>
      <c r="LUJ21" s="28"/>
      <c r="LUK21" s="28"/>
      <c r="LUL21" s="28"/>
      <c r="LUM21" s="28"/>
      <c r="LUN21" s="28"/>
      <c r="LUO21" s="28"/>
      <c r="LUP21" s="28"/>
      <c r="LUQ21" s="28"/>
      <c r="LUR21" s="28"/>
      <c r="LUS21" s="28"/>
      <c r="LUT21" s="28"/>
      <c r="LUU21" s="28"/>
      <c r="LUV21" s="28"/>
      <c r="LUW21" s="28"/>
      <c r="LUX21" s="28"/>
      <c r="LUY21" s="28"/>
      <c r="LUZ21" s="28"/>
      <c r="LVA21" s="28"/>
      <c r="LVB21" s="28"/>
      <c r="LVC21" s="28"/>
      <c r="LVD21" s="28"/>
      <c r="LVE21" s="28"/>
      <c r="LVF21" s="28"/>
      <c r="LVG21" s="28"/>
      <c r="LVH21" s="28"/>
      <c r="LVI21" s="28"/>
      <c r="LVJ21" s="28"/>
      <c r="LVK21" s="28"/>
      <c r="LVL21" s="28"/>
      <c r="LVM21" s="28"/>
      <c r="LVN21" s="28"/>
      <c r="LVO21" s="28"/>
      <c r="LVP21" s="28"/>
      <c r="LVQ21" s="28"/>
      <c r="LVR21" s="28"/>
      <c r="LVS21" s="28"/>
      <c r="LVT21" s="28"/>
      <c r="LVU21" s="28"/>
      <c r="LVV21" s="28"/>
      <c r="LVW21" s="28"/>
      <c r="LVX21" s="28"/>
      <c r="LVY21" s="28"/>
      <c r="LVZ21" s="28"/>
      <c r="LWA21" s="28"/>
      <c r="LWB21" s="28"/>
      <c r="LWC21" s="28"/>
      <c r="LWD21" s="28"/>
      <c r="LWE21" s="28"/>
      <c r="LWF21" s="28"/>
      <c r="LWG21" s="28"/>
      <c r="LWH21" s="28"/>
      <c r="LWI21" s="28"/>
      <c r="LWJ21" s="28"/>
      <c r="LWK21" s="28"/>
      <c r="LWL21" s="28"/>
      <c r="LWM21" s="28"/>
      <c r="LWN21" s="28"/>
      <c r="LWO21" s="28"/>
      <c r="LWP21" s="28"/>
      <c r="LWQ21" s="28"/>
      <c r="LWR21" s="28"/>
      <c r="LWS21" s="28"/>
      <c r="LWT21" s="28"/>
      <c r="LWU21" s="28"/>
      <c r="LWV21" s="28"/>
      <c r="LWW21" s="28"/>
      <c r="LWX21" s="28"/>
      <c r="LWY21" s="28"/>
      <c r="LWZ21" s="28"/>
      <c r="LXA21" s="28"/>
      <c r="LXB21" s="28"/>
      <c r="LXC21" s="28"/>
      <c r="LXD21" s="28"/>
      <c r="LXE21" s="28"/>
      <c r="LXF21" s="28"/>
      <c r="LXG21" s="28"/>
      <c r="LXH21" s="28"/>
      <c r="LXI21" s="28"/>
      <c r="LXJ21" s="28"/>
      <c r="LXK21" s="28"/>
      <c r="LXL21" s="28"/>
      <c r="LXM21" s="28"/>
      <c r="LXN21" s="28"/>
      <c r="LXO21" s="28"/>
      <c r="LXP21" s="28"/>
      <c r="LXQ21" s="28"/>
      <c r="LXR21" s="28"/>
      <c r="LXS21" s="28"/>
      <c r="LXT21" s="28"/>
      <c r="LXU21" s="28"/>
      <c r="LXV21" s="28"/>
      <c r="LXW21" s="28"/>
      <c r="LXX21" s="28"/>
      <c r="LXY21" s="28"/>
      <c r="LXZ21" s="28"/>
      <c r="LYA21" s="28"/>
      <c r="LYB21" s="28"/>
      <c r="LYC21" s="28"/>
      <c r="LYD21" s="28"/>
      <c r="LYE21" s="28"/>
      <c r="LYF21" s="28"/>
      <c r="LYG21" s="28"/>
      <c r="LYH21" s="28"/>
      <c r="LYI21" s="28"/>
      <c r="LYJ21" s="28"/>
      <c r="LYK21" s="28"/>
      <c r="LYL21" s="28"/>
      <c r="LYM21" s="28"/>
      <c r="LYN21" s="28"/>
      <c r="LYO21" s="28"/>
      <c r="LYP21" s="28"/>
      <c r="LYQ21" s="28"/>
      <c r="LYR21" s="28"/>
      <c r="LYS21" s="28"/>
      <c r="LYT21" s="28"/>
      <c r="LYU21" s="28"/>
      <c r="LYV21" s="28"/>
      <c r="LYW21" s="28"/>
      <c r="LYX21" s="28"/>
      <c r="LYY21" s="28"/>
      <c r="LYZ21" s="28"/>
      <c r="LZA21" s="28"/>
      <c r="LZB21" s="28"/>
      <c r="LZC21" s="28"/>
      <c r="LZD21" s="28"/>
      <c r="LZE21" s="28"/>
      <c r="LZF21" s="28"/>
      <c r="LZG21" s="28"/>
      <c r="LZH21" s="28"/>
      <c r="LZI21" s="28"/>
      <c r="LZJ21" s="28"/>
      <c r="LZK21" s="28"/>
      <c r="LZL21" s="28"/>
      <c r="LZM21" s="28"/>
      <c r="LZN21" s="28"/>
      <c r="LZO21" s="28"/>
      <c r="LZP21" s="28"/>
      <c r="LZQ21" s="28"/>
      <c r="LZR21" s="28"/>
      <c r="LZS21" s="28"/>
      <c r="LZT21" s="28"/>
      <c r="LZU21" s="28"/>
      <c r="LZV21" s="28"/>
      <c r="LZW21" s="28"/>
      <c r="LZX21" s="28"/>
      <c r="LZY21" s="28"/>
      <c r="LZZ21" s="28"/>
      <c r="MAA21" s="28"/>
      <c r="MAB21" s="28"/>
      <c r="MAC21" s="28"/>
      <c r="MAD21" s="28"/>
      <c r="MAE21" s="28"/>
      <c r="MAF21" s="28"/>
      <c r="MAG21" s="28"/>
      <c r="MAH21" s="28"/>
      <c r="MAI21" s="28"/>
      <c r="MAJ21" s="28"/>
      <c r="MAK21" s="28"/>
      <c r="MAL21" s="28"/>
      <c r="MAM21" s="28"/>
      <c r="MAN21" s="28"/>
      <c r="MAO21" s="28"/>
      <c r="MAP21" s="28"/>
      <c r="MAQ21" s="28"/>
      <c r="MAR21" s="28"/>
      <c r="MAS21" s="28"/>
      <c r="MAT21" s="28"/>
      <c r="MAU21" s="28"/>
      <c r="MAV21" s="28"/>
      <c r="MAW21" s="28"/>
      <c r="MAX21" s="28"/>
      <c r="MAY21" s="28"/>
      <c r="MAZ21" s="28"/>
      <c r="MBA21" s="28"/>
      <c r="MBB21" s="28"/>
      <c r="MBC21" s="28"/>
      <c r="MBD21" s="28"/>
      <c r="MBE21" s="28"/>
      <c r="MBF21" s="28"/>
      <c r="MBG21" s="28"/>
      <c r="MBH21" s="28"/>
      <c r="MBI21" s="28"/>
      <c r="MBJ21" s="28"/>
      <c r="MBK21" s="28"/>
      <c r="MBL21" s="28"/>
      <c r="MBM21" s="28"/>
      <c r="MBN21" s="28"/>
      <c r="MBO21" s="28"/>
      <c r="MBP21" s="28"/>
      <c r="MBQ21" s="28"/>
      <c r="MBR21" s="28"/>
      <c r="MBS21" s="28"/>
      <c r="MBT21" s="28"/>
      <c r="MBU21" s="28"/>
      <c r="MBV21" s="28"/>
      <c r="MBW21" s="28"/>
      <c r="MBX21" s="28"/>
      <c r="MBY21" s="28"/>
      <c r="MBZ21" s="28"/>
      <c r="MCA21" s="28"/>
      <c r="MCB21" s="28"/>
      <c r="MCC21" s="28"/>
      <c r="MCD21" s="28"/>
      <c r="MCE21" s="28"/>
      <c r="MCF21" s="28"/>
      <c r="MCG21" s="28"/>
      <c r="MCH21" s="28"/>
      <c r="MCI21" s="28"/>
      <c r="MCJ21" s="28"/>
      <c r="MCK21" s="28"/>
      <c r="MCL21" s="28"/>
      <c r="MCM21" s="28"/>
      <c r="MCN21" s="28"/>
      <c r="MCO21" s="28"/>
      <c r="MCP21" s="28"/>
      <c r="MCQ21" s="28"/>
      <c r="MCR21" s="28"/>
      <c r="MCS21" s="28"/>
      <c r="MCT21" s="28"/>
      <c r="MCU21" s="28"/>
      <c r="MCV21" s="28"/>
      <c r="MCW21" s="28"/>
      <c r="MCX21" s="28"/>
      <c r="MCY21" s="28"/>
      <c r="MCZ21" s="28"/>
      <c r="MDA21" s="28"/>
      <c r="MDB21" s="28"/>
      <c r="MDC21" s="28"/>
      <c r="MDD21" s="28"/>
      <c r="MDE21" s="28"/>
      <c r="MDF21" s="28"/>
      <c r="MDG21" s="28"/>
      <c r="MDH21" s="28"/>
      <c r="MDI21" s="28"/>
      <c r="MDJ21" s="28"/>
      <c r="MDK21" s="28"/>
      <c r="MDL21" s="28"/>
      <c r="MDM21" s="28"/>
      <c r="MDN21" s="28"/>
      <c r="MDO21" s="28"/>
      <c r="MDP21" s="28"/>
      <c r="MDQ21" s="28"/>
      <c r="MDR21" s="28"/>
      <c r="MDS21" s="28"/>
      <c r="MDT21" s="28"/>
      <c r="MDU21" s="28"/>
      <c r="MDV21" s="28"/>
      <c r="MDW21" s="28"/>
      <c r="MDX21" s="28"/>
      <c r="MDY21" s="28"/>
      <c r="MDZ21" s="28"/>
      <c r="MEA21" s="28"/>
      <c r="MEB21" s="28"/>
      <c r="MEC21" s="28"/>
      <c r="MED21" s="28"/>
      <c r="MEE21" s="28"/>
      <c r="MEF21" s="28"/>
      <c r="MEG21" s="28"/>
      <c r="MEH21" s="28"/>
      <c r="MEI21" s="28"/>
      <c r="MEJ21" s="28"/>
      <c r="MEK21" s="28"/>
      <c r="MEL21" s="28"/>
      <c r="MEM21" s="28"/>
      <c r="MEN21" s="28"/>
      <c r="MEO21" s="28"/>
      <c r="MEP21" s="28"/>
      <c r="MEQ21" s="28"/>
      <c r="MER21" s="28"/>
      <c r="MES21" s="28"/>
      <c r="MET21" s="28"/>
      <c r="MEU21" s="28"/>
      <c r="MEV21" s="28"/>
      <c r="MEW21" s="28"/>
      <c r="MEX21" s="28"/>
      <c r="MEY21" s="28"/>
      <c r="MEZ21" s="28"/>
      <c r="MFA21" s="28"/>
      <c r="MFB21" s="28"/>
      <c r="MFC21" s="28"/>
      <c r="MFD21" s="28"/>
      <c r="MFE21" s="28"/>
      <c r="MFF21" s="28"/>
      <c r="MFG21" s="28"/>
      <c r="MFH21" s="28"/>
      <c r="MFI21" s="28"/>
      <c r="MFJ21" s="28"/>
      <c r="MFK21" s="28"/>
      <c r="MFL21" s="28"/>
      <c r="MFM21" s="28"/>
      <c r="MFN21" s="28"/>
      <c r="MFO21" s="28"/>
      <c r="MFP21" s="28"/>
      <c r="MFQ21" s="28"/>
      <c r="MFR21" s="28"/>
      <c r="MFS21" s="28"/>
      <c r="MFT21" s="28"/>
      <c r="MFU21" s="28"/>
      <c r="MFV21" s="28"/>
      <c r="MFW21" s="28"/>
      <c r="MFX21" s="28"/>
      <c r="MFY21" s="28"/>
      <c r="MFZ21" s="28"/>
      <c r="MGA21" s="28"/>
      <c r="MGB21" s="28"/>
      <c r="MGC21" s="28"/>
      <c r="MGD21" s="28"/>
      <c r="MGE21" s="28"/>
      <c r="MGF21" s="28"/>
      <c r="MGG21" s="28"/>
      <c r="MGH21" s="28"/>
      <c r="MGI21" s="28"/>
      <c r="MGJ21" s="28"/>
      <c r="MGK21" s="28"/>
      <c r="MGL21" s="28"/>
      <c r="MGM21" s="28"/>
      <c r="MGN21" s="28"/>
      <c r="MGO21" s="28"/>
      <c r="MGP21" s="28"/>
      <c r="MGQ21" s="28"/>
      <c r="MGR21" s="28"/>
      <c r="MGS21" s="28"/>
      <c r="MGT21" s="28"/>
      <c r="MGU21" s="28"/>
      <c r="MGV21" s="28"/>
      <c r="MGW21" s="28"/>
      <c r="MGX21" s="28"/>
      <c r="MGY21" s="28"/>
      <c r="MGZ21" s="28"/>
      <c r="MHA21" s="28"/>
      <c r="MHB21" s="28"/>
      <c r="MHC21" s="28"/>
      <c r="MHD21" s="28"/>
      <c r="MHE21" s="28"/>
      <c r="MHF21" s="28"/>
      <c r="MHG21" s="28"/>
      <c r="MHH21" s="28"/>
      <c r="MHI21" s="28"/>
      <c r="MHJ21" s="28"/>
      <c r="MHK21" s="28"/>
      <c r="MHL21" s="28"/>
      <c r="MHM21" s="28"/>
      <c r="MHN21" s="28"/>
      <c r="MHO21" s="28"/>
      <c r="MHP21" s="28"/>
      <c r="MHQ21" s="28"/>
      <c r="MHR21" s="28"/>
      <c r="MHS21" s="28"/>
      <c r="MHT21" s="28"/>
      <c r="MHU21" s="28"/>
      <c r="MHV21" s="28"/>
      <c r="MHW21" s="28"/>
      <c r="MHX21" s="28"/>
      <c r="MHY21" s="28"/>
      <c r="MHZ21" s="28"/>
      <c r="MIA21" s="28"/>
      <c r="MIB21" s="28"/>
      <c r="MIC21" s="28"/>
      <c r="MID21" s="28"/>
      <c r="MIE21" s="28"/>
      <c r="MIF21" s="28"/>
      <c r="MIG21" s="28"/>
      <c r="MIH21" s="28"/>
      <c r="MII21" s="28"/>
      <c r="MIJ21" s="28"/>
      <c r="MIK21" s="28"/>
      <c r="MIL21" s="28"/>
      <c r="MIM21" s="28"/>
      <c r="MIN21" s="28"/>
      <c r="MIO21" s="28"/>
      <c r="MIP21" s="28"/>
      <c r="MIQ21" s="28"/>
      <c r="MIR21" s="28"/>
      <c r="MIS21" s="28"/>
      <c r="MIT21" s="28"/>
      <c r="MIU21" s="28"/>
      <c r="MIV21" s="28"/>
      <c r="MIW21" s="28"/>
      <c r="MIX21" s="28"/>
      <c r="MIY21" s="28"/>
      <c r="MIZ21" s="28"/>
      <c r="MJA21" s="28"/>
      <c r="MJB21" s="28"/>
      <c r="MJC21" s="28"/>
      <c r="MJD21" s="28"/>
      <c r="MJE21" s="28"/>
      <c r="MJF21" s="28"/>
      <c r="MJG21" s="28"/>
      <c r="MJH21" s="28"/>
      <c r="MJI21" s="28"/>
      <c r="MJJ21" s="28"/>
      <c r="MJK21" s="28"/>
      <c r="MJL21" s="28"/>
      <c r="MJM21" s="28"/>
      <c r="MJN21" s="28"/>
      <c r="MJO21" s="28"/>
      <c r="MJP21" s="28"/>
      <c r="MJQ21" s="28"/>
      <c r="MJR21" s="28"/>
      <c r="MJS21" s="28"/>
      <c r="MJT21" s="28"/>
      <c r="MJU21" s="28"/>
      <c r="MJV21" s="28"/>
      <c r="MJW21" s="28"/>
      <c r="MJX21" s="28"/>
      <c r="MJY21" s="28"/>
      <c r="MJZ21" s="28"/>
      <c r="MKA21" s="28"/>
      <c r="MKB21" s="28"/>
      <c r="MKC21" s="28"/>
      <c r="MKD21" s="28"/>
      <c r="MKE21" s="28"/>
      <c r="MKF21" s="28"/>
      <c r="MKG21" s="28"/>
      <c r="MKH21" s="28"/>
      <c r="MKI21" s="28"/>
      <c r="MKJ21" s="28"/>
      <c r="MKK21" s="28"/>
      <c r="MKL21" s="28"/>
      <c r="MKM21" s="28"/>
      <c r="MKN21" s="28"/>
      <c r="MKO21" s="28"/>
      <c r="MKP21" s="28"/>
      <c r="MKQ21" s="28"/>
      <c r="MKR21" s="28"/>
      <c r="MKS21" s="28"/>
      <c r="MKT21" s="28"/>
      <c r="MKU21" s="28"/>
      <c r="MKV21" s="28"/>
      <c r="MKW21" s="28"/>
      <c r="MKX21" s="28"/>
      <c r="MKY21" s="28"/>
      <c r="MKZ21" s="28"/>
      <c r="MLA21" s="28"/>
      <c r="MLB21" s="28"/>
      <c r="MLC21" s="28"/>
      <c r="MLD21" s="28"/>
      <c r="MLE21" s="28"/>
      <c r="MLF21" s="28"/>
      <c r="MLG21" s="28"/>
      <c r="MLH21" s="28"/>
      <c r="MLI21" s="28"/>
      <c r="MLJ21" s="28"/>
      <c r="MLK21" s="28"/>
      <c r="MLL21" s="28"/>
      <c r="MLM21" s="28"/>
      <c r="MLN21" s="28"/>
      <c r="MLO21" s="28"/>
      <c r="MLP21" s="28"/>
      <c r="MLQ21" s="28"/>
      <c r="MLR21" s="28"/>
      <c r="MLS21" s="28"/>
      <c r="MLT21" s="28"/>
      <c r="MLU21" s="28"/>
      <c r="MLV21" s="28"/>
      <c r="MLW21" s="28"/>
      <c r="MLX21" s="28"/>
      <c r="MLY21" s="28"/>
      <c r="MLZ21" s="28"/>
      <c r="MMA21" s="28"/>
      <c r="MMB21" s="28"/>
      <c r="MMC21" s="28"/>
      <c r="MMD21" s="28"/>
      <c r="MME21" s="28"/>
      <c r="MMF21" s="28"/>
      <c r="MMG21" s="28"/>
      <c r="MMH21" s="28"/>
      <c r="MMI21" s="28"/>
      <c r="MMJ21" s="28"/>
      <c r="MMK21" s="28"/>
      <c r="MML21" s="28"/>
      <c r="MMM21" s="28"/>
      <c r="MMN21" s="28"/>
      <c r="MMO21" s="28"/>
      <c r="MMP21" s="28"/>
      <c r="MMQ21" s="28"/>
      <c r="MMR21" s="28"/>
      <c r="MMS21" s="28"/>
      <c r="MMT21" s="28"/>
      <c r="MMU21" s="28"/>
      <c r="MMV21" s="28"/>
      <c r="MMW21" s="28"/>
      <c r="MMX21" s="28"/>
      <c r="MMY21" s="28"/>
      <c r="MMZ21" s="28"/>
      <c r="MNA21" s="28"/>
      <c r="MNB21" s="28"/>
      <c r="MNC21" s="28"/>
      <c r="MND21" s="28"/>
      <c r="MNE21" s="28"/>
      <c r="MNF21" s="28"/>
      <c r="MNG21" s="28"/>
      <c r="MNH21" s="28"/>
      <c r="MNI21" s="28"/>
      <c r="MNJ21" s="28"/>
      <c r="MNK21" s="28"/>
      <c r="MNL21" s="28"/>
      <c r="MNM21" s="28"/>
      <c r="MNN21" s="28"/>
      <c r="MNO21" s="28"/>
      <c r="MNP21" s="28"/>
      <c r="MNQ21" s="28"/>
      <c r="MNR21" s="28"/>
      <c r="MNS21" s="28"/>
      <c r="MNT21" s="28"/>
      <c r="MNU21" s="28"/>
      <c r="MNV21" s="28"/>
      <c r="MNW21" s="28"/>
      <c r="MNX21" s="28"/>
      <c r="MNY21" s="28"/>
      <c r="MNZ21" s="28"/>
      <c r="MOA21" s="28"/>
      <c r="MOB21" s="28"/>
      <c r="MOC21" s="28"/>
      <c r="MOD21" s="28"/>
      <c r="MOE21" s="28"/>
      <c r="MOF21" s="28"/>
      <c r="MOG21" s="28"/>
      <c r="MOH21" s="28"/>
      <c r="MOI21" s="28"/>
      <c r="MOJ21" s="28"/>
      <c r="MOK21" s="28"/>
      <c r="MOL21" s="28"/>
      <c r="MOM21" s="28"/>
      <c r="MON21" s="28"/>
      <c r="MOO21" s="28"/>
      <c r="MOP21" s="28"/>
      <c r="MOQ21" s="28"/>
      <c r="MOR21" s="28"/>
      <c r="MOS21" s="28"/>
      <c r="MOT21" s="28"/>
      <c r="MOU21" s="28"/>
      <c r="MOV21" s="28"/>
      <c r="MOW21" s="28"/>
      <c r="MOX21" s="28"/>
      <c r="MOY21" s="28"/>
      <c r="MOZ21" s="28"/>
      <c r="MPA21" s="28"/>
      <c r="MPB21" s="28"/>
      <c r="MPC21" s="28"/>
      <c r="MPD21" s="28"/>
      <c r="MPE21" s="28"/>
      <c r="MPF21" s="28"/>
      <c r="MPG21" s="28"/>
      <c r="MPH21" s="28"/>
      <c r="MPI21" s="28"/>
      <c r="MPJ21" s="28"/>
      <c r="MPK21" s="28"/>
      <c r="MPL21" s="28"/>
      <c r="MPM21" s="28"/>
      <c r="MPN21" s="28"/>
      <c r="MPO21" s="28"/>
      <c r="MPP21" s="28"/>
      <c r="MPQ21" s="28"/>
      <c r="MPR21" s="28"/>
      <c r="MPS21" s="28"/>
      <c r="MPT21" s="28"/>
      <c r="MPU21" s="28"/>
      <c r="MPV21" s="28"/>
      <c r="MPW21" s="28"/>
      <c r="MPX21" s="28"/>
      <c r="MPY21" s="28"/>
      <c r="MPZ21" s="28"/>
      <c r="MQA21" s="28"/>
      <c r="MQB21" s="28"/>
      <c r="MQC21" s="28"/>
      <c r="MQD21" s="28"/>
      <c r="MQE21" s="28"/>
      <c r="MQF21" s="28"/>
      <c r="MQG21" s="28"/>
      <c r="MQH21" s="28"/>
      <c r="MQI21" s="28"/>
      <c r="MQJ21" s="28"/>
      <c r="MQK21" s="28"/>
      <c r="MQL21" s="28"/>
      <c r="MQM21" s="28"/>
      <c r="MQN21" s="28"/>
      <c r="MQO21" s="28"/>
      <c r="MQP21" s="28"/>
      <c r="MQQ21" s="28"/>
      <c r="MQR21" s="28"/>
      <c r="MQS21" s="28"/>
      <c r="MQT21" s="28"/>
      <c r="MQU21" s="28"/>
      <c r="MQV21" s="28"/>
      <c r="MQW21" s="28"/>
      <c r="MQX21" s="28"/>
      <c r="MQY21" s="28"/>
      <c r="MQZ21" s="28"/>
      <c r="MRA21" s="28"/>
      <c r="MRB21" s="28"/>
      <c r="MRC21" s="28"/>
      <c r="MRD21" s="28"/>
      <c r="MRE21" s="28"/>
      <c r="MRF21" s="28"/>
      <c r="MRG21" s="28"/>
      <c r="MRH21" s="28"/>
      <c r="MRI21" s="28"/>
      <c r="MRJ21" s="28"/>
      <c r="MRK21" s="28"/>
      <c r="MRL21" s="28"/>
      <c r="MRM21" s="28"/>
      <c r="MRN21" s="28"/>
      <c r="MRO21" s="28"/>
      <c r="MRP21" s="28"/>
      <c r="MRQ21" s="28"/>
      <c r="MRR21" s="28"/>
      <c r="MRS21" s="28"/>
      <c r="MRT21" s="28"/>
      <c r="MRU21" s="28"/>
      <c r="MRV21" s="28"/>
      <c r="MRW21" s="28"/>
      <c r="MRX21" s="28"/>
      <c r="MRY21" s="28"/>
      <c r="MRZ21" s="28"/>
      <c r="MSA21" s="28"/>
      <c r="MSB21" s="28"/>
      <c r="MSC21" s="28"/>
      <c r="MSD21" s="28"/>
      <c r="MSE21" s="28"/>
      <c r="MSF21" s="28"/>
      <c r="MSG21" s="28"/>
      <c r="MSH21" s="28"/>
      <c r="MSI21" s="28"/>
      <c r="MSJ21" s="28"/>
      <c r="MSK21" s="28"/>
      <c r="MSL21" s="28"/>
      <c r="MSM21" s="28"/>
      <c r="MSN21" s="28"/>
      <c r="MSO21" s="28"/>
      <c r="MSP21" s="28"/>
      <c r="MSQ21" s="28"/>
      <c r="MSR21" s="28"/>
      <c r="MSS21" s="28"/>
      <c r="MST21" s="28"/>
      <c r="MSU21" s="28"/>
      <c r="MSV21" s="28"/>
      <c r="MSW21" s="28"/>
      <c r="MSX21" s="28"/>
      <c r="MSY21" s="28"/>
      <c r="MSZ21" s="28"/>
      <c r="MTA21" s="28"/>
      <c r="MTB21" s="28"/>
      <c r="MTC21" s="28"/>
      <c r="MTD21" s="28"/>
      <c r="MTE21" s="28"/>
      <c r="MTF21" s="28"/>
      <c r="MTG21" s="28"/>
      <c r="MTH21" s="28"/>
      <c r="MTI21" s="28"/>
      <c r="MTJ21" s="28"/>
      <c r="MTK21" s="28"/>
      <c r="MTL21" s="28"/>
      <c r="MTM21" s="28"/>
      <c r="MTN21" s="28"/>
      <c r="MTO21" s="28"/>
      <c r="MTP21" s="28"/>
      <c r="MTQ21" s="28"/>
      <c r="MTR21" s="28"/>
      <c r="MTS21" s="28"/>
      <c r="MTT21" s="28"/>
      <c r="MTU21" s="28"/>
      <c r="MTV21" s="28"/>
      <c r="MTW21" s="28"/>
      <c r="MTX21" s="28"/>
      <c r="MTY21" s="28"/>
      <c r="MTZ21" s="28"/>
      <c r="MUA21" s="28"/>
      <c r="MUB21" s="28"/>
      <c r="MUC21" s="28"/>
      <c r="MUD21" s="28"/>
      <c r="MUE21" s="28"/>
      <c r="MUF21" s="28"/>
      <c r="MUG21" s="28"/>
      <c r="MUH21" s="28"/>
      <c r="MUI21" s="28"/>
      <c r="MUJ21" s="28"/>
      <c r="MUK21" s="28"/>
      <c r="MUL21" s="28"/>
      <c r="MUM21" s="28"/>
      <c r="MUN21" s="28"/>
      <c r="MUO21" s="28"/>
      <c r="MUP21" s="28"/>
      <c r="MUQ21" s="28"/>
      <c r="MUR21" s="28"/>
      <c r="MUS21" s="28"/>
      <c r="MUT21" s="28"/>
      <c r="MUU21" s="28"/>
      <c r="MUV21" s="28"/>
      <c r="MUW21" s="28"/>
      <c r="MUX21" s="28"/>
      <c r="MUY21" s="28"/>
      <c r="MUZ21" s="28"/>
      <c r="MVA21" s="28"/>
      <c r="MVB21" s="28"/>
      <c r="MVC21" s="28"/>
      <c r="MVD21" s="28"/>
      <c r="MVE21" s="28"/>
      <c r="MVF21" s="28"/>
      <c r="MVG21" s="28"/>
      <c r="MVH21" s="28"/>
      <c r="MVI21" s="28"/>
      <c r="MVJ21" s="28"/>
      <c r="MVK21" s="28"/>
      <c r="MVL21" s="28"/>
      <c r="MVM21" s="28"/>
      <c r="MVN21" s="28"/>
      <c r="MVO21" s="28"/>
      <c r="MVP21" s="28"/>
      <c r="MVQ21" s="28"/>
      <c r="MVR21" s="28"/>
      <c r="MVS21" s="28"/>
      <c r="MVT21" s="28"/>
      <c r="MVU21" s="28"/>
      <c r="MVV21" s="28"/>
      <c r="MVW21" s="28"/>
      <c r="MVX21" s="28"/>
      <c r="MVY21" s="28"/>
      <c r="MVZ21" s="28"/>
      <c r="MWA21" s="28"/>
      <c r="MWB21" s="28"/>
      <c r="MWC21" s="28"/>
      <c r="MWD21" s="28"/>
      <c r="MWE21" s="28"/>
      <c r="MWF21" s="28"/>
      <c r="MWG21" s="28"/>
      <c r="MWH21" s="28"/>
      <c r="MWI21" s="28"/>
      <c r="MWJ21" s="28"/>
      <c r="MWK21" s="28"/>
      <c r="MWL21" s="28"/>
      <c r="MWM21" s="28"/>
      <c r="MWN21" s="28"/>
      <c r="MWO21" s="28"/>
      <c r="MWP21" s="28"/>
      <c r="MWQ21" s="28"/>
      <c r="MWR21" s="28"/>
      <c r="MWS21" s="28"/>
      <c r="MWT21" s="28"/>
      <c r="MWU21" s="28"/>
      <c r="MWV21" s="28"/>
      <c r="MWW21" s="28"/>
      <c r="MWX21" s="28"/>
      <c r="MWY21" s="28"/>
      <c r="MWZ21" s="28"/>
      <c r="MXA21" s="28"/>
      <c r="MXB21" s="28"/>
      <c r="MXC21" s="28"/>
      <c r="MXD21" s="28"/>
      <c r="MXE21" s="28"/>
      <c r="MXF21" s="28"/>
      <c r="MXG21" s="28"/>
      <c r="MXH21" s="28"/>
      <c r="MXI21" s="28"/>
      <c r="MXJ21" s="28"/>
      <c r="MXK21" s="28"/>
      <c r="MXL21" s="28"/>
      <c r="MXM21" s="28"/>
      <c r="MXN21" s="28"/>
      <c r="MXO21" s="28"/>
      <c r="MXP21" s="28"/>
      <c r="MXQ21" s="28"/>
      <c r="MXR21" s="28"/>
      <c r="MXS21" s="28"/>
      <c r="MXT21" s="28"/>
      <c r="MXU21" s="28"/>
      <c r="MXV21" s="28"/>
      <c r="MXW21" s="28"/>
      <c r="MXX21" s="28"/>
      <c r="MXY21" s="28"/>
      <c r="MXZ21" s="28"/>
      <c r="MYA21" s="28"/>
      <c r="MYB21" s="28"/>
      <c r="MYC21" s="28"/>
      <c r="MYD21" s="28"/>
      <c r="MYE21" s="28"/>
      <c r="MYF21" s="28"/>
      <c r="MYG21" s="28"/>
      <c r="MYH21" s="28"/>
      <c r="MYI21" s="28"/>
      <c r="MYJ21" s="28"/>
      <c r="MYK21" s="28"/>
      <c r="MYL21" s="28"/>
      <c r="MYM21" s="28"/>
      <c r="MYN21" s="28"/>
      <c r="MYO21" s="28"/>
      <c r="MYP21" s="28"/>
      <c r="MYQ21" s="28"/>
      <c r="MYR21" s="28"/>
      <c r="MYS21" s="28"/>
      <c r="MYT21" s="28"/>
      <c r="MYU21" s="28"/>
      <c r="MYV21" s="28"/>
      <c r="MYW21" s="28"/>
      <c r="MYX21" s="28"/>
      <c r="MYY21" s="28"/>
      <c r="MYZ21" s="28"/>
      <c r="MZA21" s="28"/>
      <c r="MZB21" s="28"/>
      <c r="MZC21" s="28"/>
      <c r="MZD21" s="28"/>
      <c r="MZE21" s="28"/>
      <c r="MZF21" s="28"/>
      <c r="MZG21" s="28"/>
      <c r="MZH21" s="28"/>
      <c r="MZI21" s="28"/>
      <c r="MZJ21" s="28"/>
      <c r="MZK21" s="28"/>
      <c r="MZL21" s="28"/>
      <c r="MZM21" s="28"/>
      <c r="MZN21" s="28"/>
      <c r="MZO21" s="28"/>
      <c r="MZP21" s="28"/>
      <c r="MZQ21" s="28"/>
      <c r="MZR21" s="28"/>
      <c r="MZS21" s="28"/>
      <c r="MZT21" s="28"/>
      <c r="MZU21" s="28"/>
      <c r="MZV21" s="28"/>
      <c r="MZW21" s="28"/>
      <c r="MZX21" s="28"/>
      <c r="MZY21" s="28"/>
      <c r="MZZ21" s="28"/>
      <c r="NAA21" s="28"/>
      <c r="NAB21" s="28"/>
      <c r="NAC21" s="28"/>
      <c r="NAD21" s="28"/>
      <c r="NAE21" s="28"/>
      <c r="NAF21" s="28"/>
      <c r="NAG21" s="28"/>
      <c r="NAH21" s="28"/>
      <c r="NAI21" s="28"/>
      <c r="NAJ21" s="28"/>
      <c r="NAK21" s="28"/>
      <c r="NAL21" s="28"/>
      <c r="NAM21" s="28"/>
      <c r="NAN21" s="28"/>
      <c r="NAO21" s="28"/>
      <c r="NAP21" s="28"/>
      <c r="NAQ21" s="28"/>
      <c r="NAR21" s="28"/>
      <c r="NAS21" s="28"/>
      <c r="NAT21" s="28"/>
      <c r="NAU21" s="28"/>
      <c r="NAV21" s="28"/>
      <c r="NAW21" s="28"/>
      <c r="NAX21" s="28"/>
      <c r="NAY21" s="28"/>
      <c r="NAZ21" s="28"/>
      <c r="NBA21" s="28"/>
      <c r="NBB21" s="28"/>
      <c r="NBC21" s="28"/>
      <c r="NBD21" s="28"/>
      <c r="NBE21" s="28"/>
      <c r="NBF21" s="28"/>
      <c r="NBG21" s="28"/>
      <c r="NBH21" s="28"/>
      <c r="NBI21" s="28"/>
      <c r="NBJ21" s="28"/>
      <c r="NBK21" s="28"/>
      <c r="NBL21" s="28"/>
      <c r="NBM21" s="28"/>
      <c r="NBN21" s="28"/>
      <c r="NBO21" s="28"/>
      <c r="NBP21" s="28"/>
      <c r="NBQ21" s="28"/>
      <c r="NBR21" s="28"/>
      <c r="NBS21" s="28"/>
      <c r="NBT21" s="28"/>
      <c r="NBU21" s="28"/>
      <c r="NBV21" s="28"/>
      <c r="NBW21" s="28"/>
      <c r="NBX21" s="28"/>
      <c r="NBY21" s="28"/>
      <c r="NBZ21" s="28"/>
      <c r="NCA21" s="28"/>
      <c r="NCB21" s="28"/>
      <c r="NCC21" s="28"/>
      <c r="NCD21" s="28"/>
      <c r="NCE21" s="28"/>
      <c r="NCF21" s="28"/>
      <c r="NCG21" s="28"/>
      <c r="NCH21" s="28"/>
      <c r="NCI21" s="28"/>
      <c r="NCJ21" s="28"/>
      <c r="NCK21" s="28"/>
      <c r="NCL21" s="28"/>
      <c r="NCM21" s="28"/>
      <c r="NCN21" s="28"/>
      <c r="NCO21" s="28"/>
      <c r="NCP21" s="28"/>
      <c r="NCQ21" s="28"/>
      <c r="NCR21" s="28"/>
      <c r="NCS21" s="28"/>
      <c r="NCT21" s="28"/>
      <c r="NCU21" s="28"/>
      <c r="NCV21" s="28"/>
      <c r="NCW21" s="28"/>
      <c r="NCX21" s="28"/>
      <c r="NCY21" s="28"/>
      <c r="NCZ21" s="28"/>
      <c r="NDA21" s="28"/>
      <c r="NDB21" s="28"/>
      <c r="NDC21" s="28"/>
      <c r="NDD21" s="28"/>
      <c r="NDE21" s="28"/>
      <c r="NDF21" s="28"/>
      <c r="NDG21" s="28"/>
      <c r="NDH21" s="28"/>
      <c r="NDI21" s="28"/>
      <c r="NDJ21" s="28"/>
      <c r="NDK21" s="28"/>
      <c r="NDL21" s="28"/>
      <c r="NDM21" s="28"/>
      <c r="NDN21" s="28"/>
      <c r="NDO21" s="28"/>
      <c r="NDP21" s="28"/>
      <c r="NDQ21" s="28"/>
      <c r="NDR21" s="28"/>
      <c r="NDS21" s="28"/>
      <c r="NDT21" s="28"/>
      <c r="NDU21" s="28"/>
      <c r="NDV21" s="28"/>
      <c r="NDW21" s="28"/>
      <c r="NDX21" s="28"/>
      <c r="NDY21" s="28"/>
      <c r="NDZ21" s="28"/>
      <c r="NEA21" s="28"/>
      <c r="NEB21" s="28"/>
      <c r="NEC21" s="28"/>
      <c r="NED21" s="28"/>
      <c r="NEE21" s="28"/>
      <c r="NEF21" s="28"/>
      <c r="NEG21" s="28"/>
      <c r="NEH21" s="28"/>
      <c r="NEI21" s="28"/>
      <c r="NEJ21" s="28"/>
      <c r="NEK21" s="28"/>
      <c r="NEL21" s="28"/>
      <c r="NEM21" s="28"/>
      <c r="NEN21" s="28"/>
      <c r="NEO21" s="28"/>
      <c r="NEP21" s="28"/>
      <c r="NEQ21" s="28"/>
      <c r="NER21" s="28"/>
      <c r="NES21" s="28"/>
      <c r="NET21" s="28"/>
      <c r="NEU21" s="28"/>
      <c r="NEV21" s="28"/>
      <c r="NEW21" s="28"/>
      <c r="NEX21" s="28"/>
      <c r="NEY21" s="28"/>
      <c r="NEZ21" s="28"/>
      <c r="NFA21" s="28"/>
      <c r="NFB21" s="28"/>
      <c r="NFC21" s="28"/>
      <c r="NFD21" s="28"/>
      <c r="NFE21" s="28"/>
      <c r="NFF21" s="28"/>
      <c r="NFG21" s="28"/>
      <c r="NFH21" s="28"/>
      <c r="NFI21" s="28"/>
      <c r="NFJ21" s="28"/>
      <c r="NFK21" s="28"/>
      <c r="NFL21" s="28"/>
      <c r="NFM21" s="28"/>
      <c r="NFN21" s="28"/>
      <c r="NFO21" s="28"/>
      <c r="NFP21" s="28"/>
      <c r="NFQ21" s="28"/>
      <c r="NFR21" s="28"/>
      <c r="NFS21" s="28"/>
      <c r="NFT21" s="28"/>
      <c r="NFU21" s="28"/>
      <c r="NFV21" s="28"/>
      <c r="NFW21" s="28"/>
      <c r="NFX21" s="28"/>
      <c r="NFY21" s="28"/>
      <c r="NFZ21" s="28"/>
      <c r="NGA21" s="28"/>
      <c r="NGB21" s="28"/>
      <c r="NGC21" s="28"/>
      <c r="NGD21" s="28"/>
      <c r="NGE21" s="28"/>
      <c r="NGF21" s="28"/>
      <c r="NGG21" s="28"/>
      <c r="NGH21" s="28"/>
      <c r="NGI21" s="28"/>
      <c r="NGJ21" s="28"/>
      <c r="NGK21" s="28"/>
      <c r="NGL21" s="28"/>
      <c r="NGM21" s="28"/>
      <c r="NGN21" s="28"/>
      <c r="NGO21" s="28"/>
      <c r="NGP21" s="28"/>
      <c r="NGQ21" s="28"/>
      <c r="NGR21" s="28"/>
      <c r="NGS21" s="28"/>
      <c r="NGT21" s="28"/>
      <c r="NGU21" s="28"/>
      <c r="NGV21" s="28"/>
      <c r="NGW21" s="28"/>
      <c r="NGX21" s="28"/>
      <c r="NGY21" s="28"/>
      <c r="NGZ21" s="28"/>
      <c r="NHA21" s="28"/>
      <c r="NHB21" s="28"/>
      <c r="NHC21" s="28"/>
      <c r="NHD21" s="28"/>
      <c r="NHE21" s="28"/>
      <c r="NHF21" s="28"/>
      <c r="NHG21" s="28"/>
      <c r="NHH21" s="28"/>
      <c r="NHI21" s="28"/>
      <c r="NHJ21" s="28"/>
      <c r="NHK21" s="28"/>
      <c r="NHL21" s="28"/>
      <c r="NHM21" s="28"/>
      <c r="NHN21" s="28"/>
      <c r="NHO21" s="28"/>
      <c r="NHP21" s="28"/>
      <c r="NHQ21" s="28"/>
      <c r="NHR21" s="28"/>
      <c r="NHS21" s="28"/>
      <c r="NHT21" s="28"/>
      <c r="NHU21" s="28"/>
      <c r="NHV21" s="28"/>
      <c r="NHW21" s="28"/>
      <c r="NHX21" s="28"/>
      <c r="NHY21" s="28"/>
      <c r="NHZ21" s="28"/>
      <c r="NIA21" s="28"/>
      <c r="NIB21" s="28"/>
      <c r="NIC21" s="28"/>
      <c r="NID21" s="28"/>
      <c r="NIE21" s="28"/>
      <c r="NIF21" s="28"/>
      <c r="NIG21" s="28"/>
      <c r="NIH21" s="28"/>
      <c r="NII21" s="28"/>
      <c r="NIJ21" s="28"/>
      <c r="NIK21" s="28"/>
      <c r="NIL21" s="28"/>
      <c r="NIM21" s="28"/>
      <c r="NIN21" s="28"/>
      <c r="NIO21" s="28"/>
      <c r="NIP21" s="28"/>
      <c r="NIQ21" s="28"/>
      <c r="NIR21" s="28"/>
      <c r="NIS21" s="28"/>
      <c r="NIT21" s="28"/>
      <c r="NIU21" s="28"/>
      <c r="NIV21" s="28"/>
      <c r="NIW21" s="28"/>
      <c r="NIX21" s="28"/>
      <c r="NIY21" s="28"/>
      <c r="NIZ21" s="28"/>
      <c r="NJA21" s="28"/>
      <c r="NJB21" s="28"/>
      <c r="NJC21" s="28"/>
      <c r="NJD21" s="28"/>
      <c r="NJE21" s="28"/>
      <c r="NJF21" s="28"/>
      <c r="NJG21" s="28"/>
      <c r="NJH21" s="28"/>
      <c r="NJI21" s="28"/>
      <c r="NJJ21" s="28"/>
      <c r="NJK21" s="28"/>
      <c r="NJL21" s="28"/>
      <c r="NJM21" s="28"/>
      <c r="NJN21" s="28"/>
      <c r="NJO21" s="28"/>
      <c r="NJP21" s="28"/>
      <c r="NJQ21" s="28"/>
      <c r="NJR21" s="28"/>
      <c r="NJS21" s="28"/>
      <c r="NJT21" s="28"/>
      <c r="NJU21" s="28"/>
      <c r="NJV21" s="28"/>
      <c r="NJW21" s="28"/>
      <c r="NJX21" s="28"/>
      <c r="NJY21" s="28"/>
      <c r="NJZ21" s="28"/>
      <c r="NKA21" s="28"/>
      <c r="NKB21" s="28"/>
      <c r="NKC21" s="28"/>
      <c r="NKD21" s="28"/>
      <c r="NKE21" s="28"/>
      <c r="NKF21" s="28"/>
      <c r="NKG21" s="28"/>
      <c r="NKH21" s="28"/>
      <c r="NKI21" s="28"/>
      <c r="NKJ21" s="28"/>
      <c r="NKK21" s="28"/>
      <c r="NKL21" s="28"/>
      <c r="NKM21" s="28"/>
      <c r="NKN21" s="28"/>
      <c r="NKO21" s="28"/>
      <c r="NKP21" s="28"/>
      <c r="NKQ21" s="28"/>
      <c r="NKR21" s="28"/>
      <c r="NKS21" s="28"/>
      <c r="NKT21" s="28"/>
      <c r="NKU21" s="28"/>
      <c r="NKV21" s="28"/>
      <c r="NKW21" s="28"/>
      <c r="NKX21" s="28"/>
      <c r="NKY21" s="28"/>
      <c r="NKZ21" s="28"/>
      <c r="NLA21" s="28"/>
      <c r="NLB21" s="28"/>
      <c r="NLC21" s="28"/>
      <c r="NLD21" s="28"/>
      <c r="NLE21" s="28"/>
      <c r="NLF21" s="28"/>
      <c r="NLG21" s="28"/>
      <c r="NLH21" s="28"/>
      <c r="NLI21" s="28"/>
      <c r="NLJ21" s="28"/>
      <c r="NLK21" s="28"/>
      <c r="NLL21" s="28"/>
      <c r="NLM21" s="28"/>
      <c r="NLN21" s="28"/>
      <c r="NLO21" s="28"/>
      <c r="NLP21" s="28"/>
      <c r="NLQ21" s="28"/>
      <c r="NLR21" s="28"/>
      <c r="NLS21" s="28"/>
      <c r="NLT21" s="28"/>
      <c r="NLU21" s="28"/>
      <c r="NLV21" s="28"/>
      <c r="NLW21" s="28"/>
      <c r="NLX21" s="28"/>
      <c r="NLY21" s="28"/>
      <c r="NLZ21" s="28"/>
      <c r="NMA21" s="28"/>
      <c r="NMB21" s="28"/>
      <c r="NMC21" s="28"/>
      <c r="NMD21" s="28"/>
      <c r="NME21" s="28"/>
      <c r="NMF21" s="28"/>
      <c r="NMG21" s="28"/>
      <c r="NMH21" s="28"/>
      <c r="NMI21" s="28"/>
      <c r="NMJ21" s="28"/>
      <c r="NMK21" s="28"/>
      <c r="NML21" s="28"/>
      <c r="NMM21" s="28"/>
      <c r="NMN21" s="28"/>
      <c r="NMO21" s="28"/>
      <c r="NMP21" s="28"/>
      <c r="NMQ21" s="28"/>
      <c r="NMR21" s="28"/>
      <c r="NMS21" s="28"/>
      <c r="NMT21" s="28"/>
      <c r="NMU21" s="28"/>
      <c r="NMV21" s="28"/>
      <c r="NMW21" s="28"/>
      <c r="NMX21" s="28"/>
      <c r="NMY21" s="28"/>
      <c r="NMZ21" s="28"/>
      <c r="NNA21" s="28"/>
      <c r="NNB21" s="28"/>
      <c r="NNC21" s="28"/>
      <c r="NND21" s="28"/>
      <c r="NNE21" s="28"/>
      <c r="NNF21" s="28"/>
      <c r="NNG21" s="28"/>
      <c r="NNH21" s="28"/>
      <c r="NNI21" s="28"/>
      <c r="NNJ21" s="28"/>
      <c r="NNK21" s="28"/>
      <c r="NNL21" s="28"/>
      <c r="NNM21" s="28"/>
      <c r="NNN21" s="28"/>
      <c r="NNO21" s="28"/>
      <c r="NNP21" s="28"/>
      <c r="NNQ21" s="28"/>
      <c r="NNR21" s="28"/>
      <c r="NNS21" s="28"/>
      <c r="NNT21" s="28"/>
      <c r="NNU21" s="28"/>
      <c r="NNV21" s="28"/>
      <c r="NNW21" s="28"/>
      <c r="NNX21" s="28"/>
      <c r="NNY21" s="28"/>
      <c r="NNZ21" s="28"/>
      <c r="NOA21" s="28"/>
      <c r="NOB21" s="28"/>
      <c r="NOC21" s="28"/>
      <c r="NOD21" s="28"/>
      <c r="NOE21" s="28"/>
      <c r="NOF21" s="28"/>
      <c r="NOG21" s="28"/>
      <c r="NOH21" s="28"/>
      <c r="NOI21" s="28"/>
      <c r="NOJ21" s="28"/>
      <c r="NOK21" s="28"/>
      <c r="NOL21" s="28"/>
      <c r="NOM21" s="28"/>
      <c r="NON21" s="28"/>
      <c r="NOO21" s="28"/>
      <c r="NOP21" s="28"/>
      <c r="NOQ21" s="28"/>
      <c r="NOR21" s="28"/>
      <c r="NOS21" s="28"/>
      <c r="NOT21" s="28"/>
      <c r="NOU21" s="28"/>
      <c r="NOV21" s="28"/>
      <c r="NOW21" s="28"/>
      <c r="NOX21" s="28"/>
      <c r="NOY21" s="28"/>
      <c r="NOZ21" s="28"/>
      <c r="NPA21" s="28"/>
      <c r="NPB21" s="28"/>
      <c r="NPC21" s="28"/>
      <c r="NPD21" s="28"/>
      <c r="NPE21" s="28"/>
      <c r="NPF21" s="28"/>
      <c r="NPG21" s="28"/>
      <c r="NPH21" s="28"/>
      <c r="NPI21" s="28"/>
      <c r="NPJ21" s="28"/>
      <c r="NPK21" s="28"/>
      <c r="NPL21" s="28"/>
      <c r="NPM21" s="28"/>
      <c r="NPN21" s="28"/>
      <c r="NPO21" s="28"/>
      <c r="NPP21" s="28"/>
      <c r="NPQ21" s="28"/>
      <c r="NPR21" s="28"/>
      <c r="NPS21" s="28"/>
      <c r="NPT21" s="28"/>
      <c r="NPU21" s="28"/>
      <c r="NPV21" s="28"/>
      <c r="NPW21" s="28"/>
      <c r="NPX21" s="28"/>
      <c r="NPY21" s="28"/>
      <c r="NPZ21" s="28"/>
      <c r="NQA21" s="28"/>
      <c r="NQB21" s="28"/>
      <c r="NQC21" s="28"/>
      <c r="NQD21" s="28"/>
      <c r="NQE21" s="28"/>
      <c r="NQF21" s="28"/>
      <c r="NQG21" s="28"/>
      <c r="NQH21" s="28"/>
      <c r="NQI21" s="28"/>
      <c r="NQJ21" s="28"/>
      <c r="NQK21" s="28"/>
      <c r="NQL21" s="28"/>
      <c r="NQM21" s="28"/>
      <c r="NQN21" s="28"/>
      <c r="NQO21" s="28"/>
      <c r="NQP21" s="28"/>
      <c r="NQQ21" s="28"/>
      <c r="NQR21" s="28"/>
      <c r="NQS21" s="28"/>
      <c r="NQT21" s="28"/>
      <c r="NQU21" s="28"/>
      <c r="NQV21" s="28"/>
      <c r="NQW21" s="28"/>
      <c r="NQX21" s="28"/>
      <c r="NQY21" s="28"/>
      <c r="NQZ21" s="28"/>
      <c r="NRA21" s="28"/>
      <c r="NRB21" s="28"/>
      <c r="NRC21" s="28"/>
      <c r="NRD21" s="28"/>
      <c r="NRE21" s="28"/>
      <c r="NRF21" s="28"/>
      <c r="NRG21" s="28"/>
      <c r="NRH21" s="28"/>
      <c r="NRI21" s="28"/>
      <c r="NRJ21" s="28"/>
      <c r="NRK21" s="28"/>
      <c r="NRL21" s="28"/>
      <c r="NRM21" s="28"/>
      <c r="NRN21" s="28"/>
      <c r="NRO21" s="28"/>
      <c r="NRP21" s="28"/>
      <c r="NRQ21" s="28"/>
      <c r="NRR21" s="28"/>
      <c r="NRS21" s="28"/>
      <c r="NRT21" s="28"/>
      <c r="NRU21" s="28"/>
      <c r="NRV21" s="28"/>
      <c r="NRW21" s="28"/>
      <c r="NRX21" s="28"/>
      <c r="NRY21" s="28"/>
      <c r="NRZ21" s="28"/>
      <c r="NSA21" s="28"/>
      <c r="NSB21" s="28"/>
      <c r="NSC21" s="28"/>
      <c r="NSD21" s="28"/>
      <c r="NSE21" s="28"/>
      <c r="NSF21" s="28"/>
      <c r="NSG21" s="28"/>
      <c r="NSH21" s="28"/>
      <c r="NSI21" s="28"/>
      <c r="NSJ21" s="28"/>
      <c r="NSK21" s="28"/>
      <c r="NSL21" s="28"/>
      <c r="NSM21" s="28"/>
      <c r="NSN21" s="28"/>
      <c r="NSO21" s="28"/>
      <c r="NSP21" s="28"/>
      <c r="NSQ21" s="28"/>
      <c r="NSR21" s="28"/>
      <c r="NSS21" s="28"/>
      <c r="NST21" s="28"/>
      <c r="NSU21" s="28"/>
      <c r="NSV21" s="28"/>
      <c r="NSW21" s="28"/>
      <c r="NSX21" s="28"/>
      <c r="NSY21" s="28"/>
      <c r="NSZ21" s="28"/>
      <c r="NTA21" s="28"/>
      <c r="NTB21" s="28"/>
      <c r="NTC21" s="28"/>
      <c r="NTD21" s="28"/>
      <c r="NTE21" s="28"/>
      <c r="NTF21" s="28"/>
      <c r="NTG21" s="28"/>
      <c r="NTH21" s="28"/>
      <c r="NTI21" s="28"/>
      <c r="NTJ21" s="28"/>
      <c r="NTK21" s="28"/>
      <c r="NTL21" s="28"/>
      <c r="NTM21" s="28"/>
      <c r="NTN21" s="28"/>
      <c r="NTO21" s="28"/>
      <c r="NTP21" s="28"/>
      <c r="NTQ21" s="28"/>
      <c r="NTR21" s="28"/>
      <c r="NTS21" s="28"/>
      <c r="NTT21" s="28"/>
      <c r="NTU21" s="28"/>
      <c r="NTV21" s="28"/>
      <c r="NTW21" s="28"/>
      <c r="NTX21" s="28"/>
      <c r="NTY21" s="28"/>
      <c r="NTZ21" s="28"/>
      <c r="NUA21" s="28"/>
      <c r="NUB21" s="28"/>
      <c r="NUC21" s="28"/>
      <c r="NUD21" s="28"/>
      <c r="NUE21" s="28"/>
      <c r="NUF21" s="28"/>
      <c r="NUG21" s="28"/>
      <c r="NUH21" s="28"/>
      <c r="NUI21" s="28"/>
      <c r="NUJ21" s="28"/>
      <c r="NUK21" s="28"/>
      <c r="NUL21" s="28"/>
      <c r="NUM21" s="28"/>
      <c r="NUN21" s="28"/>
      <c r="NUO21" s="28"/>
      <c r="NUP21" s="28"/>
      <c r="NUQ21" s="28"/>
      <c r="NUR21" s="28"/>
      <c r="NUS21" s="28"/>
      <c r="NUT21" s="28"/>
      <c r="NUU21" s="28"/>
      <c r="NUV21" s="28"/>
      <c r="NUW21" s="28"/>
      <c r="NUX21" s="28"/>
      <c r="NUY21" s="28"/>
      <c r="NUZ21" s="28"/>
      <c r="NVA21" s="28"/>
      <c r="NVB21" s="28"/>
      <c r="NVC21" s="28"/>
      <c r="NVD21" s="28"/>
      <c r="NVE21" s="28"/>
      <c r="NVF21" s="28"/>
      <c r="NVG21" s="28"/>
      <c r="NVH21" s="28"/>
      <c r="NVI21" s="28"/>
      <c r="NVJ21" s="28"/>
      <c r="NVK21" s="28"/>
      <c r="NVL21" s="28"/>
      <c r="NVM21" s="28"/>
      <c r="NVN21" s="28"/>
      <c r="NVO21" s="28"/>
      <c r="NVP21" s="28"/>
      <c r="NVQ21" s="28"/>
      <c r="NVR21" s="28"/>
      <c r="NVS21" s="28"/>
      <c r="NVT21" s="28"/>
      <c r="NVU21" s="28"/>
      <c r="NVV21" s="28"/>
      <c r="NVW21" s="28"/>
      <c r="NVX21" s="28"/>
      <c r="NVY21" s="28"/>
      <c r="NVZ21" s="28"/>
      <c r="NWA21" s="28"/>
      <c r="NWB21" s="28"/>
      <c r="NWC21" s="28"/>
      <c r="NWD21" s="28"/>
      <c r="NWE21" s="28"/>
      <c r="NWF21" s="28"/>
      <c r="NWG21" s="28"/>
      <c r="NWH21" s="28"/>
      <c r="NWI21" s="28"/>
      <c r="NWJ21" s="28"/>
      <c r="NWK21" s="28"/>
      <c r="NWL21" s="28"/>
      <c r="NWM21" s="28"/>
      <c r="NWN21" s="28"/>
      <c r="NWO21" s="28"/>
      <c r="NWP21" s="28"/>
      <c r="NWQ21" s="28"/>
      <c r="NWR21" s="28"/>
      <c r="NWS21" s="28"/>
      <c r="NWT21" s="28"/>
      <c r="NWU21" s="28"/>
      <c r="NWV21" s="28"/>
      <c r="NWW21" s="28"/>
      <c r="NWX21" s="28"/>
      <c r="NWY21" s="28"/>
      <c r="NWZ21" s="28"/>
      <c r="NXA21" s="28"/>
      <c r="NXB21" s="28"/>
      <c r="NXC21" s="28"/>
      <c r="NXD21" s="28"/>
      <c r="NXE21" s="28"/>
      <c r="NXF21" s="28"/>
      <c r="NXG21" s="28"/>
      <c r="NXH21" s="28"/>
      <c r="NXI21" s="28"/>
      <c r="NXJ21" s="28"/>
      <c r="NXK21" s="28"/>
      <c r="NXL21" s="28"/>
      <c r="NXM21" s="28"/>
      <c r="NXN21" s="28"/>
      <c r="NXO21" s="28"/>
      <c r="NXP21" s="28"/>
      <c r="NXQ21" s="28"/>
      <c r="NXR21" s="28"/>
      <c r="NXS21" s="28"/>
      <c r="NXT21" s="28"/>
      <c r="NXU21" s="28"/>
      <c r="NXV21" s="28"/>
      <c r="NXW21" s="28"/>
      <c r="NXX21" s="28"/>
      <c r="NXY21" s="28"/>
      <c r="NXZ21" s="28"/>
      <c r="NYA21" s="28"/>
      <c r="NYB21" s="28"/>
      <c r="NYC21" s="28"/>
      <c r="NYD21" s="28"/>
      <c r="NYE21" s="28"/>
      <c r="NYF21" s="28"/>
      <c r="NYG21" s="28"/>
      <c r="NYH21" s="28"/>
      <c r="NYI21" s="28"/>
      <c r="NYJ21" s="28"/>
      <c r="NYK21" s="28"/>
      <c r="NYL21" s="28"/>
      <c r="NYM21" s="28"/>
      <c r="NYN21" s="28"/>
      <c r="NYO21" s="28"/>
      <c r="NYP21" s="28"/>
      <c r="NYQ21" s="28"/>
      <c r="NYR21" s="28"/>
      <c r="NYS21" s="28"/>
      <c r="NYT21" s="28"/>
      <c r="NYU21" s="28"/>
      <c r="NYV21" s="28"/>
      <c r="NYW21" s="28"/>
      <c r="NYX21" s="28"/>
      <c r="NYY21" s="28"/>
      <c r="NYZ21" s="28"/>
      <c r="NZA21" s="28"/>
      <c r="NZB21" s="28"/>
      <c r="NZC21" s="28"/>
      <c r="NZD21" s="28"/>
      <c r="NZE21" s="28"/>
      <c r="NZF21" s="28"/>
      <c r="NZG21" s="28"/>
      <c r="NZH21" s="28"/>
      <c r="NZI21" s="28"/>
      <c r="NZJ21" s="28"/>
      <c r="NZK21" s="28"/>
      <c r="NZL21" s="28"/>
      <c r="NZM21" s="28"/>
      <c r="NZN21" s="28"/>
      <c r="NZO21" s="28"/>
      <c r="NZP21" s="28"/>
      <c r="NZQ21" s="28"/>
      <c r="NZR21" s="28"/>
      <c r="NZS21" s="28"/>
      <c r="NZT21" s="28"/>
      <c r="NZU21" s="28"/>
      <c r="NZV21" s="28"/>
      <c r="NZW21" s="28"/>
      <c r="NZX21" s="28"/>
      <c r="NZY21" s="28"/>
      <c r="NZZ21" s="28"/>
      <c r="OAA21" s="28"/>
      <c r="OAB21" s="28"/>
      <c r="OAC21" s="28"/>
      <c r="OAD21" s="28"/>
      <c r="OAE21" s="28"/>
      <c r="OAF21" s="28"/>
      <c r="OAG21" s="28"/>
      <c r="OAH21" s="28"/>
      <c r="OAI21" s="28"/>
      <c r="OAJ21" s="28"/>
      <c r="OAK21" s="28"/>
      <c r="OAL21" s="28"/>
      <c r="OAM21" s="28"/>
      <c r="OAN21" s="28"/>
      <c r="OAO21" s="28"/>
      <c r="OAP21" s="28"/>
      <c r="OAQ21" s="28"/>
      <c r="OAR21" s="28"/>
      <c r="OAS21" s="28"/>
      <c r="OAT21" s="28"/>
      <c r="OAU21" s="28"/>
      <c r="OAV21" s="28"/>
      <c r="OAW21" s="28"/>
      <c r="OAX21" s="28"/>
      <c r="OAY21" s="28"/>
      <c r="OAZ21" s="28"/>
      <c r="OBA21" s="28"/>
      <c r="OBB21" s="28"/>
      <c r="OBC21" s="28"/>
      <c r="OBD21" s="28"/>
      <c r="OBE21" s="28"/>
      <c r="OBF21" s="28"/>
      <c r="OBG21" s="28"/>
      <c r="OBH21" s="28"/>
      <c r="OBI21" s="28"/>
      <c r="OBJ21" s="28"/>
      <c r="OBK21" s="28"/>
      <c r="OBL21" s="28"/>
      <c r="OBM21" s="28"/>
      <c r="OBN21" s="28"/>
      <c r="OBO21" s="28"/>
      <c r="OBP21" s="28"/>
      <c r="OBQ21" s="28"/>
      <c r="OBR21" s="28"/>
      <c r="OBS21" s="28"/>
      <c r="OBT21" s="28"/>
      <c r="OBU21" s="28"/>
      <c r="OBV21" s="28"/>
      <c r="OBW21" s="28"/>
      <c r="OBX21" s="28"/>
      <c r="OBY21" s="28"/>
      <c r="OBZ21" s="28"/>
      <c r="OCA21" s="28"/>
      <c r="OCB21" s="28"/>
      <c r="OCC21" s="28"/>
      <c r="OCD21" s="28"/>
      <c r="OCE21" s="28"/>
      <c r="OCF21" s="28"/>
      <c r="OCG21" s="28"/>
      <c r="OCH21" s="28"/>
      <c r="OCI21" s="28"/>
      <c r="OCJ21" s="28"/>
      <c r="OCK21" s="28"/>
      <c r="OCL21" s="28"/>
      <c r="OCM21" s="28"/>
      <c r="OCN21" s="28"/>
      <c r="OCO21" s="28"/>
      <c r="OCP21" s="28"/>
      <c r="OCQ21" s="28"/>
      <c r="OCR21" s="28"/>
      <c r="OCS21" s="28"/>
      <c r="OCT21" s="28"/>
      <c r="OCU21" s="28"/>
      <c r="OCV21" s="28"/>
      <c r="OCW21" s="28"/>
      <c r="OCX21" s="28"/>
      <c r="OCY21" s="28"/>
      <c r="OCZ21" s="28"/>
      <c r="ODA21" s="28"/>
      <c r="ODB21" s="28"/>
      <c r="ODC21" s="28"/>
      <c r="ODD21" s="28"/>
      <c r="ODE21" s="28"/>
      <c r="ODF21" s="28"/>
      <c r="ODG21" s="28"/>
      <c r="ODH21" s="28"/>
      <c r="ODI21" s="28"/>
      <c r="ODJ21" s="28"/>
      <c r="ODK21" s="28"/>
      <c r="ODL21" s="28"/>
      <c r="ODM21" s="28"/>
      <c r="ODN21" s="28"/>
      <c r="ODO21" s="28"/>
      <c r="ODP21" s="28"/>
      <c r="ODQ21" s="28"/>
      <c r="ODR21" s="28"/>
      <c r="ODS21" s="28"/>
      <c r="ODT21" s="28"/>
      <c r="ODU21" s="28"/>
      <c r="ODV21" s="28"/>
      <c r="ODW21" s="28"/>
      <c r="ODX21" s="28"/>
      <c r="ODY21" s="28"/>
      <c r="ODZ21" s="28"/>
      <c r="OEA21" s="28"/>
      <c r="OEB21" s="28"/>
      <c r="OEC21" s="28"/>
      <c r="OED21" s="28"/>
      <c r="OEE21" s="28"/>
      <c r="OEF21" s="28"/>
      <c r="OEG21" s="28"/>
      <c r="OEH21" s="28"/>
      <c r="OEI21" s="28"/>
      <c r="OEJ21" s="28"/>
      <c r="OEK21" s="28"/>
      <c r="OEL21" s="28"/>
      <c r="OEM21" s="28"/>
      <c r="OEN21" s="28"/>
      <c r="OEO21" s="28"/>
      <c r="OEP21" s="28"/>
      <c r="OEQ21" s="28"/>
      <c r="OER21" s="28"/>
      <c r="OES21" s="28"/>
      <c r="OET21" s="28"/>
      <c r="OEU21" s="28"/>
      <c r="OEV21" s="28"/>
      <c r="OEW21" s="28"/>
      <c r="OEX21" s="28"/>
      <c r="OEY21" s="28"/>
      <c r="OEZ21" s="28"/>
      <c r="OFA21" s="28"/>
      <c r="OFB21" s="28"/>
      <c r="OFC21" s="28"/>
      <c r="OFD21" s="28"/>
      <c r="OFE21" s="28"/>
      <c r="OFF21" s="28"/>
      <c r="OFG21" s="28"/>
      <c r="OFH21" s="28"/>
      <c r="OFI21" s="28"/>
      <c r="OFJ21" s="28"/>
      <c r="OFK21" s="28"/>
      <c r="OFL21" s="28"/>
      <c r="OFM21" s="28"/>
      <c r="OFN21" s="28"/>
      <c r="OFO21" s="28"/>
      <c r="OFP21" s="28"/>
      <c r="OFQ21" s="28"/>
      <c r="OFR21" s="28"/>
      <c r="OFS21" s="28"/>
      <c r="OFT21" s="28"/>
      <c r="OFU21" s="28"/>
      <c r="OFV21" s="28"/>
      <c r="OFW21" s="28"/>
      <c r="OFX21" s="28"/>
      <c r="OFY21" s="28"/>
      <c r="OFZ21" s="28"/>
      <c r="OGA21" s="28"/>
      <c r="OGB21" s="28"/>
      <c r="OGC21" s="28"/>
      <c r="OGD21" s="28"/>
      <c r="OGE21" s="28"/>
      <c r="OGF21" s="28"/>
      <c r="OGG21" s="28"/>
      <c r="OGH21" s="28"/>
      <c r="OGI21" s="28"/>
      <c r="OGJ21" s="28"/>
      <c r="OGK21" s="28"/>
      <c r="OGL21" s="28"/>
      <c r="OGM21" s="28"/>
      <c r="OGN21" s="28"/>
      <c r="OGO21" s="28"/>
      <c r="OGP21" s="28"/>
      <c r="OGQ21" s="28"/>
      <c r="OGR21" s="28"/>
      <c r="OGS21" s="28"/>
      <c r="OGT21" s="28"/>
      <c r="OGU21" s="28"/>
      <c r="OGV21" s="28"/>
      <c r="OGW21" s="28"/>
      <c r="OGX21" s="28"/>
      <c r="OGY21" s="28"/>
      <c r="OGZ21" s="28"/>
      <c r="OHA21" s="28"/>
      <c r="OHB21" s="28"/>
      <c r="OHC21" s="28"/>
      <c r="OHD21" s="28"/>
      <c r="OHE21" s="28"/>
      <c r="OHF21" s="28"/>
      <c r="OHG21" s="28"/>
      <c r="OHH21" s="28"/>
      <c r="OHI21" s="28"/>
      <c r="OHJ21" s="28"/>
      <c r="OHK21" s="28"/>
      <c r="OHL21" s="28"/>
      <c r="OHM21" s="28"/>
      <c r="OHN21" s="28"/>
      <c r="OHO21" s="28"/>
      <c r="OHP21" s="28"/>
      <c r="OHQ21" s="28"/>
      <c r="OHR21" s="28"/>
      <c r="OHS21" s="28"/>
      <c r="OHT21" s="28"/>
      <c r="OHU21" s="28"/>
      <c r="OHV21" s="28"/>
      <c r="OHW21" s="28"/>
      <c r="OHX21" s="28"/>
      <c r="OHY21" s="28"/>
      <c r="OHZ21" s="28"/>
      <c r="OIA21" s="28"/>
      <c r="OIB21" s="28"/>
      <c r="OIC21" s="28"/>
      <c r="OID21" s="28"/>
      <c r="OIE21" s="28"/>
      <c r="OIF21" s="28"/>
      <c r="OIG21" s="28"/>
      <c r="OIH21" s="28"/>
      <c r="OII21" s="28"/>
      <c r="OIJ21" s="28"/>
      <c r="OIK21" s="28"/>
      <c r="OIL21" s="28"/>
      <c r="OIM21" s="28"/>
      <c r="OIN21" s="28"/>
      <c r="OIO21" s="28"/>
      <c r="OIP21" s="28"/>
      <c r="OIQ21" s="28"/>
      <c r="OIR21" s="28"/>
      <c r="OIS21" s="28"/>
      <c r="OIT21" s="28"/>
      <c r="OIU21" s="28"/>
      <c r="OIV21" s="28"/>
      <c r="OIW21" s="28"/>
      <c r="OIX21" s="28"/>
      <c r="OIY21" s="28"/>
      <c r="OIZ21" s="28"/>
      <c r="OJA21" s="28"/>
      <c r="OJB21" s="28"/>
      <c r="OJC21" s="28"/>
      <c r="OJD21" s="28"/>
      <c r="OJE21" s="28"/>
      <c r="OJF21" s="28"/>
      <c r="OJG21" s="28"/>
      <c r="OJH21" s="28"/>
      <c r="OJI21" s="28"/>
      <c r="OJJ21" s="28"/>
      <c r="OJK21" s="28"/>
      <c r="OJL21" s="28"/>
      <c r="OJM21" s="28"/>
      <c r="OJN21" s="28"/>
      <c r="OJO21" s="28"/>
      <c r="OJP21" s="28"/>
      <c r="OJQ21" s="28"/>
      <c r="OJR21" s="28"/>
      <c r="OJS21" s="28"/>
      <c r="OJT21" s="28"/>
      <c r="OJU21" s="28"/>
      <c r="OJV21" s="28"/>
      <c r="OJW21" s="28"/>
      <c r="OJX21" s="28"/>
      <c r="OJY21" s="28"/>
      <c r="OJZ21" s="28"/>
      <c r="OKA21" s="28"/>
      <c r="OKB21" s="28"/>
      <c r="OKC21" s="28"/>
      <c r="OKD21" s="28"/>
      <c r="OKE21" s="28"/>
      <c r="OKF21" s="28"/>
      <c r="OKG21" s="28"/>
      <c r="OKH21" s="28"/>
      <c r="OKI21" s="28"/>
      <c r="OKJ21" s="28"/>
      <c r="OKK21" s="28"/>
      <c r="OKL21" s="28"/>
      <c r="OKM21" s="28"/>
      <c r="OKN21" s="28"/>
      <c r="OKO21" s="28"/>
      <c r="OKP21" s="28"/>
      <c r="OKQ21" s="28"/>
      <c r="OKR21" s="28"/>
      <c r="OKS21" s="28"/>
      <c r="OKT21" s="28"/>
      <c r="OKU21" s="28"/>
      <c r="OKV21" s="28"/>
      <c r="OKW21" s="28"/>
      <c r="OKX21" s="28"/>
      <c r="OKY21" s="28"/>
      <c r="OKZ21" s="28"/>
      <c r="OLA21" s="28"/>
      <c r="OLB21" s="28"/>
      <c r="OLC21" s="28"/>
      <c r="OLD21" s="28"/>
      <c r="OLE21" s="28"/>
      <c r="OLF21" s="28"/>
      <c r="OLG21" s="28"/>
      <c r="OLH21" s="28"/>
      <c r="OLI21" s="28"/>
      <c r="OLJ21" s="28"/>
      <c r="OLK21" s="28"/>
      <c r="OLL21" s="28"/>
      <c r="OLM21" s="28"/>
      <c r="OLN21" s="28"/>
      <c r="OLO21" s="28"/>
      <c r="OLP21" s="28"/>
      <c r="OLQ21" s="28"/>
      <c r="OLR21" s="28"/>
      <c r="OLS21" s="28"/>
      <c r="OLT21" s="28"/>
      <c r="OLU21" s="28"/>
      <c r="OLV21" s="28"/>
      <c r="OLW21" s="28"/>
      <c r="OLX21" s="28"/>
      <c r="OLY21" s="28"/>
      <c r="OLZ21" s="28"/>
      <c r="OMA21" s="28"/>
      <c r="OMB21" s="28"/>
      <c r="OMC21" s="28"/>
      <c r="OMD21" s="28"/>
      <c r="OME21" s="28"/>
      <c r="OMF21" s="28"/>
      <c r="OMG21" s="28"/>
      <c r="OMH21" s="28"/>
      <c r="OMI21" s="28"/>
      <c r="OMJ21" s="28"/>
      <c r="OMK21" s="28"/>
      <c r="OML21" s="28"/>
      <c r="OMM21" s="28"/>
      <c r="OMN21" s="28"/>
      <c r="OMO21" s="28"/>
      <c r="OMP21" s="28"/>
      <c r="OMQ21" s="28"/>
      <c r="OMR21" s="28"/>
      <c r="OMS21" s="28"/>
      <c r="OMT21" s="28"/>
      <c r="OMU21" s="28"/>
      <c r="OMV21" s="28"/>
      <c r="OMW21" s="28"/>
      <c r="OMX21" s="28"/>
      <c r="OMY21" s="28"/>
      <c r="OMZ21" s="28"/>
      <c r="ONA21" s="28"/>
      <c r="ONB21" s="28"/>
      <c r="ONC21" s="28"/>
      <c r="OND21" s="28"/>
      <c r="ONE21" s="28"/>
      <c r="ONF21" s="28"/>
      <c r="ONG21" s="28"/>
      <c r="ONH21" s="28"/>
      <c r="ONI21" s="28"/>
      <c r="ONJ21" s="28"/>
      <c r="ONK21" s="28"/>
      <c r="ONL21" s="28"/>
      <c r="ONM21" s="28"/>
      <c r="ONN21" s="28"/>
      <c r="ONO21" s="28"/>
      <c r="ONP21" s="28"/>
      <c r="ONQ21" s="28"/>
      <c r="ONR21" s="28"/>
      <c r="ONS21" s="28"/>
      <c r="ONT21" s="28"/>
      <c r="ONU21" s="28"/>
      <c r="ONV21" s="28"/>
      <c r="ONW21" s="28"/>
      <c r="ONX21" s="28"/>
      <c r="ONY21" s="28"/>
      <c r="ONZ21" s="28"/>
      <c r="OOA21" s="28"/>
      <c r="OOB21" s="28"/>
      <c r="OOC21" s="28"/>
      <c r="OOD21" s="28"/>
      <c r="OOE21" s="28"/>
      <c r="OOF21" s="28"/>
      <c r="OOG21" s="28"/>
      <c r="OOH21" s="28"/>
      <c r="OOI21" s="28"/>
      <c r="OOJ21" s="28"/>
      <c r="OOK21" s="28"/>
      <c r="OOL21" s="28"/>
      <c r="OOM21" s="28"/>
      <c r="OON21" s="28"/>
      <c r="OOO21" s="28"/>
      <c r="OOP21" s="28"/>
      <c r="OOQ21" s="28"/>
      <c r="OOR21" s="28"/>
      <c r="OOS21" s="28"/>
      <c r="OOT21" s="28"/>
      <c r="OOU21" s="28"/>
      <c r="OOV21" s="28"/>
      <c r="OOW21" s="28"/>
      <c r="OOX21" s="28"/>
      <c r="OOY21" s="28"/>
      <c r="OOZ21" s="28"/>
      <c r="OPA21" s="28"/>
      <c r="OPB21" s="28"/>
      <c r="OPC21" s="28"/>
      <c r="OPD21" s="28"/>
      <c r="OPE21" s="28"/>
      <c r="OPF21" s="28"/>
      <c r="OPG21" s="28"/>
      <c r="OPH21" s="28"/>
      <c r="OPI21" s="28"/>
      <c r="OPJ21" s="28"/>
      <c r="OPK21" s="28"/>
      <c r="OPL21" s="28"/>
      <c r="OPM21" s="28"/>
      <c r="OPN21" s="28"/>
      <c r="OPO21" s="28"/>
      <c r="OPP21" s="28"/>
      <c r="OPQ21" s="28"/>
      <c r="OPR21" s="28"/>
      <c r="OPS21" s="28"/>
      <c r="OPT21" s="28"/>
      <c r="OPU21" s="28"/>
      <c r="OPV21" s="28"/>
      <c r="OPW21" s="28"/>
      <c r="OPX21" s="28"/>
      <c r="OPY21" s="28"/>
      <c r="OPZ21" s="28"/>
      <c r="OQA21" s="28"/>
      <c r="OQB21" s="28"/>
      <c r="OQC21" s="28"/>
      <c r="OQD21" s="28"/>
      <c r="OQE21" s="28"/>
      <c r="OQF21" s="28"/>
      <c r="OQG21" s="28"/>
      <c r="OQH21" s="28"/>
      <c r="OQI21" s="28"/>
      <c r="OQJ21" s="28"/>
      <c r="OQK21" s="28"/>
      <c r="OQL21" s="28"/>
      <c r="OQM21" s="28"/>
      <c r="OQN21" s="28"/>
      <c r="OQO21" s="28"/>
      <c r="OQP21" s="28"/>
      <c r="OQQ21" s="28"/>
      <c r="OQR21" s="28"/>
      <c r="OQS21" s="28"/>
      <c r="OQT21" s="28"/>
      <c r="OQU21" s="28"/>
      <c r="OQV21" s="28"/>
      <c r="OQW21" s="28"/>
      <c r="OQX21" s="28"/>
      <c r="OQY21" s="28"/>
      <c r="OQZ21" s="28"/>
      <c r="ORA21" s="28"/>
      <c r="ORB21" s="28"/>
      <c r="ORC21" s="28"/>
      <c r="ORD21" s="28"/>
      <c r="ORE21" s="28"/>
      <c r="ORF21" s="28"/>
      <c r="ORG21" s="28"/>
      <c r="ORH21" s="28"/>
      <c r="ORI21" s="28"/>
      <c r="ORJ21" s="28"/>
      <c r="ORK21" s="28"/>
      <c r="ORL21" s="28"/>
      <c r="ORM21" s="28"/>
      <c r="ORN21" s="28"/>
      <c r="ORO21" s="28"/>
      <c r="ORP21" s="28"/>
      <c r="ORQ21" s="28"/>
      <c r="ORR21" s="28"/>
      <c r="ORS21" s="28"/>
      <c r="ORT21" s="28"/>
      <c r="ORU21" s="28"/>
      <c r="ORV21" s="28"/>
      <c r="ORW21" s="28"/>
      <c r="ORX21" s="28"/>
      <c r="ORY21" s="28"/>
      <c r="ORZ21" s="28"/>
      <c r="OSA21" s="28"/>
      <c r="OSB21" s="28"/>
      <c r="OSC21" s="28"/>
      <c r="OSD21" s="28"/>
      <c r="OSE21" s="28"/>
      <c r="OSF21" s="28"/>
      <c r="OSG21" s="28"/>
      <c r="OSH21" s="28"/>
      <c r="OSI21" s="28"/>
      <c r="OSJ21" s="28"/>
      <c r="OSK21" s="28"/>
      <c r="OSL21" s="28"/>
      <c r="OSM21" s="28"/>
      <c r="OSN21" s="28"/>
      <c r="OSO21" s="28"/>
      <c r="OSP21" s="28"/>
      <c r="OSQ21" s="28"/>
      <c r="OSR21" s="28"/>
      <c r="OSS21" s="28"/>
      <c r="OST21" s="28"/>
      <c r="OSU21" s="28"/>
      <c r="OSV21" s="28"/>
      <c r="OSW21" s="28"/>
      <c r="OSX21" s="28"/>
      <c r="OSY21" s="28"/>
      <c r="OSZ21" s="28"/>
      <c r="OTA21" s="28"/>
      <c r="OTB21" s="28"/>
      <c r="OTC21" s="28"/>
      <c r="OTD21" s="28"/>
      <c r="OTE21" s="28"/>
      <c r="OTF21" s="28"/>
      <c r="OTG21" s="28"/>
      <c r="OTH21" s="28"/>
      <c r="OTI21" s="28"/>
      <c r="OTJ21" s="28"/>
      <c r="OTK21" s="28"/>
      <c r="OTL21" s="28"/>
      <c r="OTM21" s="28"/>
      <c r="OTN21" s="28"/>
      <c r="OTO21" s="28"/>
      <c r="OTP21" s="28"/>
      <c r="OTQ21" s="28"/>
      <c r="OTR21" s="28"/>
      <c r="OTS21" s="28"/>
      <c r="OTT21" s="28"/>
      <c r="OTU21" s="28"/>
      <c r="OTV21" s="28"/>
      <c r="OTW21" s="28"/>
      <c r="OTX21" s="28"/>
      <c r="OTY21" s="28"/>
      <c r="OTZ21" s="28"/>
      <c r="OUA21" s="28"/>
      <c r="OUB21" s="28"/>
      <c r="OUC21" s="28"/>
      <c r="OUD21" s="28"/>
      <c r="OUE21" s="28"/>
      <c r="OUF21" s="28"/>
      <c r="OUG21" s="28"/>
      <c r="OUH21" s="28"/>
      <c r="OUI21" s="28"/>
      <c r="OUJ21" s="28"/>
      <c r="OUK21" s="28"/>
      <c r="OUL21" s="28"/>
      <c r="OUM21" s="28"/>
      <c r="OUN21" s="28"/>
      <c r="OUO21" s="28"/>
      <c r="OUP21" s="28"/>
      <c r="OUQ21" s="28"/>
      <c r="OUR21" s="28"/>
      <c r="OUS21" s="28"/>
      <c r="OUT21" s="28"/>
      <c r="OUU21" s="28"/>
      <c r="OUV21" s="28"/>
      <c r="OUW21" s="28"/>
      <c r="OUX21" s="28"/>
      <c r="OUY21" s="28"/>
      <c r="OUZ21" s="28"/>
      <c r="OVA21" s="28"/>
      <c r="OVB21" s="28"/>
      <c r="OVC21" s="28"/>
      <c r="OVD21" s="28"/>
      <c r="OVE21" s="28"/>
      <c r="OVF21" s="28"/>
      <c r="OVG21" s="28"/>
      <c r="OVH21" s="28"/>
      <c r="OVI21" s="28"/>
      <c r="OVJ21" s="28"/>
      <c r="OVK21" s="28"/>
      <c r="OVL21" s="28"/>
      <c r="OVM21" s="28"/>
      <c r="OVN21" s="28"/>
      <c r="OVO21" s="28"/>
      <c r="OVP21" s="28"/>
      <c r="OVQ21" s="28"/>
      <c r="OVR21" s="28"/>
      <c r="OVS21" s="28"/>
      <c r="OVT21" s="28"/>
      <c r="OVU21" s="28"/>
      <c r="OVV21" s="28"/>
      <c r="OVW21" s="28"/>
      <c r="OVX21" s="28"/>
      <c r="OVY21" s="28"/>
      <c r="OVZ21" s="28"/>
      <c r="OWA21" s="28"/>
      <c r="OWB21" s="28"/>
      <c r="OWC21" s="28"/>
      <c r="OWD21" s="28"/>
      <c r="OWE21" s="28"/>
      <c r="OWF21" s="28"/>
      <c r="OWG21" s="28"/>
      <c r="OWH21" s="28"/>
      <c r="OWI21" s="28"/>
      <c r="OWJ21" s="28"/>
      <c r="OWK21" s="28"/>
      <c r="OWL21" s="28"/>
      <c r="OWM21" s="28"/>
      <c r="OWN21" s="28"/>
      <c r="OWO21" s="28"/>
      <c r="OWP21" s="28"/>
      <c r="OWQ21" s="28"/>
      <c r="OWR21" s="28"/>
      <c r="OWS21" s="28"/>
      <c r="OWT21" s="28"/>
      <c r="OWU21" s="28"/>
      <c r="OWV21" s="28"/>
      <c r="OWW21" s="28"/>
      <c r="OWX21" s="28"/>
      <c r="OWY21" s="28"/>
      <c r="OWZ21" s="28"/>
      <c r="OXA21" s="28"/>
      <c r="OXB21" s="28"/>
      <c r="OXC21" s="28"/>
      <c r="OXD21" s="28"/>
      <c r="OXE21" s="28"/>
      <c r="OXF21" s="28"/>
      <c r="OXG21" s="28"/>
      <c r="OXH21" s="28"/>
      <c r="OXI21" s="28"/>
      <c r="OXJ21" s="28"/>
      <c r="OXK21" s="28"/>
      <c r="OXL21" s="28"/>
      <c r="OXM21" s="28"/>
      <c r="OXN21" s="28"/>
      <c r="OXO21" s="28"/>
      <c r="OXP21" s="28"/>
      <c r="OXQ21" s="28"/>
      <c r="OXR21" s="28"/>
      <c r="OXS21" s="28"/>
      <c r="OXT21" s="28"/>
      <c r="OXU21" s="28"/>
      <c r="OXV21" s="28"/>
      <c r="OXW21" s="28"/>
      <c r="OXX21" s="28"/>
      <c r="OXY21" s="28"/>
      <c r="OXZ21" s="28"/>
      <c r="OYA21" s="28"/>
      <c r="OYB21" s="28"/>
      <c r="OYC21" s="28"/>
      <c r="OYD21" s="28"/>
      <c r="OYE21" s="28"/>
      <c r="OYF21" s="28"/>
      <c r="OYG21" s="28"/>
      <c r="OYH21" s="28"/>
      <c r="OYI21" s="28"/>
      <c r="OYJ21" s="28"/>
      <c r="OYK21" s="28"/>
      <c r="OYL21" s="28"/>
      <c r="OYM21" s="28"/>
      <c r="OYN21" s="28"/>
      <c r="OYO21" s="28"/>
      <c r="OYP21" s="28"/>
      <c r="OYQ21" s="28"/>
      <c r="OYR21" s="28"/>
      <c r="OYS21" s="28"/>
      <c r="OYT21" s="28"/>
      <c r="OYU21" s="28"/>
      <c r="OYV21" s="28"/>
      <c r="OYW21" s="28"/>
      <c r="OYX21" s="28"/>
      <c r="OYY21" s="28"/>
      <c r="OYZ21" s="28"/>
      <c r="OZA21" s="28"/>
      <c r="OZB21" s="28"/>
      <c r="OZC21" s="28"/>
      <c r="OZD21" s="28"/>
      <c r="OZE21" s="28"/>
      <c r="OZF21" s="28"/>
      <c r="OZG21" s="28"/>
      <c r="OZH21" s="28"/>
      <c r="OZI21" s="28"/>
      <c r="OZJ21" s="28"/>
      <c r="OZK21" s="28"/>
      <c r="OZL21" s="28"/>
      <c r="OZM21" s="28"/>
      <c r="OZN21" s="28"/>
      <c r="OZO21" s="28"/>
      <c r="OZP21" s="28"/>
      <c r="OZQ21" s="28"/>
      <c r="OZR21" s="28"/>
      <c r="OZS21" s="28"/>
      <c r="OZT21" s="28"/>
      <c r="OZU21" s="28"/>
      <c r="OZV21" s="28"/>
      <c r="OZW21" s="28"/>
      <c r="OZX21" s="28"/>
      <c r="OZY21" s="28"/>
      <c r="OZZ21" s="28"/>
      <c r="PAA21" s="28"/>
      <c r="PAB21" s="28"/>
      <c r="PAC21" s="28"/>
      <c r="PAD21" s="28"/>
      <c r="PAE21" s="28"/>
      <c r="PAF21" s="28"/>
      <c r="PAG21" s="28"/>
      <c r="PAH21" s="28"/>
      <c r="PAI21" s="28"/>
      <c r="PAJ21" s="28"/>
      <c r="PAK21" s="28"/>
      <c r="PAL21" s="28"/>
      <c r="PAM21" s="28"/>
      <c r="PAN21" s="28"/>
      <c r="PAO21" s="28"/>
      <c r="PAP21" s="28"/>
      <c r="PAQ21" s="28"/>
      <c r="PAR21" s="28"/>
      <c r="PAS21" s="28"/>
      <c r="PAT21" s="28"/>
      <c r="PAU21" s="28"/>
      <c r="PAV21" s="28"/>
      <c r="PAW21" s="28"/>
      <c r="PAX21" s="28"/>
      <c r="PAY21" s="28"/>
      <c r="PAZ21" s="28"/>
      <c r="PBA21" s="28"/>
      <c r="PBB21" s="28"/>
      <c r="PBC21" s="28"/>
      <c r="PBD21" s="28"/>
      <c r="PBE21" s="28"/>
      <c r="PBF21" s="28"/>
      <c r="PBG21" s="28"/>
      <c r="PBH21" s="28"/>
      <c r="PBI21" s="28"/>
      <c r="PBJ21" s="28"/>
      <c r="PBK21" s="28"/>
      <c r="PBL21" s="28"/>
      <c r="PBM21" s="28"/>
      <c r="PBN21" s="28"/>
      <c r="PBO21" s="28"/>
      <c r="PBP21" s="28"/>
      <c r="PBQ21" s="28"/>
      <c r="PBR21" s="28"/>
      <c r="PBS21" s="28"/>
      <c r="PBT21" s="28"/>
      <c r="PBU21" s="28"/>
      <c r="PBV21" s="28"/>
      <c r="PBW21" s="28"/>
      <c r="PBX21" s="28"/>
      <c r="PBY21" s="28"/>
      <c r="PBZ21" s="28"/>
      <c r="PCA21" s="28"/>
      <c r="PCB21" s="28"/>
      <c r="PCC21" s="28"/>
      <c r="PCD21" s="28"/>
      <c r="PCE21" s="28"/>
      <c r="PCF21" s="28"/>
      <c r="PCG21" s="28"/>
      <c r="PCH21" s="28"/>
      <c r="PCI21" s="28"/>
      <c r="PCJ21" s="28"/>
      <c r="PCK21" s="28"/>
      <c r="PCL21" s="28"/>
      <c r="PCM21" s="28"/>
      <c r="PCN21" s="28"/>
      <c r="PCO21" s="28"/>
      <c r="PCP21" s="28"/>
      <c r="PCQ21" s="28"/>
      <c r="PCR21" s="28"/>
      <c r="PCS21" s="28"/>
      <c r="PCT21" s="28"/>
      <c r="PCU21" s="28"/>
      <c r="PCV21" s="28"/>
      <c r="PCW21" s="28"/>
      <c r="PCX21" s="28"/>
      <c r="PCY21" s="28"/>
      <c r="PCZ21" s="28"/>
      <c r="PDA21" s="28"/>
      <c r="PDB21" s="28"/>
      <c r="PDC21" s="28"/>
      <c r="PDD21" s="28"/>
      <c r="PDE21" s="28"/>
      <c r="PDF21" s="28"/>
      <c r="PDG21" s="28"/>
      <c r="PDH21" s="28"/>
      <c r="PDI21" s="28"/>
      <c r="PDJ21" s="28"/>
      <c r="PDK21" s="28"/>
      <c r="PDL21" s="28"/>
      <c r="PDM21" s="28"/>
      <c r="PDN21" s="28"/>
      <c r="PDO21" s="28"/>
      <c r="PDP21" s="28"/>
      <c r="PDQ21" s="28"/>
      <c r="PDR21" s="28"/>
      <c r="PDS21" s="28"/>
      <c r="PDT21" s="28"/>
      <c r="PDU21" s="28"/>
      <c r="PDV21" s="28"/>
      <c r="PDW21" s="28"/>
      <c r="PDX21" s="28"/>
      <c r="PDY21" s="28"/>
      <c r="PDZ21" s="28"/>
      <c r="PEA21" s="28"/>
      <c r="PEB21" s="28"/>
      <c r="PEC21" s="28"/>
      <c r="PED21" s="28"/>
      <c r="PEE21" s="28"/>
      <c r="PEF21" s="28"/>
      <c r="PEG21" s="28"/>
      <c r="PEH21" s="28"/>
      <c r="PEI21" s="28"/>
      <c r="PEJ21" s="28"/>
      <c r="PEK21" s="28"/>
      <c r="PEL21" s="28"/>
      <c r="PEM21" s="28"/>
      <c r="PEN21" s="28"/>
      <c r="PEO21" s="28"/>
      <c r="PEP21" s="28"/>
      <c r="PEQ21" s="28"/>
      <c r="PER21" s="28"/>
      <c r="PES21" s="28"/>
      <c r="PET21" s="28"/>
      <c r="PEU21" s="28"/>
      <c r="PEV21" s="28"/>
      <c r="PEW21" s="28"/>
      <c r="PEX21" s="28"/>
      <c r="PEY21" s="28"/>
      <c r="PEZ21" s="28"/>
      <c r="PFA21" s="28"/>
      <c r="PFB21" s="28"/>
      <c r="PFC21" s="28"/>
      <c r="PFD21" s="28"/>
      <c r="PFE21" s="28"/>
      <c r="PFF21" s="28"/>
      <c r="PFG21" s="28"/>
      <c r="PFH21" s="28"/>
      <c r="PFI21" s="28"/>
      <c r="PFJ21" s="28"/>
      <c r="PFK21" s="28"/>
      <c r="PFL21" s="28"/>
      <c r="PFM21" s="28"/>
      <c r="PFN21" s="28"/>
      <c r="PFO21" s="28"/>
      <c r="PFP21" s="28"/>
      <c r="PFQ21" s="28"/>
      <c r="PFR21" s="28"/>
      <c r="PFS21" s="28"/>
      <c r="PFT21" s="28"/>
      <c r="PFU21" s="28"/>
      <c r="PFV21" s="28"/>
      <c r="PFW21" s="28"/>
      <c r="PFX21" s="28"/>
      <c r="PFY21" s="28"/>
      <c r="PFZ21" s="28"/>
      <c r="PGA21" s="28"/>
      <c r="PGB21" s="28"/>
      <c r="PGC21" s="28"/>
      <c r="PGD21" s="28"/>
      <c r="PGE21" s="28"/>
      <c r="PGF21" s="28"/>
      <c r="PGG21" s="28"/>
      <c r="PGH21" s="28"/>
      <c r="PGI21" s="28"/>
      <c r="PGJ21" s="28"/>
      <c r="PGK21" s="28"/>
      <c r="PGL21" s="28"/>
      <c r="PGM21" s="28"/>
      <c r="PGN21" s="28"/>
      <c r="PGO21" s="28"/>
      <c r="PGP21" s="28"/>
      <c r="PGQ21" s="28"/>
      <c r="PGR21" s="28"/>
      <c r="PGS21" s="28"/>
      <c r="PGT21" s="28"/>
      <c r="PGU21" s="28"/>
      <c r="PGV21" s="28"/>
      <c r="PGW21" s="28"/>
      <c r="PGX21" s="28"/>
      <c r="PGY21" s="28"/>
      <c r="PGZ21" s="28"/>
      <c r="PHA21" s="28"/>
      <c r="PHB21" s="28"/>
      <c r="PHC21" s="28"/>
      <c r="PHD21" s="28"/>
      <c r="PHE21" s="28"/>
      <c r="PHF21" s="28"/>
      <c r="PHG21" s="28"/>
      <c r="PHH21" s="28"/>
      <c r="PHI21" s="28"/>
      <c r="PHJ21" s="28"/>
      <c r="PHK21" s="28"/>
      <c r="PHL21" s="28"/>
      <c r="PHM21" s="28"/>
      <c r="PHN21" s="28"/>
      <c r="PHO21" s="28"/>
      <c r="PHP21" s="28"/>
      <c r="PHQ21" s="28"/>
      <c r="PHR21" s="28"/>
      <c r="PHS21" s="28"/>
      <c r="PHT21" s="28"/>
      <c r="PHU21" s="28"/>
      <c r="PHV21" s="28"/>
      <c r="PHW21" s="28"/>
      <c r="PHX21" s="28"/>
      <c r="PHY21" s="28"/>
      <c r="PHZ21" s="28"/>
      <c r="PIA21" s="28"/>
      <c r="PIB21" s="28"/>
      <c r="PIC21" s="28"/>
      <c r="PID21" s="28"/>
      <c r="PIE21" s="28"/>
      <c r="PIF21" s="28"/>
      <c r="PIG21" s="28"/>
      <c r="PIH21" s="28"/>
      <c r="PII21" s="28"/>
      <c r="PIJ21" s="28"/>
      <c r="PIK21" s="28"/>
      <c r="PIL21" s="28"/>
      <c r="PIM21" s="28"/>
      <c r="PIN21" s="28"/>
      <c r="PIO21" s="28"/>
      <c r="PIP21" s="28"/>
      <c r="PIQ21" s="28"/>
      <c r="PIR21" s="28"/>
      <c r="PIS21" s="28"/>
      <c r="PIT21" s="28"/>
      <c r="PIU21" s="28"/>
      <c r="PIV21" s="28"/>
      <c r="PIW21" s="28"/>
      <c r="PIX21" s="28"/>
      <c r="PIY21" s="28"/>
      <c r="PIZ21" s="28"/>
      <c r="PJA21" s="28"/>
      <c r="PJB21" s="28"/>
      <c r="PJC21" s="28"/>
      <c r="PJD21" s="28"/>
      <c r="PJE21" s="28"/>
      <c r="PJF21" s="28"/>
      <c r="PJG21" s="28"/>
      <c r="PJH21" s="28"/>
      <c r="PJI21" s="28"/>
      <c r="PJJ21" s="28"/>
      <c r="PJK21" s="28"/>
      <c r="PJL21" s="28"/>
      <c r="PJM21" s="28"/>
      <c r="PJN21" s="28"/>
      <c r="PJO21" s="28"/>
      <c r="PJP21" s="28"/>
      <c r="PJQ21" s="28"/>
      <c r="PJR21" s="28"/>
      <c r="PJS21" s="28"/>
      <c r="PJT21" s="28"/>
      <c r="PJU21" s="28"/>
      <c r="PJV21" s="28"/>
      <c r="PJW21" s="28"/>
      <c r="PJX21" s="28"/>
      <c r="PJY21" s="28"/>
      <c r="PJZ21" s="28"/>
      <c r="PKA21" s="28"/>
      <c r="PKB21" s="28"/>
      <c r="PKC21" s="28"/>
      <c r="PKD21" s="28"/>
      <c r="PKE21" s="28"/>
      <c r="PKF21" s="28"/>
      <c r="PKG21" s="28"/>
      <c r="PKH21" s="28"/>
      <c r="PKI21" s="28"/>
      <c r="PKJ21" s="28"/>
      <c r="PKK21" s="28"/>
      <c r="PKL21" s="28"/>
      <c r="PKM21" s="28"/>
      <c r="PKN21" s="28"/>
      <c r="PKO21" s="28"/>
      <c r="PKP21" s="28"/>
      <c r="PKQ21" s="28"/>
      <c r="PKR21" s="28"/>
      <c r="PKS21" s="28"/>
      <c r="PKT21" s="28"/>
      <c r="PKU21" s="28"/>
      <c r="PKV21" s="28"/>
      <c r="PKW21" s="28"/>
      <c r="PKX21" s="28"/>
      <c r="PKY21" s="28"/>
      <c r="PKZ21" s="28"/>
      <c r="PLA21" s="28"/>
      <c r="PLB21" s="28"/>
      <c r="PLC21" s="28"/>
      <c r="PLD21" s="28"/>
      <c r="PLE21" s="28"/>
      <c r="PLF21" s="28"/>
      <c r="PLG21" s="28"/>
      <c r="PLH21" s="28"/>
      <c r="PLI21" s="28"/>
      <c r="PLJ21" s="28"/>
      <c r="PLK21" s="28"/>
      <c r="PLL21" s="28"/>
      <c r="PLM21" s="28"/>
      <c r="PLN21" s="28"/>
      <c r="PLO21" s="28"/>
      <c r="PLP21" s="28"/>
      <c r="PLQ21" s="28"/>
      <c r="PLR21" s="28"/>
      <c r="PLS21" s="28"/>
      <c r="PLT21" s="28"/>
      <c r="PLU21" s="28"/>
      <c r="PLV21" s="28"/>
      <c r="PLW21" s="28"/>
      <c r="PLX21" s="28"/>
      <c r="PLY21" s="28"/>
      <c r="PLZ21" s="28"/>
      <c r="PMA21" s="28"/>
      <c r="PMB21" s="28"/>
      <c r="PMC21" s="28"/>
      <c r="PMD21" s="28"/>
      <c r="PME21" s="28"/>
      <c r="PMF21" s="28"/>
      <c r="PMG21" s="28"/>
      <c r="PMH21" s="28"/>
      <c r="PMI21" s="28"/>
      <c r="PMJ21" s="28"/>
      <c r="PMK21" s="28"/>
      <c r="PML21" s="28"/>
      <c r="PMM21" s="28"/>
      <c r="PMN21" s="28"/>
      <c r="PMO21" s="28"/>
      <c r="PMP21" s="28"/>
      <c r="PMQ21" s="28"/>
      <c r="PMR21" s="28"/>
      <c r="PMS21" s="28"/>
      <c r="PMT21" s="28"/>
      <c r="PMU21" s="28"/>
      <c r="PMV21" s="28"/>
      <c r="PMW21" s="28"/>
      <c r="PMX21" s="28"/>
      <c r="PMY21" s="28"/>
      <c r="PMZ21" s="28"/>
      <c r="PNA21" s="28"/>
      <c r="PNB21" s="28"/>
      <c r="PNC21" s="28"/>
      <c r="PND21" s="28"/>
      <c r="PNE21" s="28"/>
      <c r="PNF21" s="28"/>
      <c r="PNG21" s="28"/>
      <c r="PNH21" s="28"/>
      <c r="PNI21" s="28"/>
      <c r="PNJ21" s="28"/>
      <c r="PNK21" s="28"/>
      <c r="PNL21" s="28"/>
      <c r="PNM21" s="28"/>
      <c r="PNN21" s="28"/>
      <c r="PNO21" s="28"/>
      <c r="PNP21" s="28"/>
      <c r="PNQ21" s="28"/>
      <c r="PNR21" s="28"/>
      <c r="PNS21" s="28"/>
      <c r="PNT21" s="28"/>
      <c r="PNU21" s="28"/>
      <c r="PNV21" s="28"/>
      <c r="PNW21" s="28"/>
      <c r="PNX21" s="28"/>
      <c r="PNY21" s="28"/>
      <c r="PNZ21" s="28"/>
      <c r="POA21" s="28"/>
      <c r="POB21" s="28"/>
      <c r="POC21" s="28"/>
      <c r="POD21" s="28"/>
      <c r="POE21" s="28"/>
      <c r="POF21" s="28"/>
      <c r="POG21" s="28"/>
      <c r="POH21" s="28"/>
      <c r="POI21" s="28"/>
      <c r="POJ21" s="28"/>
      <c r="POK21" s="28"/>
      <c r="POL21" s="28"/>
      <c r="POM21" s="28"/>
      <c r="PON21" s="28"/>
      <c r="POO21" s="28"/>
      <c r="POP21" s="28"/>
      <c r="POQ21" s="28"/>
      <c r="POR21" s="28"/>
      <c r="POS21" s="28"/>
      <c r="POT21" s="28"/>
      <c r="POU21" s="28"/>
      <c r="POV21" s="28"/>
      <c r="POW21" s="28"/>
      <c r="POX21" s="28"/>
      <c r="POY21" s="28"/>
      <c r="POZ21" s="28"/>
      <c r="PPA21" s="28"/>
      <c r="PPB21" s="28"/>
      <c r="PPC21" s="28"/>
      <c r="PPD21" s="28"/>
      <c r="PPE21" s="28"/>
      <c r="PPF21" s="28"/>
      <c r="PPG21" s="28"/>
      <c r="PPH21" s="28"/>
      <c r="PPI21" s="28"/>
      <c r="PPJ21" s="28"/>
      <c r="PPK21" s="28"/>
      <c r="PPL21" s="28"/>
      <c r="PPM21" s="28"/>
      <c r="PPN21" s="28"/>
      <c r="PPO21" s="28"/>
      <c r="PPP21" s="28"/>
      <c r="PPQ21" s="28"/>
      <c r="PPR21" s="28"/>
      <c r="PPS21" s="28"/>
      <c r="PPT21" s="28"/>
      <c r="PPU21" s="28"/>
      <c r="PPV21" s="28"/>
      <c r="PPW21" s="28"/>
      <c r="PPX21" s="28"/>
      <c r="PPY21" s="28"/>
      <c r="PPZ21" s="28"/>
      <c r="PQA21" s="28"/>
      <c r="PQB21" s="28"/>
      <c r="PQC21" s="28"/>
      <c r="PQD21" s="28"/>
      <c r="PQE21" s="28"/>
      <c r="PQF21" s="28"/>
      <c r="PQG21" s="28"/>
      <c r="PQH21" s="28"/>
      <c r="PQI21" s="28"/>
      <c r="PQJ21" s="28"/>
      <c r="PQK21" s="28"/>
      <c r="PQL21" s="28"/>
      <c r="PQM21" s="28"/>
      <c r="PQN21" s="28"/>
      <c r="PQO21" s="28"/>
      <c r="PQP21" s="28"/>
      <c r="PQQ21" s="28"/>
      <c r="PQR21" s="28"/>
      <c r="PQS21" s="28"/>
      <c r="PQT21" s="28"/>
      <c r="PQU21" s="28"/>
      <c r="PQV21" s="28"/>
      <c r="PQW21" s="28"/>
      <c r="PQX21" s="28"/>
      <c r="PQY21" s="28"/>
      <c r="PQZ21" s="28"/>
      <c r="PRA21" s="28"/>
      <c r="PRB21" s="28"/>
      <c r="PRC21" s="28"/>
      <c r="PRD21" s="28"/>
      <c r="PRE21" s="28"/>
      <c r="PRF21" s="28"/>
      <c r="PRG21" s="28"/>
      <c r="PRH21" s="28"/>
      <c r="PRI21" s="28"/>
      <c r="PRJ21" s="28"/>
      <c r="PRK21" s="28"/>
      <c r="PRL21" s="28"/>
      <c r="PRM21" s="28"/>
      <c r="PRN21" s="28"/>
      <c r="PRO21" s="28"/>
      <c r="PRP21" s="28"/>
      <c r="PRQ21" s="28"/>
      <c r="PRR21" s="28"/>
      <c r="PRS21" s="28"/>
      <c r="PRT21" s="28"/>
      <c r="PRU21" s="28"/>
      <c r="PRV21" s="28"/>
      <c r="PRW21" s="28"/>
      <c r="PRX21" s="28"/>
      <c r="PRY21" s="28"/>
      <c r="PRZ21" s="28"/>
      <c r="PSA21" s="28"/>
      <c r="PSB21" s="28"/>
      <c r="PSC21" s="28"/>
      <c r="PSD21" s="28"/>
      <c r="PSE21" s="28"/>
      <c r="PSF21" s="28"/>
      <c r="PSG21" s="28"/>
      <c r="PSH21" s="28"/>
      <c r="PSI21" s="28"/>
      <c r="PSJ21" s="28"/>
      <c r="PSK21" s="28"/>
      <c r="PSL21" s="28"/>
      <c r="PSM21" s="28"/>
      <c r="PSN21" s="28"/>
      <c r="PSO21" s="28"/>
      <c r="PSP21" s="28"/>
      <c r="PSQ21" s="28"/>
      <c r="PSR21" s="28"/>
      <c r="PSS21" s="28"/>
      <c r="PST21" s="28"/>
      <c r="PSU21" s="28"/>
      <c r="PSV21" s="28"/>
      <c r="PSW21" s="28"/>
      <c r="PSX21" s="28"/>
      <c r="PSY21" s="28"/>
      <c r="PSZ21" s="28"/>
      <c r="PTA21" s="28"/>
      <c r="PTB21" s="28"/>
      <c r="PTC21" s="28"/>
      <c r="PTD21" s="28"/>
      <c r="PTE21" s="28"/>
      <c r="PTF21" s="28"/>
      <c r="PTG21" s="28"/>
      <c r="PTH21" s="28"/>
      <c r="PTI21" s="28"/>
      <c r="PTJ21" s="28"/>
      <c r="PTK21" s="28"/>
      <c r="PTL21" s="28"/>
      <c r="PTM21" s="28"/>
      <c r="PTN21" s="28"/>
      <c r="PTO21" s="28"/>
      <c r="PTP21" s="28"/>
      <c r="PTQ21" s="28"/>
      <c r="PTR21" s="28"/>
      <c r="PTS21" s="28"/>
      <c r="PTT21" s="28"/>
      <c r="PTU21" s="28"/>
      <c r="PTV21" s="28"/>
      <c r="PTW21" s="28"/>
      <c r="PTX21" s="28"/>
      <c r="PTY21" s="28"/>
      <c r="PTZ21" s="28"/>
      <c r="PUA21" s="28"/>
      <c r="PUB21" s="28"/>
      <c r="PUC21" s="28"/>
      <c r="PUD21" s="28"/>
      <c r="PUE21" s="28"/>
      <c r="PUF21" s="28"/>
      <c r="PUG21" s="28"/>
      <c r="PUH21" s="28"/>
      <c r="PUI21" s="28"/>
      <c r="PUJ21" s="28"/>
      <c r="PUK21" s="28"/>
      <c r="PUL21" s="28"/>
      <c r="PUM21" s="28"/>
      <c r="PUN21" s="28"/>
      <c r="PUO21" s="28"/>
      <c r="PUP21" s="28"/>
      <c r="PUQ21" s="28"/>
      <c r="PUR21" s="28"/>
      <c r="PUS21" s="28"/>
      <c r="PUT21" s="28"/>
      <c r="PUU21" s="28"/>
      <c r="PUV21" s="28"/>
      <c r="PUW21" s="28"/>
      <c r="PUX21" s="28"/>
      <c r="PUY21" s="28"/>
      <c r="PUZ21" s="28"/>
      <c r="PVA21" s="28"/>
      <c r="PVB21" s="28"/>
      <c r="PVC21" s="28"/>
      <c r="PVD21" s="28"/>
      <c r="PVE21" s="28"/>
      <c r="PVF21" s="28"/>
      <c r="PVG21" s="28"/>
      <c r="PVH21" s="28"/>
      <c r="PVI21" s="28"/>
      <c r="PVJ21" s="28"/>
      <c r="PVK21" s="28"/>
      <c r="PVL21" s="28"/>
      <c r="PVM21" s="28"/>
      <c r="PVN21" s="28"/>
      <c r="PVO21" s="28"/>
      <c r="PVP21" s="28"/>
      <c r="PVQ21" s="28"/>
      <c r="PVR21" s="28"/>
      <c r="PVS21" s="28"/>
      <c r="PVT21" s="28"/>
      <c r="PVU21" s="28"/>
      <c r="PVV21" s="28"/>
      <c r="PVW21" s="28"/>
      <c r="PVX21" s="28"/>
      <c r="PVY21" s="28"/>
      <c r="PVZ21" s="28"/>
      <c r="PWA21" s="28"/>
      <c r="PWB21" s="28"/>
      <c r="PWC21" s="28"/>
      <c r="PWD21" s="28"/>
      <c r="PWE21" s="28"/>
      <c r="PWF21" s="28"/>
      <c r="PWG21" s="28"/>
      <c r="PWH21" s="28"/>
      <c r="PWI21" s="28"/>
      <c r="PWJ21" s="28"/>
      <c r="PWK21" s="28"/>
      <c r="PWL21" s="28"/>
      <c r="PWM21" s="28"/>
      <c r="PWN21" s="28"/>
      <c r="PWO21" s="28"/>
      <c r="PWP21" s="28"/>
      <c r="PWQ21" s="28"/>
      <c r="PWR21" s="28"/>
      <c r="PWS21" s="28"/>
      <c r="PWT21" s="28"/>
      <c r="PWU21" s="28"/>
      <c r="PWV21" s="28"/>
      <c r="PWW21" s="28"/>
      <c r="PWX21" s="28"/>
      <c r="PWY21" s="28"/>
      <c r="PWZ21" s="28"/>
      <c r="PXA21" s="28"/>
      <c r="PXB21" s="28"/>
      <c r="PXC21" s="28"/>
      <c r="PXD21" s="28"/>
      <c r="PXE21" s="28"/>
      <c r="PXF21" s="28"/>
      <c r="PXG21" s="28"/>
      <c r="PXH21" s="28"/>
      <c r="PXI21" s="28"/>
      <c r="PXJ21" s="28"/>
      <c r="PXK21" s="28"/>
      <c r="PXL21" s="28"/>
      <c r="PXM21" s="28"/>
      <c r="PXN21" s="28"/>
      <c r="PXO21" s="28"/>
      <c r="PXP21" s="28"/>
      <c r="PXQ21" s="28"/>
      <c r="PXR21" s="28"/>
      <c r="PXS21" s="28"/>
      <c r="PXT21" s="28"/>
      <c r="PXU21" s="28"/>
      <c r="PXV21" s="28"/>
      <c r="PXW21" s="28"/>
      <c r="PXX21" s="28"/>
      <c r="PXY21" s="28"/>
      <c r="PXZ21" s="28"/>
      <c r="PYA21" s="28"/>
      <c r="PYB21" s="28"/>
      <c r="PYC21" s="28"/>
      <c r="PYD21" s="28"/>
      <c r="PYE21" s="28"/>
      <c r="PYF21" s="28"/>
      <c r="PYG21" s="28"/>
      <c r="PYH21" s="28"/>
      <c r="PYI21" s="28"/>
      <c r="PYJ21" s="28"/>
      <c r="PYK21" s="28"/>
      <c r="PYL21" s="28"/>
      <c r="PYM21" s="28"/>
      <c r="PYN21" s="28"/>
      <c r="PYO21" s="28"/>
      <c r="PYP21" s="28"/>
      <c r="PYQ21" s="28"/>
      <c r="PYR21" s="28"/>
      <c r="PYS21" s="28"/>
      <c r="PYT21" s="28"/>
      <c r="PYU21" s="28"/>
      <c r="PYV21" s="28"/>
      <c r="PYW21" s="28"/>
      <c r="PYX21" s="28"/>
      <c r="PYY21" s="28"/>
      <c r="PYZ21" s="28"/>
      <c r="PZA21" s="28"/>
      <c r="PZB21" s="28"/>
      <c r="PZC21" s="28"/>
      <c r="PZD21" s="28"/>
      <c r="PZE21" s="28"/>
      <c r="PZF21" s="28"/>
      <c r="PZG21" s="28"/>
      <c r="PZH21" s="28"/>
      <c r="PZI21" s="28"/>
      <c r="PZJ21" s="28"/>
      <c r="PZK21" s="28"/>
      <c r="PZL21" s="28"/>
      <c r="PZM21" s="28"/>
      <c r="PZN21" s="28"/>
      <c r="PZO21" s="28"/>
      <c r="PZP21" s="28"/>
      <c r="PZQ21" s="28"/>
      <c r="PZR21" s="28"/>
      <c r="PZS21" s="28"/>
      <c r="PZT21" s="28"/>
      <c r="PZU21" s="28"/>
      <c r="PZV21" s="28"/>
      <c r="PZW21" s="28"/>
      <c r="PZX21" s="28"/>
      <c r="PZY21" s="28"/>
      <c r="PZZ21" s="28"/>
      <c r="QAA21" s="28"/>
      <c r="QAB21" s="28"/>
      <c r="QAC21" s="28"/>
      <c r="QAD21" s="28"/>
      <c r="QAE21" s="28"/>
      <c r="QAF21" s="28"/>
      <c r="QAG21" s="28"/>
      <c r="QAH21" s="28"/>
      <c r="QAI21" s="28"/>
      <c r="QAJ21" s="28"/>
      <c r="QAK21" s="28"/>
      <c r="QAL21" s="28"/>
      <c r="QAM21" s="28"/>
      <c r="QAN21" s="28"/>
      <c r="QAO21" s="28"/>
      <c r="QAP21" s="28"/>
      <c r="QAQ21" s="28"/>
      <c r="QAR21" s="28"/>
      <c r="QAS21" s="28"/>
      <c r="QAT21" s="28"/>
      <c r="QAU21" s="28"/>
      <c r="QAV21" s="28"/>
      <c r="QAW21" s="28"/>
      <c r="QAX21" s="28"/>
      <c r="QAY21" s="28"/>
      <c r="QAZ21" s="28"/>
      <c r="QBA21" s="28"/>
      <c r="QBB21" s="28"/>
      <c r="QBC21" s="28"/>
      <c r="QBD21" s="28"/>
      <c r="QBE21" s="28"/>
      <c r="QBF21" s="28"/>
      <c r="QBG21" s="28"/>
      <c r="QBH21" s="28"/>
      <c r="QBI21" s="28"/>
      <c r="QBJ21" s="28"/>
      <c r="QBK21" s="28"/>
      <c r="QBL21" s="28"/>
      <c r="QBM21" s="28"/>
      <c r="QBN21" s="28"/>
      <c r="QBO21" s="28"/>
      <c r="QBP21" s="28"/>
      <c r="QBQ21" s="28"/>
      <c r="QBR21" s="28"/>
      <c r="QBS21" s="28"/>
      <c r="QBT21" s="28"/>
      <c r="QBU21" s="28"/>
      <c r="QBV21" s="28"/>
      <c r="QBW21" s="28"/>
      <c r="QBX21" s="28"/>
      <c r="QBY21" s="28"/>
      <c r="QBZ21" s="28"/>
      <c r="QCA21" s="28"/>
      <c r="QCB21" s="28"/>
      <c r="QCC21" s="28"/>
      <c r="QCD21" s="28"/>
      <c r="QCE21" s="28"/>
      <c r="QCF21" s="28"/>
      <c r="QCG21" s="28"/>
      <c r="QCH21" s="28"/>
      <c r="QCI21" s="28"/>
      <c r="QCJ21" s="28"/>
      <c r="QCK21" s="28"/>
      <c r="QCL21" s="28"/>
      <c r="QCM21" s="28"/>
      <c r="QCN21" s="28"/>
      <c r="QCO21" s="28"/>
      <c r="QCP21" s="28"/>
      <c r="QCQ21" s="28"/>
      <c r="QCR21" s="28"/>
      <c r="QCS21" s="28"/>
      <c r="QCT21" s="28"/>
      <c r="QCU21" s="28"/>
      <c r="QCV21" s="28"/>
      <c r="QCW21" s="28"/>
      <c r="QCX21" s="28"/>
      <c r="QCY21" s="28"/>
      <c r="QCZ21" s="28"/>
      <c r="QDA21" s="28"/>
      <c r="QDB21" s="28"/>
      <c r="QDC21" s="28"/>
      <c r="QDD21" s="28"/>
      <c r="QDE21" s="28"/>
      <c r="QDF21" s="28"/>
      <c r="QDG21" s="28"/>
      <c r="QDH21" s="28"/>
      <c r="QDI21" s="28"/>
      <c r="QDJ21" s="28"/>
      <c r="QDK21" s="28"/>
      <c r="QDL21" s="28"/>
      <c r="QDM21" s="28"/>
      <c r="QDN21" s="28"/>
      <c r="QDO21" s="28"/>
      <c r="QDP21" s="28"/>
      <c r="QDQ21" s="28"/>
      <c r="QDR21" s="28"/>
      <c r="QDS21" s="28"/>
      <c r="QDT21" s="28"/>
      <c r="QDU21" s="28"/>
      <c r="QDV21" s="28"/>
      <c r="QDW21" s="28"/>
      <c r="QDX21" s="28"/>
      <c r="QDY21" s="28"/>
      <c r="QDZ21" s="28"/>
      <c r="QEA21" s="28"/>
      <c r="QEB21" s="28"/>
      <c r="QEC21" s="28"/>
      <c r="QED21" s="28"/>
      <c r="QEE21" s="28"/>
      <c r="QEF21" s="28"/>
      <c r="QEG21" s="28"/>
      <c r="QEH21" s="28"/>
      <c r="QEI21" s="28"/>
      <c r="QEJ21" s="28"/>
      <c r="QEK21" s="28"/>
      <c r="QEL21" s="28"/>
      <c r="QEM21" s="28"/>
      <c r="QEN21" s="28"/>
      <c r="QEO21" s="28"/>
      <c r="QEP21" s="28"/>
      <c r="QEQ21" s="28"/>
      <c r="QER21" s="28"/>
      <c r="QES21" s="28"/>
      <c r="QET21" s="28"/>
      <c r="QEU21" s="28"/>
      <c r="QEV21" s="28"/>
      <c r="QEW21" s="28"/>
      <c r="QEX21" s="28"/>
      <c r="QEY21" s="28"/>
      <c r="QEZ21" s="28"/>
      <c r="QFA21" s="28"/>
      <c r="QFB21" s="28"/>
      <c r="QFC21" s="28"/>
      <c r="QFD21" s="28"/>
      <c r="QFE21" s="28"/>
      <c r="QFF21" s="28"/>
      <c r="QFG21" s="28"/>
      <c r="QFH21" s="28"/>
      <c r="QFI21" s="28"/>
      <c r="QFJ21" s="28"/>
      <c r="QFK21" s="28"/>
      <c r="QFL21" s="28"/>
      <c r="QFM21" s="28"/>
      <c r="QFN21" s="28"/>
      <c r="QFO21" s="28"/>
      <c r="QFP21" s="28"/>
      <c r="QFQ21" s="28"/>
      <c r="QFR21" s="28"/>
      <c r="QFS21" s="28"/>
      <c r="QFT21" s="28"/>
      <c r="QFU21" s="28"/>
      <c r="QFV21" s="28"/>
      <c r="QFW21" s="28"/>
      <c r="QFX21" s="28"/>
      <c r="QFY21" s="28"/>
      <c r="QFZ21" s="28"/>
      <c r="QGA21" s="28"/>
      <c r="QGB21" s="28"/>
      <c r="QGC21" s="28"/>
      <c r="QGD21" s="28"/>
      <c r="QGE21" s="28"/>
      <c r="QGF21" s="28"/>
      <c r="QGG21" s="28"/>
      <c r="QGH21" s="28"/>
      <c r="QGI21" s="28"/>
      <c r="QGJ21" s="28"/>
      <c r="QGK21" s="28"/>
      <c r="QGL21" s="28"/>
      <c r="QGM21" s="28"/>
      <c r="QGN21" s="28"/>
      <c r="QGO21" s="28"/>
      <c r="QGP21" s="28"/>
      <c r="QGQ21" s="28"/>
      <c r="QGR21" s="28"/>
      <c r="QGS21" s="28"/>
      <c r="QGT21" s="28"/>
      <c r="QGU21" s="28"/>
      <c r="QGV21" s="28"/>
      <c r="QGW21" s="28"/>
      <c r="QGX21" s="28"/>
      <c r="QGY21" s="28"/>
      <c r="QGZ21" s="28"/>
      <c r="QHA21" s="28"/>
      <c r="QHB21" s="28"/>
      <c r="QHC21" s="28"/>
      <c r="QHD21" s="28"/>
      <c r="QHE21" s="28"/>
      <c r="QHF21" s="28"/>
      <c r="QHG21" s="28"/>
      <c r="QHH21" s="28"/>
      <c r="QHI21" s="28"/>
      <c r="QHJ21" s="28"/>
      <c r="QHK21" s="28"/>
      <c r="QHL21" s="28"/>
      <c r="QHM21" s="28"/>
      <c r="QHN21" s="28"/>
      <c r="QHO21" s="28"/>
      <c r="QHP21" s="28"/>
      <c r="QHQ21" s="28"/>
      <c r="QHR21" s="28"/>
      <c r="QHS21" s="28"/>
      <c r="QHT21" s="28"/>
      <c r="QHU21" s="28"/>
      <c r="QHV21" s="28"/>
      <c r="QHW21" s="28"/>
      <c r="QHX21" s="28"/>
      <c r="QHY21" s="28"/>
      <c r="QHZ21" s="28"/>
      <c r="QIA21" s="28"/>
      <c r="QIB21" s="28"/>
      <c r="QIC21" s="28"/>
      <c r="QID21" s="28"/>
      <c r="QIE21" s="28"/>
      <c r="QIF21" s="28"/>
      <c r="QIG21" s="28"/>
      <c r="QIH21" s="28"/>
      <c r="QII21" s="28"/>
      <c r="QIJ21" s="28"/>
      <c r="QIK21" s="28"/>
      <c r="QIL21" s="28"/>
      <c r="QIM21" s="28"/>
      <c r="QIN21" s="28"/>
      <c r="QIO21" s="28"/>
      <c r="QIP21" s="28"/>
      <c r="QIQ21" s="28"/>
      <c r="QIR21" s="28"/>
      <c r="QIS21" s="28"/>
      <c r="QIT21" s="28"/>
      <c r="QIU21" s="28"/>
      <c r="QIV21" s="28"/>
      <c r="QIW21" s="28"/>
      <c r="QIX21" s="28"/>
      <c r="QIY21" s="28"/>
      <c r="QIZ21" s="28"/>
      <c r="QJA21" s="28"/>
      <c r="QJB21" s="28"/>
      <c r="QJC21" s="28"/>
      <c r="QJD21" s="28"/>
      <c r="QJE21" s="28"/>
      <c r="QJF21" s="28"/>
      <c r="QJG21" s="28"/>
      <c r="QJH21" s="28"/>
      <c r="QJI21" s="28"/>
      <c r="QJJ21" s="28"/>
      <c r="QJK21" s="28"/>
      <c r="QJL21" s="28"/>
      <c r="QJM21" s="28"/>
      <c r="QJN21" s="28"/>
      <c r="QJO21" s="28"/>
      <c r="QJP21" s="28"/>
      <c r="QJQ21" s="28"/>
      <c r="QJR21" s="28"/>
      <c r="QJS21" s="28"/>
      <c r="QJT21" s="28"/>
      <c r="QJU21" s="28"/>
      <c r="QJV21" s="28"/>
      <c r="QJW21" s="28"/>
      <c r="QJX21" s="28"/>
      <c r="QJY21" s="28"/>
      <c r="QJZ21" s="28"/>
      <c r="QKA21" s="28"/>
      <c r="QKB21" s="28"/>
      <c r="QKC21" s="28"/>
      <c r="QKD21" s="28"/>
      <c r="QKE21" s="28"/>
      <c r="QKF21" s="28"/>
      <c r="QKG21" s="28"/>
      <c r="QKH21" s="28"/>
      <c r="QKI21" s="28"/>
      <c r="QKJ21" s="28"/>
      <c r="QKK21" s="28"/>
      <c r="QKL21" s="28"/>
      <c r="QKM21" s="28"/>
      <c r="QKN21" s="28"/>
      <c r="QKO21" s="28"/>
      <c r="QKP21" s="28"/>
      <c r="QKQ21" s="28"/>
      <c r="QKR21" s="28"/>
      <c r="QKS21" s="28"/>
      <c r="QKT21" s="28"/>
      <c r="QKU21" s="28"/>
      <c r="QKV21" s="28"/>
      <c r="QKW21" s="28"/>
      <c r="QKX21" s="28"/>
      <c r="QKY21" s="28"/>
      <c r="QKZ21" s="28"/>
      <c r="QLA21" s="28"/>
      <c r="QLB21" s="28"/>
      <c r="QLC21" s="28"/>
      <c r="QLD21" s="28"/>
      <c r="QLE21" s="28"/>
      <c r="QLF21" s="28"/>
      <c r="QLG21" s="28"/>
      <c r="QLH21" s="28"/>
      <c r="QLI21" s="28"/>
      <c r="QLJ21" s="28"/>
      <c r="QLK21" s="28"/>
      <c r="QLL21" s="28"/>
      <c r="QLM21" s="28"/>
      <c r="QLN21" s="28"/>
      <c r="QLO21" s="28"/>
      <c r="QLP21" s="28"/>
      <c r="QLQ21" s="28"/>
      <c r="QLR21" s="28"/>
      <c r="QLS21" s="28"/>
      <c r="QLT21" s="28"/>
      <c r="QLU21" s="28"/>
      <c r="QLV21" s="28"/>
      <c r="QLW21" s="28"/>
      <c r="QLX21" s="28"/>
      <c r="QLY21" s="28"/>
      <c r="QLZ21" s="28"/>
      <c r="QMA21" s="28"/>
      <c r="QMB21" s="28"/>
      <c r="QMC21" s="28"/>
      <c r="QMD21" s="28"/>
      <c r="QME21" s="28"/>
      <c r="QMF21" s="28"/>
      <c r="QMG21" s="28"/>
      <c r="QMH21" s="28"/>
      <c r="QMI21" s="28"/>
      <c r="QMJ21" s="28"/>
      <c r="QMK21" s="28"/>
      <c r="QML21" s="28"/>
      <c r="QMM21" s="28"/>
      <c r="QMN21" s="28"/>
      <c r="QMO21" s="28"/>
      <c r="QMP21" s="28"/>
      <c r="QMQ21" s="28"/>
      <c r="QMR21" s="28"/>
      <c r="QMS21" s="28"/>
      <c r="QMT21" s="28"/>
      <c r="QMU21" s="28"/>
      <c r="QMV21" s="28"/>
      <c r="QMW21" s="28"/>
      <c r="QMX21" s="28"/>
      <c r="QMY21" s="28"/>
      <c r="QMZ21" s="28"/>
      <c r="QNA21" s="28"/>
      <c r="QNB21" s="28"/>
      <c r="QNC21" s="28"/>
      <c r="QND21" s="28"/>
      <c r="QNE21" s="28"/>
      <c r="QNF21" s="28"/>
      <c r="QNG21" s="28"/>
      <c r="QNH21" s="28"/>
      <c r="QNI21" s="28"/>
      <c r="QNJ21" s="28"/>
      <c r="QNK21" s="28"/>
      <c r="QNL21" s="28"/>
      <c r="QNM21" s="28"/>
      <c r="QNN21" s="28"/>
      <c r="QNO21" s="28"/>
      <c r="QNP21" s="28"/>
      <c r="QNQ21" s="28"/>
      <c r="QNR21" s="28"/>
      <c r="QNS21" s="28"/>
      <c r="QNT21" s="28"/>
      <c r="QNU21" s="28"/>
      <c r="QNV21" s="28"/>
      <c r="QNW21" s="28"/>
      <c r="QNX21" s="28"/>
      <c r="QNY21" s="28"/>
      <c r="QNZ21" s="28"/>
      <c r="QOA21" s="28"/>
      <c r="QOB21" s="28"/>
      <c r="QOC21" s="28"/>
      <c r="QOD21" s="28"/>
      <c r="QOE21" s="28"/>
      <c r="QOF21" s="28"/>
      <c r="QOG21" s="28"/>
      <c r="QOH21" s="28"/>
      <c r="QOI21" s="28"/>
      <c r="QOJ21" s="28"/>
      <c r="QOK21" s="28"/>
      <c r="QOL21" s="28"/>
      <c r="QOM21" s="28"/>
      <c r="QON21" s="28"/>
      <c r="QOO21" s="28"/>
      <c r="QOP21" s="28"/>
      <c r="QOQ21" s="28"/>
      <c r="QOR21" s="28"/>
      <c r="QOS21" s="28"/>
      <c r="QOT21" s="28"/>
      <c r="QOU21" s="28"/>
      <c r="QOV21" s="28"/>
      <c r="QOW21" s="28"/>
      <c r="QOX21" s="28"/>
      <c r="QOY21" s="28"/>
      <c r="QOZ21" s="28"/>
      <c r="QPA21" s="28"/>
      <c r="QPB21" s="28"/>
      <c r="QPC21" s="28"/>
      <c r="QPD21" s="28"/>
      <c r="QPE21" s="28"/>
      <c r="QPF21" s="28"/>
      <c r="QPG21" s="28"/>
      <c r="QPH21" s="28"/>
      <c r="QPI21" s="28"/>
      <c r="QPJ21" s="28"/>
      <c r="QPK21" s="28"/>
      <c r="QPL21" s="28"/>
      <c r="QPM21" s="28"/>
      <c r="QPN21" s="28"/>
      <c r="QPO21" s="28"/>
      <c r="QPP21" s="28"/>
      <c r="QPQ21" s="28"/>
      <c r="QPR21" s="28"/>
      <c r="QPS21" s="28"/>
      <c r="QPT21" s="28"/>
      <c r="QPU21" s="28"/>
      <c r="QPV21" s="28"/>
      <c r="QPW21" s="28"/>
      <c r="QPX21" s="28"/>
      <c r="QPY21" s="28"/>
      <c r="QPZ21" s="28"/>
      <c r="QQA21" s="28"/>
      <c r="QQB21" s="28"/>
      <c r="QQC21" s="28"/>
      <c r="QQD21" s="28"/>
      <c r="QQE21" s="28"/>
      <c r="QQF21" s="28"/>
      <c r="QQG21" s="28"/>
      <c r="QQH21" s="28"/>
      <c r="QQI21" s="28"/>
      <c r="QQJ21" s="28"/>
      <c r="QQK21" s="28"/>
      <c r="QQL21" s="28"/>
      <c r="QQM21" s="28"/>
      <c r="QQN21" s="28"/>
      <c r="QQO21" s="28"/>
      <c r="QQP21" s="28"/>
      <c r="QQQ21" s="28"/>
      <c r="QQR21" s="28"/>
      <c r="QQS21" s="28"/>
      <c r="QQT21" s="28"/>
      <c r="QQU21" s="28"/>
      <c r="QQV21" s="28"/>
      <c r="QQW21" s="28"/>
      <c r="QQX21" s="28"/>
      <c r="QQY21" s="28"/>
      <c r="QQZ21" s="28"/>
      <c r="QRA21" s="28"/>
      <c r="QRB21" s="28"/>
      <c r="QRC21" s="28"/>
      <c r="QRD21" s="28"/>
      <c r="QRE21" s="28"/>
      <c r="QRF21" s="28"/>
      <c r="QRG21" s="28"/>
      <c r="QRH21" s="28"/>
      <c r="QRI21" s="28"/>
      <c r="QRJ21" s="28"/>
      <c r="QRK21" s="28"/>
      <c r="QRL21" s="28"/>
      <c r="QRM21" s="28"/>
      <c r="QRN21" s="28"/>
      <c r="QRO21" s="28"/>
      <c r="QRP21" s="28"/>
      <c r="QRQ21" s="28"/>
      <c r="QRR21" s="28"/>
      <c r="QRS21" s="28"/>
      <c r="QRT21" s="28"/>
      <c r="QRU21" s="28"/>
      <c r="QRV21" s="28"/>
      <c r="QRW21" s="28"/>
      <c r="QRX21" s="28"/>
      <c r="QRY21" s="28"/>
      <c r="QRZ21" s="28"/>
      <c r="QSA21" s="28"/>
      <c r="QSB21" s="28"/>
      <c r="QSC21" s="28"/>
      <c r="QSD21" s="28"/>
      <c r="QSE21" s="28"/>
      <c r="QSF21" s="28"/>
      <c r="QSG21" s="28"/>
      <c r="QSH21" s="28"/>
      <c r="QSI21" s="28"/>
      <c r="QSJ21" s="28"/>
      <c r="QSK21" s="28"/>
      <c r="QSL21" s="28"/>
      <c r="QSM21" s="28"/>
      <c r="QSN21" s="28"/>
      <c r="QSO21" s="28"/>
      <c r="QSP21" s="28"/>
      <c r="QSQ21" s="28"/>
      <c r="QSR21" s="28"/>
      <c r="QSS21" s="28"/>
      <c r="QST21" s="28"/>
      <c r="QSU21" s="28"/>
      <c r="QSV21" s="28"/>
      <c r="QSW21" s="28"/>
      <c r="QSX21" s="28"/>
      <c r="QSY21" s="28"/>
      <c r="QSZ21" s="28"/>
      <c r="QTA21" s="28"/>
      <c r="QTB21" s="28"/>
      <c r="QTC21" s="28"/>
      <c r="QTD21" s="28"/>
      <c r="QTE21" s="28"/>
      <c r="QTF21" s="28"/>
      <c r="QTG21" s="28"/>
      <c r="QTH21" s="28"/>
      <c r="QTI21" s="28"/>
      <c r="QTJ21" s="28"/>
      <c r="QTK21" s="28"/>
      <c r="QTL21" s="28"/>
      <c r="QTM21" s="28"/>
      <c r="QTN21" s="28"/>
      <c r="QTO21" s="28"/>
      <c r="QTP21" s="28"/>
      <c r="QTQ21" s="28"/>
      <c r="QTR21" s="28"/>
      <c r="QTS21" s="28"/>
      <c r="QTT21" s="28"/>
      <c r="QTU21" s="28"/>
      <c r="QTV21" s="28"/>
      <c r="QTW21" s="28"/>
      <c r="QTX21" s="28"/>
      <c r="QTY21" s="28"/>
      <c r="QTZ21" s="28"/>
      <c r="QUA21" s="28"/>
      <c r="QUB21" s="28"/>
      <c r="QUC21" s="28"/>
      <c r="QUD21" s="28"/>
      <c r="QUE21" s="28"/>
      <c r="QUF21" s="28"/>
      <c r="QUG21" s="28"/>
      <c r="QUH21" s="28"/>
      <c r="QUI21" s="28"/>
      <c r="QUJ21" s="28"/>
      <c r="QUK21" s="28"/>
      <c r="QUL21" s="28"/>
      <c r="QUM21" s="28"/>
      <c r="QUN21" s="28"/>
      <c r="QUO21" s="28"/>
      <c r="QUP21" s="28"/>
      <c r="QUQ21" s="28"/>
      <c r="QUR21" s="28"/>
      <c r="QUS21" s="28"/>
      <c r="QUT21" s="28"/>
      <c r="QUU21" s="28"/>
      <c r="QUV21" s="28"/>
      <c r="QUW21" s="28"/>
      <c r="QUX21" s="28"/>
      <c r="QUY21" s="28"/>
      <c r="QUZ21" s="28"/>
      <c r="QVA21" s="28"/>
      <c r="QVB21" s="28"/>
      <c r="QVC21" s="28"/>
      <c r="QVD21" s="28"/>
      <c r="QVE21" s="28"/>
      <c r="QVF21" s="28"/>
      <c r="QVG21" s="28"/>
      <c r="QVH21" s="28"/>
      <c r="QVI21" s="28"/>
      <c r="QVJ21" s="28"/>
      <c r="QVK21" s="28"/>
      <c r="QVL21" s="28"/>
      <c r="QVM21" s="28"/>
      <c r="QVN21" s="28"/>
      <c r="QVO21" s="28"/>
      <c r="QVP21" s="28"/>
      <c r="QVQ21" s="28"/>
      <c r="QVR21" s="28"/>
      <c r="QVS21" s="28"/>
      <c r="QVT21" s="28"/>
      <c r="QVU21" s="28"/>
      <c r="QVV21" s="28"/>
      <c r="QVW21" s="28"/>
      <c r="QVX21" s="28"/>
      <c r="QVY21" s="28"/>
      <c r="QVZ21" s="28"/>
      <c r="QWA21" s="28"/>
      <c r="QWB21" s="28"/>
      <c r="QWC21" s="28"/>
      <c r="QWD21" s="28"/>
      <c r="QWE21" s="28"/>
      <c r="QWF21" s="28"/>
      <c r="QWG21" s="28"/>
      <c r="QWH21" s="28"/>
      <c r="QWI21" s="28"/>
      <c r="QWJ21" s="28"/>
      <c r="QWK21" s="28"/>
      <c r="QWL21" s="28"/>
      <c r="QWM21" s="28"/>
      <c r="QWN21" s="28"/>
      <c r="QWO21" s="28"/>
      <c r="QWP21" s="28"/>
      <c r="QWQ21" s="28"/>
      <c r="QWR21" s="28"/>
      <c r="QWS21" s="28"/>
      <c r="QWT21" s="28"/>
      <c r="QWU21" s="28"/>
      <c r="QWV21" s="28"/>
      <c r="QWW21" s="28"/>
      <c r="QWX21" s="28"/>
      <c r="QWY21" s="28"/>
      <c r="QWZ21" s="28"/>
      <c r="QXA21" s="28"/>
      <c r="QXB21" s="28"/>
      <c r="QXC21" s="28"/>
      <c r="QXD21" s="28"/>
      <c r="QXE21" s="28"/>
      <c r="QXF21" s="28"/>
      <c r="QXG21" s="28"/>
      <c r="QXH21" s="28"/>
      <c r="QXI21" s="28"/>
      <c r="QXJ21" s="28"/>
      <c r="QXK21" s="28"/>
      <c r="QXL21" s="28"/>
      <c r="QXM21" s="28"/>
      <c r="QXN21" s="28"/>
      <c r="QXO21" s="28"/>
      <c r="QXP21" s="28"/>
      <c r="QXQ21" s="28"/>
      <c r="QXR21" s="28"/>
      <c r="QXS21" s="28"/>
      <c r="QXT21" s="28"/>
      <c r="QXU21" s="28"/>
      <c r="QXV21" s="28"/>
      <c r="QXW21" s="28"/>
      <c r="QXX21" s="28"/>
      <c r="QXY21" s="28"/>
      <c r="QXZ21" s="28"/>
      <c r="QYA21" s="28"/>
      <c r="QYB21" s="28"/>
      <c r="QYC21" s="28"/>
      <c r="QYD21" s="28"/>
      <c r="QYE21" s="28"/>
      <c r="QYF21" s="28"/>
      <c r="QYG21" s="28"/>
      <c r="QYH21" s="28"/>
      <c r="QYI21" s="28"/>
      <c r="QYJ21" s="28"/>
      <c r="QYK21" s="28"/>
      <c r="QYL21" s="28"/>
      <c r="QYM21" s="28"/>
      <c r="QYN21" s="28"/>
      <c r="QYO21" s="28"/>
      <c r="QYP21" s="28"/>
      <c r="QYQ21" s="28"/>
      <c r="QYR21" s="28"/>
      <c r="QYS21" s="28"/>
      <c r="QYT21" s="28"/>
      <c r="QYU21" s="28"/>
      <c r="QYV21" s="28"/>
      <c r="QYW21" s="28"/>
      <c r="QYX21" s="28"/>
      <c r="QYY21" s="28"/>
      <c r="QYZ21" s="28"/>
      <c r="QZA21" s="28"/>
      <c r="QZB21" s="28"/>
      <c r="QZC21" s="28"/>
      <c r="QZD21" s="28"/>
      <c r="QZE21" s="28"/>
      <c r="QZF21" s="28"/>
      <c r="QZG21" s="28"/>
      <c r="QZH21" s="28"/>
      <c r="QZI21" s="28"/>
      <c r="QZJ21" s="28"/>
      <c r="QZK21" s="28"/>
      <c r="QZL21" s="28"/>
      <c r="QZM21" s="28"/>
      <c r="QZN21" s="28"/>
      <c r="QZO21" s="28"/>
      <c r="QZP21" s="28"/>
      <c r="QZQ21" s="28"/>
      <c r="QZR21" s="28"/>
      <c r="QZS21" s="28"/>
      <c r="QZT21" s="28"/>
      <c r="QZU21" s="28"/>
      <c r="QZV21" s="28"/>
      <c r="QZW21" s="28"/>
      <c r="QZX21" s="28"/>
      <c r="QZY21" s="28"/>
      <c r="QZZ21" s="28"/>
      <c r="RAA21" s="28"/>
      <c r="RAB21" s="28"/>
      <c r="RAC21" s="28"/>
      <c r="RAD21" s="28"/>
      <c r="RAE21" s="28"/>
      <c r="RAF21" s="28"/>
      <c r="RAG21" s="28"/>
      <c r="RAH21" s="28"/>
      <c r="RAI21" s="28"/>
      <c r="RAJ21" s="28"/>
      <c r="RAK21" s="28"/>
      <c r="RAL21" s="28"/>
      <c r="RAM21" s="28"/>
      <c r="RAN21" s="28"/>
      <c r="RAO21" s="28"/>
      <c r="RAP21" s="28"/>
      <c r="RAQ21" s="28"/>
      <c r="RAR21" s="28"/>
      <c r="RAS21" s="28"/>
      <c r="RAT21" s="28"/>
      <c r="RAU21" s="28"/>
      <c r="RAV21" s="28"/>
      <c r="RAW21" s="28"/>
      <c r="RAX21" s="28"/>
      <c r="RAY21" s="28"/>
      <c r="RAZ21" s="28"/>
      <c r="RBA21" s="28"/>
      <c r="RBB21" s="28"/>
      <c r="RBC21" s="28"/>
      <c r="RBD21" s="28"/>
      <c r="RBE21" s="28"/>
      <c r="RBF21" s="28"/>
      <c r="RBG21" s="28"/>
      <c r="RBH21" s="28"/>
      <c r="RBI21" s="28"/>
      <c r="RBJ21" s="28"/>
      <c r="RBK21" s="28"/>
      <c r="RBL21" s="28"/>
      <c r="RBM21" s="28"/>
      <c r="RBN21" s="28"/>
      <c r="RBO21" s="28"/>
      <c r="RBP21" s="28"/>
      <c r="RBQ21" s="28"/>
      <c r="RBR21" s="28"/>
      <c r="RBS21" s="28"/>
      <c r="RBT21" s="28"/>
      <c r="RBU21" s="28"/>
      <c r="RBV21" s="28"/>
      <c r="RBW21" s="28"/>
      <c r="RBX21" s="28"/>
      <c r="RBY21" s="28"/>
      <c r="RBZ21" s="28"/>
      <c r="RCA21" s="28"/>
      <c r="RCB21" s="28"/>
      <c r="RCC21" s="28"/>
      <c r="RCD21" s="28"/>
      <c r="RCE21" s="28"/>
      <c r="RCF21" s="28"/>
      <c r="RCG21" s="28"/>
      <c r="RCH21" s="28"/>
      <c r="RCI21" s="28"/>
      <c r="RCJ21" s="28"/>
      <c r="RCK21" s="28"/>
      <c r="RCL21" s="28"/>
      <c r="RCM21" s="28"/>
      <c r="RCN21" s="28"/>
      <c r="RCO21" s="28"/>
      <c r="RCP21" s="28"/>
      <c r="RCQ21" s="28"/>
      <c r="RCR21" s="28"/>
      <c r="RCS21" s="28"/>
      <c r="RCT21" s="28"/>
      <c r="RCU21" s="28"/>
      <c r="RCV21" s="28"/>
      <c r="RCW21" s="28"/>
      <c r="RCX21" s="28"/>
      <c r="RCY21" s="28"/>
      <c r="RCZ21" s="28"/>
      <c r="RDA21" s="28"/>
      <c r="RDB21" s="28"/>
      <c r="RDC21" s="28"/>
      <c r="RDD21" s="28"/>
      <c r="RDE21" s="28"/>
      <c r="RDF21" s="28"/>
      <c r="RDG21" s="28"/>
      <c r="RDH21" s="28"/>
      <c r="RDI21" s="28"/>
      <c r="RDJ21" s="28"/>
      <c r="RDK21" s="28"/>
      <c r="RDL21" s="28"/>
      <c r="RDM21" s="28"/>
      <c r="RDN21" s="28"/>
      <c r="RDO21" s="28"/>
      <c r="RDP21" s="28"/>
      <c r="RDQ21" s="28"/>
      <c r="RDR21" s="28"/>
      <c r="RDS21" s="28"/>
      <c r="RDT21" s="28"/>
      <c r="RDU21" s="28"/>
      <c r="RDV21" s="28"/>
      <c r="RDW21" s="28"/>
      <c r="RDX21" s="28"/>
      <c r="RDY21" s="28"/>
      <c r="RDZ21" s="28"/>
      <c r="REA21" s="28"/>
      <c r="REB21" s="28"/>
      <c r="REC21" s="28"/>
      <c r="RED21" s="28"/>
      <c r="REE21" s="28"/>
      <c r="REF21" s="28"/>
      <c r="REG21" s="28"/>
      <c r="REH21" s="28"/>
      <c r="REI21" s="28"/>
      <c r="REJ21" s="28"/>
      <c r="REK21" s="28"/>
      <c r="REL21" s="28"/>
      <c r="REM21" s="28"/>
      <c r="REN21" s="28"/>
      <c r="REO21" s="28"/>
      <c r="REP21" s="28"/>
      <c r="REQ21" s="28"/>
      <c r="RER21" s="28"/>
      <c r="RES21" s="28"/>
      <c r="RET21" s="28"/>
      <c r="REU21" s="28"/>
      <c r="REV21" s="28"/>
      <c r="REW21" s="28"/>
      <c r="REX21" s="28"/>
      <c r="REY21" s="28"/>
      <c r="REZ21" s="28"/>
      <c r="RFA21" s="28"/>
      <c r="RFB21" s="28"/>
      <c r="RFC21" s="28"/>
      <c r="RFD21" s="28"/>
      <c r="RFE21" s="28"/>
      <c r="RFF21" s="28"/>
      <c r="RFG21" s="28"/>
      <c r="RFH21" s="28"/>
      <c r="RFI21" s="28"/>
      <c r="RFJ21" s="28"/>
      <c r="RFK21" s="28"/>
      <c r="RFL21" s="28"/>
      <c r="RFM21" s="28"/>
      <c r="RFN21" s="28"/>
      <c r="RFO21" s="28"/>
      <c r="RFP21" s="28"/>
      <c r="RFQ21" s="28"/>
      <c r="RFR21" s="28"/>
      <c r="RFS21" s="28"/>
      <c r="RFT21" s="28"/>
      <c r="RFU21" s="28"/>
      <c r="RFV21" s="28"/>
      <c r="RFW21" s="28"/>
      <c r="RFX21" s="28"/>
      <c r="RFY21" s="28"/>
      <c r="RFZ21" s="28"/>
      <c r="RGA21" s="28"/>
      <c r="RGB21" s="28"/>
      <c r="RGC21" s="28"/>
      <c r="RGD21" s="28"/>
      <c r="RGE21" s="28"/>
      <c r="RGF21" s="28"/>
      <c r="RGG21" s="28"/>
      <c r="RGH21" s="28"/>
      <c r="RGI21" s="28"/>
      <c r="RGJ21" s="28"/>
      <c r="RGK21" s="28"/>
      <c r="RGL21" s="28"/>
      <c r="RGM21" s="28"/>
      <c r="RGN21" s="28"/>
      <c r="RGO21" s="28"/>
      <c r="RGP21" s="28"/>
      <c r="RGQ21" s="28"/>
      <c r="RGR21" s="28"/>
      <c r="RGS21" s="28"/>
      <c r="RGT21" s="28"/>
      <c r="RGU21" s="28"/>
      <c r="RGV21" s="28"/>
      <c r="RGW21" s="28"/>
      <c r="RGX21" s="28"/>
      <c r="RGY21" s="28"/>
      <c r="RGZ21" s="28"/>
      <c r="RHA21" s="28"/>
      <c r="RHB21" s="28"/>
      <c r="RHC21" s="28"/>
      <c r="RHD21" s="28"/>
      <c r="RHE21" s="28"/>
      <c r="RHF21" s="28"/>
      <c r="RHG21" s="28"/>
      <c r="RHH21" s="28"/>
      <c r="RHI21" s="28"/>
      <c r="RHJ21" s="28"/>
      <c r="RHK21" s="28"/>
      <c r="RHL21" s="28"/>
      <c r="RHM21" s="28"/>
      <c r="RHN21" s="28"/>
      <c r="RHO21" s="28"/>
      <c r="RHP21" s="28"/>
      <c r="RHQ21" s="28"/>
      <c r="RHR21" s="28"/>
      <c r="RHS21" s="28"/>
      <c r="RHT21" s="28"/>
      <c r="RHU21" s="28"/>
      <c r="RHV21" s="28"/>
      <c r="RHW21" s="28"/>
      <c r="RHX21" s="28"/>
      <c r="RHY21" s="28"/>
      <c r="RHZ21" s="28"/>
      <c r="RIA21" s="28"/>
      <c r="RIB21" s="28"/>
      <c r="RIC21" s="28"/>
      <c r="RID21" s="28"/>
      <c r="RIE21" s="28"/>
      <c r="RIF21" s="28"/>
      <c r="RIG21" s="28"/>
      <c r="RIH21" s="28"/>
      <c r="RII21" s="28"/>
      <c r="RIJ21" s="28"/>
      <c r="RIK21" s="28"/>
      <c r="RIL21" s="28"/>
      <c r="RIM21" s="28"/>
      <c r="RIN21" s="28"/>
      <c r="RIO21" s="28"/>
      <c r="RIP21" s="28"/>
      <c r="RIQ21" s="28"/>
      <c r="RIR21" s="28"/>
      <c r="RIS21" s="28"/>
      <c r="RIT21" s="28"/>
      <c r="RIU21" s="28"/>
      <c r="RIV21" s="28"/>
      <c r="RIW21" s="28"/>
      <c r="RIX21" s="28"/>
      <c r="RIY21" s="28"/>
      <c r="RIZ21" s="28"/>
      <c r="RJA21" s="28"/>
      <c r="RJB21" s="28"/>
      <c r="RJC21" s="28"/>
      <c r="RJD21" s="28"/>
      <c r="RJE21" s="28"/>
      <c r="RJF21" s="28"/>
      <c r="RJG21" s="28"/>
      <c r="RJH21" s="28"/>
      <c r="RJI21" s="28"/>
      <c r="RJJ21" s="28"/>
      <c r="RJK21" s="28"/>
      <c r="RJL21" s="28"/>
      <c r="RJM21" s="28"/>
      <c r="RJN21" s="28"/>
      <c r="RJO21" s="28"/>
      <c r="RJP21" s="28"/>
      <c r="RJQ21" s="28"/>
      <c r="RJR21" s="28"/>
      <c r="RJS21" s="28"/>
      <c r="RJT21" s="28"/>
      <c r="RJU21" s="28"/>
      <c r="RJV21" s="28"/>
      <c r="RJW21" s="28"/>
      <c r="RJX21" s="28"/>
      <c r="RJY21" s="28"/>
      <c r="RJZ21" s="28"/>
      <c r="RKA21" s="28"/>
      <c r="RKB21" s="28"/>
      <c r="RKC21" s="28"/>
      <c r="RKD21" s="28"/>
      <c r="RKE21" s="28"/>
      <c r="RKF21" s="28"/>
      <c r="RKG21" s="28"/>
      <c r="RKH21" s="28"/>
      <c r="RKI21" s="28"/>
      <c r="RKJ21" s="28"/>
      <c r="RKK21" s="28"/>
      <c r="RKL21" s="28"/>
      <c r="RKM21" s="28"/>
      <c r="RKN21" s="28"/>
      <c r="RKO21" s="28"/>
      <c r="RKP21" s="28"/>
      <c r="RKQ21" s="28"/>
      <c r="RKR21" s="28"/>
      <c r="RKS21" s="28"/>
      <c r="RKT21" s="28"/>
      <c r="RKU21" s="28"/>
      <c r="RKV21" s="28"/>
      <c r="RKW21" s="28"/>
      <c r="RKX21" s="28"/>
      <c r="RKY21" s="28"/>
      <c r="RKZ21" s="28"/>
      <c r="RLA21" s="28"/>
      <c r="RLB21" s="28"/>
      <c r="RLC21" s="28"/>
      <c r="RLD21" s="28"/>
      <c r="RLE21" s="28"/>
      <c r="RLF21" s="28"/>
      <c r="RLG21" s="28"/>
      <c r="RLH21" s="28"/>
      <c r="RLI21" s="28"/>
      <c r="RLJ21" s="28"/>
      <c r="RLK21" s="28"/>
      <c r="RLL21" s="28"/>
      <c r="RLM21" s="28"/>
      <c r="RLN21" s="28"/>
      <c r="RLO21" s="28"/>
      <c r="RLP21" s="28"/>
      <c r="RLQ21" s="28"/>
      <c r="RLR21" s="28"/>
      <c r="RLS21" s="28"/>
      <c r="RLT21" s="28"/>
      <c r="RLU21" s="28"/>
      <c r="RLV21" s="28"/>
      <c r="RLW21" s="28"/>
      <c r="RLX21" s="28"/>
      <c r="RLY21" s="28"/>
      <c r="RLZ21" s="28"/>
      <c r="RMA21" s="28"/>
      <c r="RMB21" s="28"/>
      <c r="RMC21" s="28"/>
      <c r="RMD21" s="28"/>
      <c r="RME21" s="28"/>
      <c r="RMF21" s="28"/>
      <c r="RMG21" s="28"/>
      <c r="RMH21" s="28"/>
      <c r="RMI21" s="28"/>
      <c r="RMJ21" s="28"/>
      <c r="RMK21" s="28"/>
      <c r="RML21" s="28"/>
      <c r="RMM21" s="28"/>
      <c r="RMN21" s="28"/>
      <c r="RMO21" s="28"/>
      <c r="RMP21" s="28"/>
      <c r="RMQ21" s="28"/>
      <c r="RMR21" s="28"/>
      <c r="RMS21" s="28"/>
      <c r="RMT21" s="28"/>
      <c r="RMU21" s="28"/>
      <c r="RMV21" s="28"/>
      <c r="RMW21" s="28"/>
      <c r="RMX21" s="28"/>
      <c r="RMY21" s="28"/>
      <c r="RMZ21" s="28"/>
      <c r="RNA21" s="28"/>
      <c r="RNB21" s="28"/>
      <c r="RNC21" s="28"/>
      <c r="RND21" s="28"/>
      <c r="RNE21" s="28"/>
      <c r="RNF21" s="28"/>
      <c r="RNG21" s="28"/>
      <c r="RNH21" s="28"/>
      <c r="RNI21" s="28"/>
      <c r="RNJ21" s="28"/>
      <c r="RNK21" s="28"/>
      <c r="RNL21" s="28"/>
      <c r="RNM21" s="28"/>
      <c r="RNN21" s="28"/>
      <c r="RNO21" s="28"/>
      <c r="RNP21" s="28"/>
      <c r="RNQ21" s="28"/>
      <c r="RNR21" s="28"/>
      <c r="RNS21" s="28"/>
      <c r="RNT21" s="28"/>
      <c r="RNU21" s="28"/>
      <c r="RNV21" s="28"/>
      <c r="RNW21" s="28"/>
      <c r="RNX21" s="28"/>
      <c r="RNY21" s="28"/>
      <c r="RNZ21" s="28"/>
      <c r="ROA21" s="28"/>
      <c r="ROB21" s="28"/>
      <c r="ROC21" s="28"/>
      <c r="ROD21" s="28"/>
      <c r="ROE21" s="28"/>
      <c r="ROF21" s="28"/>
      <c r="ROG21" s="28"/>
      <c r="ROH21" s="28"/>
      <c r="ROI21" s="28"/>
      <c r="ROJ21" s="28"/>
      <c r="ROK21" s="28"/>
      <c r="ROL21" s="28"/>
      <c r="ROM21" s="28"/>
      <c r="RON21" s="28"/>
      <c r="ROO21" s="28"/>
      <c r="ROP21" s="28"/>
      <c r="ROQ21" s="28"/>
      <c r="ROR21" s="28"/>
      <c r="ROS21" s="28"/>
      <c r="ROT21" s="28"/>
      <c r="ROU21" s="28"/>
      <c r="ROV21" s="28"/>
      <c r="ROW21" s="28"/>
      <c r="ROX21" s="28"/>
      <c r="ROY21" s="28"/>
      <c r="ROZ21" s="28"/>
      <c r="RPA21" s="28"/>
      <c r="RPB21" s="28"/>
      <c r="RPC21" s="28"/>
      <c r="RPD21" s="28"/>
      <c r="RPE21" s="28"/>
      <c r="RPF21" s="28"/>
      <c r="RPG21" s="28"/>
      <c r="RPH21" s="28"/>
      <c r="RPI21" s="28"/>
      <c r="RPJ21" s="28"/>
      <c r="RPK21" s="28"/>
      <c r="RPL21" s="28"/>
      <c r="RPM21" s="28"/>
      <c r="RPN21" s="28"/>
      <c r="RPO21" s="28"/>
      <c r="RPP21" s="28"/>
      <c r="RPQ21" s="28"/>
      <c r="RPR21" s="28"/>
      <c r="RPS21" s="28"/>
      <c r="RPT21" s="28"/>
      <c r="RPU21" s="28"/>
      <c r="RPV21" s="28"/>
      <c r="RPW21" s="28"/>
      <c r="RPX21" s="28"/>
      <c r="RPY21" s="28"/>
      <c r="RPZ21" s="28"/>
      <c r="RQA21" s="28"/>
      <c r="RQB21" s="28"/>
      <c r="RQC21" s="28"/>
      <c r="RQD21" s="28"/>
      <c r="RQE21" s="28"/>
      <c r="RQF21" s="28"/>
      <c r="RQG21" s="28"/>
      <c r="RQH21" s="28"/>
      <c r="RQI21" s="28"/>
      <c r="RQJ21" s="28"/>
      <c r="RQK21" s="28"/>
      <c r="RQL21" s="28"/>
      <c r="RQM21" s="28"/>
      <c r="RQN21" s="28"/>
      <c r="RQO21" s="28"/>
      <c r="RQP21" s="28"/>
      <c r="RQQ21" s="28"/>
      <c r="RQR21" s="28"/>
      <c r="RQS21" s="28"/>
      <c r="RQT21" s="28"/>
      <c r="RQU21" s="28"/>
      <c r="RQV21" s="28"/>
      <c r="RQW21" s="28"/>
      <c r="RQX21" s="28"/>
      <c r="RQY21" s="28"/>
      <c r="RQZ21" s="28"/>
      <c r="RRA21" s="28"/>
      <c r="RRB21" s="28"/>
      <c r="RRC21" s="28"/>
      <c r="RRD21" s="28"/>
      <c r="RRE21" s="28"/>
      <c r="RRF21" s="28"/>
      <c r="RRG21" s="28"/>
      <c r="RRH21" s="28"/>
      <c r="RRI21" s="28"/>
      <c r="RRJ21" s="28"/>
      <c r="RRK21" s="28"/>
      <c r="RRL21" s="28"/>
      <c r="RRM21" s="28"/>
      <c r="RRN21" s="28"/>
      <c r="RRO21" s="28"/>
      <c r="RRP21" s="28"/>
      <c r="RRQ21" s="28"/>
      <c r="RRR21" s="28"/>
      <c r="RRS21" s="28"/>
      <c r="RRT21" s="28"/>
      <c r="RRU21" s="28"/>
      <c r="RRV21" s="28"/>
      <c r="RRW21" s="28"/>
      <c r="RRX21" s="28"/>
      <c r="RRY21" s="28"/>
      <c r="RRZ21" s="28"/>
      <c r="RSA21" s="28"/>
      <c r="RSB21" s="28"/>
      <c r="RSC21" s="28"/>
      <c r="RSD21" s="28"/>
      <c r="RSE21" s="28"/>
      <c r="RSF21" s="28"/>
      <c r="RSG21" s="28"/>
      <c r="RSH21" s="28"/>
      <c r="RSI21" s="28"/>
      <c r="RSJ21" s="28"/>
      <c r="RSK21" s="28"/>
      <c r="RSL21" s="28"/>
      <c r="RSM21" s="28"/>
      <c r="RSN21" s="28"/>
      <c r="RSO21" s="28"/>
      <c r="RSP21" s="28"/>
      <c r="RSQ21" s="28"/>
      <c r="RSR21" s="28"/>
      <c r="RSS21" s="28"/>
      <c r="RST21" s="28"/>
      <c r="RSU21" s="28"/>
      <c r="RSV21" s="28"/>
      <c r="RSW21" s="28"/>
      <c r="RSX21" s="28"/>
      <c r="RSY21" s="28"/>
      <c r="RSZ21" s="28"/>
      <c r="RTA21" s="28"/>
      <c r="RTB21" s="28"/>
      <c r="RTC21" s="28"/>
      <c r="RTD21" s="28"/>
      <c r="RTE21" s="28"/>
      <c r="RTF21" s="28"/>
      <c r="RTG21" s="28"/>
      <c r="RTH21" s="28"/>
      <c r="RTI21" s="28"/>
      <c r="RTJ21" s="28"/>
      <c r="RTK21" s="28"/>
      <c r="RTL21" s="28"/>
      <c r="RTM21" s="28"/>
      <c r="RTN21" s="28"/>
      <c r="RTO21" s="28"/>
      <c r="RTP21" s="28"/>
      <c r="RTQ21" s="28"/>
      <c r="RTR21" s="28"/>
      <c r="RTS21" s="28"/>
      <c r="RTT21" s="28"/>
      <c r="RTU21" s="28"/>
      <c r="RTV21" s="28"/>
      <c r="RTW21" s="28"/>
      <c r="RTX21" s="28"/>
      <c r="RTY21" s="28"/>
      <c r="RTZ21" s="28"/>
      <c r="RUA21" s="28"/>
      <c r="RUB21" s="28"/>
      <c r="RUC21" s="28"/>
      <c r="RUD21" s="28"/>
      <c r="RUE21" s="28"/>
      <c r="RUF21" s="28"/>
      <c r="RUG21" s="28"/>
      <c r="RUH21" s="28"/>
      <c r="RUI21" s="28"/>
      <c r="RUJ21" s="28"/>
      <c r="RUK21" s="28"/>
      <c r="RUL21" s="28"/>
      <c r="RUM21" s="28"/>
      <c r="RUN21" s="28"/>
      <c r="RUO21" s="28"/>
      <c r="RUP21" s="28"/>
      <c r="RUQ21" s="28"/>
      <c r="RUR21" s="28"/>
      <c r="RUS21" s="28"/>
      <c r="RUT21" s="28"/>
      <c r="RUU21" s="28"/>
      <c r="RUV21" s="28"/>
      <c r="RUW21" s="28"/>
      <c r="RUX21" s="28"/>
      <c r="RUY21" s="28"/>
      <c r="RUZ21" s="28"/>
      <c r="RVA21" s="28"/>
      <c r="RVB21" s="28"/>
      <c r="RVC21" s="28"/>
      <c r="RVD21" s="28"/>
      <c r="RVE21" s="28"/>
      <c r="RVF21" s="28"/>
      <c r="RVG21" s="28"/>
      <c r="RVH21" s="28"/>
      <c r="RVI21" s="28"/>
      <c r="RVJ21" s="28"/>
      <c r="RVK21" s="28"/>
      <c r="RVL21" s="28"/>
      <c r="RVM21" s="28"/>
      <c r="RVN21" s="28"/>
      <c r="RVO21" s="28"/>
      <c r="RVP21" s="28"/>
      <c r="RVQ21" s="28"/>
      <c r="RVR21" s="28"/>
      <c r="RVS21" s="28"/>
      <c r="RVT21" s="28"/>
      <c r="RVU21" s="28"/>
      <c r="RVV21" s="28"/>
      <c r="RVW21" s="28"/>
      <c r="RVX21" s="28"/>
      <c r="RVY21" s="28"/>
      <c r="RVZ21" s="28"/>
      <c r="RWA21" s="28"/>
      <c r="RWB21" s="28"/>
      <c r="RWC21" s="28"/>
      <c r="RWD21" s="28"/>
      <c r="RWE21" s="28"/>
      <c r="RWF21" s="28"/>
      <c r="RWG21" s="28"/>
      <c r="RWH21" s="28"/>
      <c r="RWI21" s="28"/>
      <c r="RWJ21" s="28"/>
      <c r="RWK21" s="28"/>
      <c r="RWL21" s="28"/>
      <c r="RWM21" s="28"/>
      <c r="RWN21" s="28"/>
      <c r="RWO21" s="28"/>
      <c r="RWP21" s="28"/>
      <c r="RWQ21" s="28"/>
      <c r="RWR21" s="28"/>
      <c r="RWS21" s="28"/>
      <c r="RWT21" s="28"/>
      <c r="RWU21" s="28"/>
      <c r="RWV21" s="28"/>
      <c r="RWW21" s="28"/>
      <c r="RWX21" s="28"/>
      <c r="RWY21" s="28"/>
      <c r="RWZ21" s="28"/>
      <c r="RXA21" s="28"/>
      <c r="RXB21" s="28"/>
      <c r="RXC21" s="28"/>
      <c r="RXD21" s="28"/>
      <c r="RXE21" s="28"/>
      <c r="RXF21" s="28"/>
      <c r="RXG21" s="28"/>
      <c r="RXH21" s="28"/>
      <c r="RXI21" s="28"/>
      <c r="RXJ21" s="28"/>
      <c r="RXK21" s="28"/>
      <c r="RXL21" s="28"/>
      <c r="RXM21" s="28"/>
      <c r="RXN21" s="28"/>
      <c r="RXO21" s="28"/>
      <c r="RXP21" s="28"/>
      <c r="RXQ21" s="28"/>
      <c r="RXR21" s="28"/>
      <c r="RXS21" s="28"/>
      <c r="RXT21" s="28"/>
      <c r="RXU21" s="28"/>
      <c r="RXV21" s="28"/>
      <c r="RXW21" s="28"/>
      <c r="RXX21" s="28"/>
      <c r="RXY21" s="28"/>
      <c r="RXZ21" s="28"/>
      <c r="RYA21" s="28"/>
      <c r="RYB21" s="28"/>
      <c r="RYC21" s="28"/>
      <c r="RYD21" s="28"/>
      <c r="RYE21" s="28"/>
      <c r="RYF21" s="28"/>
      <c r="RYG21" s="28"/>
      <c r="RYH21" s="28"/>
      <c r="RYI21" s="28"/>
      <c r="RYJ21" s="28"/>
      <c r="RYK21" s="28"/>
      <c r="RYL21" s="28"/>
      <c r="RYM21" s="28"/>
      <c r="RYN21" s="28"/>
      <c r="RYO21" s="28"/>
      <c r="RYP21" s="28"/>
      <c r="RYQ21" s="28"/>
      <c r="RYR21" s="28"/>
      <c r="RYS21" s="28"/>
      <c r="RYT21" s="28"/>
      <c r="RYU21" s="28"/>
      <c r="RYV21" s="28"/>
      <c r="RYW21" s="28"/>
      <c r="RYX21" s="28"/>
      <c r="RYY21" s="28"/>
      <c r="RYZ21" s="28"/>
      <c r="RZA21" s="28"/>
      <c r="RZB21" s="28"/>
      <c r="RZC21" s="28"/>
      <c r="RZD21" s="28"/>
      <c r="RZE21" s="28"/>
      <c r="RZF21" s="28"/>
      <c r="RZG21" s="28"/>
      <c r="RZH21" s="28"/>
      <c r="RZI21" s="28"/>
      <c r="RZJ21" s="28"/>
      <c r="RZK21" s="28"/>
      <c r="RZL21" s="28"/>
      <c r="RZM21" s="28"/>
      <c r="RZN21" s="28"/>
      <c r="RZO21" s="28"/>
      <c r="RZP21" s="28"/>
      <c r="RZQ21" s="28"/>
      <c r="RZR21" s="28"/>
      <c r="RZS21" s="28"/>
      <c r="RZT21" s="28"/>
      <c r="RZU21" s="28"/>
      <c r="RZV21" s="28"/>
      <c r="RZW21" s="28"/>
      <c r="RZX21" s="28"/>
      <c r="RZY21" s="28"/>
      <c r="RZZ21" s="28"/>
      <c r="SAA21" s="28"/>
      <c r="SAB21" s="28"/>
      <c r="SAC21" s="28"/>
      <c r="SAD21" s="28"/>
      <c r="SAE21" s="28"/>
      <c r="SAF21" s="28"/>
      <c r="SAG21" s="28"/>
      <c r="SAH21" s="28"/>
      <c r="SAI21" s="28"/>
      <c r="SAJ21" s="28"/>
      <c r="SAK21" s="28"/>
      <c r="SAL21" s="28"/>
      <c r="SAM21" s="28"/>
      <c r="SAN21" s="28"/>
      <c r="SAO21" s="28"/>
      <c r="SAP21" s="28"/>
      <c r="SAQ21" s="28"/>
      <c r="SAR21" s="28"/>
      <c r="SAS21" s="28"/>
      <c r="SAT21" s="28"/>
      <c r="SAU21" s="28"/>
      <c r="SAV21" s="28"/>
      <c r="SAW21" s="28"/>
      <c r="SAX21" s="28"/>
      <c r="SAY21" s="28"/>
      <c r="SAZ21" s="28"/>
      <c r="SBA21" s="28"/>
      <c r="SBB21" s="28"/>
      <c r="SBC21" s="28"/>
      <c r="SBD21" s="28"/>
      <c r="SBE21" s="28"/>
      <c r="SBF21" s="28"/>
      <c r="SBG21" s="28"/>
      <c r="SBH21" s="28"/>
      <c r="SBI21" s="28"/>
      <c r="SBJ21" s="28"/>
      <c r="SBK21" s="28"/>
      <c r="SBL21" s="28"/>
      <c r="SBM21" s="28"/>
      <c r="SBN21" s="28"/>
      <c r="SBO21" s="28"/>
      <c r="SBP21" s="28"/>
      <c r="SBQ21" s="28"/>
      <c r="SBR21" s="28"/>
      <c r="SBS21" s="28"/>
      <c r="SBT21" s="28"/>
      <c r="SBU21" s="28"/>
      <c r="SBV21" s="28"/>
      <c r="SBW21" s="28"/>
      <c r="SBX21" s="28"/>
      <c r="SBY21" s="28"/>
      <c r="SBZ21" s="28"/>
      <c r="SCA21" s="28"/>
      <c r="SCB21" s="28"/>
      <c r="SCC21" s="28"/>
      <c r="SCD21" s="28"/>
      <c r="SCE21" s="28"/>
      <c r="SCF21" s="28"/>
      <c r="SCG21" s="28"/>
      <c r="SCH21" s="28"/>
      <c r="SCI21" s="28"/>
      <c r="SCJ21" s="28"/>
      <c r="SCK21" s="28"/>
      <c r="SCL21" s="28"/>
      <c r="SCM21" s="28"/>
      <c r="SCN21" s="28"/>
      <c r="SCO21" s="28"/>
      <c r="SCP21" s="28"/>
      <c r="SCQ21" s="28"/>
      <c r="SCR21" s="28"/>
      <c r="SCS21" s="28"/>
      <c r="SCT21" s="28"/>
      <c r="SCU21" s="28"/>
      <c r="SCV21" s="28"/>
      <c r="SCW21" s="28"/>
      <c r="SCX21" s="28"/>
      <c r="SCY21" s="28"/>
      <c r="SCZ21" s="28"/>
      <c r="SDA21" s="28"/>
      <c r="SDB21" s="28"/>
      <c r="SDC21" s="28"/>
      <c r="SDD21" s="28"/>
      <c r="SDE21" s="28"/>
      <c r="SDF21" s="28"/>
      <c r="SDG21" s="28"/>
      <c r="SDH21" s="28"/>
      <c r="SDI21" s="28"/>
      <c r="SDJ21" s="28"/>
      <c r="SDK21" s="28"/>
      <c r="SDL21" s="28"/>
      <c r="SDM21" s="28"/>
      <c r="SDN21" s="28"/>
      <c r="SDO21" s="28"/>
      <c r="SDP21" s="28"/>
      <c r="SDQ21" s="28"/>
      <c r="SDR21" s="28"/>
      <c r="SDS21" s="28"/>
      <c r="SDT21" s="28"/>
      <c r="SDU21" s="28"/>
      <c r="SDV21" s="28"/>
      <c r="SDW21" s="28"/>
      <c r="SDX21" s="28"/>
      <c r="SDY21" s="28"/>
      <c r="SDZ21" s="28"/>
      <c r="SEA21" s="28"/>
      <c r="SEB21" s="28"/>
      <c r="SEC21" s="28"/>
      <c r="SED21" s="28"/>
      <c r="SEE21" s="28"/>
      <c r="SEF21" s="28"/>
      <c r="SEG21" s="28"/>
      <c r="SEH21" s="28"/>
      <c r="SEI21" s="28"/>
      <c r="SEJ21" s="28"/>
      <c r="SEK21" s="28"/>
      <c r="SEL21" s="28"/>
      <c r="SEM21" s="28"/>
      <c r="SEN21" s="28"/>
      <c r="SEO21" s="28"/>
      <c r="SEP21" s="28"/>
      <c r="SEQ21" s="28"/>
      <c r="SER21" s="28"/>
      <c r="SES21" s="28"/>
      <c r="SET21" s="28"/>
      <c r="SEU21" s="28"/>
      <c r="SEV21" s="28"/>
      <c r="SEW21" s="28"/>
      <c r="SEX21" s="28"/>
      <c r="SEY21" s="28"/>
      <c r="SEZ21" s="28"/>
      <c r="SFA21" s="28"/>
      <c r="SFB21" s="28"/>
      <c r="SFC21" s="28"/>
      <c r="SFD21" s="28"/>
      <c r="SFE21" s="28"/>
      <c r="SFF21" s="28"/>
      <c r="SFG21" s="28"/>
      <c r="SFH21" s="28"/>
      <c r="SFI21" s="28"/>
      <c r="SFJ21" s="28"/>
      <c r="SFK21" s="28"/>
      <c r="SFL21" s="28"/>
      <c r="SFM21" s="28"/>
      <c r="SFN21" s="28"/>
      <c r="SFO21" s="28"/>
      <c r="SFP21" s="28"/>
      <c r="SFQ21" s="28"/>
      <c r="SFR21" s="28"/>
      <c r="SFS21" s="28"/>
      <c r="SFT21" s="28"/>
      <c r="SFU21" s="28"/>
      <c r="SFV21" s="28"/>
      <c r="SFW21" s="28"/>
      <c r="SFX21" s="28"/>
      <c r="SFY21" s="28"/>
      <c r="SFZ21" s="28"/>
      <c r="SGA21" s="28"/>
      <c r="SGB21" s="28"/>
      <c r="SGC21" s="28"/>
      <c r="SGD21" s="28"/>
      <c r="SGE21" s="28"/>
      <c r="SGF21" s="28"/>
      <c r="SGG21" s="28"/>
      <c r="SGH21" s="28"/>
      <c r="SGI21" s="28"/>
      <c r="SGJ21" s="28"/>
      <c r="SGK21" s="28"/>
      <c r="SGL21" s="28"/>
      <c r="SGM21" s="28"/>
      <c r="SGN21" s="28"/>
      <c r="SGO21" s="28"/>
      <c r="SGP21" s="28"/>
      <c r="SGQ21" s="28"/>
      <c r="SGR21" s="28"/>
      <c r="SGS21" s="28"/>
      <c r="SGT21" s="28"/>
      <c r="SGU21" s="28"/>
      <c r="SGV21" s="28"/>
      <c r="SGW21" s="28"/>
      <c r="SGX21" s="28"/>
      <c r="SGY21" s="28"/>
      <c r="SGZ21" s="28"/>
      <c r="SHA21" s="28"/>
      <c r="SHB21" s="28"/>
      <c r="SHC21" s="28"/>
      <c r="SHD21" s="28"/>
      <c r="SHE21" s="28"/>
      <c r="SHF21" s="28"/>
      <c r="SHG21" s="28"/>
      <c r="SHH21" s="28"/>
      <c r="SHI21" s="28"/>
      <c r="SHJ21" s="28"/>
      <c r="SHK21" s="28"/>
      <c r="SHL21" s="28"/>
      <c r="SHM21" s="28"/>
      <c r="SHN21" s="28"/>
      <c r="SHO21" s="28"/>
      <c r="SHP21" s="28"/>
      <c r="SHQ21" s="28"/>
      <c r="SHR21" s="28"/>
      <c r="SHS21" s="28"/>
      <c r="SHT21" s="28"/>
      <c r="SHU21" s="28"/>
      <c r="SHV21" s="28"/>
      <c r="SHW21" s="28"/>
      <c r="SHX21" s="28"/>
      <c r="SHY21" s="28"/>
      <c r="SHZ21" s="28"/>
      <c r="SIA21" s="28"/>
      <c r="SIB21" s="28"/>
      <c r="SIC21" s="28"/>
      <c r="SID21" s="28"/>
      <c r="SIE21" s="28"/>
      <c r="SIF21" s="28"/>
      <c r="SIG21" s="28"/>
      <c r="SIH21" s="28"/>
      <c r="SII21" s="28"/>
      <c r="SIJ21" s="28"/>
      <c r="SIK21" s="28"/>
      <c r="SIL21" s="28"/>
      <c r="SIM21" s="28"/>
      <c r="SIN21" s="28"/>
      <c r="SIO21" s="28"/>
      <c r="SIP21" s="28"/>
      <c r="SIQ21" s="28"/>
      <c r="SIR21" s="28"/>
      <c r="SIS21" s="28"/>
      <c r="SIT21" s="28"/>
      <c r="SIU21" s="28"/>
      <c r="SIV21" s="28"/>
      <c r="SIW21" s="28"/>
      <c r="SIX21" s="28"/>
      <c r="SIY21" s="28"/>
      <c r="SIZ21" s="28"/>
      <c r="SJA21" s="28"/>
      <c r="SJB21" s="28"/>
      <c r="SJC21" s="28"/>
      <c r="SJD21" s="28"/>
      <c r="SJE21" s="28"/>
      <c r="SJF21" s="28"/>
      <c r="SJG21" s="28"/>
      <c r="SJH21" s="28"/>
      <c r="SJI21" s="28"/>
      <c r="SJJ21" s="28"/>
      <c r="SJK21" s="28"/>
      <c r="SJL21" s="28"/>
      <c r="SJM21" s="28"/>
      <c r="SJN21" s="28"/>
      <c r="SJO21" s="28"/>
      <c r="SJP21" s="28"/>
      <c r="SJQ21" s="28"/>
      <c r="SJR21" s="28"/>
      <c r="SJS21" s="28"/>
      <c r="SJT21" s="28"/>
      <c r="SJU21" s="28"/>
      <c r="SJV21" s="28"/>
      <c r="SJW21" s="28"/>
      <c r="SJX21" s="28"/>
      <c r="SJY21" s="28"/>
      <c r="SJZ21" s="28"/>
      <c r="SKA21" s="28"/>
      <c r="SKB21" s="28"/>
      <c r="SKC21" s="28"/>
      <c r="SKD21" s="28"/>
      <c r="SKE21" s="28"/>
      <c r="SKF21" s="28"/>
      <c r="SKG21" s="28"/>
      <c r="SKH21" s="28"/>
      <c r="SKI21" s="28"/>
      <c r="SKJ21" s="28"/>
      <c r="SKK21" s="28"/>
      <c r="SKL21" s="28"/>
      <c r="SKM21" s="28"/>
      <c r="SKN21" s="28"/>
      <c r="SKO21" s="28"/>
      <c r="SKP21" s="28"/>
      <c r="SKQ21" s="28"/>
      <c r="SKR21" s="28"/>
      <c r="SKS21" s="28"/>
      <c r="SKT21" s="28"/>
      <c r="SKU21" s="28"/>
      <c r="SKV21" s="28"/>
      <c r="SKW21" s="28"/>
      <c r="SKX21" s="28"/>
      <c r="SKY21" s="28"/>
      <c r="SKZ21" s="28"/>
      <c r="SLA21" s="28"/>
      <c r="SLB21" s="28"/>
      <c r="SLC21" s="28"/>
      <c r="SLD21" s="28"/>
      <c r="SLE21" s="28"/>
      <c r="SLF21" s="28"/>
      <c r="SLG21" s="28"/>
      <c r="SLH21" s="28"/>
      <c r="SLI21" s="28"/>
      <c r="SLJ21" s="28"/>
      <c r="SLK21" s="28"/>
      <c r="SLL21" s="28"/>
      <c r="SLM21" s="28"/>
      <c r="SLN21" s="28"/>
      <c r="SLO21" s="28"/>
      <c r="SLP21" s="28"/>
      <c r="SLQ21" s="28"/>
      <c r="SLR21" s="28"/>
      <c r="SLS21" s="28"/>
      <c r="SLT21" s="28"/>
      <c r="SLU21" s="28"/>
      <c r="SLV21" s="28"/>
      <c r="SLW21" s="28"/>
      <c r="SLX21" s="28"/>
      <c r="SLY21" s="28"/>
      <c r="SLZ21" s="28"/>
      <c r="SMA21" s="28"/>
      <c r="SMB21" s="28"/>
      <c r="SMC21" s="28"/>
      <c r="SMD21" s="28"/>
      <c r="SME21" s="28"/>
      <c r="SMF21" s="28"/>
      <c r="SMG21" s="28"/>
      <c r="SMH21" s="28"/>
      <c r="SMI21" s="28"/>
      <c r="SMJ21" s="28"/>
      <c r="SMK21" s="28"/>
      <c r="SML21" s="28"/>
      <c r="SMM21" s="28"/>
      <c r="SMN21" s="28"/>
      <c r="SMO21" s="28"/>
      <c r="SMP21" s="28"/>
      <c r="SMQ21" s="28"/>
      <c r="SMR21" s="28"/>
      <c r="SMS21" s="28"/>
      <c r="SMT21" s="28"/>
      <c r="SMU21" s="28"/>
      <c r="SMV21" s="28"/>
      <c r="SMW21" s="28"/>
      <c r="SMX21" s="28"/>
      <c r="SMY21" s="28"/>
      <c r="SMZ21" s="28"/>
      <c r="SNA21" s="28"/>
      <c r="SNB21" s="28"/>
      <c r="SNC21" s="28"/>
      <c r="SND21" s="28"/>
      <c r="SNE21" s="28"/>
      <c r="SNF21" s="28"/>
      <c r="SNG21" s="28"/>
      <c r="SNH21" s="28"/>
      <c r="SNI21" s="28"/>
      <c r="SNJ21" s="28"/>
      <c r="SNK21" s="28"/>
      <c r="SNL21" s="28"/>
      <c r="SNM21" s="28"/>
      <c r="SNN21" s="28"/>
      <c r="SNO21" s="28"/>
      <c r="SNP21" s="28"/>
      <c r="SNQ21" s="28"/>
      <c r="SNR21" s="28"/>
      <c r="SNS21" s="28"/>
      <c r="SNT21" s="28"/>
      <c r="SNU21" s="28"/>
      <c r="SNV21" s="28"/>
      <c r="SNW21" s="28"/>
      <c r="SNX21" s="28"/>
      <c r="SNY21" s="28"/>
      <c r="SNZ21" s="28"/>
      <c r="SOA21" s="28"/>
      <c r="SOB21" s="28"/>
      <c r="SOC21" s="28"/>
      <c r="SOD21" s="28"/>
      <c r="SOE21" s="28"/>
      <c r="SOF21" s="28"/>
      <c r="SOG21" s="28"/>
      <c r="SOH21" s="28"/>
      <c r="SOI21" s="28"/>
      <c r="SOJ21" s="28"/>
      <c r="SOK21" s="28"/>
      <c r="SOL21" s="28"/>
      <c r="SOM21" s="28"/>
      <c r="SON21" s="28"/>
      <c r="SOO21" s="28"/>
      <c r="SOP21" s="28"/>
      <c r="SOQ21" s="28"/>
      <c r="SOR21" s="28"/>
      <c r="SOS21" s="28"/>
      <c r="SOT21" s="28"/>
      <c r="SOU21" s="28"/>
      <c r="SOV21" s="28"/>
      <c r="SOW21" s="28"/>
      <c r="SOX21" s="28"/>
      <c r="SOY21" s="28"/>
      <c r="SOZ21" s="28"/>
      <c r="SPA21" s="28"/>
      <c r="SPB21" s="28"/>
      <c r="SPC21" s="28"/>
      <c r="SPD21" s="28"/>
      <c r="SPE21" s="28"/>
      <c r="SPF21" s="28"/>
      <c r="SPG21" s="28"/>
      <c r="SPH21" s="28"/>
      <c r="SPI21" s="28"/>
      <c r="SPJ21" s="28"/>
      <c r="SPK21" s="28"/>
      <c r="SPL21" s="28"/>
      <c r="SPM21" s="28"/>
      <c r="SPN21" s="28"/>
      <c r="SPO21" s="28"/>
      <c r="SPP21" s="28"/>
      <c r="SPQ21" s="28"/>
      <c r="SPR21" s="28"/>
      <c r="SPS21" s="28"/>
      <c r="SPT21" s="28"/>
      <c r="SPU21" s="28"/>
      <c r="SPV21" s="28"/>
      <c r="SPW21" s="28"/>
      <c r="SPX21" s="28"/>
      <c r="SPY21" s="28"/>
      <c r="SPZ21" s="28"/>
      <c r="SQA21" s="28"/>
      <c r="SQB21" s="28"/>
      <c r="SQC21" s="28"/>
      <c r="SQD21" s="28"/>
      <c r="SQE21" s="28"/>
      <c r="SQF21" s="28"/>
      <c r="SQG21" s="28"/>
      <c r="SQH21" s="28"/>
      <c r="SQI21" s="28"/>
      <c r="SQJ21" s="28"/>
      <c r="SQK21" s="28"/>
      <c r="SQL21" s="28"/>
      <c r="SQM21" s="28"/>
      <c r="SQN21" s="28"/>
      <c r="SQO21" s="28"/>
      <c r="SQP21" s="28"/>
      <c r="SQQ21" s="28"/>
      <c r="SQR21" s="28"/>
      <c r="SQS21" s="28"/>
      <c r="SQT21" s="28"/>
      <c r="SQU21" s="28"/>
      <c r="SQV21" s="28"/>
      <c r="SQW21" s="28"/>
      <c r="SQX21" s="28"/>
      <c r="SQY21" s="28"/>
      <c r="SQZ21" s="28"/>
      <c r="SRA21" s="28"/>
      <c r="SRB21" s="28"/>
      <c r="SRC21" s="28"/>
      <c r="SRD21" s="28"/>
      <c r="SRE21" s="28"/>
      <c r="SRF21" s="28"/>
      <c r="SRG21" s="28"/>
      <c r="SRH21" s="28"/>
      <c r="SRI21" s="28"/>
      <c r="SRJ21" s="28"/>
      <c r="SRK21" s="28"/>
      <c r="SRL21" s="28"/>
      <c r="SRM21" s="28"/>
      <c r="SRN21" s="28"/>
      <c r="SRO21" s="28"/>
      <c r="SRP21" s="28"/>
      <c r="SRQ21" s="28"/>
      <c r="SRR21" s="28"/>
      <c r="SRS21" s="28"/>
      <c r="SRT21" s="28"/>
      <c r="SRU21" s="28"/>
      <c r="SRV21" s="28"/>
      <c r="SRW21" s="28"/>
      <c r="SRX21" s="28"/>
      <c r="SRY21" s="28"/>
      <c r="SRZ21" s="28"/>
      <c r="SSA21" s="28"/>
      <c r="SSB21" s="28"/>
      <c r="SSC21" s="28"/>
      <c r="SSD21" s="28"/>
      <c r="SSE21" s="28"/>
      <c r="SSF21" s="28"/>
      <c r="SSG21" s="28"/>
      <c r="SSH21" s="28"/>
      <c r="SSI21" s="28"/>
      <c r="SSJ21" s="28"/>
      <c r="SSK21" s="28"/>
      <c r="SSL21" s="28"/>
      <c r="SSM21" s="28"/>
      <c r="SSN21" s="28"/>
      <c r="SSO21" s="28"/>
      <c r="SSP21" s="28"/>
      <c r="SSQ21" s="28"/>
      <c r="SSR21" s="28"/>
      <c r="SSS21" s="28"/>
      <c r="SST21" s="28"/>
      <c r="SSU21" s="28"/>
      <c r="SSV21" s="28"/>
      <c r="SSW21" s="28"/>
      <c r="SSX21" s="28"/>
      <c r="SSY21" s="28"/>
      <c r="SSZ21" s="28"/>
      <c r="STA21" s="28"/>
      <c r="STB21" s="28"/>
      <c r="STC21" s="28"/>
      <c r="STD21" s="28"/>
      <c r="STE21" s="28"/>
      <c r="STF21" s="28"/>
      <c r="STG21" s="28"/>
      <c r="STH21" s="28"/>
      <c r="STI21" s="28"/>
      <c r="STJ21" s="28"/>
      <c r="STK21" s="28"/>
      <c r="STL21" s="28"/>
      <c r="STM21" s="28"/>
      <c r="STN21" s="28"/>
      <c r="STO21" s="28"/>
      <c r="STP21" s="28"/>
      <c r="STQ21" s="28"/>
      <c r="STR21" s="28"/>
      <c r="STS21" s="28"/>
      <c r="STT21" s="28"/>
      <c r="STU21" s="28"/>
      <c r="STV21" s="28"/>
      <c r="STW21" s="28"/>
      <c r="STX21" s="28"/>
      <c r="STY21" s="28"/>
      <c r="STZ21" s="28"/>
      <c r="SUA21" s="28"/>
      <c r="SUB21" s="28"/>
      <c r="SUC21" s="28"/>
      <c r="SUD21" s="28"/>
      <c r="SUE21" s="28"/>
      <c r="SUF21" s="28"/>
      <c r="SUG21" s="28"/>
      <c r="SUH21" s="28"/>
      <c r="SUI21" s="28"/>
      <c r="SUJ21" s="28"/>
      <c r="SUK21" s="28"/>
      <c r="SUL21" s="28"/>
      <c r="SUM21" s="28"/>
      <c r="SUN21" s="28"/>
      <c r="SUO21" s="28"/>
      <c r="SUP21" s="28"/>
      <c r="SUQ21" s="28"/>
      <c r="SUR21" s="28"/>
      <c r="SUS21" s="28"/>
      <c r="SUT21" s="28"/>
      <c r="SUU21" s="28"/>
      <c r="SUV21" s="28"/>
      <c r="SUW21" s="28"/>
      <c r="SUX21" s="28"/>
      <c r="SUY21" s="28"/>
      <c r="SUZ21" s="28"/>
      <c r="SVA21" s="28"/>
      <c r="SVB21" s="28"/>
      <c r="SVC21" s="28"/>
      <c r="SVD21" s="28"/>
      <c r="SVE21" s="28"/>
      <c r="SVF21" s="28"/>
      <c r="SVG21" s="28"/>
      <c r="SVH21" s="28"/>
      <c r="SVI21" s="28"/>
      <c r="SVJ21" s="28"/>
      <c r="SVK21" s="28"/>
      <c r="SVL21" s="28"/>
      <c r="SVM21" s="28"/>
      <c r="SVN21" s="28"/>
      <c r="SVO21" s="28"/>
      <c r="SVP21" s="28"/>
      <c r="SVQ21" s="28"/>
      <c r="SVR21" s="28"/>
      <c r="SVS21" s="28"/>
      <c r="SVT21" s="28"/>
      <c r="SVU21" s="28"/>
      <c r="SVV21" s="28"/>
      <c r="SVW21" s="28"/>
      <c r="SVX21" s="28"/>
      <c r="SVY21" s="28"/>
      <c r="SVZ21" s="28"/>
      <c r="SWA21" s="28"/>
      <c r="SWB21" s="28"/>
      <c r="SWC21" s="28"/>
      <c r="SWD21" s="28"/>
      <c r="SWE21" s="28"/>
      <c r="SWF21" s="28"/>
      <c r="SWG21" s="28"/>
      <c r="SWH21" s="28"/>
      <c r="SWI21" s="28"/>
      <c r="SWJ21" s="28"/>
      <c r="SWK21" s="28"/>
      <c r="SWL21" s="28"/>
      <c r="SWM21" s="28"/>
      <c r="SWN21" s="28"/>
      <c r="SWO21" s="28"/>
      <c r="SWP21" s="28"/>
      <c r="SWQ21" s="28"/>
      <c r="SWR21" s="28"/>
      <c r="SWS21" s="28"/>
      <c r="SWT21" s="28"/>
      <c r="SWU21" s="28"/>
      <c r="SWV21" s="28"/>
      <c r="SWW21" s="28"/>
      <c r="SWX21" s="28"/>
      <c r="SWY21" s="28"/>
      <c r="SWZ21" s="28"/>
      <c r="SXA21" s="28"/>
      <c r="SXB21" s="28"/>
      <c r="SXC21" s="28"/>
      <c r="SXD21" s="28"/>
      <c r="SXE21" s="28"/>
      <c r="SXF21" s="28"/>
      <c r="SXG21" s="28"/>
      <c r="SXH21" s="28"/>
      <c r="SXI21" s="28"/>
      <c r="SXJ21" s="28"/>
      <c r="SXK21" s="28"/>
      <c r="SXL21" s="28"/>
      <c r="SXM21" s="28"/>
      <c r="SXN21" s="28"/>
      <c r="SXO21" s="28"/>
      <c r="SXP21" s="28"/>
      <c r="SXQ21" s="28"/>
      <c r="SXR21" s="28"/>
      <c r="SXS21" s="28"/>
      <c r="SXT21" s="28"/>
      <c r="SXU21" s="28"/>
      <c r="SXV21" s="28"/>
      <c r="SXW21" s="28"/>
      <c r="SXX21" s="28"/>
      <c r="SXY21" s="28"/>
      <c r="SXZ21" s="28"/>
      <c r="SYA21" s="28"/>
      <c r="SYB21" s="28"/>
      <c r="SYC21" s="28"/>
      <c r="SYD21" s="28"/>
      <c r="SYE21" s="28"/>
      <c r="SYF21" s="28"/>
      <c r="SYG21" s="28"/>
      <c r="SYH21" s="28"/>
      <c r="SYI21" s="28"/>
      <c r="SYJ21" s="28"/>
      <c r="SYK21" s="28"/>
      <c r="SYL21" s="28"/>
      <c r="SYM21" s="28"/>
      <c r="SYN21" s="28"/>
      <c r="SYO21" s="28"/>
      <c r="SYP21" s="28"/>
      <c r="SYQ21" s="28"/>
      <c r="SYR21" s="28"/>
      <c r="SYS21" s="28"/>
      <c r="SYT21" s="28"/>
      <c r="SYU21" s="28"/>
      <c r="SYV21" s="28"/>
      <c r="SYW21" s="28"/>
      <c r="SYX21" s="28"/>
      <c r="SYY21" s="28"/>
      <c r="SYZ21" s="28"/>
      <c r="SZA21" s="28"/>
      <c r="SZB21" s="28"/>
      <c r="SZC21" s="28"/>
      <c r="SZD21" s="28"/>
      <c r="SZE21" s="28"/>
      <c r="SZF21" s="28"/>
      <c r="SZG21" s="28"/>
      <c r="SZH21" s="28"/>
      <c r="SZI21" s="28"/>
      <c r="SZJ21" s="28"/>
      <c r="SZK21" s="28"/>
      <c r="SZL21" s="28"/>
      <c r="SZM21" s="28"/>
      <c r="SZN21" s="28"/>
      <c r="SZO21" s="28"/>
      <c r="SZP21" s="28"/>
      <c r="SZQ21" s="28"/>
      <c r="SZR21" s="28"/>
      <c r="SZS21" s="28"/>
      <c r="SZT21" s="28"/>
      <c r="SZU21" s="28"/>
      <c r="SZV21" s="28"/>
      <c r="SZW21" s="28"/>
      <c r="SZX21" s="28"/>
      <c r="SZY21" s="28"/>
      <c r="SZZ21" s="28"/>
      <c r="TAA21" s="28"/>
      <c r="TAB21" s="28"/>
      <c r="TAC21" s="28"/>
      <c r="TAD21" s="28"/>
      <c r="TAE21" s="28"/>
      <c r="TAF21" s="28"/>
      <c r="TAG21" s="28"/>
      <c r="TAH21" s="28"/>
      <c r="TAI21" s="28"/>
      <c r="TAJ21" s="28"/>
      <c r="TAK21" s="28"/>
      <c r="TAL21" s="28"/>
      <c r="TAM21" s="28"/>
      <c r="TAN21" s="28"/>
      <c r="TAO21" s="28"/>
      <c r="TAP21" s="28"/>
      <c r="TAQ21" s="28"/>
      <c r="TAR21" s="28"/>
      <c r="TAS21" s="28"/>
      <c r="TAT21" s="28"/>
      <c r="TAU21" s="28"/>
      <c r="TAV21" s="28"/>
      <c r="TAW21" s="28"/>
      <c r="TAX21" s="28"/>
      <c r="TAY21" s="28"/>
      <c r="TAZ21" s="28"/>
      <c r="TBA21" s="28"/>
      <c r="TBB21" s="28"/>
      <c r="TBC21" s="28"/>
      <c r="TBD21" s="28"/>
      <c r="TBE21" s="28"/>
      <c r="TBF21" s="28"/>
      <c r="TBG21" s="28"/>
      <c r="TBH21" s="28"/>
      <c r="TBI21" s="28"/>
      <c r="TBJ21" s="28"/>
      <c r="TBK21" s="28"/>
      <c r="TBL21" s="28"/>
      <c r="TBM21" s="28"/>
      <c r="TBN21" s="28"/>
      <c r="TBO21" s="28"/>
      <c r="TBP21" s="28"/>
      <c r="TBQ21" s="28"/>
      <c r="TBR21" s="28"/>
      <c r="TBS21" s="28"/>
      <c r="TBT21" s="28"/>
      <c r="TBU21" s="28"/>
      <c r="TBV21" s="28"/>
      <c r="TBW21" s="28"/>
      <c r="TBX21" s="28"/>
      <c r="TBY21" s="28"/>
      <c r="TBZ21" s="28"/>
      <c r="TCA21" s="28"/>
      <c r="TCB21" s="28"/>
      <c r="TCC21" s="28"/>
      <c r="TCD21" s="28"/>
      <c r="TCE21" s="28"/>
      <c r="TCF21" s="28"/>
      <c r="TCG21" s="28"/>
      <c r="TCH21" s="28"/>
      <c r="TCI21" s="28"/>
      <c r="TCJ21" s="28"/>
      <c r="TCK21" s="28"/>
      <c r="TCL21" s="28"/>
      <c r="TCM21" s="28"/>
      <c r="TCN21" s="28"/>
      <c r="TCO21" s="28"/>
      <c r="TCP21" s="28"/>
      <c r="TCQ21" s="28"/>
      <c r="TCR21" s="28"/>
      <c r="TCS21" s="28"/>
      <c r="TCT21" s="28"/>
      <c r="TCU21" s="28"/>
      <c r="TCV21" s="28"/>
      <c r="TCW21" s="28"/>
      <c r="TCX21" s="28"/>
      <c r="TCY21" s="28"/>
      <c r="TCZ21" s="28"/>
      <c r="TDA21" s="28"/>
      <c r="TDB21" s="28"/>
      <c r="TDC21" s="28"/>
      <c r="TDD21" s="28"/>
      <c r="TDE21" s="28"/>
      <c r="TDF21" s="28"/>
      <c r="TDG21" s="28"/>
      <c r="TDH21" s="28"/>
      <c r="TDI21" s="28"/>
      <c r="TDJ21" s="28"/>
      <c r="TDK21" s="28"/>
      <c r="TDL21" s="28"/>
      <c r="TDM21" s="28"/>
      <c r="TDN21" s="28"/>
      <c r="TDO21" s="28"/>
      <c r="TDP21" s="28"/>
      <c r="TDQ21" s="28"/>
      <c r="TDR21" s="28"/>
      <c r="TDS21" s="28"/>
      <c r="TDT21" s="28"/>
      <c r="TDU21" s="28"/>
      <c r="TDV21" s="28"/>
      <c r="TDW21" s="28"/>
      <c r="TDX21" s="28"/>
      <c r="TDY21" s="28"/>
      <c r="TDZ21" s="28"/>
      <c r="TEA21" s="28"/>
      <c r="TEB21" s="28"/>
      <c r="TEC21" s="28"/>
      <c r="TED21" s="28"/>
      <c r="TEE21" s="28"/>
      <c r="TEF21" s="28"/>
      <c r="TEG21" s="28"/>
      <c r="TEH21" s="28"/>
      <c r="TEI21" s="28"/>
      <c r="TEJ21" s="28"/>
      <c r="TEK21" s="28"/>
      <c r="TEL21" s="28"/>
      <c r="TEM21" s="28"/>
      <c r="TEN21" s="28"/>
      <c r="TEO21" s="28"/>
      <c r="TEP21" s="28"/>
      <c r="TEQ21" s="28"/>
      <c r="TER21" s="28"/>
      <c r="TES21" s="28"/>
      <c r="TET21" s="28"/>
      <c r="TEU21" s="28"/>
      <c r="TEV21" s="28"/>
      <c r="TEW21" s="28"/>
      <c r="TEX21" s="28"/>
      <c r="TEY21" s="28"/>
      <c r="TEZ21" s="28"/>
      <c r="TFA21" s="28"/>
      <c r="TFB21" s="28"/>
      <c r="TFC21" s="28"/>
      <c r="TFD21" s="28"/>
      <c r="TFE21" s="28"/>
      <c r="TFF21" s="28"/>
      <c r="TFG21" s="28"/>
      <c r="TFH21" s="28"/>
      <c r="TFI21" s="28"/>
      <c r="TFJ21" s="28"/>
      <c r="TFK21" s="28"/>
      <c r="TFL21" s="28"/>
      <c r="TFM21" s="28"/>
      <c r="TFN21" s="28"/>
      <c r="TFO21" s="28"/>
      <c r="TFP21" s="28"/>
      <c r="TFQ21" s="28"/>
      <c r="TFR21" s="28"/>
      <c r="TFS21" s="28"/>
      <c r="TFT21" s="28"/>
      <c r="TFU21" s="28"/>
      <c r="TFV21" s="28"/>
      <c r="TFW21" s="28"/>
      <c r="TFX21" s="28"/>
      <c r="TFY21" s="28"/>
      <c r="TFZ21" s="28"/>
      <c r="TGA21" s="28"/>
      <c r="TGB21" s="28"/>
      <c r="TGC21" s="28"/>
      <c r="TGD21" s="28"/>
      <c r="TGE21" s="28"/>
      <c r="TGF21" s="28"/>
      <c r="TGG21" s="28"/>
      <c r="TGH21" s="28"/>
      <c r="TGI21" s="28"/>
      <c r="TGJ21" s="28"/>
      <c r="TGK21" s="28"/>
      <c r="TGL21" s="28"/>
      <c r="TGM21" s="28"/>
      <c r="TGN21" s="28"/>
      <c r="TGO21" s="28"/>
      <c r="TGP21" s="28"/>
      <c r="TGQ21" s="28"/>
      <c r="TGR21" s="28"/>
      <c r="TGS21" s="28"/>
      <c r="TGT21" s="28"/>
      <c r="TGU21" s="28"/>
      <c r="TGV21" s="28"/>
      <c r="TGW21" s="28"/>
      <c r="TGX21" s="28"/>
      <c r="TGY21" s="28"/>
      <c r="TGZ21" s="28"/>
      <c r="THA21" s="28"/>
      <c r="THB21" s="28"/>
      <c r="THC21" s="28"/>
      <c r="THD21" s="28"/>
      <c r="THE21" s="28"/>
      <c r="THF21" s="28"/>
      <c r="THG21" s="28"/>
      <c r="THH21" s="28"/>
      <c r="THI21" s="28"/>
      <c r="THJ21" s="28"/>
      <c r="THK21" s="28"/>
      <c r="THL21" s="28"/>
      <c r="THM21" s="28"/>
      <c r="THN21" s="28"/>
      <c r="THO21" s="28"/>
      <c r="THP21" s="28"/>
      <c r="THQ21" s="28"/>
      <c r="THR21" s="28"/>
      <c r="THS21" s="28"/>
      <c r="THT21" s="28"/>
      <c r="THU21" s="28"/>
      <c r="THV21" s="28"/>
      <c r="THW21" s="28"/>
      <c r="THX21" s="28"/>
      <c r="THY21" s="28"/>
      <c r="THZ21" s="28"/>
      <c r="TIA21" s="28"/>
      <c r="TIB21" s="28"/>
      <c r="TIC21" s="28"/>
      <c r="TID21" s="28"/>
      <c r="TIE21" s="28"/>
      <c r="TIF21" s="28"/>
      <c r="TIG21" s="28"/>
      <c r="TIH21" s="28"/>
      <c r="TII21" s="28"/>
      <c r="TIJ21" s="28"/>
      <c r="TIK21" s="28"/>
      <c r="TIL21" s="28"/>
      <c r="TIM21" s="28"/>
      <c r="TIN21" s="28"/>
      <c r="TIO21" s="28"/>
      <c r="TIP21" s="28"/>
      <c r="TIQ21" s="28"/>
      <c r="TIR21" s="28"/>
      <c r="TIS21" s="28"/>
      <c r="TIT21" s="28"/>
      <c r="TIU21" s="28"/>
      <c r="TIV21" s="28"/>
      <c r="TIW21" s="28"/>
      <c r="TIX21" s="28"/>
      <c r="TIY21" s="28"/>
      <c r="TIZ21" s="28"/>
      <c r="TJA21" s="28"/>
      <c r="TJB21" s="28"/>
      <c r="TJC21" s="28"/>
      <c r="TJD21" s="28"/>
      <c r="TJE21" s="28"/>
      <c r="TJF21" s="28"/>
      <c r="TJG21" s="28"/>
      <c r="TJH21" s="28"/>
      <c r="TJI21" s="28"/>
      <c r="TJJ21" s="28"/>
      <c r="TJK21" s="28"/>
      <c r="TJL21" s="28"/>
      <c r="TJM21" s="28"/>
      <c r="TJN21" s="28"/>
      <c r="TJO21" s="28"/>
      <c r="TJP21" s="28"/>
      <c r="TJQ21" s="28"/>
      <c r="TJR21" s="28"/>
      <c r="TJS21" s="28"/>
      <c r="TJT21" s="28"/>
      <c r="TJU21" s="28"/>
      <c r="TJV21" s="28"/>
      <c r="TJW21" s="28"/>
      <c r="TJX21" s="28"/>
      <c r="TJY21" s="28"/>
      <c r="TJZ21" s="28"/>
      <c r="TKA21" s="28"/>
      <c r="TKB21" s="28"/>
      <c r="TKC21" s="28"/>
      <c r="TKD21" s="28"/>
      <c r="TKE21" s="28"/>
      <c r="TKF21" s="28"/>
      <c r="TKG21" s="28"/>
      <c r="TKH21" s="28"/>
      <c r="TKI21" s="28"/>
      <c r="TKJ21" s="28"/>
      <c r="TKK21" s="28"/>
      <c r="TKL21" s="28"/>
      <c r="TKM21" s="28"/>
      <c r="TKN21" s="28"/>
      <c r="TKO21" s="28"/>
      <c r="TKP21" s="28"/>
      <c r="TKQ21" s="28"/>
      <c r="TKR21" s="28"/>
      <c r="TKS21" s="28"/>
      <c r="TKT21" s="28"/>
      <c r="TKU21" s="28"/>
      <c r="TKV21" s="28"/>
      <c r="TKW21" s="28"/>
      <c r="TKX21" s="28"/>
      <c r="TKY21" s="28"/>
      <c r="TKZ21" s="28"/>
      <c r="TLA21" s="28"/>
      <c r="TLB21" s="28"/>
      <c r="TLC21" s="28"/>
      <c r="TLD21" s="28"/>
      <c r="TLE21" s="28"/>
      <c r="TLF21" s="28"/>
      <c r="TLG21" s="28"/>
      <c r="TLH21" s="28"/>
      <c r="TLI21" s="28"/>
      <c r="TLJ21" s="28"/>
      <c r="TLK21" s="28"/>
      <c r="TLL21" s="28"/>
      <c r="TLM21" s="28"/>
      <c r="TLN21" s="28"/>
      <c r="TLO21" s="28"/>
      <c r="TLP21" s="28"/>
      <c r="TLQ21" s="28"/>
      <c r="TLR21" s="28"/>
      <c r="TLS21" s="28"/>
      <c r="TLT21" s="28"/>
      <c r="TLU21" s="28"/>
      <c r="TLV21" s="28"/>
      <c r="TLW21" s="28"/>
      <c r="TLX21" s="28"/>
      <c r="TLY21" s="28"/>
      <c r="TLZ21" s="28"/>
      <c r="TMA21" s="28"/>
      <c r="TMB21" s="28"/>
      <c r="TMC21" s="28"/>
      <c r="TMD21" s="28"/>
      <c r="TME21" s="28"/>
      <c r="TMF21" s="28"/>
      <c r="TMG21" s="28"/>
      <c r="TMH21" s="28"/>
      <c r="TMI21" s="28"/>
      <c r="TMJ21" s="28"/>
      <c r="TMK21" s="28"/>
      <c r="TML21" s="28"/>
      <c r="TMM21" s="28"/>
      <c r="TMN21" s="28"/>
      <c r="TMO21" s="28"/>
      <c r="TMP21" s="28"/>
      <c r="TMQ21" s="28"/>
      <c r="TMR21" s="28"/>
      <c r="TMS21" s="28"/>
      <c r="TMT21" s="28"/>
      <c r="TMU21" s="28"/>
      <c r="TMV21" s="28"/>
      <c r="TMW21" s="28"/>
      <c r="TMX21" s="28"/>
      <c r="TMY21" s="28"/>
      <c r="TMZ21" s="28"/>
      <c r="TNA21" s="28"/>
      <c r="TNB21" s="28"/>
      <c r="TNC21" s="28"/>
      <c r="TND21" s="28"/>
      <c r="TNE21" s="28"/>
      <c r="TNF21" s="28"/>
      <c r="TNG21" s="28"/>
      <c r="TNH21" s="28"/>
      <c r="TNI21" s="28"/>
      <c r="TNJ21" s="28"/>
      <c r="TNK21" s="28"/>
      <c r="TNL21" s="28"/>
      <c r="TNM21" s="28"/>
      <c r="TNN21" s="28"/>
      <c r="TNO21" s="28"/>
      <c r="TNP21" s="28"/>
      <c r="TNQ21" s="28"/>
      <c r="TNR21" s="28"/>
      <c r="TNS21" s="28"/>
      <c r="TNT21" s="28"/>
      <c r="TNU21" s="28"/>
      <c r="TNV21" s="28"/>
      <c r="TNW21" s="28"/>
      <c r="TNX21" s="28"/>
      <c r="TNY21" s="28"/>
      <c r="TNZ21" s="28"/>
      <c r="TOA21" s="28"/>
      <c r="TOB21" s="28"/>
      <c r="TOC21" s="28"/>
      <c r="TOD21" s="28"/>
      <c r="TOE21" s="28"/>
      <c r="TOF21" s="28"/>
      <c r="TOG21" s="28"/>
      <c r="TOH21" s="28"/>
      <c r="TOI21" s="28"/>
      <c r="TOJ21" s="28"/>
      <c r="TOK21" s="28"/>
      <c r="TOL21" s="28"/>
      <c r="TOM21" s="28"/>
      <c r="TON21" s="28"/>
      <c r="TOO21" s="28"/>
      <c r="TOP21" s="28"/>
      <c r="TOQ21" s="28"/>
      <c r="TOR21" s="28"/>
      <c r="TOS21" s="28"/>
      <c r="TOT21" s="28"/>
      <c r="TOU21" s="28"/>
      <c r="TOV21" s="28"/>
      <c r="TOW21" s="28"/>
      <c r="TOX21" s="28"/>
      <c r="TOY21" s="28"/>
      <c r="TOZ21" s="28"/>
      <c r="TPA21" s="28"/>
      <c r="TPB21" s="28"/>
      <c r="TPC21" s="28"/>
      <c r="TPD21" s="28"/>
      <c r="TPE21" s="28"/>
      <c r="TPF21" s="28"/>
      <c r="TPG21" s="28"/>
      <c r="TPH21" s="28"/>
      <c r="TPI21" s="28"/>
      <c r="TPJ21" s="28"/>
      <c r="TPK21" s="28"/>
      <c r="TPL21" s="28"/>
      <c r="TPM21" s="28"/>
      <c r="TPN21" s="28"/>
      <c r="TPO21" s="28"/>
      <c r="TPP21" s="28"/>
      <c r="TPQ21" s="28"/>
      <c r="TPR21" s="28"/>
      <c r="TPS21" s="28"/>
      <c r="TPT21" s="28"/>
      <c r="TPU21" s="28"/>
      <c r="TPV21" s="28"/>
      <c r="TPW21" s="28"/>
      <c r="TPX21" s="28"/>
      <c r="TPY21" s="28"/>
      <c r="TPZ21" s="28"/>
      <c r="TQA21" s="28"/>
      <c r="TQB21" s="28"/>
      <c r="TQC21" s="28"/>
      <c r="TQD21" s="28"/>
      <c r="TQE21" s="28"/>
      <c r="TQF21" s="28"/>
      <c r="TQG21" s="28"/>
      <c r="TQH21" s="28"/>
      <c r="TQI21" s="28"/>
      <c r="TQJ21" s="28"/>
      <c r="TQK21" s="28"/>
      <c r="TQL21" s="28"/>
      <c r="TQM21" s="28"/>
      <c r="TQN21" s="28"/>
      <c r="TQO21" s="28"/>
      <c r="TQP21" s="28"/>
      <c r="TQQ21" s="28"/>
      <c r="TQR21" s="28"/>
      <c r="TQS21" s="28"/>
      <c r="TQT21" s="28"/>
      <c r="TQU21" s="28"/>
      <c r="TQV21" s="28"/>
      <c r="TQW21" s="28"/>
      <c r="TQX21" s="28"/>
      <c r="TQY21" s="28"/>
      <c r="TQZ21" s="28"/>
      <c r="TRA21" s="28"/>
      <c r="TRB21" s="28"/>
      <c r="TRC21" s="28"/>
      <c r="TRD21" s="28"/>
      <c r="TRE21" s="28"/>
      <c r="TRF21" s="28"/>
      <c r="TRG21" s="28"/>
      <c r="TRH21" s="28"/>
      <c r="TRI21" s="28"/>
      <c r="TRJ21" s="28"/>
      <c r="TRK21" s="28"/>
      <c r="TRL21" s="28"/>
      <c r="TRM21" s="28"/>
      <c r="TRN21" s="28"/>
      <c r="TRO21" s="28"/>
      <c r="TRP21" s="28"/>
      <c r="TRQ21" s="28"/>
      <c r="TRR21" s="28"/>
      <c r="TRS21" s="28"/>
      <c r="TRT21" s="28"/>
      <c r="TRU21" s="28"/>
      <c r="TRV21" s="28"/>
      <c r="TRW21" s="28"/>
      <c r="TRX21" s="28"/>
      <c r="TRY21" s="28"/>
      <c r="TRZ21" s="28"/>
      <c r="TSA21" s="28"/>
      <c r="TSB21" s="28"/>
      <c r="TSC21" s="28"/>
      <c r="TSD21" s="28"/>
      <c r="TSE21" s="28"/>
      <c r="TSF21" s="28"/>
      <c r="TSG21" s="28"/>
      <c r="TSH21" s="28"/>
      <c r="TSI21" s="28"/>
      <c r="TSJ21" s="28"/>
      <c r="TSK21" s="28"/>
      <c r="TSL21" s="28"/>
      <c r="TSM21" s="28"/>
      <c r="TSN21" s="28"/>
      <c r="TSO21" s="28"/>
      <c r="TSP21" s="28"/>
      <c r="TSQ21" s="28"/>
      <c r="TSR21" s="28"/>
      <c r="TSS21" s="28"/>
      <c r="TST21" s="28"/>
      <c r="TSU21" s="28"/>
      <c r="TSV21" s="28"/>
      <c r="TSW21" s="28"/>
      <c r="TSX21" s="28"/>
      <c r="TSY21" s="28"/>
      <c r="TSZ21" s="28"/>
      <c r="TTA21" s="28"/>
      <c r="TTB21" s="28"/>
      <c r="TTC21" s="28"/>
      <c r="TTD21" s="28"/>
      <c r="TTE21" s="28"/>
      <c r="TTF21" s="28"/>
      <c r="TTG21" s="28"/>
      <c r="TTH21" s="28"/>
      <c r="TTI21" s="28"/>
      <c r="TTJ21" s="28"/>
      <c r="TTK21" s="28"/>
      <c r="TTL21" s="28"/>
      <c r="TTM21" s="28"/>
      <c r="TTN21" s="28"/>
      <c r="TTO21" s="28"/>
      <c r="TTP21" s="28"/>
      <c r="TTQ21" s="28"/>
      <c r="TTR21" s="28"/>
      <c r="TTS21" s="28"/>
      <c r="TTT21" s="28"/>
      <c r="TTU21" s="28"/>
      <c r="TTV21" s="28"/>
      <c r="TTW21" s="28"/>
      <c r="TTX21" s="28"/>
      <c r="TTY21" s="28"/>
      <c r="TTZ21" s="28"/>
      <c r="TUA21" s="28"/>
      <c r="TUB21" s="28"/>
      <c r="TUC21" s="28"/>
      <c r="TUD21" s="28"/>
      <c r="TUE21" s="28"/>
      <c r="TUF21" s="28"/>
      <c r="TUG21" s="28"/>
      <c r="TUH21" s="28"/>
      <c r="TUI21" s="28"/>
      <c r="TUJ21" s="28"/>
      <c r="TUK21" s="28"/>
      <c r="TUL21" s="28"/>
      <c r="TUM21" s="28"/>
      <c r="TUN21" s="28"/>
      <c r="TUO21" s="28"/>
      <c r="TUP21" s="28"/>
      <c r="TUQ21" s="28"/>
      <c r="TUR21" s="28"/>
      <c r="TUS21" s="28"/>
      <c r="TUT21" s="28"/>
      <c r="TUU21" s="28"/>
      <c r="TUV21" s="28"/>
      <c r="TUW21" s="28"/>
      <c r="TUX21" s="28"/>
      <c r="TUY21" s="28"/>
      <c r="TUZ21" s="28"/>
      <c r="TVA21" s="28"/>
      <c r="TVB21" s="28"/>
      <c r="TVC21" s="28"/>
      <c r="TVD21" s="28"/>
      <c r="TVE21" s="28"/>
      <c r="TVF21" s="28"/>
      <c r="TVG21" s="28"/>
      <c r="TVH21" s="28"/>
      <c r="TVI21" s="28"/>
      <c r="TVJ21" s="28"/>
      <c r="TVK21" s="28"/>
      <c r="TVL21" s="28"/>
      <c r="TVM21" s="28"/>
      <c r="TVN21" s="28"/>
      <c r="TVO21" s="28"/>
      <c r="TVP21" s="28"/>
      <c r="TVQ21" s="28"/>
      <c r="TVR21" s="28"/>
      <c r="TVS21" s="28"/>
      <c r="TVT21" s="28"/>
      <c r="TVU21" s="28"/>
      <c r="TVV21" s="28"/>
      <c r="TVW21" s="28"/>
      <c r="TVX21" s="28"/>
      <c r="TVY21" s="28"/>
      <c r="TVZ21" s="28"/>
      <c r="TWA21" s="28"/>
      <c r="TWB21" s="28"/>
      <c r="TWC21" s="28"/>
      <c r="TWD21" s="28"/>
      <c r="TWE21" s="28"/>
      <c r="TWF21" s="28"/>
      <c r="TWG21" s="28"/>
      <c r="TWH21" s="28"/>
      <c r="TWI21" s="28"/>
      <c r="TWJ21" s="28"/>
      <c r="TWK21" s="28"/>
      <c r="TWL21" s="28"/>
      <c r="TWM21" s="28"/>
      <c r="TWN21" s="28"/>
      <c r="TWO21" s="28"/>
      <c r="TWP21" s="28"/>
      <c r="TWQ21" s="28"/>
      <c r="TWR21" s="28"/>
      <c r="TWS21" s="28"/>
      <c r="TWT21" s="28"/>
      <c r="TWU21" s="28"/>
      <c r="TWV21" s="28"/>
      <c r="TWW21" s="28"/>
      <c r="TWX21" s="28"/>
      <c r="TWY21" s="28"/>
      <c r="TWZ21" s="28"/>
      <c r="TXA21" s="28"/>
      <c r="TXB21" s="28"/>
      <c r="TXC21" s="28"/>
      <c r="TXD21" s="28"/>
      <c r="TXE21" s="28"/>
      <c r="TXF21" s="28"/>
      <c r="TXG21" s="28"/>
      <c r="TXH21" s="28"/>
      <c r="TXI21" s="28"/>
      <c r="TXJ21" s="28"/>
      <c r="TXK21" s="28"/>
      <c r="TXL21" s="28"/>
      <c r="TXM21" s="28"/>
      <c r="TXN21" s="28"/>
      <c r="TXO21" s="28"/>
      <c r="TXP21" s="28"/>
      <c r="TXQ21" s="28"/>
      <c r="TXR21" s="28"/>
      <c r="TXS21" s="28"/>
      <c r="TXT21" s="28"/>
      <c r="TXU21" s="28"/>
      <c r="TXV21" s="28"/>
      <c r="TXW21" s="28"/>
      <c r="TXX21" s="28"/>
      <c r="TXY21" s="28"/>
      <c r="TXZ21" s="28"/>
      <c r="TYA21" s="28"/>
      <c r="TYB21" s="28"/>
      <c r="TYC21" s="28"/>
      <c r="TYD21" s="28"/>
      <c r="TYE21" s="28"/>
      <c r="TYF21" s="28"/>
      <c r="TYG21" s="28"/>
      <c r="TYH21" s="28"/>
      <c r="TYI21" s="28"/>
      <c r="TYJ21" s="28"/>
      <c r="TYK21" s="28"/>
      <c r="TYL21" s="28"/>
      <c r="TYM21" s="28"/>
      <c r="TYN21" s="28"/>
      <c r="TYO21" s="28"/>
      <c r="TYP21" s="28"/>
      <c r="TYQ21" s="28"/>
      <c r="TYR21" s="28"/>
      <c r="TYS21" s="28"/>
      <c r="TYT21" s="28"/>
      <c r="TYU21" s="28"/>
      <c r="TYV21" s="28"/>
      <c r="TYW21" s="28"/>
      <c r="TYX21" s="28"/>
      <c r="TYY21" s="28"/>
      <c r="TYZ21" s="28"/>
      <c r="TZA21" s="28"/>
      <c r="TZB21" s="28"/>
      <c r="TZC21" s="28"/>
      <c r="TZD21" s="28"/>
      <c r="TZE21" s="28"/>
      <c r="TZF21" s="28"/>
      <c r="TZG21" s="28"/>
      <c r="TZH21" s="28"/>
      <c r="TZI21" s="28"/>
      <c r="TZJ21" s="28"/>
      <c r="TZK21" s="28"/>
      <c r="TZL21" s="28"/>
      <c r="TZM21" s="28"/>
      <c r="TZN21" s="28"/>
      <c r="TZO21" s="28"/>
      <c r="TZP21" s="28"/>
      <c r="TZQ21" s="28"/>
      <c r="TZR21" s="28"/>
      <c r="TZS21" s="28"/>
      <c r="TZT21" s="28"/>
      <c r="TZU21" s="28"/>
      <c r="TZV21" s="28"/>
      <c r="TZW21" s="28"/>
      <c r="TZX21" s="28"/>
      <c r="TZY21" s="28"/>
      <c r="TZZ21" s="28"/>
      <c r="UAA21" s="28"/>
      <c r="UAB21" s="28"/>
      <c r="UAC21" s="28"/>
      <c r="UAD21" s="28"/>
      <c r="UAE21" s="28"/>
      <c r="UAF21" s="28"/>
      <c r="UAG21" s="28"/>
      <c r="UAH21" s="28"/>
      <c r="UAI21" s="28"/>
      <c r="UAJ21" s="28"/>
      <c r="UAK21" s="28"/>
      <c r="UAL21" s="28"/>
      <c r="UAM21" s="28"/>
      <c r="UAN21" s="28"/>
      <c r="UAO21" s="28"/>
      <c r="UAP21" s="28"/>
      <c r="UAQ21" s="28"/>
      <c r="UAR21" s="28"/>
      <c r="UAS21" s="28"/>
      <c r="UAT21" s="28"/>
      <c r="UAU21" s="28"/>
      <c r="UAV21" s="28"/>
      <c r="UAW21" s="28"/>
      <c r="UAX21" s="28"/>
      <c r="UAY21" s="28"/>
      <c r="UAZ21" s="28"/>
      <c r="UBA21" s="28"/>
      <c r="UBB21" s="28"/>
      <c r="UBC21" s="28"/>
      <c r="UBD21" s="28"/>
      <c r="UBE21" s="28"/>
      <c r="UBF21" s="28"/>
      <c r="UBG21" s="28"/>
      <c r="UBH21" s="28"/>
      <c r="UBI21" s="28"/>
      <c r="UBJ21" s="28"/>
      <c r="UBK21" s="28"/>
      <c r="UBL21" s="28"/>
      <c r="UBM21" s="28"/>
      <c r="UBN21" s="28"/>
      <c r="UBO21" s="28"/>
      <c r="UBP21" s="28"/>
      <c r="UBQ21" s="28"/>
      <c r="UBR21" s="28"/>
      <c r="UBS21" s="28"/>
      <c r="UBT21" s="28"/>
      <c r="UBU21" s="28"/>
      <c r="UBV21" s="28"/>
      <c r="UBW21" s="28"/>
      <c r="UBX21" s="28"/>
      <c r="UBY21" s="28"/>
      <c r="UBZ21" s="28"/>
      <c r="UCA21" s="28"/>
      <c r="UCB21" s="28"/>
      <c r="UCC21" s="28"/>
      <c r="UCD21" s="28"/>
      <c r="UCE21" s="28"/>
      <c r="UCF21" s="28"/>
      <c r="UCG21" s="28"/>
      <c r="UCH21" s="28"/>
      <c r="UCI21" s="28"/>
      <c r="UCJ21" s="28"/>
      <c r="UCK21" s="28"/>
      <c r="UCL21" s="28"/>
      <c r="UCM21" s="28"/>
      <c r="UCN21" s="28"/>
      <c r="UCO21" s="28"/>
      <c r="UCP21" s="28"/>
      <c r="UCQ21" s="28"/>
      <c r="UCR21" s="28"/>
      <c r="UCS21" s="28"/>
      <c r="UCT21" s="28"/>
      <c r="UCU21" s="28"/>
      <c r="UCV21" s="28"/>
      <c r="UCW21" s="28"/>
      <c r="UCX21" s="28"/>
      <c r="UCY21" s="28"/>
      <c r="UCZ21" s="28"/>
      <c r="UDA21" s="28"/>
      <c r="UDB21" s="28"/>
      <c r="UDC21" s="28"/>
      <c r="UDD21" s="28"/>
      <c r="UDE21" s="28"/>
      <c r="UDF21" s="28"/>
      <c r="UDG21" s="28"/>
      <c r="UDH21" s="28"/>
      <c r="UDI21" s="28"/>
      <c r="UDJ21" s="28"/>
      <c r="UDK21" s="28"/>
      <c r="UDL21" s="28"/>
      <c r="UDM21" s="28"/>
      <c r="UDN21" s="28"/>
      <c r="UDO21" s="28"/>
      <c r="UDP21" s="28"/>
      <c r="UDQ21" s="28"/>
      <c r="UDR21" s="28"/>
      <c r="UDS21" s="28"/>
      <c r="UDT21" s="28"/>
      <c r="UDU21" s="28"/>
      <c r="UDV21" s="28"/>
      <c r="UDW21" s="28"/>
      <c r="UDX21" s="28"/>
      <c r="UDY21" s="28"/>
      <c r="UDZ21" s="28"/>
      <c r="UEA21" s="28"/>
      <c r="UEB21" s="28"/>
      <c r="UEC21" s="28"/>
      <c r="UED21" s="28"/>
      <c r="UEE21" s="28"/>
      <c r="UEF21" s="28"/>
      <c r="UEG21" s="28"/>
      <c r="UEH21" s="28"/>
      <c r="UEI21" s="28"/>
      <c r="UEJ21" s="28"/>
      <c r="UEK21" s="28"/>
      <c r="UEL21" s="28"/>
      <c r="UEM21" s="28"/>
      <c r="UEN21" s="28"/>
      <c r="UEO21" s="28"/>
      <c r="UEP21" s="28"/>
      <c r="UEQ21" s="28"/>
      <c r="UER21" s="28"/>
      <c r="UES21" s="28"/>
      <c r="UET21" s="28"/>
      <c r="UEU21" s="28"/>
      <c r="UEV21" s="28"/>
      <c r="UEW21" s="28"/>
      <c r="UEX21" s="28"/>
      <c r="UEY21" s="28"/>
      <c r="UEZ21" s="28"/>
      <c r="UFA21" s="28"/>
      <c r="UFB21" s="28"/>
      <c r="UFC21" s="28"/>
      <c r="UFD21" s="28"/>
      <c r="UFE21" s="28"/>
      <c r="UFF21" s="28"/>
      <c r="UFG21" s="28"/>
      <c r="UFH21" s="28"/>
      <c r="UFI21" s="28"/>
      <c r="UFJ21" s="28"/>
      <c r="UFK21" s="28"/>
      <c r="UFL21" s="28"/>
      <c r="UFM21" s="28"/>
      <c r="UFN21" s="28"/>
      <c r="UFO21" s="28"/>
      <c r="UFP21" s="28"/>
      <c r="UFQ21" s="28"/>
      <c r="UFR21" s="28"/>
      <c r="UFS21" s="28"/>
      <c r="UFT21" s="28"/>
      <c r="UFU21" s="28"/>
      <c r="UFV21" s="28"/>
      <c r="UFW21" s="28"/>
      <c r="UFX21" s="28"/>
      <c r="UFY21" s="28"/>
      <c r="UFZ21" s="28"/>
      <c r="UGA21" s="28"/>
      <c r="UGB21" s="28"/>
      <c r="UGC21" s="28"/>
      <c r="UGD21" s="28"/>
      <c r="UGE21" s="28"/>
      <c r="UGF21" s="28"/>
      <c r="UGG21" s="28"/>
      <c r="UGH21" s="28"/>
      <c r="UGI21" s="28"/>
      <c r="UGJ21" s="28"/>
      <c r="UGK21" s="28"/>
      <c r="UGL21" s="28"/>
      <c r="UGM21" s="28"/>
      <c r="UGN21" s="28"/>
      <c r="UGO21" s="28"/>
      <c r="UGP21" s="28"/>
      <c r="UGQ21" s="28"/>
      <c r="UGR21" s="28"/>
      <c r="UGS21" s="28"/>
      <c r="UGT21" s="28"/>
      <c r="UGU21" s="28"/>
      <c r="UGV21" s="28"/>
      <c r="UGW21" s="28"/>
      <c r="UGX21" s="28"/>
      <c r="UGY21" s="28"/>
      <c r="UGZ21" s="28"/>
      <c r="UHA21" s="28"/>
      <c r="UHB21" s="28"/>
      <c r="UHC21" s="28"/>
      <c r="UHD21" s="28"/>
      <c r="UHE21" s="28"/>
      <c r="UHF21" s="28"/>
      <c r="UHG21" s="28"/>
      <c r="UHH21" s="28"/>
      <c r="UHI21" s="28"/>
      <c r="UHJ21" s="28"/>
      <c r="UHK21" s="28"/>
      <c r="UHL21" s="28"/>
      <c r="UHM21" s="28"/>
      <c r="UHN21" s="28"/>
      <c r="UHO21" s="28"/>
      <c r="UHP21" s="28"/>
      <c r="UHQ21" s="28"/>
      <c r="UHR21" s="28"/>
      <c r="UHS21" s="28"/>
      <c r="UHT21" s="28"/>
      <c r="UHU21" s="28"/>
      <c r="UHV21" s="28"/>
      <c r="UHW21" s="28"/>
      <c r="UHX21" s="28"/>
      <c r="UHY21" s="28"/>
      <c r="UHZ21" s="28"/>
      <c r="UIA21" s="28"/>
      <c r="UIB21" s="28"/>
      <c r="UIC21" s="28"/>
      <c r="UID21" s="28"/>
      <c r="UIE21" s="28"/>
      <c r="UIF21" s="28"/>
      <c r="UIG21" s="28"/>
      <c r="UIH21" s="28"/>
      <c r="UII21" s="28"/>
      <c r="UIJ21" s="28"/>
      <c r="UIK21" s="28"/>
      <c r="UIL21" s="28"/>
      <c r="UIM21" s="28"/>
      <c r="UIN21" s="28"/>
      <c r="UIO21" s="28"/>
      <c r="UIP21" s="28"/>
      <c r="UIQ21" s="28"/>
      <c r="UIR21" s="28"/>
      <c r="UIS21" s="28"/>
      <c r="UIT21" s="28"/>
      <c r="UIU21" s="28"/>
      <c r="UIV21" s="28"/>
      <c r="UIW21" s="28"/>
      <c r="UIX21" s="28"/>
      <c r="UIY21" s="28"/>
      <c r="UIZ21" s="28"/>
      <c r="UJA21" s="28"/>
      <c r="UJB21" s="28"/>
      <c r="UJC21" s="28"/>
      <c r="UJD21" s="28"/>
      <c r="UJE21" s="28"/>
      <c r="UJF21" s="28"/>
      <c r="UJG21" s="28"/>
      <c r="UJH21" s="28"/>
      <c r="UJI21" s="28"/>
      <c r="UJJ21" s="28"/>
      <c r="UJK21" s="28"/>
      <c r="UJL21" s="28"/>
      <c r="UJM21" s="28"/>
      <c r="UJN21" s="28"/>
      <c r="UJO21" s="28"/>
      <c r="UJP21" s="28"/>
      <c r="UJQ21" s="28"/>
      <c r="UJR21" s="28"/>
      <c r="UJS21" s="28"/>
      <c r="UJT21" s="28"/>
      <c r="UJU21" s="28"/>
      <c r="UJV21" s="28"/>
      <c r="UJW21" s="28"/>
      <c r="UJX21" s="28"/>
      <c r="UJY21" s="28"/>
      <c r="UJZ21" s="28"/>
      <c r="UKA21" s="28"/>
      <c r="UKB21" s="28"/>
      <c r="UKC21" s="28"/>
      <c r="UKD21" s="28"/>
      <c r="UKE21" s="28"/>
      <c r="UKF21" s="28"/>
      <c r="UKG21" s="28"/>
      <c r="UKH21" s="28"/>
      <c r="UKI21" s="28"/>
      <c r="UKJ21" s="28"/>
      <c r="UKK21" s="28"/>
      <c r="UKL21" s="28"/>
      <c r="UKM21" s="28"/>
      <c r="UKN21" s="28"/>
      <c r="UKO21" s="28"/>
      <c r="UKP21" s="28"/>
      <c r="UKQ21" s="28"/>
      <c r="UKR21" s="28"/>
      <c r="UKS21" s="28"/>
      <c r="UKT21" s="28"/>
      <c r="UKU21" s="28"/>
      <c r="UKV21" s="28"/>
      <c r="UKW21" s="28"/>
      <c r="UKX21" s="28"/>
      <c r="UKY21" s="28"/>
      <c r="UKZ21" s="28"/>
      <c r="ULA21" s="28"/>
      <c r="ULB21" s="28"/>
      <c r="ULC21" s="28"/>
      <c r="ULD21" s="28"/>
      <c r="ULE21" s="28"/>
      <c r="ULF21" s="28"/>
      <c r="ULG21" s="28"/>
      <c r="ULH21" s="28"/>
      <c r="ULI21" s="28"/>
      <c r="ULJ21" s="28"/>
      <c r="ULK21" s="28"/>
      <c r="ULL21" s="28"/>
      <c r="ULM21" s="28"/>
      <c r="ULN21" s="28"/>
      <c r="ULO21" s="28"/>
      <c r="ULP21" s="28"/>
      <c r="ULQ21" s="28"/>
      <c r="ULR21" s="28"/>
      <c r="ULS21" s="28"/>
      <c r="ULT21" s="28"/>
      <c r="ULU21" s="28"/>
      <c r="ULV21" s="28"/>
      <c r="ULW21" s="28"/>
      <c r="ULX21" s="28"/>
      <c r="ULY21" s="28"/>
      <c r="ULZ21" s="28"/>
      <c r="UMA21" s="28"/>
      <c r="UMB21" s="28"/>
      <c r="UMC21" s="28"/>
      <c r="UMD21" s="28"/>
      <c r="UME21" s="28"/>
      <c r="UMF21" s="28"/>
      <c r="UMG21" s="28"/>
      <c r="UMH21" s="28"/>
      <c r="UMI21" s="28"/>
      <c r="UMJ21" s="28"/>
      <c r="UMK21" s="28"/>
      <c r="UML21" s="28"/>
      <c r="UMM21" s="28"/>
      <c r="UMN21" s="28"/>
      <c r="UMO21" s="28"/>
      <c r="UMP21" s="28"/>
      <c r="UMQ21" s="28"/>
      <c r="UMR21" s="28"/>
      <c r="UMS21" s="28"/>
      <c r="UMT21" s="28"/>
      <c r="UMU21" s="28"/>
      <c r="UMV21" s="28"/>
      <c r="UMW21" s="28"/>
      <c r="UMX21" s="28"/>
      <c r="UMY21" s="28"/>
      <c r="UMZ21" s="28"/>
      <c r="UNA21" s="28"/>
      <c r="UNB21" s="28"/>
      <c r="UNC21" s="28"/>
      <c r="UND21" s="28"/>
      <c r="UNE21" s="28"/>
      <c r="UNF21" s="28"/>
      <c r="UNG21" s="28"/>
      <c r="UNH21" s="28"/>
      <c r="UNI21" s="28"/>
      <c r="UNJ21" s="28"/>
      <c r="UNK21" s="28"/>
      <c r="UNL21" s="28"/>
      <c r="UNM21" s="28"/>
      <c r="UNN21" s="28"/>
      <c r="UNO21" s="28"/>
      <c r="UNP21" s="28"/>
      <c r="UNQ21" s="28"/>
      <c r="UNR21" s="28"/>
      <c r="UNS21" s="28"/>
      <c r="UNT21" s="28"/>
      <c r="UNU21" s="28"/>
      <c r="UNV21" s="28"/>
      <c r="UNW21" s="28"/>
      <c r="UNX21" s="28"/>
      <c r="UNY21" s="28"/>
      <c r="UNZ21" s="28"/>
      <c r="UOA21" s="28"/>
      <c r="UOB21" s="28"/>
      <c r="UOC21" s="28"/>
      <c r="UOD21" s="28"/>
      <c r="UOE21" s="28"/>
      <c r="UOF21" s="28"/>
      <c r="UOG21" s="28"/>
      <c r="UOH21" s="28"/>
      <c r="UOI21" s="28"/>
      <c r="UOJ21" s="28"/>
      <c r="UOK21" s="28"/>
      <c r="UOL21" s="28"/>
      <c r="UOM21" s="28"/>
      <c r="UON21" s="28"/>
      <c r="UOO21" s="28"/>
      <c r="UOP21" s="28"/>
      <c r="UOQ21" s="28"/>
      <c r="UOR21" s="28"/>
      <c r="UOS21" s="28"/>
      <c r="UOT21" s="28"/>
      <c r="UOU21" s="28"/>
      <c r="UOV21" s="28"/>
      <c r="UOW21" s="28"/>
      <c r="UOX21" s="28"/>
      <c r="UOY21" s="28"/>
      <c r="UOZ21" s="28"/>
      <c r="UPA21" s="28"/>
      <c r="UPB21" s="28"/>
      <c r="UPC21" s="28"/>
      <c r="UPD21" s="28"/>
      <c r="UPE21" s="28"/>
      <c r="UPF21" s="28"/>
      <c r="UPG21" s="28"/>
      <c r="UPH21" s="28"/>
      <c r="UPI21" s="28"/>
      <c r="UPJ21" s="28"/>
      <c r="UPK21" s="28"/>
      <c r="UPL21" s="28"/>
      <c r="UPM21" s="28"/>
      <c r="UPN21" s="28"/>
      <c r="UPO21" s="28"/>
      <c r="UPP21" s="28"/>
      <c r="UPQ21" s="28"/>
      <c r="UPR21" s="28"/>
      <c r="UPS21" s="28"/>
      <c r="UPT21" s="28"/>
      <c r="UPU21" s="28"/>
      <c r="UPV21" s="28"/>
      <c r="UPW21" s="28"/>
      <c r="UPX21" s="28"/>
      <c r="UPY21" s="28"/>
      <c r="UPZ21" s="28"/>
      <c r="UQA21" s="28"/>
      <c r="UQB21" s="28"/>
      <c r="UQC21" s="28"/>
      <c r="UQD21" s="28"/>
      <c r="UQE21" s="28"/>
      <c r="UQF21" s="28"/>
      <c r="UQG21" s="28"/>
      <c r="UQH21" s="28"/>
      <c r="UQI21" s="28"/>
      <c r="UQJ21" s="28"/>
      <c r="UQK21" s="28"/>
      <c r="UQL21" s="28"/>
      <c r="UQM21" s="28"/>
      <c r="UQN21" s="28"/>
      <c r="UQO21" s="28"/>
      <c r="UQP21" s="28"/>
      <c r="UQQ21" s="28"/>
      <c r="UQR21" s="28"/>
      <c r="UQS21" s="28"/>
      <c r="UQT21" s="28"/>
      <c r="UQU21" s="28"/>
      <c r="UQV21" s="28"/>
      <c r="UQW21" s="28"/>
      <c r="UQX21" s="28"/>
      <c r="UQY21" s="28"/>
      <c r="UQZ21" s="28"/>
      <c r="URA21" s="28"/>
      <c r="URB21" s="28"/>
      <c r="URC21" s="28"/>
      <c r="URD21" s="28"/>
      <c r="URE21" s="28"/>
      <c r="URF21" s="28"/>
      <c r="URG21" s="28"/>
      <c r="URH21" s="28"/>
      <c r="URI21" s="28"/>
      <c r="URJ21" s="28"/>
      <c r="URK21" s="28"/>
      <c r="URL21" s="28"/>
      <c r="URM21" s="28"/>
      <c r="URN21" s="28"/>
      <c r="URO21" s="28"/>
      <c r="URP21" s="28"/>
      <c r="URQ21" s="28"/>
      <c r="URR21" s="28"/>
      <c r="URS21" s="28"/>
      <c r="URT21" s="28"/>
      <c r="URU21" s="28"/>
      <c r="URV21" s="28"/>
      <c r="URW21" s="28"/>
      <c r="URX21" s="28"/>
      <c r="URY21" s="28"/>
      <c r="URZ21" s="28"/>
      <c r="USA21" s="28"/>
      <c r="USB21" s="28"/>
      <c r="USC21" s="28"/>
      <c r="USD21" s="28"/>
      <c r="USE21" s="28"/>
      <c r="USF21" s="28"/>
      <c r="USG21" s="28"/>
      <c r="USH21" s="28"/>
      <c r="USI21" s="28"/>
      <c r="USJ21" s="28"/>
      <c r="USK21" s="28"/>
      <c r="USL21" s="28"/>
      <c r="USM21" s="28"/>
      <c r="USN21" s="28"/>
      <c r="USO21" s="28"/>
      <c r="USP21" s="28"/>
      <c r="USQ21" s="28"/>
      <c r="USR21" s="28"/>
      <c r="USS21" s="28"/>
      <c r="UST21" s="28"/>
      <c r="USU21" s="28"/>
      <c r="USV21" s="28"/>
      <c r="USW21" s="28"/>
      <c r="USX21" s="28"/>
      <c r="USY21" s="28"/>
      <c r="USZ21" s="28"/>
      <c r="UTA21" s="28"/>
      <c r="UTB21" s="28"/>
      <c r="UTC21" s="28"/>
      <c r="UTD21" s="28"/>
      <c r="UTE21" s="28"/>
      <c r="UTF21" s="28"/>
      <c r="UTG21" s="28"/>
      <c r="UTH21" s="28"/>
      <c r="UTI21" s="28"/>
      <c r="UTJ21" s="28"/>
      <c r="UTK21" s="28"/>
      <c r="UTL21" s="28"/>
      <c r="UTM21" s="28"/>
      <c r="UTN21" s="28"/>
      <c r="UTO21" s="28"/>
      <c r="UTP21" s="28"/>
      <c r="UTQ21" s="28"/>
      <c r="UTR21" s="28"/>
      <c r="UTS21" s="28"/>
      <c r="UTT21" s="28"/>
      <c r="UTU21" s="28"/>
      <c r="UTV21" s="28"/>
      <c r="UTW21" s="28"/>
      <c r="UTX21" s="28"/>
      <c r="UTY21" s="28"/>
      <c r="UTZ21" s="28"/>
      <c r="UUA21" s="28"/>
      <c r="UUB21" s="28"/>
      <c r="UUC21" s="28"/>
      <c r="UUD21" s="28"/>
      <c r="UUE21" s="28"/>
      <c r="UUF21" s="28"/>
      <c r="UUG21" s="28"/>
      <c r="UUH21" s="28"/>
      <c r="UUI21" s="28"/>
      <c r="UUJ21" s="28"/>
      <c r="UUK21" s="28"/>
      <c r="UUL21" s="28"/>
      <c r="UUM21" s="28"/>
      <c r="UUN21" s="28"/>
      <c r="UUO21" s="28"/>
      <c r="UUP21" s="28"/>
      <c r="UUQ21" s="28"/>
      <c r="UUR21" s="28"/>
      <c r="UUS21" s="28"/>
      <c r="UUT21" s="28"/>
      <c r="UUU21" s="28"/>
      <c r="UUV21" s="28"/>
      <c r="UUW21" s="28"/>
      <c r="UUX21" s="28"/>
      <c r="UUY21" s="28"/>
      <c r="UUZ21" s="28"/>
      <c r="UVA21" s="28"/>
      <c r="UVB21" s="28"/>
      <c r="UVC21" s="28"/>
      <c r="UVD21" s="28"/>
      <c r="UVE21" s="28"/>
      <c r="UVF21" s="28"/>
      <c r="UVG21" s="28"/>
      <c r="UVH21" s="28"/>
      <c r="UVI21" s="28"/>
      <c r="UVJ21" s="28"/>
      <c r="UVK21" s="28"/>
      <c r="UVL21" s="28"/>
      <c r="UVM21" s="28"/>
      <c r="UVN21" s="28"/>
      <c r="UVO21" s="28"/>
      <c r="UVP21" s="28"/>
      <c r="UVQ21" s="28"/>
      <c r="UVR21" s="28"/>
      <c r="UVS21" s="28"/>
      <c r="UVT21" s="28"/>
      <c r="UVU21" s="28"/>
      <c r="UVV21" s="28"/>
      <c r="UVW21" s="28"/>
      <c r="UVX21" s="28"/>
      <c r="UVY21" s="28"/>
      <c r="UVZ21" s="28"/>
      <c r="UWA21" s="28"/>
      <c r="UWB21" s="28"/>
      <c r="UWC21" s="28"/>
      <c r="UWD21" s="28"/>
      <c r="UWE21" s="28"/>
      <c r="UWF21" s="28"/>
      <c r="UWG21" s="28"/>
      <c r="UWH21" s="28"/>
      <c r="UWI21" s="28"/>
      <c r="UWJ21" s="28"/>
      <c r="UWK21" s="28"/>
      <c r="UWL21" s="28"/>
      <c r="UWM21" s="28"/>
      <c r="UWN21" s="28"/>
      <c r="UWO21" s="28"/>
      <c r="UWP21" s="28"/>
      <c r="UWQ21" s="28"/>
      <c r="UWR21" s="28"/>
      <c r="UWS21" s="28"/>
      <c r="UWT21" s="28"/>
      <c r="UWU21" s="28"/>
      <c r="UWV21" s="28"/>
      <c r="UWW21" s="28"/>
      <c r="UWX21" s="28"/>
      <c r="UWY21" s="28"/>
      <c r="UWZ21" s="28"/>
      <c r="UXA21" s="28"/>
      <c r="UXB21" s="28"/>
      <c r="UXC21" s="28"/>
      <c r="UXD21" s="28"/>
      <c r="UXE21" s="28"/>
      <c r="UXF21" s="28"/>
      <c r="UXG21" s="28"/>
      <c r="UXH21" s="28"/>
      <c r="UXI21" s="28"/>
      <c r="UXJ21" s="28"/>
      <c r="UXK21" s="28"/>
      <c r="UXL21" s="28"/>
      <c r="UXM21" s="28"/>
      <c r="UXN21" s="28"/>
      <c r="UXO21" s="28"/>
      <c r="UXP21" s="28"/>
      <c r="UXQ21" s="28"/>
      <c r="UXR21" s="28"/>
      <c r="UXS21" s="28"/>
      <c r="UXT21" s="28"/>
      <c r="UXU21" s="28"/>
      <c r="UXV21" s="28"/>
      <c r="UXW21" s="28"/>
      <c r="UXX21" s="28"/>
      <c r="UXY21" s="28"/>
      <c r="UXZ21" s="28"/>
      <c r="UYA21" s="28"/>
      <c r="UYB21" s="28"/>
      <c r="UYC21" s="28"/>
      <c r="UYD21" s="28"/>
      <c r="UYE21" s="28"/>
      <c r="UYF21" s="28"/>
      <c r="UYG21" s="28"/>
      <c r="UYH21" s="28"/>
      <c r="UYI21" s="28"/>
      <c r="UYJ21" s="28"/>
      <c r="UYK21" s="28"/>
      <c r="UYL21" s="28"/>
      <c r="UYM21" s="28"/>
      <c r="UYN21" s="28"/>
      <c r="UYO21" s="28"/>
      <c r="UYP21" s="28"/>
      <c r="UYQ21" s="28"/>
      <c r="UYR21" s="28"/>
      <c r="UYS21" s="28"/>
      <c r="UYT21" s="28"/>
      <c r="UYU21" s="28"/>
      <c r="UYV21" s="28"/>
      <c r="UYW21" s="28"/>
      <c r="UYX21" s="28"/>
      <c r="UYY21" s="28"/>
      <c r="UYZ21" s="28"/>
      <c r="UZA21" s="28"/>
      <c r="UZB21" s="28"/>
      <c r="UZC21" s="28"/>
      <c r="UZD21" s="28"/>
      <c r="UZE21" s="28"/>
      <c r="UZF21" s="28"/>
      <c r="UZG21" s="28"/>
      <c r="UZH21" s="28"/>
      <c r="UZI21" s="28"/>
      <c r="UZJ21" s="28"/>
      <c r="UZK21" s="28"/>
      <c r="UZL21" s="28"/>
      <c r="UZM21" s="28"/>
      <c r="UZN21" s="28"/>
      <c r="UZO21" s="28"/>
      <c r="UZP21" s="28"/>
      <c r="UZQ21" s="28"/>
      <c r="UZR21" s="28"/>
      <c r="UZS21" s="28"/>
      <c r="UZT21" s="28"/>
      <c r="UZU21" s="28"/>
      <c r="UZV21" s="28"/>
      <c r="UZW21" s="28"/>
      <c r="UZX21" s="28"/>
      <c r="UZY21" s="28"/>
      <c r="UZZ21" s="28"/>
      <c r="VAA21" s="28"/>
      <c r="VAB21" s="28"/>
      <c r="VAC21" s="28"/>
      <c r="VAD21" s="28"/>
      <c r="VAE21" s="28"/>
      <c r="VAF21" s="28"/>
      <c r="VAG21" s="28"/>
      <c r="VAH21" s="28"/>
      <c r="VAI21" s="28"/>
      <c r="VAJ21" s="28"/>
      <c r="VAK21" s="28"/>
      <c r="VAL21" s="28"/>
      <c r="VAM21" s="28"/>
      <c r="VAN21" s="28"/>
      <c r="VAO21" s="28"/>
      <c r="VAP21" s="28"/>
      <c r="VAQ21" s="28"/>
      <c r="VAR21" s="28"/>
      <c r="VAS21" s="28"/>
      <c r="VAT21" s="28"/>
      <c r="VAU21" s="28"/>
      <c r="VAV21" s="28"/>
      <c r="VAW21" s="28"/>
      <c r="VAX21" s="28"/>
      <c r="VAY21" s="28"/>
      <c r="VAZ21" s="28"/>
      <c r="VBA21" s="28"/>
      <c r="VBB21" s="28"/>
      <c r="VBC21" s="28"/>
      <c r="VBD21" s="28"/>
      <c r="VBE21" s="28"/>
      <c r="VBF21" s="28"/>
      <c r="VBG21" s="28"/>
      <c r="VBH21" s="28"/>
      <c r="VBI21" s="28"/>
      <c r="VBJ21" s="28"/>
      <c r="VBK21" s="28"/>
      <c r="VBL21" s="28"/>
      <c r="VBM21" s="28"/>
      <c r="VBN21" s="28"/>
      <c r="VBO21" s="28"/>
      <c r="VBP21" s="28"/>
      <c r="VBQ21" s="28"/>
      <c r="VBR21" s="28"/>
      <c r="VBS21" s="28"/>
      <c r="VBT21" s="28"/>
      <c r="VBU21" s="28"/>
      <c r="VBV21" s="28"/>
      <c r="VBW21" s="28"/>
      <c r="VBX21" s="28"/>
      <c r="VBY21" s="28"/>
      <c r="VBZ21" s="28"/>
      <c r="VCA21" s="28"/>
      <c r="VCB21" s="28"/>
      <c r="VCC21" s="28"/>
      <c r="VCD21" s="28"/>
      <c r="VCE21" s="28"/>
      <c r="VCF21" s="28"/>
      <c r="VCG21" s="28"/>
      <c r="VCH21" s="28"/>
      <c r="VCI21" s="28"/>
      <c r="VCJ21" s="28"/>
      <c r="VCK21" s="28"/>
      <c r="VCL21" s="28"/>
      <c r="VCM21" s="28"/>
      <c r="VCN21" s="28"/>
      <c r="VCO21" s="28"/>
      <c r="VCP21" s="28"/>
      <c r="VCQ21" s="28"/>
      <c r="VCR21" s="28"/>
      <c r="VCS21" s="28"/>
      <c r="VCT21" s="28"/>
      <c r="VCU21" s="28"/>
      <c r="VCV21" s="28"/>
      <c r="VCW21" s="28"/>
      <c r="VCX21" s="28"/>
      <c r="VCY21" s="28"/>
      <c r="VCZ21" s="28"/>
      <c r="VDA21" s="28"/>
      <c r="VDB21" s="28"/>
      <c r="VDC21" s="28"/>
      <c r="VDD21" s="28"/>
      <c r="VDE21" s="28"/>
      <c r="VDF21" s="28"/>
      <c r="VDG21" s="28"/>
      <c r="VDH21" s="28"/>
      <c r="VDI21" s="28"/>
      <c r="VDJ21" s="28"/>
      <c r="VDK21" s="28"/>
      <c r="VDL21" s="28"/>
      <c r="VDM21" s="28"/>
      <c r="VDN21" s="28"/>
      <c r="VDO21" s="28"/>
      <c r="VDP21" s="28"/>
      <c r="VDQ21" s="28"/>
      <c r="VDR21" s="28"/>
      <c r="VDS21" s="28"/>
      <c r="VDT21" s="28"/>
      <c r="VDU21" s="28"/>
      <c r="VDV21" s="28"/>
      <c r="VDW21" s="28"/>
      <c r="VDX21" s="28"/>
      <c r="VDY21" s="28"/>
      <c r="VDZ21" s="28"/>
      <c r="VEA21" s="28"/>
      <c r="VEB21" s="28"/>
      <c r="VEC21" s="28"/>
      <c r="VED21" s="28"/>
      <c r="VEE21" s="28"/>
      <c r="VEF21" s="28"/>
      <c r="VEG21" s="28"/>
      <c r="VEH21" s="28"/>
      <c r="VEI21" s="28"/>
      <c r="VEJ21" s="28"/>
      <c r="VEK21" s="28"/>
      <c r="VEL21" s="28"/>
      <c r="VEM21" s="28"/>
      <c r="VEN21" s="28"/>
      <c r="VEO21" s="28"/>
      <c r="VEP21" s="28"/>
      <c r="VEQ21" s="28"/>
      <c r="VER21" s="28"/>
      <c r="VES21" s="28"/>
      <c r="VET21" s="28"/>
      <c r="VEU21" s="28"/>
      <c r="VEV21" s="28"/>
      <c r="VEW21" s="28"/>
      <c r="VEX21" s="28"/>
      <c r="VEY21" s="28"/>
      <c r="VEZ21" s="28"/>
      <c r="VFA21" s="28"/>
      <c r="VFB21" s="28"/>
      <c r="VFC21" s="28"/>
      <c r="VFD21" s="28"/>
      <c r="VFE21" s="28"/>
      <c r="VFF21" s="28"/>
      <c r="VFG21" s="28"/>
      <c r="VFH21" s="28"/>
      <c r="VFI21" s="28"/>
      <c r="VFJ21" s="28"/>
      <c r="VFK21" s="28"/>
      <c r="VFL21" s="28"/>
      <c r="VFM21" s="28"/>
      <c r="VFN21" s="28"/>
      <c r="VFO21" s="28"/>
      <c r="VFP21" s="28"/>
      <c r="VFQ21" s="28"/>
      <c r="VFR21" s="28"/>
      <c r="VFS21" s="28"/>
      <c r="VFT21" s="28"/>
      <c r="VFU21" s="28"/>
      <c r="VFV21" s="28"/>
      <c r="VFW21" s="28"/>
      <c r="VFX21" s="28"/>
      <c r="VFY21" s="28"/>
      <c r="VFZ21" s="28"/>
      <c r="VGA21" s="28"/>
      <c r="VGB21" s="28"/>
      <c r="VGC21" s="28"/>
      <c r="VGD21" s="28"/>
      <c r="VGE21" s="28"/>
      <c r="VGF21" s="28"/>
      <c r="VGG21" s="28"/>
      <c r="VGH21" s="28"/>
      <c r="VGI21" s="28"/>
      <c r="VGJ21" s="28"/>
      <c r="VGK21" s="28"/>
      <c r="VGL21" s="28"/>
      <c r="VGM21" s="28"/>
      <c r="VGN21" s="28"/>
      <c r="VGO21" s="28"/>
      <c r="VGP21" s="28"/>
      <c r="VGQ21" s="28"/>
      <c r="VGR21" s="28"/>
      <c r="VGS21" s="28"/>
      <c r="VGT21" s="28"/>
      <c r="VGU21" s="28"/>
      <c r="VGV21" s="28"/>
      <c r="VGW21" s="28"/>
      <c r="VGX21" s="28"/>
      <c r="VGY21" s="28"/>
      <c r="VGZ21" s="28"/>
      <c r="VHA21" s="28"/>
      <c r="VHB21" s="28"/>
      <c r="VHC21" s="28"/>
      <c r="VHD21" s="28"/>
      <c r="VHE21" s="28"/>
      <c r="VHF21" s="28"/>
      <c r="VHG21" s="28"/>
      <c r="VHH21" s="28"/>
      <c r="VHI21" s="28"/>
      <c r="VHJ21" s="28"/>
      <c r="VHK21" s="28"/>
      <c r="VHL21" s="28"/>
      <c r="VHM21" s="28"/>
      <c r="VHN21" s="28"/>
      <c r="VHO21" s="28"/>
      <c r="VHP21" s="28"/>
      <c r="VHQ21" s="28"/>
      <c r="VHR21" s="28"/>
      <c r="VHS21" s="28"/>
      <c r="VHT21" s="28"/>
      <c r="VHU21" s="28"/>
      <c r="VHV21" s="28"/>
      <c r="VHW21" s="28"/>
      <c r="VHX21" s="28"/>
      <c r="VHY21" s="28"/>
      <c r="VHZ21" s="28"/>
      <c r="VIA21" s="28"/>
      <c r="VIB21" s="28"/>
      <c r="VIC21" s="28"/>
      <c r="VID21" s="28"/>
      <c r="VIE21" s="28"/>
      <c r="VIF21" s="28"/>
      <c r="VIG21" s="28"/>
      <c r="VIH21" s="28"/>
      <c r="VII21" s="28"/>
      <c r="VIJ21" s="28"/>
      <c r="VIK21" s="28"/>
      <c r="VIL21" s="28"/>
      <c r="VIM21" s="28"/>
      <c r="VIN21" s="28"/>
      <c r="VIO21" s="28"/>
      <c r="VIP21" s="28"/>
      <c r="VIQ21" s="28"/>
      <c r="VIR21" s="28"/>
      <c r="VIS21" s="28"/>
      <c r="VIT21" s="28"/>
      <c r="VIU21" s="28"/>
      <c r="VIV21" s="28"/>
      <c r="VIW21" s="28"/>
      <c r="VIX21" s="28"/>
      <c r="VIY21" s="28"/>
      <c r="VIZ21" s="28"/>
      <c r="VJA21" s="28"/>
      <c r="VJB21" s="28"/>
      <c r="VJC21" s="28"/>
      <c r="VJD21" s="28"/>
      <c r="VJE21" s="28"/>
      <c r="VJF21" s="28"/>
      <c r="VJG21" s="28"/>
      <c r="VJH21" s="28"/>
      <c r="VJI21" s="28"/>
      <c r="VJJ21" s="28"/>
      <c r="VJK21" s="28"/>
      <c r="VJL21" s="28"/>
      <c r="VJM21" s="28"/>
      <c r="VJN21" s="28"/>
      <c r="VJO21" s="28"/>
      <c r="VJP21" s="28"/>
      <c r="VJQ21" s="28"/>
      <c r="VJR21" s="28"/>
      <c r="VJS21" s="28"/>
      <c r="VJT21" s="28"/>
      <c r="VJU21" s="28"/>
      <c r="VJV21" s="28"/>
      <c r="VJW21" s="28"/>
      <c r="VJX21" s="28"/>
      <c r="VJY21" s="28"/>
      <c r="VJZ21" s="28"/>
      <c r="VKA21" s="28"/>
      <c r="VKB21" s="28"/>
      <c r="VKC21" s="28"/>
      <c r="VKD21" s="28"/>
      <c r="VKE21" s="28"/>
      <c r="VKF21" s="28"/>
      <c r="VKG21" s="28"/>
      <c r="VKH21" s="28"/>
      <c r="VKI21" s="28"/>
      <c r="VKJ21" s="28"/>
      <c r="VKK21" s="28"/>
      <c r="VKL21" s="28"/>
      <c r="VKM21" s="28"/>
      <c r="VKN21" s="28"/>
      <c r="VKO21" s="28"/>
      <c r="VKP21" s="28"/>
      <c r="VKQ21" s="28"/>
      <c r="VKR21" s="28"/>
      <c r="VKS21" s="28"/>
      <c r="VKT21" s="28"/>
      <c r="VKU21" s="28"/>
      <c r="VKV21" s="28"/>
      <c r="VKW21" s="28"/>
      <c r="VKX21" s="28"/>
      <c r="VKY21" s="28"/>
      <c r="VKZ21" s="28"/>
      <c r="VLA21" s="28"/>
      <c r="VLB21" s="28"/>
      <c r="VLC21" s="28"/>
      <c r="VLD21" s="28"/>
      <c r="VLE21" s="28"/>
      <c r="VLF21" s="28"/>
      <c r="VLG21" s="28"/>
      <c r="VLH21" s="28"/>
      <c r="VLI21" s="28"/>
      <c r="VLJ21" s="28"/>
      <c r="VLK21" s="28"/>
      <c r="VLL21" s="28"/>
      <c r="VLM21" s="28"/>
      <c r="VLN21" s="28"/>
      <c r="VLO21" s="28"/>
      <c r="VLP21" s="28"/>
      <c r="VLQ21" s="28"/>
      <c r="VLR21" s="28"/>
      <c r="VLS21" s="28"/>
      <c r="VLT21" s="28"/>
      <c r="VLU21" s="28"/>
      <c r="VLV21" s="28"/>
      <c r="VLW21" s="28"/>
      <c r="VLX21" s="28"/>
      <c r="VLY21" s="28"/>
      <c r="VLZ21" s="28"/>
      <c r="VMA21" s="28"/>
      <c r="VMB21" s="28"/>
      <c r="VMC21" s="28"/>
      <c r="VMD21" s="28"/>
      <c r="VME21" s="28"/>
      <c r="VMF21" s="28"/>
      <c r="VMG21" s="28"/>
      <c r="VMH21" s="28"/>
      <c r="VMI21" s="28"/>
      <c r="VMJ21" s="28"/>
      <c r="VMK21" s="28"/>
      <c r="VML21" s="28"/>
      <c r="VMM21" s="28"/>
      <c r="VMN21" s="28"/>
      <c r="VMO21" s="28"/>
      <c r="VMP21" s="28"/>
      <c r="VMQ21" s="28"/>
      <c r="VMR21" s="28"/>
      <c r="VMS21" s="28"/>
      <c r="VMT21" s="28"/>
      <c r="VMU21" s="28"/>
      <c r="VMV21" s="28"/>
      <c r="VMW21" s="28"/>
      <c r="VMX21" s="28"/>
      <c r="VMY21" s="28"/>
      <c r="VMZ21" s="28"/>
      <c r="VNA21" s="28"/>
      <c r="VNB21" s="28"/>
      <c r="VNC21" s="28"/>
      <c r="VND21" s="28"/>
      <c r="VNE21" s="28"/>
      <c r="VNF21" s="28"/>
      <c r="VNG21" s="28"/>
      <c r="VNH21" s="28"/>
      <c r="VNI21" s="28"/>
      <c r="VNJ21" s="28"/>
      <c r="VNK21" s="28"/>
      <c r="VNL21" s="28"/>
      <c r="VNM21" s="28"/>
      <c r="VNN21" s="28"/>
      <c r="VNO21" s="28"/>
      <c r="VNP21" s="28"/>
      <c r="VNQ21" s="28"/>
      <c r="VNR21" s="28"/>
      <c r="VNS21" s="28"/>
      <c r="VNT21" s="28"/>
      <c r="VNU21" s="28"/>
      <c r="VNV21" s="28"/>
      <c r="VNW21" s="28"/>
      <c r="VNX21" s="28"/>
      <c r="VNY21" s="28"/>
      <c r="VNZ21" s="28"/>
      <c r="VOA21" s="28"/>
      <c r="VOB21" s="28"/>
      <c r="VOC21" s="28"/>
      <c r="VOD21" s="28"/>
      <c r="VOE21" s="28"/>
      <c r="VOF21" s="28"/>
      <c r="VOG21" s="28"/>
      <c r="VOH21" s="28"/>
      <c r="VOI21" s="28"/>
      <c r="VOJ21" s="28"/>
      <c r="VOK21" s="28"/>
      <c r="VOL21" s="28"/>
      <c r="VOM21" s="28"/>
      <c r="VON21" s="28"/>
      <c r="VOO21" s="28"/>
      <c r="VOP21" s="28"/>
      <c r="VOQ21" s="28"/>
      <c r="VOR21" s="28"/>
      <c r="VOS21" s="28"/>
      <c r="VOT21" s="28"/>
      <c r="VOU21" s="28"/>
      <c r="VOV21" s="28"/>
      <c r="VOW21" s="28"/>
      <c r="VOX21" s="28"/>
      <c r="VOY21" s="28"/>
      <c r="VOZ21" s="28"/>
      <c r="VPA21" s="28"/>
      <c r="VPB21" s="28"/>
      <c r="VPC21" s="28"/>
      <c r="VPD21" s="28"/>
      <c r="VPE21" s="28"/>
      <c r="VPF21" s="28"/>
      <c r="VPG21" s="28"/>
      <c r="VPH21" s="28"/>
      <c r="VPI21" s="28"/>
      <c r="VPJ21" s="28"/>
      <c r="VPK21" s="28"/>
      <c r="VPL21" s="28"/>
      <c r="VPM21" s="28"/>
      <c r="VPN21" s="28"/>
      <c r="VPO21" s="28"/>
      <c r="VPP21" s="28"/>
      <c r="VPQ21" s="28"/>
      <c r="VPR21" s="28"/>
      <c r="VPS21" s="28"/>
      <c r="VPT21" s="28"/>
      <c r="VPU21" s="28"/>
      <c r="VPV21" s="28"/>
      <c r="VPW21" s="28"/>
      <c r="VPX21" s="28"/>
      <c r="VPY21" s="28"/>
      <c r="VPZ21" s="28"/>
      <c r="VQA21" s="28"/>
      <c r="VQB21" s="28"/>
      <c r="VQC21" s="28"/>
      <c r="VQD21" s="28"/>
      <c r="VQE21" s="28"/>
      <c r="VQF21" s="28"/>
      <c r="VQG21" s="28"/>
      <c r="VQH21" s="28"/>
      <c r="VQI21" s="28"/>
      <c r="VQJ21" s="28"/>
      <c r="VQK21" s="28"/>
      <c r="VQL21" s="28"/>
      <c r="VQM21" s="28"/>
      <c r="VQN21" s="28"/>
      <c r="VQO21" s="28"/>
      <c r="VQP21" s="28"/>
      <c r="VQQ21" s="28"/>
      <c r="VQR21" s="28"/>
      <c r="VQS21" s="28"/>
      <c r="VQT21" s="28"/>
      <c r="VQU21" s="28"/>
      <c r="VQV21" s="28"/>
      <c r="VQW21" s="28"/>
      <c r="VQX21" s="28"/>
      <c r="VQY21" s="28"/>
      <c r="VQZ21" s="28"/>
      <c r="VRA21" s="28"/>
      <c r="VRB21" s="28"/>
      <c r="VRC21" s="28"/>
      <c r="VRD21" s="28"/>
      <c r="VRE21" s="28"/>
      <c r="VRF21" s="28"/>
      <c r="VRG21" s="28"/>
      <c r="VRH21" s="28"/>
      <c r="VRI21" s="28"/>
      <c r="VRJ21" s="28"/>
      <c r="VRK21" s="28"/>
      <c r="VRL21" s="28"/>
      <c r="VRM21" s="28"/>
      <c r="VRN21" s="28"/>
      <c r="VRO21" s="28"/>
      <c r="VRP21" s="28"/>
      <c r="VRQ21" s="28"/>
      <c r="VRR21" s="28"/>
      <c r="VRS21" s="28"/>
      <c r="VRT21" s="28"/>
      <c r="VRU21" s="28"/>
      <c r="VRV21" s="28"/>
      <c r="VRW21" s="28"/>
      <c r="VRX21" s="28"/>
      <c r="VRY21" s="28"/>
      <c r="VRZ21" s="28"/>
      <c r="VSA21" s="28"/>
      <c r="VSB21" s="28"/>
      <c r="VSC21" s="28"/>
      <c r="VSD21" s="28"/>
      <c r="VSE21" s="28"/>
      <c r="VSF21" s="28"/>
      <c r="VSG21" s="28"/>
      <c r="VSH21" s="28"/>
      <c r="VSI21" s="28"/>
      <c r="VSJ21" s="28"/>
      <c r="VSK21" s="28"/>
      <c r="VSL21" s="28"/>
      <c r="VSM21" s="28"/>
      <c r="VSN21" s="28"/>
      <c r="VSO21" s="28"/>
      <c r="VSP21" s="28"/>
      <c r="VSQ21" s="28"/>
      <c r="VSR21" s="28"/>
      <c r="VSS21" s="28"/>
      <c r="VST21" s="28"/>
      <c r="VSU21" s="28"/>
      <c r="VSV21" s="28"/>
      <c r="VSW21" s="28"/>
      <c r="VSX21" s="28"/>
      <c r="VSY21" s="28"/>
      <c r="VSZ21" s="28"/>
      <c r="VTA21" s="28"/>
      <c r="VTB21" s="28"/>
      <c r="VTC21" s="28"/>
      <c r="VTD21" s="28"/>
      <c r="VTE21" s="28"/>
      <c r="VTF21" s="28"/>
      <c r="VTG21" s="28"/>
      <c r="VTH21" s="28"/>
      <c r="VTI21" s="28"/>
      <c r="VTJ21" s="28"/>
      <c r="VTK21" s="28"/>
      <c r="VTL21" s="28"/>
      <c r="VTM21" s="28"/>
      <c r="VTN21" s="28"/>
      <c r="VTO21" s="28"/>
      <c r="VTP21" s="28"/>
      <c r="VTQ21" s="28"/>
      <c r="VTR21" s="28"/>
      <c r="VTS21" s="28"/>
      <c r="VTT21" s="28"/>
      <c r="VTU21" s="28"/>
      <c r="VTV21" s="28"/>
      <c r="VTW21" s="28"/>
      <c r="VTX21" s="28"/>
      <c r="VTY21" s="28"/>
      <c r="VTZ21" s="28"/>
      <c r="VUA21" s="28"/>
      <c r="VUB21" s="28"/>
      <c r="VUC21" s="28"/>
      <c r="VUD21" s="28"/>
      <c r="VUE21" s="28"/>
      <c r="VUF21" s="28"/>
      <c r="VUG21" s="28"/>
      <c r="VUH21" s="28"/>
      <c r="VUI21" s="28"/>
      <c r="VUJ21" s="28"/>
      <c r="VUK21" s="28"/>
      <c r="VUL21" s="28"/>
      <c r="VUM21" s="28"/>
      <c r="VUN21" s="28"/>
      <c r="VUO21" s="28"/>
      <c r="VUP21" s="28"/>
      <c r="VUQ21" s="28"/>
      <c r="VUR21" s="28"/>
      <c r="VUS21" s="28"/>
      <c r="VUT21" s="28"/>
      <c r="VUU21" s="28"/>
      <c r="VUV21" s="28"/>
      <c r="VUW21" s="28"/>
      <c r="VUX21" s="28"/>
      <c r="VUY21" s="28"/>
      <c r="VUZ21" s="28"/>
      <c r="VVA21" s="28"/>
      <c r="VVB21" s="28"/>
      <c r="VVC21" s="28"/>
      <c r="VVD21" s="28"/>
      <c r="VVE21" s="28"/>
      <c r="VVF21" s="28"/>
      <c r="VVG21" s="28"/>
      <c r="VVH21" s="28"/>
      <c r="VVI21" s="28"/>
      <c r="VVJ21" s="28"/>
      <c r="VVK21" s="28"/>
      <c r="VVL21" s="28"/>
      <c r="VVM21" s="28"/>
      <c r="VVN21" s="28"/>
      <c r="VVO21" s="28"/>
      <c r="VVP21" s="28"/>
      <c r="VVQ21" s="28"/>
      <c r="VVR21" s="28"/>
      <c r="VVS21" s="28"/>
      <c r="VVT21" s="28"/>
      <c r="VVU21" s="28"/>
      <c r="VVV21" s="28"/>
      <c r="VVW21" s="28"/>
      <c r="VVX21" s="28"/>
      <c r="VVY21" s="28"/>
      <c r="VVZ21" s="28"/>
      <c r="VWA21" s="28"/>
      <c r="VWB21" s="28"/>
      <c r="VWC21" s="28"/>
      <c r="VWD21" s="28"/>
      <c r="VWE21" s="28"/>
      <c r="VWF21" s="28"/>
      <c r="VWG21" s="28"/>
      <c r="VWH21" s="28"/>
      <c r="VWI21" s="28"/>
      <c r="VWJ21" s="28"/>
      <c r="VWK21" s="28"/>
      <c r="VWL21" s="28"/>
      <c r="VWM21" s="28"/>
      <c r="VWN21" s="28"/>
      <c r="VWO21" s="28"/>
      <c r="VWP21" s="28"/>
      <c r="VWQ21" s="28"/>
      <c r="VWR21" s="28"/>
      <c r="VWS21" s="28"/>
      <c r="VWT21" s="28"/>
      <c r="VWU21" s="28"/>
      <c r="VWV21" s="28"/>
      <c r="VWW21" s="28"/>
      <c r="VWX21" s="28"/>
      <c r="VWY21" s="28"/>
      <c r="VWZ21" s="28"/>
      <c r="VXA21" s="28"/>
      <c r="VXB21" s="28"/>
      <c r="VXC21" s="28"/>
      <c r="VXD21" s="28"/>
      <c r="VXE21" s="28"/>
      <c r="VXF21" s="28"/>
      <c r="VXG21" s="28"/>
      <c r="VXH21" s="28"/>
      <c r="VXI21" s="28"/>
      <c r="VXJ21" s="28"/>
      <c r="VXK21" s="28"/>
      <c r="VXL21" s="28"/>
      <c r="VXM21" s="28"/>
      <c r="VXN21" s="28"/>
      <c r="VXO21" s="28"/>
      <c r="VXP21" s="28"/>
      <c r="VXQ21" s="28"/>
      <c r="VXR21" s="28"/>
      <c r="VXS21" s="28"/>
      <c r="VXT21" s="28"/>
      <c r="VXU21" s="28"/>
      <c r="VXV21" s="28"/>
      <c r="VXW21" s="28"/>
      <c r="VXX21" s="28"/>
      <c r="VXY21" s="28"/>
      <c r="VXZ21" s="28"/>
      <c r="VYA21" s="28"/>
      <c r="VYB21" s="28"/>
      <c r="VYC21" s="28"/>
      <c r="VYD21" s="28"/>
      <c r="VYE21" s="28"/>
      <c r="VYF21" s="28"/>
      <c r="VYG21" s="28"/>
      <c r="VYH21" s="28"/>
      <c r="VYI21" s="28"/>
      <c r="VYJ21" s="28"/>
      <c r="VYK21" s="28"/>
      <c r="VYL21" s="28"/>
      <c r="VYM21" s="28"/>
      <c r="VYN21" s="28"/>
      <c r="VYO21" s="28"/>
      <c r="VYP21" s="28"/>
      <c r="VYQ21" s="28"/>
      <c r="VYR21" s="28"/>
      <c r="VYS21" s="28"/>
      <c r="VYT21" s="28"/>
      <c r="VYU21" s="28"/>
      <c r="VYV21" s="28"/>
      <c r="VYW21" s="28"/>
      <c r="VYX21" s="28"/>
      <c r="VYY21" s="28"/>
      <c r="VYZ21" s="28"/>
      <c r="VZA21" s="28"/>
      <c r="VZB21" s="28"/>
      <c r="VZC21" s="28"/>
      <c r="VZD21" s="28"/>
      <c r="VZE21" s="28"/>
      <c r="VZF21" s="28"/>
      <c r="VZG21" s="28"/>
      <c r="VZH21" s="28"/>
      <c r="VZI21" s="28"/>
      <c r="VZJ21" s="28"/>
      <c r="VZK21" s="28"/>
      <c r="VZL21" s="28"/>
      <c r="VZM21" s="28"/>
      <c r="VZN21" s="28"/>
      <c r="VZO21" s="28"/>
      <c r="VZP21" s="28"/>
      <c r="VZQ21" s="28"/>
      <c r="VZR21" s="28"/>
      <c r="VZS21" s="28"/>
      <c r="VZT21" s="28"/>
      <c r="VZU21" s="28"/>
      <c r="VZV21" s="28"/>
      <c r="VZW21" s="28"/>
      <c r="VZX21" s="28"/>
      <c r="VZY21" s="28"/>
      <c r="VZZ21" s="28"/>
      <c r="WAA21" s="28"/>
      <c r="WAB21" s="28"/>
      <c r="WAC21" s="28"/>
      <c r="WAD21" s="28"/>
      <c r="WAE21" s="28"/>
      <c r="WAF21" s="28"/>
      <c r="WAG21" s="28"/>
      <c r="WAH21" s="28"/>
      <c r="WAI21" s="28"/>
      <c r="WAJ21" s="28"/>
      <c r="WAK21" s="28"/>
      <c r="WAL21" s="28"/>
      <c r="WAM21" s="28"/>
      <c r="WAN21" s="28"/>
      <c r="WAO21" s="28"/>
      <c r="WAP21" s="28"/>
      <c r="WAQ21" s="28"/>
      <c r="WAR21" s="28"/>
      <c r="WAS21" s="28"/>
      <c r="WAT21" s="28"/>
      <c r="WAU21" s="28"/>
      <c r="WAV21" s="28"/>
      <c r="WAW21" s="28"/>
      <c r="WAX21" s="28"/>
      <c r="WAY21" s="28"/>
      <c r="WAZ21" s="28"/>
      <c r="WBA21" s="28"/>
      <c r="WBB21" s="28"/>
      <c r="WBC21" s="28"/>
      <c r="WBD21" s="28"/>
      <c r="WBE21" s="28"/>
      <c r="WBF21" s="28"/>
      <c r="WBG21" s="28"/>
      <c r="WBH21" s="28"/>
      <c r="WBI21" s="28"/>
      <c r="WBJ21" s="28"/>
      <c r="WBK21" s="28"/>
      <c r="WBL21" s="28"/>
      <c r="WBM21" s="28"/>
      <c r="WBN21" s="28"/>
      <c r="WBO21" s="28"/>
      <c r="WBP21" s="28"/>
      <c r="WBQ21" s="28"/>
      <c r="WBR21" s="28"/>
      <c r="WBS21" s="28"/>
      <c r="WBT21" s="28"/>
      <c r="WBU21" s="28"/>
      <c r="WBV21" s="28"/>
      <c r="WBW21" s="28"/>
      <c r="WBX21" s="28"/>
      <c r="WBY21" s="28"/>
      <c r="WBZ21" s="28"/>
      <c r="WCA21" s="28"/>
      <c r="WCB21" s="28"/>
      <c r="WCC21" s="28"/>
      <c r="WCD21" s="28"/>
      <c r="WCE21" s="28"/>
      <c r="WCF21" s="28"/>
      <c r="WCG21" s="28"/>
      <c r="WCH21" s="28"/>
      <c r="WCI21" s="28"/>
      <c r="WCJ21" s="28"/>
      <c r="WCK21" s="28"/>
      <c r="WCL21" s="28"/>
      <c r="WCM21" s="28"/>
      <c r="WCN21" s="28"/>
      <c r="WCO21" s="28"/>
      <c r="WCP21" s="28"/>
      <c r="WCQ21" s="28"/>
      <c r="WCR21" s="28"/>
      <c r="WCS21" s="28"/>
      <c r="WCT21" s="28"/>
      <c r="WCU21" s="28"/>
      <c r="WCV21" s="28"/>
      <c r="WCW21" s="28"/>
      <c r="WCX21" s="28"/>
      <c r="WCY21" s="28"/>
      <c r="WCZ21" s="28"/>
      <c r="WDA21" s="28"/>
      <c r="WDB21" s="28"/>
      <c r="WDC21" s="28"/>
      <c r="WDD21" s="28"/>
      <c r="WDE21" s="28"/>
      <c r="WDF21" s="28"/>
      <c r="WDG21" s="28"/>
      <c r="WDH21" s="28"/>
      <c r="WDI21" s="28"/>
      <c r="WDJ21" s="28"/>
      <c r="WDK21" s="28"/>
      <c r="WDL21" s="28"/>
      <c r="WDM21" s="28"/>
      <c r="WDN21" s="28"/>
      <c r="WDO21" s="28"/>
      <c r="WDP21" s="28"/>
      <c r="WDQ21" s="28"/>
      <c r="WDR21" s="28"/>
      <c r="WDS21" s="28"/>
      <c r="WDT21" s="28"/>
      <c r="WDU21" s="28"/>
      <c r="WDV21" s="28"/>
      <c r="WDW21" s="28"/>
      <c r="WDX21" s="28"/>
      <c r="WDY21" s="28"/>
      <c r="WDZ21" s="28"/>
      <c r="WEA21" s="28"/>
      <c r="WEB21" s="28"/>
      <c r="WEC21" s="28"/>
      <c r="WED21" s="28"/>
      <c r="WEE21" s="28"/>
      <c r="WEF21" s="28"/>
      <c r="WEG21" s="28"/>
      <c r="WEH21" s="28"/>
      <c r="WEI21" s="28"/>
      <c r="WEJ21" s="28"/>
      <c r="WEK21" s="28"/>
      <c r="WEL21" s="28"/>
      <c r="WEM21" s="28"/>
      <c r="WEN21" s="28"/>
      <c r="WEO21" s="28"/>
      <c r="WEP21" s="28"/>
      <c r="WEQ21" s="28"/>
      <c r="WER21" s="28"/>
      <c r="WES21" s="28"/>
      <c r="WET21" s="28"/>
      <c r="WEU21" s="28"/>
      <c r="WEV21" s="28"/>
      <c r="WEW21" s="28"/>
      <c r="WEX21" s="28"/>
      <c r="WEY21" s="28"/>
      <c r="WEZ21" s="28"/>
      <c r="WFA21" s="28"/>
      <c r="WFB21" s="28"/>
      <c r="WFC21" s="28"/>
      <c r="WFD21" s="28"/>
      <c r="WFE21" s="28"/>
      <c r="WFF21" s="28"/>
      <c r="WFG21" s="28"/>
      <c r="WFH21" s="28"/>
      <c r="WFI21" s="28"/>
      <c r="WFJ21" s="28"/>
      <c r="WFK21" s="28"/>
      <c r="WFL21" s="28"/>
      <c r="WFM21" s="28"/>
      <c r="WFN21" s="28"/>
      <c r="WFO21" s="28"/>
      <c r="WFP21" s="28"/>
      <c r="WFQ21" s="28"/>
      <c r="WFR21" s="28"/>
      <c r="WFS21" s="28"/>
      <c r="WFT21" s="28"/>
      <c r="WFU21" s="28"/>
      <c r="WFV21" s="28"/>
      <c r="WFW21" s="28"/>
      <c r="WFX21" s="28"/>
      <c r="WFY21" s="28"/>
      <c r="WFZ21" s="28"/>
      <c r="WGA21" s="28"/>
      <c r="WGB21" s="28"/>
      <c r="WGC21" s="28"/>
      <c r="WGD21" s="28"/>
      <c r="WGE21" s="28"/>
      <c r="WGF21" s="28"/>
      <c r="WGG21" s="28"/>
      <c r="WGH21" s="28"/>
      <c r="WGI21" s="28"/>
      <c r="WGJ21" s="28"/>
      <c r="WGK21" s="28"/>
      <c r="WGL21" s="28"/>
      <c r="WGM21" s="28"/>
      <c r="WGN21" s="28"/>
      <c r="WGO21" s="28"/>
      <c r="WGP21" s="28"/>
      <c r="WGQ21" s="28"/>
      <c r="WGR21" s="28"/>
      <c r="WGS21" s="28"/>
      <c r="WGT21" s="28"/>
      <c r="WGU21" s="28"/>
      <c r="WGV21" s="28"/>
      <c r="WGW21" s="28"/>
      <c r="WGX21" s="28"/>
      <c r="WGY21" s="28"/>
      <c r="WGZ21" s="28"/>
      <c r="WHA21" s="28"/>
      <c r="WHB21" s="28"/>
      <c r="WHC21" s="28"/>
      <c r="WHD21" s="28"/>
      <c r="WHE21" s="28"/>
      <c r="WHF21" s="28"/>
      <c r="WHG21" s="28"/>
      <c r="WHH21" s="28"/>
      <c r="WHI21" s="28"/>
      <c r="WHJ21" s="28"/>
      <c r="WHK21" s="28"/>
      <c r="WHL21" s="28"/>
      <c r="WHM21" s="28"/>
      <c r="WHN21" s="28"/>
      <c r="WHO21" s="28"/>
      <c r="WHP21" s="28"/>
      <c r="WHQ21" s="28"/>
      <c r="WHR21" s="28"/>
      <c r="WHS21" s="28"/>
      <c r="WHT21" s="28"/>
      <c r="WHU21" s="28"/>
      <c r="WHV21" s="28"/>
      <c r="WHW21" s="28"/>
      <c r="WHX21" s="28"/>
      <c r="WHY21" s="28"/>
      <c r="WHZ21" s="28"/>
      <c r="WIA21" s="28"/>
      <c r="WIB21" s="28"/>
      <c r="WIC21" s="28"/>
      <c r="WID21" s="28"/>
      <c r="WIE21" s="28"/>
      <c r="WIF21" s="28"/>
      <c r="WIG21" s="28"/>
      <c r="WIH21" s="28"/>
      <c r="WII21" s="28"/>
      <c r="WIJ21" s="28"/>
      <c r="WIK21" s="28"/>
      <c r="WIL21" s="28"/>
      <c r="WIM21" s="28"/>
      <c r="WIN21" s="28"/>
      <c r="WIO21" s="28"/>
      <c r="WIP21" s="28"/>
      <c r="WIQ21" s="28"/>
      <c r="WIR21" s="28"/>
      <c r="WIS21" s="28"/>
      <c r="WIT21" s="28"/>
      <c r="WIU21" s="28"/>
      <c r="WIV21" s="28"/>
      <c r="WIW21" s="28"/>
      <c r="WIX21" s="28"/>
      <c r="WIY21" s="28"/>
      <c r="WIZ21" s="28"/>
      <c r="WJA21" s="28"/>
      <c r="WJB21" s="28"/>
      <c r="WJC21" s="28"/>
      <c r="WJD21" s="28"/>
      <c r="WJE21" s="28"/>
      <c r="WJF21" s="28"/>
      <c r="WJG21" s="28"/>
      <c r="WJH21" s="28"/>
      <c r="WJI21" s="28"/>
      <c r="WJJ21" s="28"/>
      <c r="WJK21" s="28"/>
      <c r="WJL21" s="28"/>
      <c r="WJM21" s="28"/>
      <c r="WJN21" s="28"/>
      <c r="WJO21" s="28"/>
      <c r="WJP21" s="28"/>
      <c r="WJQ21" s="28"/>
      <c r="WJR21" s="28"/>
      <c r="WJS21" s="28"/>
      <c r="WJT21" s="28"/>
      <c r="WJU21" s="28"/>
      <c r="WJV21" s="28"/>
      <c r="WJW21" s="28"/>
      <c r="WJX21" s="28"/>
      <c r="WJY21" s="28"/>
      <c r="WJZ21" s="28"/>
      <c r="WKA21" s="28"/>
      <c r="WKB21" s="28"/>
      <c r="WKC21" s="28"/>
      <c r="WKD21" s="28"/>
      <c r="WKE21" s="28"/>
      <c r="WKF21" s="28"/>
      <c r="WKG21" s="28"/>
      <c r="WKH21" s="28"/>
      <c r="WKI21" s="28"/>
      <c r="WKJ21" s="28"/>
      <c r="WKK21" s="28"/>
      <c r="WKL21" s="28"/>
      <c r="WKM21" s="28"/>
      <c r="WKN21" s="28"/>
      <c r="WKO21" s="28"/>
      <c r="WKP21" s="28"/>
      <c r="WKQ21" s="28"/>
      <c r="WKR21" s="28"/>
      <c r="WKS21" s="28"/>
      <c r="WKT21" s="28"/>
      <c r="WKU21" s="28"/>
      <c r="WKV21" s="28"/>
      <c r="WKW21" s="28"/>
      <c r="WKX21" s="28"/>
      <c r="WKY21" s="28"/>
      <c r="WKZ21" s="28"/>
      <c r="WLA21" s="28"/>
      <c r="WLB21" s="28"/>
      <c r="WLC21" s="28"/>
      <c r="WLD21" s="28"/>
      <c r="WLE21" s="28"/>
      <c r="WLF21" s="28"/>
      <c r="WLG21" s="28"/>
      <c r="WLH21" s="28"/>
      <c r="WLI21" s="28"/>
      <c r="WLJ21" s="28"/>
      <c r="WLK21" s="28"/>
      <c r="WLL21" s="28"/>
      <c r="WLM21" s="28"/>
      <c r="WLN21" s="28"/>
      <c r="WLO21" s="28"/>
      <c r="WLP21" s="28"/>
      <c r="WLQ21" s="28"/>
      <c r="WLR21" s="28"/>
      <c r="WLS21" s="28"/>
      <c r="WLT21" s="28"/>
      <c r="WLU21" s="28"/>
      <c r="WLV21" s="28"/>
      <c r="WLW21" s="28"/>
      <c r="WLX21" s="28"/>
      <c r="WLY21" s="28"/>
      <c r="WLZ21" s="28"/>
      <c r="WMA21" s="28"/>
      <c r="WMB21" s="28"/>
      <c r="WMC21" s="28"/>
      <c r="WMD21" s="28"/>
      <c r="WME21" s="28"/>
      <c r="WMF21" s="28"/>
      <c r="WMG21" s="28"/>
      <c r="WMH21" s="28"/>
      <c r="WMI21" s="28"/>
      <c r="WMJ21" s="28"/>
      <c r="WMK21" s="28"/>
      <c r="WML21" s="28"/>
      <c r="WMM21" s="28"/>
      <c r="WMN21" s="28"/>
      <c r="WMO21" s="28"/>
      <c r="WMP21" s="28"/>
      <c r="WMQ21" s="28"/>
      <c r="WMR21" s="28"/>
      <c r="WMS21" s="28"/>
      <c r="WMT21" s="28"/>
      <c r="WMU21" s="28"/>
      <c r="WMV21" s="28"/>
      <c r="WMW21" s="28"/>
      <c r="WMX21" s="28"/>
      <c r="WMY21" s="28"/>
      <c r="WMZ21" s="28"/>
      <c r="WNA21" s="28"/>
      <c r="WNB21" s="28"/>
      <c r="WNC21" s="28"/>
      <c r="WND21" s="28"/>
      <c r="WNE21" s="28"/>
      <c r="WNF21" s="28"/>
      <c r="WNG21" s="28"/>
      <c r="WNH21" s="28"/>
      <c r="WNI21" s="28"/>
      <c r="WNJ21" s="28"/>
      <c r="WNK21" s="28"/>
      <c r="WNL21" s="28"/>
      <c r="WNM21" s="28"/>
      <c r="WNN21" s="28"/>
      <c r="WNO21" s="28"/>
      <c r="WNP21" s="28"/>
      <c r="WNQ21" s="28"/>
      <c r="WNR21" s="28"/>
      <c r="WNS21" s="28"/>
      <c r="WNT21" s="28"/>
      <c r="WNU21" s="28"/>
      <c r="WNV21" s="28"/>
      <c r="WNW21" s="28"/>
      <c r="WNX21" s="28"/>
      <c r="WNY21" s="28"/>
      <c r="WNZ21" s="28"/>
      <c r="WOA21" s="28"/>
      <c r="WOB21" s="28"/>
      <c r="WOC21" s="28"/>
      <c r="WOD21" s="28"/>
      <c r="WOE21" s="28"/>
      <c r="WOF21" s="28"/>
      <c r="WOG21" s="28"/>
      <c r="WOH21" s="28"/>
      <c r="WOI21" s="28"/>
      <c r="WOJ21" s="28"/>
      <c r="WOK21" s="28"/>
      <c r="WOL21" s="28"/>
      <c r="WOM21" s="28"/>
      <c r="WON21" s="28"/>
      <c r="WOO21" s="28"/>
      <c r="WOP21" s="28"/>
      <c r="WOQ21" s="28"/>
      <c r="WOR21" s="28"/>
      <c r="WOS21" s="28"/>
      <c r="WOT21" s="28"/>
      <c r="WOU21" s="28"/>
      <c r="WOV21" s="28"/>
      <c r="WOW21" s="28"/>
      <c r="WOX21" s="28"/>
      <c r="WOY21" s="28"/>
      <c r="WOZ21" s="28"/>
      <c r="WPA21" s="28"/>
      <c r="WPB21" s="28"/>
      <c r="WPC21" s="28"/>
      <c r="WPD21" s="28"/>
      <c r="WPE21" s="28"/>
      <c r="WPF21" s="28"/>
      <c r="WPG21" s="28"/>
      <c r="WPH21" s="28"/>
      <c r="WPI21" s="28"/>
      <c r="WPJ21" s="28"/>
      <c r="WPK21" s="28"/>
      <c r="WPL21" s="28"/>
      <c r="WPM21" s="28"/>
      <c r="WPN21" s="28"/>
      <c r="WPO21" s="28"/>
      <c r="WPP21" s="28"/>
      <c r="WPQ21" s="28"/>
      <c r="WPR21" s="28"/>
      <c r="WPS21" s="28"/>
      <c r="WPT21" s="28"/>
      <c r="WPU21" s="28"/>
      <c r="WPV21" s="28"/>
      <c r="WPW21" s="28"/>
      <c r="WPX21" s="28"/>
      <c r="WPY21" s="28"/>
      <c r="WPZ21" s="28"/>
      <c r="WQA21" s="28"/>
      <c r="WQB21" s="28"/>
      <c r="WQC21" s="28"/>
      <c r="WQD21" s="28"/>
      <c r="WQE21" s="28"/>
      <c r="WQF21" s="28"/>
      <c r="WQG21" s="28"/>
      <c r="WQH21" s="28"/>
      <c r="WQI21" s="28"/>
      <c r="WQJ21" s="28"/>
      <c r="WQK21" s="28"/>
      <c r="WQL21" s="28"/>
      <c r="WQM21" s="28"/>
      <c r="WQN21" s="28"/>
      <c r="WQO21" s="28"/>
      <c r="WQP21" s="28"/>
      <c r="WQQ21" s="28"/>
      <c r="WQR21" s="28"/>
      <c r="WQS21" s="28"/>
      <c r="WQT21" s="28"/>
      <c r="WQU21" s="28"/>
      <c r="WQV21" s="28"/>
      <c r="WQW21" s="28"/>
      <c r="WQX21" s="28"/>
      <c r="WQY21" s="28"/>
      <c r="WQZ21" s="28"/>
      <c r="WRA21" s="28"/>
      <c r="WRB21" s="28"/>
      <c r="WRC21" s="28"/>
      <c r="WRD21" s="28"/>
      <c r="WRE21" s="28"/>
      <c r="WRF21" s="28"/>
      <c r="WRG21" s="28"/>
      <c r="WRH21" s="28"/>
      <c r="WRI21" s="28"/>
      <c r="WRJ21" s="28"/>
      <c r="WRK21" s="28"/>
      <c r="WRL21" s="28"/>
      <c r="WRM21" s="28"/>
      <c r="WRN21" s="28"/>
      <c r="WRO21" s="28"/>
      <c r="WRP21" s="28"/>
      <c r="WRQ21" s="28"/>
      <c r="WRR21" s="28"/>
      <c r="WRS21" s="28"/>
      <c r="WRT21" s="28"/>
      <c r="WRU21" s="28"/>
      <c r="WRV21" s="28"/>
      <c r="WRW21" s="28"/>
      <c r="WRX21" s="28"/>
      <c r="WRY21" s="28"/>
      <c r="WRZ21" s="28"/>
      <c r="WSA21" s="28"/>
      <c r="WSB21" s="28"/>
      <c r="WSC21" s="28"/>
      <c r="WSD21" s="28"/>
      <c r="WSE21" s="28"/>
      <c r="WSF21" s="28"/>
      <c r="WSG21" s="28"/>
      <c r="WSH21" s="28"/>
      <c r="WSI21" s="28"/>
      <c r="WSJ21" s="28"/>
      <c r="WSK21" s="28"/>
      <c r="WSL21" s="28"/>
      <c r="WSM21" s="28"/>
      <c r="WSN21" s="28"/>
      <c r="WSO21" s="28"/>
      <c r="WSP21" s="28"/>
      <c r="WSQ21" s="28"/>
      <c r="WSR21" s="28"/>
      <c r="WSS21" s="28"/>
      <c r="WST21" s="28"/>
      <c r="WSU21" s="28"/>
      <c r="WSV21" s="28"/>
      <c r="WSW21" s="28"/>
      <c r="WSX21" s="28"/>
      <c r="WSY21" s="28"/>
      <c r="WSZ21" s="28"/>
      <c r="WTA21" s="28"/>
      <c r="WTB21" s="28"/>
      <c r="WTC21" s="28"/>
      <c r="WTD21" s="28"/>
      <c r="WTE21" s="28"/>
      <c r="WTF21" s="28"/>
      <c r="WTG21" s="28"/>
      <c r="WTH21" s="28"/>
      <c r="WTI21" s="28"/>
      <c r="WTJ21" s="28"/>
      <c r="WTK21" s="28"/>
      <c r="WTL21" s="28"/>
      <c r="WTM21" s="28"/>
      <c r="WTN21" s="28"/>
      <c r="WTO21" s="28"/>
      <c r="WTP21" s="28"/>
      <c r="WTQ21" s="28"/>
      <c r="WTR21" s="28"/>
      <c r="WTS21" s="28"/>
      <c r="WTT21" s="28"/>
      <c r="WTU21" s="28"/>
      <c r="WTV21" s="28"/>
      <c r="WTW21" s="28"/>
      <c r="WTX21" s="28"/>
      <c r="WTY21" s="28"/>
      <c r="WTZ21" s="28"/>
      <c r="WUA21" s="28"/>
      <c r="WUB21" s="28"/>
      <c r="WUC21" s="28"/>
      <c r="WUD21" s="28"/>
      <c r="WUE21" s="28"/>
      <c r="WUF21" s="28"/>
      <c r="WUG21" s="28"/>
      <c r="WUH21" s="28"/>
      <c r="WUI21" s="28"/>
      <c r="WUJ21" s="28"/>
      <c r="WUK21" s="28"/>
      <c r="WUL21" s="28"/>
      <c r="WUM21" s="28"/>
      <c r="WUN21" s="28"/>
      <c r="WUO21" s="28"/>
      <c r="WUP21" s="28"/>
      <c r="WUQ21" s="28"/>
      <c r="WUR21" s="28"/>
      <c r="WUS21" s="28"/>
      <c r="WUT21" s="28"/>
      <c r="WUU21" s="28"/>
      <c r="WUV21" s="28"/>
      <c r="WUW21" s="28"/>
      <c r="WUX21" s="28"/>
      <c r="WUY21" s="28"/>
      <c r="WUZ21" s="28"/>
      <c r="WVA21" s="28"/>
      <c r="WVB21" s="28"/>
      <c r="WVC21" s="28"/>
      <c r="WVD21" s="28"/>
      <c r="WVE21" s="28"/>
      <c r="WVF21" s="28"/>
      <c r="WVG21" s="28"/>
      <c r="WVH21" s="28"/>
      <c r="WVI21" s="28"/>
      <c r="WVJ21" s="28"/>
      <c r="WVK21" s="28"/>
      <c r="WVL21" s="28"/>
      <c r="WVM21" s="28"/>
      <c r="WVN21" s="28"/>
      <c r="WVO21" s="28"/>
      <c r="WVP21" s="28"/>
      <c r="WVQ21" s="28"/>
      <c r="WVR21" s="28"/>
      <c r="WVS21" s="28"/>
      <c r="WVT21" s="28"/>
      <c r="WVU21" s="28"/>
      <c r="WVV21" s="28"/>
      <c r="WVW21" s="28"/>
      <c r="WVX21" s="28"/>
      <c r="WVY21" s="28"/>
      <c r="WVZ21" s="28"/>
      <c r="WWA21" s="28"/>
      <c r="WWB21" s="28"/>
      <c r="WWC21" s="28"/>
      <c r="WWD21" s="28"/>
      <c r="WWE21" s="28"/>
      <c r="WWF21" s="28"/>
      <c r="WWG21" s="28"/>
      <c r="WWH21" s="28"/>
      <c r="WWI21" s="28"/>
      <c r="WWJ21" s="28"/>
      <c r="WWK21" s="28"/>
      <c r="WWL21" s="28"/>
      <c r="WWM21" s="28"/>
      <c r="WWN21" s="28"/>
      <c r="WWO21" s="28"/>
      <c r="WWP21" s="28"/>
      <c r="WWQ21" s="28"/>
      <c r="WWR21" s="28"/>
      <c r="WWS21" s="28"/>
      <c r="WWT21" s="28"/>
      <c r="WWU21" s="28"/>
      <c r="WWV21" s="28"/>
      <c r="WWW21" s="28"/>
      <c r="WWX21" s="28"/>
      <c r="WWY21" s="28"/>
      <c r="WWZ21" s="28"/>
      <c r="WXA21" s="28"/>
      <c r="WXB21" s="28"/>
      <c r="WXC21" s="28"/>
      <c r="WXD21" s="28"/>
      <c r="WXE21" s="28"/>
      <c r="WXF21" s="28"/>
      <c r="WXG21" s="28"/>
      <c r="WXH21" s="28"/>
      <c r="WXI21" s="28"/>
      <c r="WXJ21" s="28"/>
      <c r="WXK21" s="28"/>
      <c r="WXL21" s="28"/>
      <c r="WXM21" s="28"/>
      <c r="WXN21" s="28"/>
      <c r="WXO21" s="28"/>
      <c r="WXP21" s="28"/>
      <c r="WXQ21" s="28"/>
      <c r="WXR21" s="28"/>
      <c r="WXS21" s="28"/>
      <c r="WXT21" s="28"/>
      <c r="WXU21" s="28"/>
      <c r="WXV21" s="28"/>
      <c r="WXW21" s="28"/>
      <c r="WXX21" s="28"/>
      <c r="WXY21" s="28"/>
      <c r="WXZ21" s="28"/>
      <c r="WYA21" s="28"/>
      <c r="WYB21" s="28"/>
      <c r="WYC21" s="28"/>
      <c r="WYD21" s="28"/>
      <c r="WYE21" s="28"/>
      <c r="WYF21" s="28"/>
      <c r="WYG21" s="28"/>
      <c r="WYH21" s="28"/>
      <c r="WYI21" s="28"/>
      <c r="WYJ21" s="28"/>
      <c r="WYK21" s="28"/>
      <c r="WYL21" s="28"/>
      <c r="WYM21" s="28"/>
      <c r="WYN21" s="28"/>
      <c r="WYO21" s="28"/>
      <c r="WYP21" s="28"/>
      <c r="WYQ21" s="28"/>
      <c r="WYR21" s="28"/>
      <c r="WYS21" s="28"/>
      <c r="WYT21" s="28"/>
      <c r="WYU21" s="28"/>
      <c r="WYV21" s="28"/>
      <c r="WYW21" s="28"/>
      <c r="WYX21" s="28"/>
      <c r="WYY21" s="28"/>
      <c r="WYZ21" s="28"/>
      <c r="WZA21" s="28"/>
      <c r="WZB21" s="28"/>
      <c r="WZC21" s="28"/>
      <c r="WZD21" s="28"/>
      <c r="WZE21" s="28"/>
      <c r="WZF21" s="28"/>
      <c r="WZG21" s="28"/>
      <c r="WZH21" s="28"/>
      <c r="WZI21" s="28"/>
      <c r="WZJ21" s="28"/>
      <c r="WZK21" s="28"/>
      <c r="WZL21" s="28"/>
      <c r="WZM21" s="28"/>
      <c r="WZN21" s="28"/>
      <c r="WZO21" s="28"/>
      <c r="WZP21" s="28"/>
      <c r="WZQ21" s="28"/>
      <c r="WZR21" s="28"/>
      <c r="WZS21" s="28"/>
      <c r="WZT21" s="28"/>
      <c r="WZU21" s="28"/>
      <c r="WZV21" s="28"/>
      <c r="WZW21" s="28"/>
      <c r="WZX21" s="28"/>
      <c r="WZY21" s="28"/>
      <c r="WZZ21" s="28"/>
      <c r="XAA21" s="28"/>
      <c r="XAB21" s="28"/>
      <c r="XAC21" s="28"/>
      <c r="XAD21" s="28"/>
      <c r="XAE21" s="28"/>
      <c r="XAF21" s="28"/>
      <c r="XAG21" s="28"/>
      <c r="XAH21" s="28"/>
      <c r="XAI21" s="28"/>
      <c r="XAJ21" s="28"/>
      <c r="XAK21" s="28"/>
      <c r="XAL21" s="28"/>
      <c r="XAM21" s="28"/>
      <c r="XAN21" s="28"/>
      <c r="XAO21" s="28"/>
      <c r="XAP21" s="28"/>
      <c r="XAQ21" s="28"/>
      <c r="XAR21" s="28"/>
      <c r="XAS21" s="28"/>
      <c r="XAT21" s="28"/>
      <c r="XAU21" s="28"/>
      <c r="XAV21" s="28"/>
      <c r="XAW21" s="28"/>
      <c r="XAX21" s="28"/>
      <c r="XAY21" s="28"/>
      <c r="XAZ21" s="28"/>
      <c r="XBA21" s="28"/>
      <c r="XBB21" s="28"/>
      <c r="XBC21" s="28"/>
      <c r="XBD21" s="28"/>
      <c r="XBE21" s="28"/>
      <c r="XBF21" s="28"/>
      <c r="XBG21" s="28"/>
      <c r="XBH21" s="28"/>
      <c r="XBI21" s="28"/>
      <c r="XBJ21" s="28"/>
      <c r="XBK21" s="28"/>
      <c r="XBL21" s="28"/>
      <c r="XBM21" s="28"/>
      <c r="XBN21" s="28"/>
      <c r="XBO21" s="28"/>
      <c r="XBP21" s="28"/>
      <c r="XBQ21" s="28"/>
      <c r="XBR21" s="28"/>
      <c r="XBS21" s="28"/>
      <c r="XBT21" s="28"/>
      <c r="XBU21" s="28"/>
      <c r="XBV21" s="28"/>
      <c r="XBW21" s="28"/>
      <c r="XBX21" s="28"/>
      <c r="XBY21" s="28"/>
      <c r="XBZ21" s="28"/>
      <c r="XCA21" s="28"/>
      <c r="XCB21" s="28"/>
      <c r="XCC21" s="28"/>
      <c r="XCD21" s="28"/>
      <c r="XCE21" s="28"/>
      <c r="XCF21" s="28"/>
      <c r="XCG21" s="28"/>
      <c r="XCH21" s="28"/>
      <c r="XCI21" s="28"/>
      <c r="XCJ21" s="28"/>
      <c r="XCK21" s="28"/>
      <c r="XCL21" s="28"/>
      <c r="XCM21" s="28"/>
      <c r="XCN21" s="28"/>
      <c r="XCO21" s="28"/>
      <c r="XCP21" s="28"/>
      <c r="XCQ21" s="28"/>
      <c r="XCR21" s="28"/>
      <c r="XCS21" s="28"/>
      <c r="XCT21" s="28"/>
      <c r="XCU21" s="28"/>
      <c r="XCV21" s="28"/>
      <c r="XCW21" s="28"/>
      <c r="XCX21" s="28"/>
      <c r="XCY21" s="28"/>
      <c r="XCZ21" s="28"/>
      <c r="XDA21" s="28"/>
      <c r="XDB21" s="28"/>
      <c r="XDC21" s="28"/>
      <c r="XDD21" s="28"/>
      <c r="XDE21" s="28"/>
      <c r="XDF21" s="28"/>
      <c r="XDG21" s="28"/>
      <c r="XDH21" s="28"/>
      <c r="XDI21" s="28"/>
      <c r="XDJ21" s="28"/>
      <c r="XDK21" s="28"/>
      <c r="XDL21" s="28"/>
      <c r="XDM21" s="28"/>
      <c r="XDN21" s="28"/>
      <c r="XDO21" s="28"/>
      <c r="XDP21" s="28"/>
      <c r="XDQ21" s="28"/>
      <c r="XDR21" s="28"/>
      <c r="XDS21" s="28"/>
      <c r="XDT21" s="28"/>
      <c r="XDU21" s="28"/>
      <c r="XDV21" s="28"/>
      <c r="XDW21" s="28"/>
      <c r="XDX21" s="28"/>
      <c r="XDY21" s="28"/>
    </row>
    <row r="22" customHeight="1" spans="1:20">
      <c r="A22" s="24"/>
      <c r="B22" s="24"/>
      <c r="C22" s="24">
        <v>136714</v>
      </c>
      <c r="D22" s="21" t="s">
        <v>23</v>
      </c>
      <c r="E22" s="21" t="str">
        <f t="shared" si="0"/>
        <v>136714,</v>
      </c>
      <c r="F22" s="24" t="s">
        <v>103</v>
      </c>
      <c r="G22" s="24" t="s">
        <v>104</v>
      </c>
      <c r="H22" s="24" t="s">
        <v>105</v>
      </c>
      <c r="I22" s="16"/>
      <c r="J22" s="16"/>
      <c r="K22" s="16"/>
      <c r="L22" s="16"/>
      <c r="M22" s="16"/>
      <c r="N22" s="16"/>
      <c r="O22" s="32">
        <v>2611</v>
      </c>
      <c r="P22" s="32">
        <v>72839.0900000019</v>
      </c>
      <c r="Q22" s="32">
        <v>1717</v>
      </c>
      <c r="R22" s="32">
        <v>49091.2200000004</v>
      </c>
      <c r="S22" s="32"/>
      <c r="T22" s="32"/>
    </row>
    <row r="23" ht="27" customHeight="1" spans="1:14">
      <c r="A23" s="34" t="s">
        <v>106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46"/>
    </row>
  </sheetData>
  <mergeCells count="75">
    <mergeCell ref="A1:G1"/>
    <mergeCell ref="I1:J1"/>
    <mergeCell ref="O1:P1"/>
    <mergeCell ref="Q1:R1"/>
    <mergeCell ref="K6:M6"/>
    <mergeCell ref="K16:M16"/>
    <mergeCell ref="A23:N23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I4:I5"/>
    <mergeCell ref="I6:I9"/>
    <mergeCell ref="I11:I13"/>
    <mergeCell ref="I14:I15"/>
    <mergeCell ref="I16:I20"/>
    <mergeCell ref="I21:I22"/>
    <mergeCell ref="J4:J5"/>
    <mergeCell ref="J6:J9"/>
    <mergeCell ref="J11:J13"/>
    <mergeCell ref="J14:J15"/>
    <mergeCell ref="J16:J20"/>
    <mergeCell ref="J21:J22"/>
    <mergeCell ref="K7:K9"/>
    <mergeCell ref="K11:K12"/>
    <mergeCell ref="K14:K15"/>
    <mergeCell ref="K17:K20"/>
    <mergeCell ref="K21:K22"/>
    <mergeCell ref="L7:L9"/>
    <mergeCell ref="L11:L12"/>
    <mergeCell ref="L14:L15"/>
    <mergeCell ref="L17:L20"/>
    <mergeCell ref="L21:L22"/>
    <mergeCell ref="M7:M9"/>
    <mergeCell ref="M11:M12"/>
    <mergeCell ref="M14:M15"/>
    <mergeCell ref="M17:M20"/>
    <mergeCell ref="M21:M22"/>
    <mergeCell ref="N4:N5"/>
    <mergeCell ref="N6:N9"/>
    <mergeCell ref="N11:N13"/>
    <mergeCell ref="N14:N15"/>
    <mergeCell ref="N16:N20"/>
    <mergeCell ref="N21:N22"/>
    <mergeCell ref="S4:S5"/>
    <mergeCell ref="S6:S9"/>
    <mergeCell ref="S11:S13"/>
    <mergeCell ref="S14:S15"/>
    <mergeCell ref="S16:S20"/>
    <mergeCell ref="S21:S22"/>
    <mergeCell ref="T4:T5"/>
    <mergeCell ref="T6:T9"/>
    <mergeCell ref="T11:T13"/>
    <mergeCell ref="T14:T15"/>
    <mergeCell ref="T16:T20"/>
    <mergeCell ref="T21:T22"/>
    <mergeCell ref="U4:U5"/>
    <mergeCell ref="U6:U9"/>
    <mergeCell ref="U11:U13"/>
    <mergeCell ref="U14:U15"/>
    <mergeCell ref="U16:U20"/>
    <mergeCell ref="U21:U22"/>
    <mergeCell ref="V4:V5"/>
    <mergeCell ref="V6:V9"/>
    <mergeCell ref="V11:V13"/>
    <mergeCell ref="V14:V15"/>
    <mergeCell ref="V16:V20"/>
    <mergeCell ref="V21:V22"/>
  </mergeCells>
  <pageMargins left="0.984027777777778" right="0.75" top="0.275" bottom="0.118055555555556" header="0.118055555555556" footer="0.0777777777777778"/>
  <pageSetup paperSize="9" scale="8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I16" sqref="I16"/>
    </sheetView>
  </sheetViews>
  <sheetFormatPr defaultColWidth="9" defaultRowHeight="13.5" outlineLevelCol="6"/>
  <cols>
    <col min="1" max="1" width="9" style="1"/>
    <col min="2" max="2" width="6.125" style="1" customWidth="1"/>
    <col min="3" max="3" width="9" style="1"/>
    <col min="4" max="4" width="14.75" style="1" customWidth="1"/>
    <col min="5" max="5" width="17" style="1" customWidth="1"/>
    <col min="6" max="6" width="13.25" style="1" customWidth="1"/>
    <col min="7" max="7" width="9" style="1"/>
  </cols>
  <sheetData>
    <row r="1" spans="1:7">
      <c r="A1" s="29" t="s">
        <v>4</v>
      </c>
      <c r="B1" s="29"/>
      <c r="C1" s="29"/>
      <c r="D1" s="29" t="s">
        <v>265</v>
      </c>
      <c r="E1" s="29" t="s">
        <v>6</v>
      </c>
      <c r="F1" s="29" t="s">
        <v>7</v>
      </c>
      <c r="G1" s="29" t="s">
        <v>266</v>
      </c>
    </row>
    <row r="2" spans="1:7">
      <c r="A2" s="30">
        <v>105219</v>
      </c>
      <c r="B2" s="31" t="s">
        <v>23</v>
      </c>
      <c r="C2" s="31" t="str">
        <f t="shared" ref="C2:C22" si="0">A2&amp;B2</f>
        <v>105219,</v>
      </c>
      <c r="D2" s="31" t="s">
        <v>267</v>
      </c>
      <c r="E2" s="30" t="s">
        <v>268</v>
      </c>
      <c r="F2" s="31" t="s">
        <v>18</v>
      </c>
      <c r="G2" s="31"/>
    </row>
    <row r="3" spans="1:7">
      <c r="A3" s="30">
        <v>117372</v>
      </c>
      <c r="B3" s="31" t="s">
        <v>23</v>
      </c>
      <c r="C3" s="31" t="str">
        <f t="shared" si="0"/>
        <v>117372,</v>
      </c>
      <c r="D3" s="31" t="s">
        <v>269</v>
      </c>
      <c r="E3" s="30" t="s">
        <v>270</v>
      </c>
      <c r="F3" s="31" t="s">
        <v>18</v>
      </c>
      <c r="G3" s="31"/>
    </row>
    <row r="4" spans="1:7">
      <c r="A4" s="30">
        <v>105293</v>
      </c>
      <c r="B4" s="31" t="s">
        <v>23</v>
      </c>
      <c r="C4" s="31" t="str">
        <f t="shared" si="0"/>
        <v>105293,</v>
      </c>
      <c r="D4" s="31" t="s">
        <v>271</v>
      </c>
      <c r="E4" s="30" t="s">
        <v>272</v>
      </c>
      <c r="F4" s="31" t="s">
        <v>18</v>
      </c>
      <c r="G4" s="31" t="s">
        <v>273</v>
      </c>
    </row>
    <row r="5" spans="1:7">
      <c r="A5" s="30">
        <v>105315</v>
      </c>
      <c r="B5" s="31" t="s">
        <v>23</v>
      </c>
      <c r="C5" s="31" t="str">
        <f t="shared" si="0"/>
        <v>105315,</v>
      </c>
      <c r="D5" s="31" t="s">
        <v>274</v>
      </c>
      <c r="E5" s="30" t="s">
        <v>275</v>
      </c>
      <c r="F5" s="31" t="s">
        <v>18</v>
      </c>
      <c r="G5" s="31" t="s">
        <v>276</v>
      </c>
    </row>
    <row r="6" spans="1:7">
      <c r="A6" s="30">
        <v>105233</v>
      </c>
      <c r="B6" s="31" t="s">
        <v>23</v>
      </c>
      <c r="C6" s="31" t="str">
        <f t="shared" si="0"/>
        <v>105233,</v>
      </c>
      <c r="D6" s="31" t="s">
        <v>277</v>
      </c>
      <c r="E6" s="30" t="s">
        <v>278</v>
      </c>
      <c r="F6" s="31" t="s">
        <v>18</v>
      </c>
      <c r="G6" s="31" t="s">
        <v>273</v>
      </c>
    </row>
    <row r="7" spans="1:7">
      <c r="A7" s="30">
        <v>105229</v>
      </c>
      <c r="B7" s="31" t="s">
        <v>23</v>
      </c>
      <c r="C7" s="31" t="str">
        <f t="shared" si="0"/>
        <v>105229,</v>
      </c>
      <c r="D7" s="31" t="s">
        <v>279</v>
      </c>
      <c r="E7" s="30" t="s">
        <v>280</v>
      </c>
      <c r="F7" s="31" t="s">
        <v>18</v>
      </c>
      <c r="G7" s="31" t="s">
        <v>273</v>
      </c>
    </row>
    <row r="8" spans="1:7">
      <c r="A8" s="30">
        <v>106918</v>
      </c>
      <c r="B8" s="31" t="s">
        <v>23</v>
      </c>
      <c r="C8" s="31" t="str">
        <f t="shared" si="0"/>
        <v>106918,</v>
      </c>
      <c r="D8" s="31" t="s">
        <v>281</v>
      </c>
      <c r="E8" s="30" t="s">
        <v>282</v>
      </c>
      <c r="F8" s="31" t="s">
        <v>18</v>
      </c>
      <c r="G8" s="31" t="s">
        <v>276</v>
      </c>
    </row>
    <row r="9" spans="1:7">
      <c r="A9" s="30">
        <v>105226</v>
      </c>
      <c r="B9" s="31" t="s">
        <v>23</v>
      </c>
      <c r="C9" s="31" t="str">
        <f t="shared" si="0"/>
        <v>105226,</v>
      </c>
      <c r="D9" s="31" t="s">
        <v>283</v>
      </c>
      <c r="E9" s="30" t="s">
        <v>284</v>
      </c>
      <c r="F9" s="31" t="s">
        <v>18</v>
      </c>
      <c r="G9" s="31" t="s">
        <v>276</v>
      </c>
    </row>
    <row r="10" spans="1:7">
      <c r="A10" s="30">
        <v>117370</v>
      </c>
      <c r="B10" s="31" t="s">
        <v>23</v>
      </c>
      <c r="C10" s="31" t="str">
        <f t="shared" si="0"/>
        <v>117370,</v>
      </c>
      <c r="D10" s="31" t="s">
        <v>285</v>
      </c>
      <c r="E10" s="30" t="s">
        <v>286</v>
      </c>
      <c r="F10" s="31" t="s">
        <v>18</v>
      </c>
      <c r="G10" s="31" t="s">
        <v>276</v>
      </c>
    </row>
    <row r="11" spans="1:7">
      <c r="A11" s="30">
        <v>117371</v>
      </c>
      <c r="B11" s="31" t="s">
        <v>23</v>
      </c>
      <c r="C11" s="31" t="str">
        <f t="shared" si="0"/>
        <v>117371,</v>
      </c>
      <c r="D11" s="31" t="s">
        <v>287</v>
      </c>
      <c r="E11" s="30" t="s">
        <v>284</v>
      </c>
      <c r="F11" s="31" t="s">
        <v>18</v>
      </c>
      <c r="G11" s="31" t="s">
        <v>276</v>
      </c>
    </row>
    <row r="12" spans="1:7">
      <c r="A12" s="30">
        <v>105276</v>
      </c>
      <c r="B12" s="31" t="s">
        <v>23</v>
      </c>
      <c r="C12" s="31" t="str">
        <f t="shared" si="0"/>
        <v>105276,</v>
      </c>
      <c r="D12" s="31" t="s">
        <v>288</v>
      </c>
      <c r="E12" s="30" t="s">
        <v>289</v>
      </c>
      <c r="F12" s="31" t="s">
        <v>18</v>
      </c>
      <c r="G12" s="31" t="s">
        <v>276</v>
      </c>
    </row>
    <row r="13" spans="1:7">
      <c r="A13" s="30">
        <v>105227</v>
      </c>
      <c r="B13" s="31" t="s">
        <v>23</v>
      </c>
      <c r="C13" s="31" t="str">
        <f t="shared" si="0"/>
        <v>105227,</v>
      </c>
      <c r="D13" s="31" t="s">
        <v>290</v>
      </c>
      <c r="E13" s="30" t="s">
        <v>291</v>
      </c>
      <c r="F13" s="31" t="s">
        <v>18</v>
      </c>
      <c r="G13" s="31" t="s">
        <v>276</v>
      </c>
    </row>
    <row r="14" spans="1:7">
      <c r="A14" s="30">
        <v>105231</v>
      </c>
      <c r="B14" s="31" t="s">
        <v>23</v>
      </c>
      <c r="C14" s="31" t="str">
        <f t="shared" si="0"/>
        <v>105231,</v>
      </c>
      <c r="D14" s="31" t="s">
        <v>292</v>
      </c>
      <c r="E14" s="30" t="s">
        <v>284</v>
      </c>
      <c r="F14" s="31" t="s">
        <v>18</v>
      </c>
      <c r="G14" s="31" t="s">
        <v>276</v>
      </c>
    </row>
    <row r="15" spans="1:7">
      <c r="A15" s="30">
        <v>105224</v>
      </c>
      <c r="B15" s="31" t="s">
        <v>23</v>
      </c>
      <c r="C15" s="31" t="str">
        <f t="shared" si="0"/>
        <v>105224,</v>
      </c>
      <c r="D15" s="31" t="s">
        <v>293</v>
      </c>
      <c r="E15" s="30" t="s">
        <v>294</v>
      </c>
      <c r="F15" s="31" t="s">
        <v>18</v>
      </c>
      <c r="G15" s="31" t="s">
        <v>276</v>
      </c>
    </row>
    <row r="16" spans="1:7">
      <c r="A16" s="30">
        <v>105279</v>
      </c>
      <c r="B16" s="31" t="s">
        <v>23</v>
      </c>
      <c r="C16" s="31" t="str">
        <f t="shared" si="0"/>
        <v>105279,</v>
      </c>
      <c r="D16" s="31" t="s">
        <v>295</v>
      </c>
      <c r="E16" s="30" t="s">
        <v>284</v>
      </c>
      <c r="F16" s="31" t="s">
        <v>18</v>
      </c>
      <c r="G16" s="31" t="s">
        <v>276</v>
      </c>
    </row>
    <row r="17" spans="1:7">
      <c r="A17" s="30">
        <v>105221</v>
      </c>
      <c r="B17" s="31" t="s">
        <v>23</v>
      </c>
      <c r="C17" s="31" t="str">
        <f t="shared" si="0"/>
        <v>105221,</v>
      </c>
      <c r="D17" s="31" t="s">
        <v>296</v>
      </c>
      <c r="E17" s="30" t="s">
        <v>297</v>
      </c>
      <c r="F17" s="31" t="s">
        <v>18</v>
      </c>
      <c r="G17" s="31" t="s">
        <v>276</v>
      </c>
    </row>
    <row r="18" spans="1:7">
      <c r="A18" s="30">
        <v>130350</v>
      </c>
      <c r="B18" s="31" t="s">
        <v>23</v>
      </c>
      <c r="C18" s="31" t="str">
        <f t="shared" si="0"/>
        <v>130350,</v>
      </c>
      <c r="D18" s="31" t="s">
        <v>298</v>
      </c>
      <c r="E18" s="30" t="s">
        <v>299</v>
      </c>
      <c r="F18" s="31" t="s">
        <v>18</v>
      </c>
      <c r="G18" s="31" t="s">
        <v>276</v>
      </c>
    </row>
    <row r="19" spans="1:7">
      <c r="A19" s="30">
        <v>134407</v>
      </c>
      <c r="B19" s="31" t="s">
        <v>23</v>
      </c>
      <c r="C19" s="31" t="str">
        <f t="shared" si="0"/>
        <v>134407,</v>
      </c>
      <c r="D19" s="31" t="s">
        <v>300</v>
      </c>
      <c r="E19" s="30" t="s">
        <v>301</v>
      </c>
      <c r="F19" s="31" t="s">
        <v>18</v>
      </c>
      <c r="G19" s="31" t="s">
        <v>276</v>
      </c>
    </row>
    <row r="20" spans="1:7">
      <c r="A20" s="30">
        <v>105230</v>
      </c>
      <c r="B20" s="31" t="s">
        <v>23</v>
      </c>
      <c r="C20" s="31" t="str">
        <f t="shared" si="0"/>
        <v>105230,</v>
      </c>
      <c r="D20" s="31" t="s">
        <v>302</v>
      </c>
      <c r="E20" s="30" t="s">
        <v>303</v>
      </c>
      <c r="F20" s="31" t="s">
        <v>18</v>
      </c>
      <c r="G20" s="31" t="s">
        <v>273</v>
      </c>
    </row>
    <row r="21" spans="1:7">
      <c r="A21" s="30">
        <v>153885</v>
      </c>
      <c r="B21" s="31" t="s">
        <v>23</v>
      </c>
      <c r="C21" s="31" t="str">
        <f t="shared" si="0"/>
        <v>153885,</v>
      </c>
      <c r="D21" s="31" t="s">
        <v>269</v>
      </c>
      <c r="E21" s="30" t="s">
        <v>304</v>
      </c>
      <c r="F21" s="31" t="s">
        <v>18</v>
      </c>
      <c r="G21" s="31" t="s">
        <v>276</v>
      </c>
    </row>
    <row r="22" spans="1:7">
      <c r="A22" s="30">
        <v>177390</v>
      </c>
      <c r="B22" s="31"/>
      <c r="C22" s="31" t="str">
        <f t="shared" si="0"/>
        <v>177390</v>
      </c>
      <c r="D22" s="31" t="s">
        <v>305</v>
      </c>
      <c r="E22" s="30" t="s">
        <v>306</v>
      </c>
      <c r="F22" s="31" t="s">
        <v>18</v>
      </c>
      <c r="G22" s="31" t="s">
        <v>276</v>
      </c>
    </row>
    <row r="23" spans="1:7">
      <c r="A23" s="30"/>
      <c r="B23" s="31"/>
      <c r="C23" s="31"/>
      <c r="D23" s="31"/>
      <c r="E23" s="30"/>
      <c r="F23" s="31"/>
      <c r="G23" s="31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Q22"/>
  <sheetViews>
    <sheetView workbookViewId="0">
      <selection activeCell="G4" sqref="G4:G5"/>
    </sheetView>
  </sheetViews>
  <sheetFormatPr defaultColWidth="9" defaultRowHeight="21" customHeight="1"/>
  <cols>
    <col min="1" max="1" width="4.5" style="12" customWidth="1"/>
    <col min="2" max="2" width="9.125" style="12" customWidth="1"/>
    <col min="3" max="3" width="8.75" style="12" customWidth="1"/>
    <col min="4" max="4" width="25.25" style="12" customWidth="1"/>
    <col min="5" max="5" width="16.375" style="12" customWidth="1"/>
    <col min="6" max="6" width="19.125" style="13" customWidth="1"/>
    <col min="7" max="7" width="31.75" style="14" customWidth="1"/>
    <col min="8" max="8" width="36.875" style="10" customWidth="1"/>
    <col min="9" max="16345" width="9" style="10"/>
  </cols>
  <sheetData>
    <row r="1" ht="38" customHeight="1" spans="1:8">
      <c r="A1" s="15" t="s">
        <v>307</v>
      </c>
      <c r="B1" s="15"/>
      <c r="C1" s="15"/>
      <c r="D1" s="15"/>
      <c r="E1" s="15"/>
      <c r="F1" s="15"/>
      <c r="G1" s="16"/>
      <c r="H1" s="16"/>
    </row>
    <row r="2" s="8" customFormat="1" ht="28" customHeight="1" spans="1:8">
      <c r="A2" s="17" t="s">
        <v>2</v>
      </c>
      <c r="B2" s="17" t="s">
        <v>3</v>
      </c>
      <c r="C2" s="17" t="s">
        <v>4</v>
      </c>
      <c r="D2" s="17" t="s">
        <v>5</v>
      </c>
      <c r="E2" s="17" t="s">
        <v>6</v>
      </c>
      <c r="F2" s="17" t="s">
        <v>7</v>
      </c>
      <c r="G2" s="18" t="s">
        <v>308</v>
      </c>
      <c r="H2" s="18" t="s">
        <v>309</v>
      </c>
    </row>
    <row r="3" customHeight="1" spans="1:8">
      <c r="A3" s="19">
        <v>1</v>
      </c>
      <c r="B3" s="20" t="s">
        <v>16</v>
      </c>
      <c r="C3" s="21"/>
      <c r="D3" s="22" t="s">
        <v>17</v>
      </c>
      <c r="E3" s="21"/>
      <c r="F3" s="23" t="s">
        <v>18</v>
      </c>
      <c r="G3" s="16"/>
      <c r="H3" s="16"/>
    </row>
    <row r="4" customHeight="1" spans="1:8">
      <c r="A4" s="19"/>
      <c r="B4" s="24" t="s">
        <v>22</v>
      </c>
      <c r="C4" s="21">
        <v>1846</v>
      </c>
      <c r="D4" s="24" t="s">
        <v>24</v>
      </c>
      <c r="E4" s="24" t="s">
        <v>25</v>
      </c>
      <c r="F4" s="24" t="s">
        <v>26</v>
      </c>
      <c r="G4" s="16" t="s">
        <v>310</v>
      </c>
      <c r="H4" s="16"/>
    </row>
    <row r="5" customHeight="1" spans="1:8">
      <c r="A5" s="19">
        <v>2</v>
      </c>
      <c r="B5" s="24"/>
      <c r="C5" s="24">
        <v>47683</v>
      </c>
      <c r="D5" s="24" t="s">
        <v>24</v>
      </c>
      <c r="E5" s="24" t="s">
        <v>31</v>
      </c>
      <c r="F5" s="24" t="s">
        <v>26</v>
      </c>
      <c r="G5" s="16"/>
      <c r="H5" s="16" t="s">
        <v>311</v>
      </c>
    </row>
    <row r="6" customHeight="1" spans="1:8">
      <c r="A6" s="19">
        <v>3</v>
      </c>
      <c r="B6" s="24" t="s">
        <v>32</v>
      </c>
      <c r="C6" s="24">
        <v>118013</v>
      </c>
      <c r="D6" s="24" t="s">
        <v>33</v>
      </c>
      <c r="E6" s="24" t="s">
        <v>34</v>
      </c>
      <c r="F6" s="24" t="s">
        <v>35</v>
      </c>
      <c r="G6" s="16" t="s">
        <v>312</v>
      </c>
      <c r="H6" s="16"/>
    </row>
    <row r="7" customHeight="1" spans="1:8">
      <c r="A7" s="19"/>
      <c r="B7" s="24"/>
      <c r="C7" s="24">
        <v>171499</v>
      </c>
      <c r="D7" s="24" t="s">
        <v>39</v>
      </c>
      <c r="E7" s="24" t="s">
        <v>40</v>
      </c>
      <c r="F7" s="24" t="s">
        <v>41</v>
      </c>
      <c r="G7" s="16" t="s">
        <v>313</v>
      </c>
      <c r="H7" s="16"/>
    </row>
    <row r="8" customHeight="1" spans="1:8">
      <c r="A8" s="19"/>
      <c r="B8" s="24"/>
      <c r="C8" s="24">
        <v>134798</v>
      </c>
      <c r="D8" s="24" t="s">
        <v>42</v>
      </c>
      <c r="E8" s="24" t="s">
        <v>43</v>
      </c>
      <c r="F8" s="24" t="s">
        <v>44</v>
      </c>
      <c r="G8" s="16" t="s">
        <v>314</v>
      </c>
      <c r="H8" s="16"/>
    </row>
    <row r="9" customHeight="1" spans="1:8">
      <c r="A9" s="19"/>
      <c r="B9" s="24"/>
      <c r="C9" s="24">
        <v>175429</v>
      </c>
      <c r="D9" s="24" t="s">
        <v>46</v>
      </c>
      <c r="E9" s="24" t="s">
        <v>47</v>
      </c>
      <c r="F9" s="24" t="s">
        <v>48</v>
      </c>
      <c r="G9" s="16" t="s">
        <v>315</v>
      </c>
      <c r="H9" s="16"/>
    </row>
    <row r="10" s="9" customFormat="1" ht="30" customHeight="1" spans="1:16345">
      <c r="A10" s="19">
        <v>4</v>
      </c>
      <c r="B10" s="24" t="s">
        <v>49</v>
      </c>
      <c r="C10" s="24">
        <v>165176</v>
      </c>
      <c r="D10" s="24" t="s">
        <v>50</v>
      </c>
      <c r="E10" s="24" t="s">
        <v>51</v>
      </c>
      <c r="F10" s="24" t="s">
        <v>52</v>
      </c>
      <c r="G10" s="16" t="s">
        <v>316</v>
      </c>
      <c r="H10" s="16" t="s">
        <v>317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/>
      <c r="ANH10" s="10"/>
      <c r="ANI10" s="10"/>
      <c r="ANJ10" s="10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/>
      <c r="BAX10" s="10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10"/>
      <c r="BBL10" s="10"/>
      <c r="BBM10" s="10"/>
      <c r="BBN10" s="10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10"/>
      <c r="BCB10" s="10"/>
      <c r="BCC10" s="10"/>
      <c r="BCD10" s="10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10"/>
      <c r="BCR10" s="10"/>
      <c r="BCS10" s="10"/>
      <c r="BCT10" s="10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10"/>
      <c r="BDH10" s="10"/>
      <c r="BDI10" s="10"/>
      <c r="BDJ10" s="10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10"/>
      <c r="BDX10" s="10"/>
      <c r="BDY10" s="10"/>
      <c r="BDZ10" s="10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10"/>
      <c r="BEN10" s="10"/>
      <c r="BEO10" s="10"/>
      <c r="BEP10" s="10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10"/>
      <c r="BFD10" s="10"/>
      <c r="BFE10" s="10"/>
      <c r="BFF10" s="10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10"/>
      <c r="BFT10" s="10"/>
      <c r="BFU10" s="10"/>
      <c r="BFV10" s="10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10"/>
      <c r="BGJ10" s="10"/>
      <c r="BGK10" s="10"/>
      <c r="BGL10" s="10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10"/>
      <c r="BGZ10" s="10"/>
      <c r="BHA10" s="10"/>
      <c r="BHB10" s="10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10"/>
      <c r="BHP10" s="10"/>
      <c r="BHQ10" s="10"/>
      <c r="BHR10" s="10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10"/>
      <c r="BIF10" s="10"/>
      <c r="BIG10" s="10"/>
      <c r="BIH10" s="10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10"/>
      <c r="BIV10" s="10"/>
      <c r="BIW10" s="10"/>
      <c r="BIX10" s="10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10"/>
      <c r="BJL10" s="10"/>
      <c r="BJM10" s="10"/>
      <c r="BJN10" s="10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10"/>
      <c r="BKB10" s="10"/>
      <c r="BKC10" s="10"/>
      <c r="BKD10" s="10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10"/>
      <c r="BKR10" s="10"/>
      <c r="BKS10" s="10"/>
      <c r="BKT10" s="10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10"/>
      <c r="BLH10" s="10"/>
      <c r="BLI10" s="10"/>
      <c r="BLJ10" s="10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10"/>
      <c r="BLX10" s="10"/>
      <c r="BLY10" s="10"/>
      <c r="BLZ10" s="10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10"/>
      <c r="BMN10" s="10"/>
      <c r="BMO10" s="10"/>
      <c r="BMP10" s="10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10"/>
      <c r="BND10" s="10"/>
      <c r="BNE10" s="10"/>
      <c r="BNF10" s="10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10"/>
      <c r="BNT10" s="10"/>
      <c r="BNU10" s="10"/>
      <c r="BNV10" s="10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10"/>
      <c r="BOJ10" s="10"/>
      <c r="BOK10" s="10"/>
      <c r="BOL10" s="10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10"/>
      <c r="BOZ10" s="10"/>
      <c r="BPA10" s="10"/>
      <c r="BPB10" s="10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10"/>
      <c r="BPP10" s="10"/>
      <c r="BPQ10" s="10"/>
      <c r="BPR10" s="10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10"/>
      <c r="BQF10" s="10"/>
      <c r="BQG10" s="10"/>
      <c r="BQH10" s="10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10"/>
      <c r="BQV10" s="10"/>
      <c r="BQW10" s="10"/>
      <c r="BQX10" s="10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10"/>
      <c r="BRL10" s="10"/>
      <c r="BRM10" s="10"/>
      <c r="BRN10" s="10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10"/>
      <c r="BSB10" s="10"/>
      <c r="BSC10" s="10"/>
      <c r="BSD10" s="10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10"/>
      <c r="BSR10" s="10"/>
      <c r="BSS10" s="10"/>
      <c r="BST10" s="10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10"/>
      <c r="BTH10" s="10"/>
      <c r="BTI10" s="10"/>
      <c r="BTJ10" s="10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10"/>
      <c r="BTX10" s="10"/>
      <c r="BTY10" s="10"/>
      <c r="BTZ10" s="10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10"/>
      <c r="BUN10" s="10"/>
      <c r="BUO10" s="10"/>
      <c r="BUP10" s="10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10"/>
      <c r="BVD10" s="10"/>
      <c r="BVE10" s="10"/>
      <c r="BVF10" s="10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10"/>
      <c r="BVT10" s="10"/>
      <c r="BVU10" s="10"/>
      <c r="BVV10" s="10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10"/>
      <c r="BWJ10" s="10"/>
      <c r="BWK10" s="10"/>
      <c r="BWL10" s="10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10"/>
      <c r="BWZ10" s="10"/>
      <c r="BXA10" s="10"/>
      <c r="BXB10" s="10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10"/>
      <c r="BXP10" s="10"/>
      <c r="BXQ10" s="10"/>
      <c r="BXR10" s="10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10"/>
      <c r="BYF10" s="10"/>
      <c r="BYG10" s="10"/>
      <c r="BYH10" s="10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10"/>
      <c r="BYV10" s="10"/>
      <c r="BYW10" s="10"/>
      <c r="BYX10" s="10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10"/>
      <c r="BZL10" s="10"/>
      <c r="BZM10" s="10"/>
      <c r="BZN10" s="10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10"/>
      <c r="CAB10" s="10"/>
      <c r="CAC10" s="10"/>
      <c r="CAD10" s="10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10"/>
      <c r="CAR10" s="10"/>
      <c r="CAS10" s="10"/>
      <c r="CAT10" s="10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10"/>
      <c r="CBH10" s="10"/>
      <c r="CBI10" s="10"/>
      <c r="CBJ10" s="10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10"/>
      <c r="CBX10" s="10"/>
      <c r="CBY10" s="10"/>
      <c r="CBZ10" s="10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10"/>
      <c r="CCN10" s="10"/>
      <c r="CCO10" s="10"/>
      <c r="CCP10" s="10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10"/>
      <c r="CDD10" s="10"/>
      <c r="CDE10" s="10"/>
      <c r="CDF10" s="10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10"/>
      <c r="CDT10" s="10"/>
      <c r="CDU10" s="10"/>
      <c r="CDV10" s="10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10"/>
      <c r="CEJ10" s="10"/>
      <c r="CEK10" s="10"/>
      <c r="CEL10" s="10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10"/>
      <c r="CEZ10" s="10"/>
      <c r="CFA10" s="10"/>
      <c r="CFB10" s="10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10"/>
      <c r="CFP10" s="10"/>
      <c r="CFQ10" s="10"/>
      <c r="CFR10" s="10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10"/>
      <c r="CGF10" s="10"/>
      <c r="CGG10" s="10"/>
      <c r="CGH10" s="10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10"/>
      <c r="CGV10" s="10"/>
      <c r="CGW10" s="10"/>
      <c r="CGX10" s="10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10"/>
      <c r="CHL10" s="10"/>
      <c r="CHM10" s="10"/>
      <c r="CHN10" s="10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10"/>
      <c r="CIB10" s="10"/>
      <c r="CIC10" s="10"/>
      <c r="CID10" s="10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10"/>
      <c r="CIR10" s="10"/>
      <c r="CIS10" s="10"/>
      <c r="CIT10" s="10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10"/>
      <c r="CJH10" s="10"/>
      <c r="CJI10" s="10"/>
      <c r="CJJ10" s="10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10"/>
      <c r="CJX10" s="10"/>
      <c r="CJY10" s="10"/>
      <c r="CJZ10" s="10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10"/>
      <c r="CKN10" s="10"/>
      <c r="CKO10" s="10"/>
      <c r="CKP10" s="10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10"/>
      <c r="CLD10" s="10"/>
      <c r="CLE10" s="10"/>
      <c r="CLF10" s="10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10"/>
      <c r="CLT10" s="10"/>
      <c r="CLU10" s="10"/>
      <c r="CLV10" s="10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10"/>
      <c r="CMJ10" s="10"/>
      <c r="CMK10" s="10"/>
      <c r="CML10" s="10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10"/>
      <c r="CMZ10" s="10"/>
      <c r="CNA10" s="10"/>
      <c r="CNB10" s="10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10"/>
      <c r="CNP10" s="10"/>
      <c r="CNQ10" s="10"/>
      <c r="CNR10" s="10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10"/>
      <c r="COF10" s="10"/>
      <c r="COG10" s="10"/>
      <c r="COH10" s="10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10"/>
      <c r="COV10" s="10"/>
      <c r="COW10" s="10"/>
      <c r="COX10" s="10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10"/>
      <c r="CPL10" s="10"/>
      <c r="CPM10" s="10"/>
      <c r="CPN10" s="10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10"/>
      <c r="CQB10" s="10"/>
      <c r="CQC10" s="10"/>
      <c r="CQD10" s="10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10"/>
      <c r="CQR10" s="10"/>
      <c r="CQS10" s="10"/>
      <c r="CQT10" s="10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10"/>
      <c r="CRH10" s="10"/>
      <c r="CRI10" s="10"/>
      <c r="CRJ10" s="10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10"/>
      <c r="CRX10" s="10"/>
      <c r="CRY10" s="10"/>
      <c r="CRZ10" s="10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10"/>
      <c r="CSN10" s="10"/>
      <c r="CSO10" s="10"/>
      <c r="CSP10" s="10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10"/>
      <c r="CTD10" s="10"/>
      <c r="CTE10" s="10"/>
      <c r="CTF10" s="10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10"/>
      <c r="CTT10" s="10"/>
      <c r="CTU10" s="10"/>
      <c r="CTV10" s="10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10"/>
      <c r="CUJ10" s="10"/>
      <c r="CUK10" s="10"/>
      <c r="CUL10" s="10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10"/>
      <c r="CUZ10" s="10"/>
      <c r="CVA10" s="10"/>
      <c r="CVB10" s="10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10"/>
      <c r="CVP10" s="10"/>
      <c r="CVQ10" s="10"/>
      <c r="CVR10" s="10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10"/>
      <c r="CWF10" s="10"/>
      <c r="CWG10" s="10"/>
      <c r="CWH10" s="10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10"/>
      <c r="CWV10" s="10"/>
      <c r="CWW10" s="10"/>
      <c r="CWX10" s="10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10"/>
      <c r="CXL10" s="10"/>
      <c r="CXM10" s="10"/>
      <c r="CXN10" s="10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10"/>
      <c r="CYB10" s="10"/>
      <c r="CYC10" s="10"/>
      <c r="CYD10" s="10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10"/>
      <c r="CYR10" s="10"/>
      <c r="CYS10" s="10"/>
      <c r="CYT10" s="10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10"/>
      <c r="CZH10" s="10"/>
      <c r="CZI10" s="10"/>
      <c r="CZJ10" s="10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10"/>
      <c r="CZX10" s="10"/>
      <c r="CZY10" s="10"/>
      <c r="CZZ10" s="10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10"/>
      <c r="DAN10" s="10"/>
      <c r="DAO10" s="10"/>
      <c r="DAP10" s="10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10"/>
      <c r="DBD10" s="10"/>
      <c r="DBE10" s="10"/>
      <c r="DBF10" s="10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10"/>
      <c r="DBT10" s="10"/>
      <c r="DBU10" s="10"/>
      <c r="DBV10" s="10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10"/>
      <c r="DCJ10" s="10"/>
      <c r="DCK10" s="10"/>
      <c r="DCL10" s="10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10"/>
      <c r="DCZ10" s="10"/>
      <c r="DDA10" s="10"/>
      <c r="DDB10" s="10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10"/>
      <c r="DDP10" s="10"/>
      <c r="DDQ10" s="10"/>
      <c r="DDR10" s="10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10"/>
      <c r="DEF10" s="10"/>
      <c r="DEG10" s="10"/>
      <c r="DEH10" s="10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10"/>
      <c r="DEV10" s="10"/>
      <c r="DEW10" s="10"/>
      <c r="DEX10" s="10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10"/>
      <c r="DFL10" s="10"/>
      <c r="DFM10" s="10"/>
      <c r="DFN10" s="10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10"/>
      <c r="DGB10" s="10"/>
      <c r="DGC10" s="10"/>
      <c r="DGD10" s="10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10"/>
      <c r="DGR10" s="10"/>
      <c r="DGS10" s="10"/>
      <c r="DGT10" s="10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10"/>
      <c r="DHH10" s="10"/>
      <c r="DHI10" s="10"/>
      <c r="DHJ10" s="10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10"/>
      <c r="DHX10" s="10"/>
      <c r="DHY10" s="10"/>
      <c r="DHZ10" s="10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10"/>
      <c r="DIN10" s="10"/>
      <c r="DIO10" s="10"/>
      <c r="DIP10" s="10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10"/>
      <c r="DJD10" s="10"/>
      <c r="DJE10" s="10"/>
      <c r="DJF10" s="10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10"/>
      <c r="DJT10" s="10"/>
      <c r="DJU10" s="10"/>
      <c r="DJV10" s="10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10"/>
      <c r="DKJ10" s="10"/>
      <c r="DKK10" s="10"/>
      <c r="DKL10" s="10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10"/>
      <c r="DKZ10" s="10"/>
      <c r="DLA10" s="10"/>
      <c r="DLB10" s="10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10"/>
      <c r="DLP10" s="10"/>
      <c r="DLQ10" s="10"/>
      <c r="DLR10" s="10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10"/>
      <c r="DMF10" s="10"/>
      <c r="DMG10" s="10"/>
      <c r="DMH10" s="10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10"/>
      <c r="DMV10" s="10"/>
      <c r="DMW10" s="10"/>
      <c r="DMX10" s="10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10"/>
      <c r="DNL10" s="10"/>
      <c r="DNM10" s="10"/>
      <c r="DNN10" s="10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10"/>
      <c r="DOB10" s="10"/>
      <c r="DOC10" s="10"/>
      <c r="DOD10" s="10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10"/>
      <c r="DOR10" s="10"/>
      <c r="DOS10" s="10"/>
      <c r="DOT10" s="10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10"/>
      <c r="DPH10" s="10"/>
      <c r="DPI10" s="10"/>
      <c r="DPJ10" s="10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10"/>
      <c r="DPX10" s="10"/>
      <c r="DPY10" s="10"/>
      <c r="DPZ10" s="10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10"/>
      <c r="DQN10" s="10"/>
      <c r="DQO10" s="10"/>
      <c r="DQP10" s="10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10"/>
      <c r="DRD10" s="10"/>
      <c r="DRE10" s="10"/>
      <c r="DRF10" s="10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10"/>
      <c r="DRT10" s="10"/>
      <c r="DRU10" s="10"/>
      <c r="DRV10" s="10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10"/>
      <c r="DSJ10" s="10"/>
      <c r="DSK10" s="10"/>
      <c r="DSL10" s="10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10"/>
      <c r="DSZ10" s="10"/>
      <c r="DTA10" s="10"/>
      <c r="DTB10" s="10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10"/>
      <c r="DTP10" s="10"/>
      <c r="DTQ10" s="10"/>
      <c r="DTR10" s="10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10"/>
      <c r="DUF10" s="10"/>
      <c r="DUG10" s="10"/>
      <c r="DUH10" s="10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10"/>
      <c r="DUV10" s="10"/>
      <c r="DUW10" s="10"/>
      <c r="DUX10" s="10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10"/>
      <c r="DVL10" s="10"/>
      <c r="DVM10" s="10"/>
      <c r="DVN10" s="10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10"/>
      <c r="DWB10" s="10"/>
      <c r="DWC10" s="10"/>
      <c r="DWD10" s="10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10"/>
      <c r="DWR10" s="10"/>
      <c r="DWS10" s="10"/>
      <c r="DWT10" s="10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10"/>
      <c r="DXH10" s="10"/>
      <c r="DXI10" s="10"/>
      <c r="DXJ10" s="10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10"/>
      <c r="DXX10" s="10"/>
      <c r="DXY10" s="10"/>
      <c r="DXZ10" s="10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10"/>
      <c r="DYN10" s="10"/>
      <c r="DYO10" s="10"/>
      <c r="DYP10" s="10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10"/>
      <c r="DZD10" s="10"/>
      <c r="DZE10" s="10"/>
      <c r="DZF10" s="10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10"/>
      <c r="DZT10" s="10"/>
      <c r="DZU10" s="10"/>
      <c r="DZV10" s="10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10"/>
      <c r="EAJ10" s="10"/>
      <c r="EAK10" s="10"/>
      <c r="EAL10" s="10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10"/>
      <c r="EAZ10" s="10"/>
      <c r="EBA10" s="10"/>
      <c r="EBB10" s="10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10"/>
      <c r="EBP10" s="10"/>
      <c r="EBQ10" s="10"/>
      <c r="EBR10" s="10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10"/>
      <c r="ECF10" s="10"/>
      <c r="ECG10" s="10"/>
      <c r="ECH10" s="10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10"/>
      <c r="ECV10" s="10"/>
      <c r="ECW10" s="10"/>
      <c r="ECX10" s="10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10"/>
      <c r="EDL10" s="10"/>
      <c r="EDM10" s="10"/>
      <c r="EDN10" s="10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10"/>
      <c r="EEB10" s="10"/>
      <c r="EEC10" s="10"/>
      <c r="EED10" s="10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10"/>
      <c r="EER10" s="10"/>
      <c r="EES10" s="10"/>
      <c r="EET10" s="10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10"/>
      <c r="EFH10" s="10"/>
      <c r="EFI10" s="10"/>
      <c r="EFJ10" s="10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10"/>
      <c r="EFX10" s="10"/>
      <c r="EFY10" s="10"/>
      <c r="EFZ10" s="10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10"/>
      <c r="EGN10" s="10"/>
      <c r="EGO10" s="10"/>
      <c r="EGP10" s="10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10"/>
      <c r="EHD10" s="10"/>
      <c r="EHE10" s="10"/>
      <c r="EHF10" s="10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10"/>
      <c r="EHT10" s="10"/>
      <c r="EHU10" s="10"/>
      <c r="EHV10" s="10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10"/>
      <c r="EIJ10" s="10"/>
      <c r="EIK10" s="10"/>
      <c r="EIL10" s="10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10"/>
      <c r="EIZ10" s="10"/>
      <c r="EJA10" s="10"/>
      <c r="EJB10" s="10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10"/>
      <c r="EJP10" s="10"/>
      <c r="EJQ10" s="10"/>
      <c r="EJR10" s="10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10"/>
      <c r="EKF10" s="10"/>
      <c r="EKG10" s="10"/>
      <c r="EKH10" s="10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10"/>
      <c r="EKV10" s="10"/>
      <c r="EKW10" s="10"/>
      <c r="EKX10" s="10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10"/>
      <c r="ELL10" s="10"/>
      <c r="ELM10" s="10"/>
      <c r="ELN10" s="10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10"/>
      <c r="EMB10" s="10"/>
      <c r="EMC10" s="10"/>
      <c r="EMD10" s="10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10"/>
      <c r="EMR10" s="10"/>
      <c r="EMS10" s="10"/>
      <c r="EMT10" s="10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10"/>
      <c r="ENH10" s="10"/>
      <c r="ENI10" s="10"/>
      <c r="ENJ10" s="10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10"/>
      <c r="ENX10" s="10"/>
      <c r="ENY10" s="10"/>
      <c r="ENZ10" s="10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10"/>
      <c r="EON10" s="10"/>
      <c r="EOO10" s="10"/>
      <c r="EOP10" s="10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10"/>
      <c r="EPD10" s="10"/>
      <c r="EPE10" s="10"/>
      <c r="EPF10" s="10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10"/>
      <c r="EPT10" s="10"/>
      <c r="EPU10" s="10"/>
      <c r="EPV10" s="10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10"/>
      <c r="EQJ10" s="10"/>
      <c r="EQK10" s="10"/>
      <c r="EQL10" s="10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10"/>
      <c r="EQZ10" s="10"/>
      <c r="ERA10" s="10"/>
      <c r="ERB10" s="10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10"/>
      <c r="ERP10" s="10"/>
      <c r="ERQ10" s="10"/>
      <c r="ERR10" s="10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10"/>
      <c r="ESF10" s="10"/>
      <c r="ESG10" s="10"/>
      <c r="ESH10" s="10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10"/>
      <c r="ESV10" s="10"/>
      <c r="ESW10" s="10"/>
      <c r="ESX10" s="10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10"/>
      <c r="ETL10" s="10"/>
      <c r="ETM10" s="10"/>
      <c r="ETN10" s="10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10"/>
      <c r="EUB10" s="10"/>
      <c r="EUC10" s="10"/>
      <c r="EUD10" s="10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10"/>
      <c r="EUR10" s="10"/>
      <c r="EUS10" s="10"/>
      <c r="EUT10" s="10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10"/>
      <c r="EVH10" s="10"/>
      <c r="EVI10" s="10"/>
      <c r="EVJ10" s="10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10"/>
      <c r="EVX10" s="10"/>
      <c r="EVY10" s="10"/>
      <c r="EVZ10" s="10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10"/>
      <c r="EWN10" s="10"/>
      <c r="EWO10" s="10"/>
      <c r="EWP10" s="10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10"/>
      <c r="EXD10" s="10"/>
      <c r="EXE10" s="10"/>
      <c r="EXF10" s="10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10"/>
      <c r="EXT10" s="10"/>
      <c r="EXU10" s="10"/>
      <c r="EXV10" s="10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10"/>
      <c r="EYJ10" s="10"/>
      <c r="EYK10" s="10"/>
      <c r="EYL10" s="10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10"/>
      <c r="EYZ10" s="10"/>
      <c r="EZA10" s="10"/>
      <c r="EZB10" s="10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10"/>
      <c r="EZP10" s="10"/>
      <c r="EZQ10" s="10"/>
      <c r="EZR10" s="10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10"/>
      <c r="FAF10" s="10"/>
      <c r="FAG10" s="10"/>
      <c r="FAH10" s="10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10"/>
      <c r="FAV10" s="10"/>
      <c r="FAW10" s="10"/>
      <c r="FAX10" s="10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10"/>
      <c r="FBL10" s="10"/>
      <c r="FBM10" s="10"/>
      <c r="FBN10" s="10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10"/>
      <c r="FCB10" s="10"/>
      <c r="FCC10" s="10"/>
      <c r="FCD10" s="10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10"/>
      <c r="FCR10" s="10"/>
      <c r="FCS10" s="10"/>
      <c r="FCT10" s="10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10"/>
      <c r="FDH10" s="10"/>
      <c r="FDI10" s="10"/>
      <c r="FDJ10" s="10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10"/>
      <c r="FDX10" s="10"/>
      <c r="FDY10" s="10"/>
      <c r="FDZ10" s="10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10"/>
      <c r="FEN10" s="10"/>
      <c r="FEO10" s="10"/>
      <c r="FEP10" s="10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10"/>
      <c r="FFD10" s="10"/>
      <c r="FFE10" s="10"/>
      <c r="FFF10" s="10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10"/>
      <c r="FFT10" s="10"/>
      <c r="FFU10" s="10"/>
      <c r="FFV10" s="10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10"/>
      <c r="FGJ10" s="10"/>
      <c r="FGK10" s="10"/>
      <c r="FGL10" s="10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10"/>
      <c r="FGZ10" s="10"/>
      <c r="FHA10" s="10"/>
      <c r="FHB10" s="10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10"/>
      <c r="FHP10" s="10"/>
      <c r="FHQ10" s="10"/>
      <c r="FHR10" s="10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10"/>
      <c r="FIF10" s="10"/>
      <c r="FIG10" s="10"/>
      <c r="FIH10" s="10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10"/>
      <c r="FIV10" s="10"/>
      <c r="FIW10" s="10"/>
      <c r="FIX10" s="10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10"/>
      <c r="FJL10" s="10"/>
      <c r="FJM10" s="10"/>
      <c r="FJN10" s="10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10"/>
      <c r="FKB10" s="10"/>
      <c r="FKC10" s="10"/>
      <c r="FKD10" s="10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10"/>
      <c r="FKR10" s="10"/>
      <c r="FKS10" s="10"/>
      <c r="FKT10" s="10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10"/>
      <c r="FLH10" s="10"/>
      <c r="FLI10" s="10"/>
      <c r="FLJ10" s="10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10"/>
      <c r="FLX10" s="10"/>
      <c r="FLY10" s="10"/>
      <c r="FLZ10" s="10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10"/>
      <c r="FMN10" s="10"/>
      <c r="FMO10" s="10"/>
      <c r="FMP10" s="10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10"/>
      <c r="FND10" s="10"/>
      <c r="FNE10" s="10"/>
      <c r="FNF10" s="10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10"/>
      <c r="FNT10" s="10"/>
      <c r="FNU10" s="10"/>
      <c r="FNV10" s="10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10"/>
      <c r="FOJ10" s="10"/>
      <c r="FOK10" s="10"/>
      <c r="FOL10" s="10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10"/>
      <c r="FOZ10" s="10"/>
      <c r="FPA10" s="10"/>
      <c r="FPB10" s="10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10"/>
      <c r="FPP10" s="10"/>
      <c r="FPQ10" s="10"/>
      <c r="FPR10" s="10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10"/>
      <c r="FQF10" s="10"/>
      <c r="FQG10" s="10"/>
      <c r="FQH10" s="10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10"/>
      <c r="FQV10" s="10"/>
      <c r="FQW10" s="10"/>
      <c r="FQX10" s="10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10"/>
      <c r="FRL10" s="10"/>
      <c r="FRM10" s="10"/>
      <c r="FRN10" s="10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10"/>
      <c r="FSB10" s="10"/>
      <c r="FSC10" s="10"/>
      <c r="FSD10" s="10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10"/>
      <c r="FSR10" s="10"/>
      <c r="FSS10" s="10"/>
      <c r="FST10" s="10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10"/>
      <c r="FTH10" s="10"/>
      <c r="FTI10" s="10"/>
      <c r="FTJ10" s="10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10"/>
      <c r="FTX10" s="10"/>
      <c r="FTY10" s="10"/>
      <c r="FTZ10" s="10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10"/>
      <c r="FUN10" s="10"/>
      <c r="FUO10" s="10"/>
      <c r="FUP10" s="10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10"/>
      <c r="FVD10" s="10"/>
      <c r="FVE10" s="10"/>
      <c r="FVF10" s="10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10"/>
      <c r="FVT10" s="10"/>
      <c r="FVU10" s="10"/>
      <c r="FVV10" s="10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10"/>
      <c r="FWJ10" s="10"/>
      <c r="FWK10" s="10"/>
      <c r="FWL10" s="10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10"/>
      <c r="FWZ10" s="10"/>
      <c r="FXA10" s="10"/>
      <c r="FXB10" s="10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10"/>
      <c r="FXP10" s="10"/>
      <c r="FXQ10" s="10"/>
      <c r="FXR10" s="10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10"/>
      <c r="FYF10" s="10"/>
      <c r="FYG10" s="10"/>
      <c r="FYH10" s="10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10"/>
      <c r="FYV10" s="10"/>
      <c r="FYW10" s="10"/>
      <c r="FYX10" s="10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10"/>
      <c r="FZL10" s="10"/>
      <c r="FZM10" s="10"/>
      <c r="FZN10" s="10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10"/>
      <c r="GAB10" s="10"/>
      <c r="GAC10" s="10"/>
      <c r="GAD10" s="10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10"/>
      <c r="GAR10" s="10"/>
      <c r="GAS10" s="10"/>
      <c r="GAT10" s="10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10"/>
      <c r="GBH10" s="10"/>
      <c r="GBI10" s="10"/>
      <c r="GBJ10" s="10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10"/>
      <c r="GBX10" s="10"/>
      <c r="GBY10" s="10"/>
      <c r="GBZ10" s="10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10"/>
      <c r="GCN10" s="10"/>
      <c r="GCO10" s="10"/>
      <c r="GCP10" s="10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10"/>
      <c r="GDD10" s="10"/>
      <c r="GDE10" s="10"/>
      <c r="GDF10" s="10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10"/>
      <c r="GDT10" s="10"/>
      <c r="GDU10" s="10"/>
      <c r="GDV10" s="10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10"/>
      <c r="GEJ10" s="10"/>
      <c r="GEK10" s="10"/>
      <c r="GEL10" s="10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10"/>
      <c r="GEZ10" s="10"/>
      <c r="GFA10" s="10"/>
      <c r="GFB10" s="10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10"/>
      <c r="GFP10" s="10"/>
      <c r="GFQ10" s="10"/>
      <c r="GFR10" s="10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10"/>
      <c r="GGF10" s="10"/>
      <c r="GGG10" s="10"/>
      <c r="GGH10" s="10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10"/>
      <c r="GGV10" s="10"/>
      <c r="GGW10" s="10"/>
      <c r="GGX10" s="10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10"/>
      <c r="GHL10" s="10"/>
      <c r="GHM10" s="10"/>
      <c r="GHN10" s="10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10"/>
      <c r="GIB10" s="10"/>
      <c r="GIC10" s="10"/>
      <c r="GID10" s="10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10"/>
      <c r="GIR10" s="10"/>
      <c r="GIS10" s="10"/>
      <c r="GIT10" s="10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10"/>
      <c r="GJH10" s="10"/>
      <c r="GJI10" s="10"/>
      <c r="GJJ10" s="10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10"/>
      <c r="GJX10" s="10"/>
      <c r="GJY10" s="10"/>
      <c r="GJZ10" s="10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10"/>
      <c r="GKN10" s="10"/>
      <c r="GKO10" s="10"/>
      <c r="GKP10" s="10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10"/>
      <c r="GLD10" s="10"/>
      <c r="GLE10" s="10"/>
      <c r="GLF10" s="10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10"/>
      <c r="GLT10" s="10"/>
      <c r="GLU10" s="10"/>
      <c r="GLV10" s="10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10"/>
      <c r="GMJ10" s="10"/>
      <c r="GMK10" s="10"/>
      <c r="GML10" s="10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10"/>
      <c r="GMZ10" s="10"/>
      <c r="GNA10" s="10"/>
      <c r="GNB10" s="10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10"/>
      <c r="GNP10" s="10"/>
      <c r="GNQ10" s="10"/>
      <c r="GNR10" s="10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10"/>
      <c r="GOF10" s="10"/>
      <c r="GOG10" s="10"/>
      <c r="GOH10" s="10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10"/>
      <c r="GOV10" s="10"/>
      <c r="GOW10" s="10"/>
      <c r="GOX10" s="10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10"/>
      <c r="GPL10" s="10"/>
      <c r="GPM10" s="10"/>
      <c r="GPN10" s="10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10"/>
      <c r="GQB10" s="10"/>
      <c r="GQC10" s="10"/>
      <c r="GQD10" s="10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10"/>
      <c r="GQR10" s="10"/>
      <c r="GQS10" s="10"/>
      <c r="GQT10" s="10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10"/>
      <c r="GRH10" s="10"/>
      <c r="GRI10" s="10"/>
      <c r="GRJ10" s="10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10"/>
      <c r="GRX10" s="10"/>
      <c r="GRY10" s="10"/>
      <c r="GRZ10" s="10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10"/>
      <c r="GSN10" s="10"/>
      <c r="GSO10" s="10"/>
      <c r="GSP10" s="10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10"/>
      <c r="GTD10" s="10"/>
      <c r="GTE10" s="10"/>
      <c r="GTF10" s="10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10"/>
      <c r="GTT10" s="10"/>
      <c r="GTU10" s="10"/>
      <c r="GTV10" s="10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10"/>
      <c r="GUJ10" s="10"/>
      <c r="GUK10" s="10"/>
      <c r="GUL10" s="10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10"/>
      <c r="GUZ10" s="10"/>
      <c r="GVA10" s="10"/>
      <c r="GVB10" s="10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10"/>
      <c r="GVP10" s="10"/>
      <c r="GVQ10" s="10"/>
      <c r="GVR10" s="10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10"/>
      <c r="GWF10" s="10"/>
      <c r="GWG10" s="10"/>
      <c r="GWH10" s="10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10"/>
      <c r="GWV10" s="10"/>
      <c r="GWW10" s="10"/>
      <c r="GWX10" s="10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10"/>
      <c r="GXL10" s="10"/>
      <c r="GXM10" s="10"/>
      <c r="GXN10" s="10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10"/>
      <c r="GYB10" s="10"/>
      <c r="GYC10" s="10"/>
      <c r="GYD10" s="10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10"/>
      <c r="GYR10" s="10"/>
      <c r="GYS10" s="10"/>
      <c r="GYT10" s="10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10"/>
      <c r="GZH10" s="10"/>
      <c r="GZI10" s="10"/>
      <c r="GZJ10" s="10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10"/>
      <c r="GZX10" s="10"/>
      <c r="GZY10" s="10"/>
      <c r="GZZ10" s="10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10"/>
      <c r="HAN10" s="10"/>
      <c r="HAO10" s="10"/>
      <c r="HAP10" s="10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10"/>
      <c r="HBD10" s="10"/>
      <c r="HBE10" s="10"/>
      <c r="HBF10" s="10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10"/>
      <c r="HBT10" s="10"/>
      <c r="HBU10" s="10"/>
      <c r="HBV10" s="10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10"/>
      <c r="HCJ10" s="10"/>
      <c r="HCK10" s="10"/>
      <c r="HCL10" s="10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10"/>
      <c r="HCZ10" s="10"/>
      <c r="HDA10" s="10"/>
      <c r="HDB10" s="10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10"/>
      <c r="HDP10" s="10"/>
      <c r="HDQ10" s="10"/>
      <c r="HDR10" s="10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10"/>
      <c r="HEF10" s="10"/>
      <c r="HEG10" s="10"/>
      <c r="HEH10" s="10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10"/>
      <c r="HEV10" s="10"/>
      <c r="HEW10" s="10"/>
      <c r="HEX10" s="10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10"/>
      <c r="HFL10" s="10"/>
      <c r="HFM10" s="10"/>
      <c r="HFN10" s="10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10"/>
      <c r="HGB10" s="10"/>
      <c r="HGC10" s="10"/>
      <c r="HGD10" s="10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10"/>
      <c r="HGR10" s="10"/>
      <c r="HGS10" s="10"/>
      <c r="HGT10" s="10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10"/>
      <c r="HHH10" s="10"/>
      <c r="HHI10" s="10"/>
      <c r="HHJ10" s="10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10"/>
      <c r="HHX10" s="10"/>
      <c r="HHY10" s="10"/>
      <c r="HHZ10" s="10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10"/>
      <c r="HIN10" s="10"/>
      <c r="HIO10" s="10"/>
      <c r="HIP10" s="10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10"/>
      <c r="HJD10" s="10"/>
      <c r="HJE10" s="10"/>
      <c r="HJF10" s="10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10"/>
      <c r="HJT10" s="10"/>
      <c r="HJU10" s="10"/>
      <c r="HJV10" s="10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10"/>
      <c r="HKJ10" s="10"/>
      <c r="HKK10" s="10"/>
      <c r="HKL10" s="10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10"/>
      <c r="HKZ10" s="10"/>
      <c r="HLA10" s="10"/>
      <c r="HLB10" s="10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10"/>
      <c r="HLP10" s="10"/>
      <c r="HLQ10" s="10"/>
      <c r="HLR10" s="10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10"/>
      <c r="HMF10" s="10"/>
      <c r="HMG10" s="10"/>
      <c r="HMH10" s="10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10"/>
      <c r="HMV10" s="10"/>
      <c r="HMW10" s="10"/>
      <c r="HMX10" s="10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10"/>
      <c r="HNL10" s="10"/>
      <c r="HNM10" s="10"/>
      <c r="HNN10" s="10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10"/>
      <c r="HOB10" s="10"/>
      <c r="HOC10" s="10"/>
      <c r="HOD10" s="10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10"/>
      <c r="HOR10" s="10"/>
      <c r="HOS10" s="10"/>
      <c r="HOT10" s="10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10"/>
      <c r="HPH10" s="10"/>
      <c r="HPI10" s="10"/>
      <c r="HPJ10" s="10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10"/>
      <c r="HPX10" s="10"/>
      <c r="HPY10" s="10"/>
      <c r="HPZ10" s="10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10"/>
      <c r="HQN10" s="10"/>
      <c r="HQO10" s="10"/>
      <c r="HQP10" s="10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10"/>
      <c r="HRD10" s="10"/>
      <c r="HRE10" s="10"/>
      <c r="HRF10" s="10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10"/>
      <c r="HRT10" s="10"/>
      <c r="HRU10" s="10"/>
      <c r="HRV10" s="10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10"/>
      <c r="HSJ10" s="10"/>
      <c r="HSK10" s="10"/>
      <c r="HSL10" s="10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10"/>
      <c r="HSZ10" s="10"/>
      <c r="HTA10" s="10"/>
      <c r="HTB10" s="10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10"/>
      <c r="HTP10" s="10"/>
      <c r="HTQ10" s="10"/>
      <c r="HTR10" s="10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10"/>
      <c r="HUF10" s="10"/>
      <c r="HUG10" s="10"/>
      <c r="HUH10" s="10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10"/>
      <c r="HUV10" s="10"/>
      <c r="HUW10" s="10"/>
      <c r="HUX10" s="10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10"/>
      <c r="HVL10" s="10"/>
      <c r="HVM10" s="10"/>
      <c r="HVN10" s="10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10"/>
      <c r="HWB10" s="10"/>
      <c r="HWC10" s="10"/>
      <c r="HWD10" s="10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10"/>
      <c r="HWR10" s="10"/>
      <c r="HWS10" s="10"/>
      <c r="HWT10" s="10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10"/>
      <c r="HXH10" s="10"/>
      <c r="HXI10" s="10"/>
      <c r="HXJ10" s="10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10"/>
      <c r="HXX10" s="10"/>
      <c r="HXY10" s="10"/>
      <c r="HXZ10" s="10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10"/>
      <c r="HYN10" s="10"/>
      <c r="HYO10" s="10"/>
      <c r="HYP10" s="10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10"/>
      <c r="HZD10" s="10"/>
      <c r="HZE10" s="10"/>
      <c r="HZF10" s="10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10"/>
      <c r="HZT10" s="10"/>
      <c r="HZU10" s="10"/>
      <c r="HZV10" s="10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10"/>
      <c r="IAJ10" s="10"/>
      <c r="IAK10" s="10"/>
      <c r="IAL10" s="10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10"/>
      <c r="IAZ10" s="10"/>
      <c r="IBA10" s="10"/>
      <c r="IBB10" s="10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10"/>
      <c r="IBP10" s="10"/>
      <c r="IBQ10" s="10"/>
      <c r="IBR10" s="10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10"/>
      <c r="ICF10" s="10"/>
      <c r="ICG10" s="10"/>
      <c r="ICH10" s="10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10"/>
      <c r="ICV10" s="10"/>
      <c r="ICW10" s="10"/>
      <c r="ICX10" s="10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10"/>
      <c r="IDL10" s="10"/>
      <c r="IDM10" s="10"/>
      <c r="IDN10" s="10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10"/>
      <c r="IEB10" s="10"/>
      <c r="IEC10" s="10"/>
      <c r="IED10" s="10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10"/>
      <c r="IER10" s="10"/>
      <c r="IES10" s="10"/>
      <c r="IET10" s="10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10"/>
      <c r="IFH10" s="10"/>
      <c r="IFI10" s="10"/>
      <c r="IFJ10" s="10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10"/>
      <c r="IFX10" s="10"/>
      <c r="IFY10" s="10"/>
      <c r="IFZ10" s="10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10"/>
      <c r="IGN10" s="10"/>
      <c r="IGO10" s="10"/>
      <c r="IGP10" s="10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10"/>
      <c r="IHD10" s="10"/>
      <c r="IHE10" s="10"/>
      <c r="IHF10" s="10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10"/>
      <c r="IHT10" s="10"/>
      <c r="IHU10" s="10"/>
      <c r="IHV10" s="10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10"/>
      <c r="IIJ10" s="10"/>
      <c r="IIK10" s="10"/>
      <c r="IIL10" s="10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10"/>
      <c r="IIZ10" s="10"/>
      <c r="IJA10" s="10"/>
      <c r="IJB10" s="10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10"/>
      <c r="IJP10" s="10"/>
      <c r="IJQ10" s="10"/>
      <c r="IJR10" s="10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10"/>
      <c r="IKF10" s="10"/>
      <c r="IKG10" s="10"/>
      <c r="IKH10" s="10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10"/>
      <c r="IKV10" s="10"/>
      <c r="IKW10" s="10"/>
      <c r="IKX10" s="10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10"/>
      <c r="ILL10" s="10"/>
      <c r="ILM10" s="10"/>
      <c r="ILN10" s="10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10"/>
      <c r="IMB10" s="10"/>
      <c r="IMC10" s="10"/>
      <c r="IMD10" s="10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10"/>
      <c r="IMR10" s="10"/>
      <c r="IMS10" s="10"/>
      <c r="IMT10" s="10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10"/>
      <c r="INH10" s="10"/>
      <c r="INI10" s="10"/>
      <c r="INJ10" s="10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10"/>
      <c r="INX10" s="10"/>
      <c r="INY10" s="10"/>
      <c r="INZ10" s="10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10"/>
      <c r="ION10" s="10"/>
      <c r="IOO10" s="10"/>
      <c r="IOP10" s="10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10"/>
      <c r="IPD10" s="10"/>
      <c r="IPE10" s="10"/>
      <c r="IPF10" s="10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10"/>
      <c r="IPT10" s="10"/>
      <c r="IPU10" s="10"/>
      <c r="IPV10" s="10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10"/>
      <c r="IQJ10" s="10"/>
      <c r="IQK10" s="10"/>
      <c r="IQL10" s="10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10"/>
      <c r="IQZ10" s="10"/>
      <c r="IRA10" s="10"/>
      <c r="IRB10" s="10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10"/>
      <c r="IRP10" s="10"/>
      <c r="IRQ10" s="10"/>
      <c r="IRR10" s="10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10"/>
      <c r="ISF10" s="10"/>
      <c r="ISG10" s="10"/>
      <c r="ISH10" s="10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10"/>
      <c r="ISV10" s="10"/>
      <c r="ISW10" s="10"/>
      <c r="ISX10" s="10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10"/>
      <c r="ITL10" s="10"/>
      <c r="ITM10" s="10"/>
      <c r="ITN10" s="10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10"/>
      <c r="IUB10" s="10"/>
      <c r="IUC10" s="10"/>
      <c r="IUD10" s="10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10"/>
      <c r="IUR10" s="10"/>
      <c r="IUS10" s="10"/>
      <c r="IUT10" s="10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10"/>
      <c r="IVH10" s="10"/>
      <c r="IVI10" s="10"/>
      <c r="IVJ10" s="10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10"/>
      <c r="IVX10" s="10"/>
      <c r="IVY10" s="10"/>
      <c r="IVZ10" s="10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10"/>
      <c r="IWN10" s="10"/>
      <c r="IWO10" s="10"/>
      <c r="IWP10" s="10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10"/>
      <c r="IXD10" s="10"/>
      <c r="IXE10" s="10"/>
      <c r="IXF10" s="10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10"/>
      <c r="IXT10" s="10"/>
      <c r="IXU10" s="10"/>
      <c r="IXV10" s="10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10"/>
      <c r="IYJ10" s="10"/>
      <c r="IYK10" s="10"/>
      <c r="IYL10" s="10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10"/>
      <c r="IYZ10" s="10"/>
      <c r="IZA10" s="10"/>
      <c r="IZB10" s="10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10"/>
      <c r="IZP10" s="10"/>
      <c r="IZQ10" s="10"/>
      <c r="IZR10" s="10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10"/>
      <c r="JAF10" s="10"/>
      <c r="JAG10" s="10"/>
      <c r="JAH10" s="10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10"/>
      <c r="JAV10" s="10"/>
      <c r="JAW10" s="10"/>
      <c r="JAX10" s="10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10"/>
      <c r="JBL10" s="10"/>
      <c r="JBM10" s="10"/>
      <c r="JBN10" s="10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10"/>
      <c r="JCB10" s="10"/>
      <c r="JCC10" s="10"/>
      <c r="JCD10" s="10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10"/>
      <c r="JCR10" s="10"/>
      <c r="JCS10" s="10"/>
      <c r="JCT10" s="10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10"/>
      <c r="JDH10" s="10"/>
      <c r="JDI10" s="10"/>
      <c r="JDJ10" s="10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10"/>
      <c r="JDX10" s="10"/>
      <c r="JDY10" s="10"/>
      <c r="JDZ10" s="10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10"/>
      <c r="JEN10" s="10"/>
      <c r="JEO10" s="10"/>
      <c r="JEP10" s="10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10"/>
      <c r="JFD10" s="10"/>
      <c r="JFE10" s="10"/>
      <c r="JFF10" s="10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10"/>
      <c r="JFT10" s="10"/>
      <c r="JFU10" s="10"/>
      <c r="JFV10" s="10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10"/>
      <c r="JGJ10" s="10"/>
      <c r="JGK10" s="10"/>
      <c r="JGL10" s="10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10"/>
      <c r="JGZ10" s="10"/>
      <c r="JHA10" s="10"/>
      <c r="JHB10" s="10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10"/>
      <c r="JHP10" s="10"/>
      <c r="JHQ10" s="10"/>
      <c r="JHR10" s="10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10"/>
      <c r="JIF10" s="10"/>
      <c r="JIG10" s="10"/>
      <c r="JIH10" s="10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10"/>
      <c r="JIV10" s="10"/>
      <c r="JIW10" s="10"/>
      <c r="JIX10" s="10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10"/>
      <c r="JJL10" s="10"/>
      <c r="JJM10" s="10"/>
      <c r="JJN10" s="10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10"/>
      <c r="JKB10" s="10"/>
      <c r="JKC10" s="10"/>
      <c r="JKD10" s="10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10"/>
      <c r="JKR10" s="10"/>
      <c r="JKS10" s="10"/>
      <c r="JKT10" s="10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10"/>
      <c r="JLH10" s="10"/>
      <c r="JLI10" s="10"/>
      <c r="JLJ10" s="10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10"/>
      <c r="JLX10" s="10"/>
      <c r="JLY10" s="10"/>
      <c r="JLZ10" s="10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10"/>
      <c r="JMN10" s="10"/>
      <c r="JMO10" s="10"/>
      <c r="JMP10" s="10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10"/>
      <c r="JND10" s="10"/>
      <c r="JNE10" s="10"/>
      <c r="JNF10" s="10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10"/>
      <c r="JNT10" s="10"/>
      <c r="JNU10" s="10"/>
      <c r="JNV10" s="10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10"/>
      <c r="JOJ10" s="10"/>
      <c r="JOK10" s="10"/>
      <c r="JOL10" s="10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10"/>
      <c r="JOZ10" s="10"/>
      <c r="JPA10" s="10"/>
      <c r="JPB10" s="10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10"/>
      <c r="JPP10" s="10"/>
      <c r="JPQ10" s="10"/>
      <c r="JPR10" s="10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10"/>
      <c r="JQF10" s="10"/>
      <c r="JQG10" s="10"/>
      <c r="JQH10" s="10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10"/>
      <c r="JQV10" s="10"/>
      <c r="JQW10" s="10"/>
      <c r="JQX10" s="10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10"/>
      <c r="JRL10" s="10"/>
      <c r="JRM10" s="10"/>
      <c r="JRN10" s="10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10"/>
      <c r="JSB10" s="10"/>
      <c r="JSC10" s="10"/>
      <c r="JSD10" s="10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10"/>
      <c r="JSR10" s="10"/>
      <c r="JSS10" s="10"/>
      <c r="JST10" s="10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10"/>
      <c r="JTH10" s="10"/>
      <c r="JTI10" s="10"/>
      <c r="JTJ10" s="10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10"/>
      <c r="JTX10" s="10"/>
      <c r="JTY10" s="10"/>
      <c r="JTZ10" s="10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10"/>
      <c r="JUN10" s="10"/>
      <c r="JUO10" s="10"/>
      <c r="JUP10" s="10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10"/>
      <c r="JVD10" s="10"/>
      <c r="JVE10" s="10"/>
      <c r="JVF10" s="10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10"/>
      <c r="JVT10" s="10"/>
      <c r="JVU10" s="10"/>
      <c r="JVV10" s="10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10"/>
      <c r="JWJ10" s="10"/>
      <c r="JWK10" s="10"/>
      <c r="JWL10" s="10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10"/>
      <c r="JWZ10" s="10"/>
      <c r="JXA10" s="10"/>
      <c r="JXB10" s="10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10"/>
      <c r="JXP10" s="10"/>
      <c r="JXQ10" s="10"/>
      <c r="JXR10" s="10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10"/>
      <c r="JYF10" s="10"/>
      <c r="JYG10" s="10"/>
      <c r="JYH10" s="10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10"/>
      <c r="JYV10" s="10"/>
      <c r="JYW10" s="10"/>
      <c r="JYX10" s="10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10"/>
      <c r="JZL10" s="10"/>
      <c r="JZM10" s="10"/>
      <c r="JZN10" s="10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10"/>
      <c r="KAB10" s="10"/>
      <c r="KAC10" s="10"/>
      <c r="KAD10" s="10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10"/>
      <c r="KAR10" s="10"/>
      <c r="KAS10" s="10"/>
      <c r="KAT10" s="10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10"/>
      <c r="KBH10" s="10"/>
      <c r="KBI10" s="10"/>
      <c r="KBJ10" s="10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10"/>
      <c r="KBX10" s="10"/>
      <c r="KBY10" s="10"/>
      <c r="KBZ10" s="10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10"/>
      <c r="KCN10" s="10"/>
      <c r="KCO10" s="10"/>
      <c r="KCP10" s="10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10"/>
      <c r="KDD10" s="10"/>
      <c r="KDE10" s="10"/>
      <c r="KDF10" s="10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10"/>
      <c r="KDT10" s="10"/>
      <c r="KDU10" s="10"/>
      <c r="KDV10" s="10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10"/>
      <c r="KEJ10" s="10"/>
      <c r="KEK10" s="10"/>
      <c r="KEL10" s="10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10"/>
      <c r="KEZ10" s="10"/>
      <c r="KFA10" s="10"/>
      <c r="KFB10" s="10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10"/>
      <c r="KFP10" s="10"/>
      <c r="KFQ10" s="10"/>
      <c r="KFR10" s="10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10"/>
      <c r="KGF10" s="10"/>
      <c r="KGG10" s="10"/>
      <c r="KGH10" s="10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10"/>
      <c r="KGV10" s="10"/>
      <c r="KGW10" s="10"/>
      <c r="KGX10" s="10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10"/>
      <c r="KHL10" s="10"/>
      <c r="KHM10" s="10"/>
      <c r="KHN10" s="10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10"/>
      <c r="KIB10" s="10"/>
      <c r="KIC10" s="10"/>
      <c r="KID10" s="10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10"/>
      <c r="KIR10" s="10"/>
      <c r="KIS10" s="10"/>
      <c r="KIT10" s="10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10"/>
      <c r="KJH10" s="10"/>
      <c r="KJI10" s="10"/>
      <c r="KJJ10" s="10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10"/>
      <c r="KJX10" s="10"/>
      <c r="KJY10" s="10"/>
      <c r="KJZ10" s="10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10"/>
      <c r="KKN10" s="10"/>
      <c r="KKO10" s="10"/>
      <c r="KKP10" s="10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10"/>
      <c r="KLD10" s="10"/>
      <c r="KLE10" s="10"/>
      <c r="KLF10" s="10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10"/>
      <c r="KLT10" s="10"/>
      <c r="KLU10" s="10"/>
      <c r="KLV10" s="10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10"/>
      <c r="KMJ10" s="10"/>
      <c r="KMK10" s="10"/>
      <c r="KML10" s="10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10"/>
      <c r="KMZ10" s="10"/>
      <c r="KNA10" s="10"/>
      <c r="KNB10" s="10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10"/>
      <c r="KNP10" s="10"/>
      <c r="KNQ10" s="10"/>
      <c r="KNR10" s="10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10"/>
      <c r="KOF10" s="10"/>
      <c r="KOG10" s="10"/>
      <c r="KOH10" s="10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10"/>
      <c r="KOV10" s="10"/>
      <c r="KOW10" s="10"/>
      <c r="KOX10" s="10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10"/>
      <c r="KPL10" s="10"/>
      <c r="KPM10" s="10"/>
      <c r="KPN10" s="10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10"/>
      <c r="KQB10" s="10"/>
      <c r="KQC10" s="10"/>
      <c r="KQD10" s="10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10"/>
      <c r="KQR10" s="10"/>
      <c r="KQS10" s="10"/>
      <c r="KQT10" s="10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10"/>
      <c r="KRH10" s="10"/>
      <c r="KRI10" s="10"/>
      <c r="KRJ10" s="10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10"/>
      <c r="KRX10" s="10"/>
      <c r="KRY10" s="10"/>
      <c r="KRZ10" s="10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10"/>
      <c r="KSN10" s="10"/>
      <c r="KSO10" s="10"/>
      <c r="KSP10" s="10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10"/>
      <c r="KTD10" s="10"/>
      <c r="KTE10" s="10"/>
      <c r="KTF10" s="10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10"/>
      <c r="KTT10" s="10"/>
      <c r="KTU10" s="10"/>
      <c r="KTV10" s="10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10"/>
      <c r="KUJ10" s="10"/>
      <c r="KUK10" s="10"/>
      <c r="KUL10" s="10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10"/>
      <c r="KUZ10" s="10"/>
      <c r="KVA10" s="10"/>
      <c r="KVB10" s="10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10"/>
      <c r="KVP10" s="10"/>
      <c r="KVQ10" s="10"/>
      <c r="KVR10" s="10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10"/>
      <c r="KWF10" s="10"/>
      <c r="KWG10" s="10"/>
      <c r="KWH10" s="10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10"/>
      <c r="KWV10" s="10"/>
      <c r="KWW10" s="10"/>
      <c r="KWX10" s="10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10"/>
      <c r="KXL10" s="10"/>
      <c r="KXM10" s="10"/>
      <c r="KXN10" s="10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10"/>
      <c r="KYB10" s="10"/>
      <c r="KYC10" s="10"/>
      <c r="KYD10" s="10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10"/>
      <c r="KYR10" s="10"/>
      <c r="KYS10" s="10"/>
      <c r="KYT10" s="10"/>
      <c r="KYU10" s="10"/>
      <c r="KYV10" s="10"/>
      <c r="KYW10" s="10"/>
      <c r="KYX10" s="10"/>
      <c r="KYY10" s="10"/>
      <c r="KYZ10" s="10"/>
      <c r="KZA10" s="10"/>
      <c r="KZB10" s="10"/>
      <c r="KZC10" s="10"/>
      <c r="KZD10" s="10"/>
      <c r="KZE10" s="10"/>
      <c r="KZF10" s="10"/>
      <c r="KZG10" s="10"/>
      <c r="KZH10" s="10"/>
      <c r="KZI10" s="10"/>
      <c r="KZJ10" s="10"/>
      <c r="KZK10" s="10"/>
      <c r="KZL10" s="10"/>
      <c r="KZM10" s="10"/>
      <c r="KZN10" s="10"/>
      <c r="KZO10" s="10"/>
      <c r="KZP10" s="10"/>
      <c r="KZQ10" s="10"/>
      <c r="KZR10" s="10"/>
      <c r="KZS10" s="10"/>
      <c r="KZT10" s="10"/>
      <c r="KZU10" s="10"/>
      <c r="KZV10" s="10"/>
      <c r="KZW10" s="10"/>
      <c r="KZX10" s="10"/>
      <c r="KZY10" s="10"/>
      <c r="KZZ10" s="10"/>
      <c r="LAA10" s="10"/>
      <c r="LAB10" s="10"/>
      <c r="LAC10" s="10"/>
      <c r="LAD10" s="10"/>
      <c r="LAE10" s="10"/>
      <c r="LAF10" s="10"/>
      <c r="LAG10" s="10"/>
      <c r="LAH10" s="10"/>
      <c r="LAI10" s="10"/>
      <c r="LAJ10" s="10"/>
      <c r="LAK10" s="10"/>
      <c r="LAL10" s="10"/>
      <c r="LAM10" s="10"/>
      <c r="LAN10" s="10"/>
      <c r="LAO10" s="10"/>
      <c r="LAP10" s="10"/>
      <c r="LAQ10" s="10"/>
      <c r="LAR10" s="10"/>
      <c r="LAS10" s="10"/>
      <c r="LAT10" s="10"/>
      <c r="LAU10" s="10"/>
      <c r="LAV10" s="10"/>
      <c r="LAW10" s="10"/>
      <c r="LAX10" s="10"/>
      <c r="LAY10" s="10"/>
      <c r="LAZ10" s="10"/>
      <c r="LBA10" s="10"/>
      <c r="LBB10" s="10"/>
      <c r="LBC10" s="10"/>
      <c r="LBD10" s="10"/>
      <c r="LBE10" s="10"/>
      <c r="LBF10" s="10"/>
      <c r="LBG10" s="10"/>
      <c r="LBH10" s="10"/>
      <c r="LBI10" s="10"/>
      <c r="LBJ10" s="10"/>
      <c r="LBK10" s="10"/>
      <c r="LBL10" s="10"/>
      <c r="LBM10" s="10"/>
      <c r="LBN10" s="10"/>
      <c r="LBO10" s="10"/>
      <c r="LBP10" s="10"/>
      <c r="LBQ10" s="10"/>
      <c r="LBR10" s="10"/>
      <c r="LBS10" s="10"/>
      <c r="LBT10" s="10"/>
      <c r="LBU10" s="10"/>
      <c r="LBV10" s="10"/>
      <c r="LBW10" s="10"/>
      <c r="LBX10" s="10"/>
      <c r="LBY10" s="10"/>
      <c r="LBZ10" s="10"/>
      <c r="LCA10" s="10"/>
      <c r="LCB10" s="10"/>
      <c r="LCC10" s="10"/>
      <c r="LCD10" s="10"/>
      <c r="LCE10" s="10"/>
      <c r="LCF10" s="10"/>
      <c r="LCG10" s="10"/>
      <c r="LCH10" s="10"/>
      <c r="LCI10" s="10"/>
      <c r="LCJ10" s="10"/>
      <c r="LCK10" s="10"/>
      <c r="LCL10" s="10"/>
      <c r="LCM10" s="10"/>
      <c r="LCN10" s="10"/>
      <c r="LCO10" s="10"/>
      <c r="LCP10" s="10"/>
      <c r="LCQ10" s="10"/>
      <c r="LCR10" s="10"/>
      <c r="LCS10" s="10"/>
      <c r="LCT10" s="10"/>
      <c r="LCU10" s="10"/>
      <c r="LCV10" s="10"/>
      <c r="LCW10" s="10"/>
      <c r="LCX10" s="10"/>
      <c r="LCY10" s="10"/>
      <c r="LCZ10" s="10"/>
      <c r="LDA10" s="10"/>
      <c r="LDB10" s="10"/>
      <c r="LDC10" s="10"/>
      <c r="LDD10" s="10"/>
      <c r="LDE10" s="10"/>
      <c r="LDF10" s="10"/>
      <c r="LDG10" s="10"/>
      <c r="LDH10" s="10"/>
      <c r="LDI10" s="10"/>
      <c r="LDJ10" s="10"/>
      <c r="LDK10" s="10"/>
      <c r="LDL10" s="10"/>
      <c r="LDM10" s="10"/>
      <c r="LDN10" s="10"/>
      <c r="LDO10" s="10"/>
      <c r="LDP10" s="10"/>
      <c r="LDQ10" s="10"/>
      <c r="LDR10" s="10"/>
      <c r="LDS10" s="10"/>
      <c r="LDT10" s="10"/>
      <c r="LDU10" s="10"/>
      <c r="LDV10" s="10"/>
      <c r="LDW10" s="10"/>
      <c r="LDX10" s="10"/>
      <c r="LDY10" s="10"/>
      <c r="LDZ10" s="10"/>
      <c r="LEA10" s="10"/>
      <c r="LEB10" s="10"/>
      <c r="LEC10" s="10"/>
      <c r="LED10" s="10"/>
      <c r="LEE10" s="10"/>
      <c r="LEF10" s="10"/>
      <c r="LEG10" s="10"/>
      <c r="LEH10" s="10"/>
      <c r="LEI10" s="10"/>
      <c r="LEJ10" s="10"/>
      <c r="LEK10" s="10"/>
      <c r="LEL10" s="10"/>
      <c r="LEM10" s="10"/>
      <c r="LEN10" s="10"/>
      <c r="LEO10" s="10"/>
      <c r="LEP10" s="10"/>
      <c r="LEQ10" s="10"/>
      <c r="LER10" s="10"/>
      <c r="LES10" s="10"/>
      <c r="LET10" s="10"/>
      <c r="LEU10" s="10"/>
      <c r="LEV10" s="10"/>
      <c r="LEW10" s="10"/>
      <c r="LEX10" s="10"/>
      <c r="LEY10" s="10"/>
      <c r="LEZ10" s="10"/>
      <c r="LFA10" s="10"/>
      <c r="LFB10" s="10"/>
      <c r="LFC10" s="10"/>
      <c r="LFD10" s="10"/>
      <c r="LFE10" s="10"/>
      <c r="LFF10" s="10"/>
      <c r="LFG10" s="10"/>
      <c r="LFH10" s="10"/>
      <c r="LFI10" s="10"/>
      <c r="LFJ10" s="10"/>
      <c r="LFK10" s="10"/>
      <c r="LFL10" s="10"/>
      <c r="LFM10" s="10"/>
      <c r="LFN10" s="10"/>
      <c r="LFO10" s="10"/>
      <c r="LFP10" s="10"/>
      <c r="LFQ10" s="10"/>
      <c r="LFR10" s="10"/>
      <c r="LFS10" s="10"/>
      <c r="LFT10" s="10"/>
      <c r="LFU10" s="10"/>
      <c r="LFV10" s="10"/>
      <c r="LFW10" s="10"/>
      <c r="LFX10" s="10"/>
      <c r="LFY10" s="10"/>
      <c r="LFZ10" s="10"/>
      <c r="LGA10" s="10"/>
      <c r="LGB10" s="10"/>
      <c r="LGC10" s="10"/>
      <c r="LGD10" s="10"/>
      <c r="LGE10" s="10"/>
      <c r="LGF10" s="10"/>
      <c r="LGG10" s="10"/>
      <c r="LGH10" s="10"/>
      <c r="LGI10" s="10"/>
      <c r="LGJ10" s="10"/>
      <c r="LGK10" s="10"/>
      <c r="LGL10" s="10"/>
      <c r="LGM10" s="10"/>
      <c r="LGN10" s="10"/>
      <c r="LGO10" s="10"/>
      <c r="LGP10" s="10"/>
      <c r="LGQ10" s="10"/>
      <c r="LGR10" s="10"/>
      <c r="LGS10" s="10"/>
      <c r="LGT10" s="10"/>
      <c r="LGU10" s="10"/>
      <c r="LGV10" s="10"/>
      <c r="LGW10" s="10"/>
      <c r="LGX10" s="10"/>
      <c r="LGY10" s="10"/>
      <c r="LGZ10" s="10"/>
      <c r="LHA10" s="10"/>
      <c r="LHB10" s="10"/>
      <c r="LHC10" s="10"/>
      <c r="LHD10" s="10"/>
      <c r="LHE10" s="10"/>
      <c r="LHF10" s="10"/>
      <c r="LHG10" s="10"/>
      <c r="LHH10" s="10"/>
      <c r="LHI10" s="10"/>
      <c r="LHJ10" s="10"/>
      <c r="LHK10" s="10"/>
      <c r="LHL10" s="10"/>
      <c r="LHM10" s="10"/>
      <c r="LHN10" s="10"/>
      <c r="LHO10" s="10"/>
      <c r="LHP10" s="10"/>
      <c r="LHQ10" s="10"/>
      <c r="LHR10" s="10"/>
      <c r="LHS10" s="10"/>
      <c r="LHT10" s="10"/>
      <c r="LHU10" s="10"/>
      <c r="LHV10" s="10"/>
      <c r="LHW10" s="10"/>
      <c r="LHX10" s="10"/>
      <c r="LHY10" s="10"/>
      <c r="LHZ10" s="10"/>
      <c r="LIA10" s="10"/>
      <c r="LIB10" s="10"/>
      <c r="LIC10" s="10"/>
      <c r="LID10" s="10"/>
      <c r="LIE10" s="10"/>
      <c r="LIF10" s="10"/>
      <c r="LIG10" s="10"/>
      <c r="LIH10" s="10"/>
      <c r="LII10" s="10"/>
      <c r="LIJ10" s="10"/>
      <c r="LIK10" s="10"/>
      <c r="LIL10" s="10"/>
      <c r="LIM10" s="10"/>
      <c r="LIN10" s="10"/>
      <c r="LIO10" s="10"/>
      <c r="LIP10" s="10"/>
      <c r="LIQ10" s="10"/>
      <c r="LIR10" s="10"/>
      <c r="LIS10" s="10"/>
      <c r="LIT10" s="10"/>
      <c r="LIU10" s="10"/>
      <c r="LIV10" s="10"/>
      <c r="LIW10" s="10"/>
      <c r="LIX10" s="10"/>
      <c r="LIY10" s="10"/>
      <c r="LIZ10" s="10"/>
      <c r="LJA10" s="10"/>
      <c r="LJB10" s="10"/>
      <c r="LJC10" s="10"/>
      <c r="LJD10" s="10"/>
      <c r="LJE10" s="10"/>
      <c r="LJF10" s="10"/>
      <c r="LJG10" s="10"/>
      <c r="LJH10" s="10"/>
      <c r="LJI10" s="10"/>
      <c r="LJJ10" s="10"/>
      <c r="LJK10" s="10"/>
      <c r="LJL10" s="10"/>
      <c r="LJM10" s="10"/>
      <c r="LJN10" s="10"/>
      <c r="LJO10" s="10"/>
      <c r="LJP10" s="10"/>
      <c r="LJQ10" s="10"/>
      <c r="LJR10" s="10"/>
      <c r="LJS10" s="10"/>
      <c r="LJT10" s="10"/>
      <c r="LJU10" s="10"/>
      <c r="LJV10" s="10"/>
      <c r="LJW10" s="10"/>
      <c r="LJX10" s="10"/>
      <c r="LJY10" s="10"/>
      <c r="LJZ10" s="10"/>
      <c r="LKA10" s="10"/>
      <c r="LKB10" s="10"/>
      <c r="LKC10" s="10"/>
      <c r="LKD10" s="10"/>
      <c r="LKE10" s="10"/>
      <c r="LKF10" s="10"/>
      <c r="LKG10" s="10"/>
      <c r="LKH10" s="10"/>
      <c r="LKI10" s="10"/>
      <c r="LKJ10" s="10"/>
      <c r="LKK10" s="10"/>
      <c r="LKL10" s="10"/>
      <c r="LKM10" s="10"/>
      <c r="LKN10" s="10"/>
      <c r="LKO10" s="10"/>
      <c r="LKP10" s="10"/>
      <c r="LKQ10" s="10"/>
      <c r="LKR10" s="10"/>
      <c r="LKS10" s="10"/>
      <c r="LKT10" s="10"/>
      <c r="LKU10" s="10"/>
      <c r="LKV10" s="10"/>
      <c r="LKW10" s="10"/>
      <c r="LKX10" s="10"/>
      <c r="LKY10" s="10"/>
      <c r="LKZ10" s="10"/>
      <c r="LLA10" s="10"/>
      <c r="LLB10" s="10"/>
      <c r="LLC10" s="10"/>
      <c r="LLD10" s="10"/>
      <c r="LLE10" s="10"/>
      <c r="LLF10" s="10"/>
      <c r="LLG10" s="10"/>
      <c r="LLH10" s="10"/>
      <c r="LLI10" s="10"/>
      <c r="LLJ10" s="10"/>
      <c r="LLK10" s="10"/>
      <c r="LLL10" s="10"/>
      <c r="LLM10" s="10"/>
      <c r="LLN10" s="10"/>
      <c r="LLO10" s="10"/>
      <c r="LLP10" s="10"/>
      <c r="LLQ10" s="10"/>
      <c r="LLR10" s="10"/>
      <c r="LLS10" s="10"/>
      <c r="LLT10" s="10"/>
      <c r="LLU10" s="10"/>
      <c r="LLV10" s="10"/>
      <c r="LLW10" s="10"/>
      <c r="LLX10" s="10"/>
      <c r="LLY10" s="10"/>
      <c r="LLZ10" s="10"/>
      <c r="LMA10" s="10"/>
      <c r="LMB10" s="10"/>
      <c r="LMC10" s="10"/>
      <c r="LMD10" s="10"/>
      <c r="LME10" s="10"/>
      <c r="LMF10" s="10"/>
      <c r="LMG10" s="10"/>
      <c r="LMH10" s="10"/>
      <c r="LMI10" s="10"/>
      <c r="LMJ10" s="10"/>
      <c r="LMK10" s="10"/>
      <c r="LML10" s="10"/>
      <c r="LMM10" s="10"/>
      <c r="LMN10" s="10"/>
      <c r="LMO10" s="10"/>
      <c r="LMP10" s="10"/>
      <c r="LMQ10" s="10"/>
      <c r="LMR10" s="10"/>
      <c r="LMS10" s="10"/>
      <c r="LMT10" s="10"/>
      <c r="LMU10" s="10"/>
      <c r="LMV10" s="10"/>
      <c r="LMW10" s="10"/>
      <c r="LMX10" s="10"/>
      <c r="LMY10" s="10"/>
      <c r="LMZ10" s="10"/>
      <c r="LNA10" s="10"/>
      <c r="LNB10" s="10"/>
      <c r="LNC10" s="10"/>
      <c r="LND10" s="10"/>
      <c r="LNE10" s="10"/>
      <c r="LNF10" s="10"/>
      <c r="LNG10" s="10"/>
      <c r="LNH10" s="10"/>
      <c r="LNI10" s="10"/>
      <c r="LNJ10" s="10"/>
      <c r="LNK10" s="10"/>
      <c r="LNL10" s="10"/>
      <c r="LNM10" s="10"/>
      <c r="LNN10" s="10"/>
      <c r="LNO10" s="10"/>
      <c r="LNP10" s="10"/>
      <c r="LNQ10" s="10"/>
      <c r="LNR10" s="10"/>
      <c r="LNS10" s="10"/>
      <c r="LNT10" s="10"/>
      <c r="LNU10" s="10"/>
      <c r="LNV10" s="10"/>
      <c r="LNW10" s="10"/>
      <c r="LNX10" s="10"/>
      <c r="LNY10" s="10"/>
      <c r="LNZ10" s="10"/>
      <c r="LOA10" s="10"/>
      <c r="LOB10" s="10"/>
      <c r="LOC10" s="10"/>
      <c r="LOD10" s="10"/>
      <c r="LOE10" s="10"/>
      <c r="LOF10" s="10"/>
      <c r="LOG10" s="10"/>
      <c r="LOH10" s="10"/>
      <c r="LOI10" s="10"/>
      <c r="LOJ10" s="10"/>
      <c r="LOK10" s="10"/>
      <c r="LOL10" s="10"/>
      <c r="LOM10" s="10"/>
      <c r="LON10" s="10"/>
      <c r="LOO10" s="10"/>
      <c r="LOP10" s="10"/>
      <c r="LOQ10" s="10"/>
      <c r="LOR10" s="10"/>
      <c r="LOS10" s="10"/>
      <c r="LOT10" s="10"/>
      <c r="LOU10" s="10"/>
      <c r="LOV10" s="10"/>
      <c r="LOW10" s="10"/>
      <c r="LOX10" s="10"/>
      <c r="LOY10" s="10"/>
      <c r="LOZ10" s="10"/>
      <c r="LPA10" s="10"/>
      <c r="LPB10" s="10"/>
      <c r="LPC10" s="10"/>
      <c r="LPD10" s="10"/>
      <c r="LPE10" s="10"/>
      <c r="LPF10" s="10"/>
      <c r="LPG10" s="10"/>
      <c r="LPH10" s="10"/>
      <c r="LPI10" s="10"/>
      <c r="LPJ10" s="10"/>
      <c r="LPK10" s="10"/>
      <c r="LPL10" s="10"/>
      <c r="LPM10" s="10"/>
      <c r="LPN10" s="10"/>
      <c r="LPO10" s="10"/>
      <c r="LPP10" s="10"/>
      <c r="LPQ10" s="10"/>
      <c r="LPR10" s="10"/>
      <c r="LPS10" s="10"/>
      <c r="LPT10" s="10"/>
      <c r="LPU10" s="10"/>
      <c r="LPV10" s="10"/>
      <c r="LPW10" s="10"/>
      <c r="LPX10" s="10"/>
      <c r="LPY10" s="10"/>
      <c r="LPZ10" s="10"/>
      <c r="LQA10" s="10"/>
      <c r="LQB10" s="10"/>
      <c r="LQC10" s="10"/>
      <c r="LQD10" s="10"/>
      <c r="LQE10" s="10"/>
      <c r="LQF10" s="10"/>
      <c r="LQG10" s="10"/>
      <c r="LQH10" s="10"/>
      <c r="LQI10" s="10"/>
      <c r="LQJ10" s="10"/>
      <c r="LQK10" s="10"/>
      <c r="LQL10" s="10"/>
      <c r="LQM10" s="10"/>
      <c r="LQN10" s="10"/>
      <c r="LQO10" s="10"/>
      <c r="LQP10" s="10"/>
      <c r="LQQ10" s="10"/>
      <c r="LQR10" s="10"/>
      <c r="LQS10" s="10"/>
      <c r="LQT10" s="10"/>
      <c r="LQU10" s="10"/>
      <c r="LQV10" s="10"/>
      <c r="LQW10" s="10"/>
      <c r="LQX10" s="10"/>
      <c r="LQY10" s="10"/>
      <c r="LQZ10" s="10"/>
      <c r="LRA10" s="10"/>
      <c r="LRB10" s="10"/>
      <c r="LRC10" s="10"/>
      <c r="LRD10" s="10"/>
      <c r="LRE10" s="10"/>
      <c r="LRF10" s="10"/>
      <c r="LRG10" s="10"/>
      <c r="LRH10" s="10"/>
      <c r="LRI10" s="10"/>
      <c r="LRJ10" s="10"/>
      <c r="LRK10" s="10"/>
      <c r="LRL10" s="10"/>
      <c r="LRM10" s="10"/>
      <c r="LRN10" s="10"/>
      <c r="LRO10" s="10"/>
      <c r="LRP10" s="10"/>
      <c r="LRQ10" s="10"/>
      <c r="LRR10" s="10"/>
      <c r="LRS10" s="10"/>
      <c r="LRT10" s="10"/>
      <c r="LRU10" s="10"/>
      <c r="LRV10" s="10"/>
      <c r="LRW10" s="10"/>
      <c r="LRX10" s="10"/>
      <c r="LRY10" s="10"/>
      <c r="LRZ10" s="10"/>
      <c r="LSA10" s="10"/>
      <c r="LSB10" s="10"/>
      <c r="LSC10" s="10"/>
      <c r="LSD10" s="10"/>
      <c r="LSE10" s="10"/>
      <c r="LSF10" s="10"/>
      <c r="LSG10" s="10"/>
      <c r="LSH10" s="10"/>
      <c r="LSI10" s="10"/>
      <c r="LSJ10" s="10"/>
      <c r="LSK10" s="10"/>
      <c r="LSL10" s="10"/>
      <c r="LSM10" s="10"/>
      <c r="LSN10" s="10"/>
      <c r="LSO10" s="10"/>
      <c r="LSP10" s="10"/>
      <c r="LSQ10" s="10"/>
      <c r="LSR10" s="10"/>
      <c r="LSS10" s="10"/>
      <c r="LST10" s="10"/>
      <c r="LSU10" s="10"/>
      <c r="LSV10" s="10"/>
      <c r="LSW10" s="10"/>
      <c r="LSX10" s="10"/>
      <c r="LSY10" s="10"/>
      <c r="LSZ10" s="10"/>
      <c r="LTA10" s="10"/>
      <c r="LTB10" s="10"/>
      <c r="LTC10" s="10"/>
      <c r="LTD10" s="10"/>
      <c r="LTE10" s="10"/>
      <c r="LTF10" s="10"/>
      <c r="LTG10" s="10"/>
      <c r="LTH10" s="10"/>
      <c r="LTI10" s="10"/>
      <c r="LTJ10" s="10"/>
      <c r="LTK10" s="10"/>
      <c r="LTL10" s="10"/>
      <c r="LTM10" s="10"/>
      <c r="LTN10" s="10"/>
      <c r="LTO10" s="10"/>
      <c r="LTP10" s="10"/>
      <c r="LTQ10" s="10"/>
      <c r="LTR10" s="10"/>
      <c r="LTS10" s="10"/>
      <c r="LTT10" s="10"/>
      <c r="LTU10" s="10"/>
      <c r="LTV10" s="10"/>
      <c r="LTW10" s="10"/>
      <c r="LTX10" s="10"/>
      <c r="LTY10" s="10"/>
      <c r="LTZ10" s="10"/>
      <c r="LUA10" s="10"/>
      <c r="LUB10" s="10"/>
      <c r="LUC10" s="10"/>
      <c r="LUD10" s="10"/>
      <c r="LUE10" s="10"/>
      <c r="LUF10" s="10"/>
      <c r="LUG10" s="10"/>
      <c r="LUH10" s="10"/>
      <c r="LUI10" s="10"/>
      <c r="LUJ10" s="10"/>
      <c r="LUK10" s="10"/>
      <c r="LUL10" s="10"/>
      <c r="LUM10" s="10"/>
      <c r="LUN10" s="10"/>
      <c r="LUO10" s="10"/>
      <c r="LUP10" s="10"/>
      <c r="LUQ10" s="10"/>
      <c r="LUR10" s="10"/>
      <c r="LUS10" s="10"/>
      <c r="LUT10" s="10"/>
      <c r="LUU10" s="10"/>
      <c r="LUV10" s="10"/>
      <c r="LUW10" s="10"/>
      <c r="LUX10" s="10"/>
      <c r="LUY10" s="10"/>
      <c r="LUZ10" s="10"/>
      <c r="LVA10" s="10"/>
      <c r="LVB10" s="10"/>
      <c r="LVC10" s="10"/>
      <c r="LVD10" s="10"/>
      <c r="LVE10" s="10"/>
      <c r="LVF10" s="10"/>
      <c r="LVG10" s="10"/>
      <c r="LVH10" s="10"/>
      <c r="LVI10" s="10"/>
      <c r="LVJ10" s="10"/>
      <c r="LVK10" s="10"/>
      <c r="LVL10" s="10"/>
      <c r="LVM10" s="10"/>
      <c r="LVN10" s="10"/>
      <c r="LVO10" s="10"/>
      <c r="LVP10" s="10"/>
      <c r="LVQ10" s="10"/>
      <c r="LVR10" s="10"/>
      <c r="LVS10" s="10"/>
      <c r="LVT10" s="10"/>
      <c r="LVU10" s="10"/>
      <c r="LVV10" s="10"/>
      <c r="LVW10" s="10"/>
      <c r="LVX10" s="10"/>
      <c r="LVY10" s="10"/>
      <c r="LVZ10" s="10"/>
      <c r="LWA10" s="10"/>
      <c r="LWB10" s="10"/>
      <c r="LWC10" s="10"/>
      <c r="LWD10" s="10"/>
      <c r="LWE10" s="10"/>
      <c r="LWF10" s="10"/>
      <c r="LWG10" s="10"/>
      <c r="LWH10" s="10"/>
      <c r="LWI10" s="10"/>
      <c r="LWJ10" s="10"/>
      <c r="LWK10" s="10"/>
      <c r="LWL10" s="10"/>
      <c r="LWM10" s="10"/>
      <c r="LWN10" s="10"/>
      <c r="LWO10" s="10"/>
      <c r="LWP10" s="10"/>
      <c r="LWQ10" s="10"/>
      <c r="LWR10" s="10"/>
      <c r="LWS10" s="10"/>
      <c r="LWT10" s="10"/>
      <c r="LWU10" s="10"/>
      <c r="LWV10" s="10"/>
      <c r="LWW10" s="10"/>
      <c r="LWX10" s="10"/>
      <c r="LWY10" s="10"/>
      <c r="LWZ10" s="10"/>
      <c r="LXA10" s="10"/>
      <c r="LXB10" s="10"/>
      <c r="LXC10" s="10"/>
      <c r="LXD10" s="10"/>
      <c r="LXE10" s="10"/>
      <c r="LXF10" s="10"/>
      <c r="LXG10" s="10"/>
      <c r="LXH10" s="10"/>
      <c r="LXI10" s="10"/>
      <c r="LXJ10" s="10"/>
      <c r="LXK10" s="10"/>
      <c r="LXL10" s="10"/>
      <c r="LXM10" s="10"/>
      <c r="LXN10" s="10"/>
      <c r="LXO10" s="10"/>
      <c r="LXP10" s="10"/>
      <c r="LXQ10" s="10"/>
      <c r="LXR10" s="10"/>
      <c r="LXS10" s="10"/>
      <c r="LXT10" s="10"/>
      <c r="LXU10" s="10"/>
      <c r="LXV10" s="10"/>
      <c r="LXW10" s="10"/>
      <c r="LXX10" s="10"/>
      <c r="LXY10" s="10"/>
      <c r="LXZ10" s="10"/>
      <c r="LYA10" s="10"/>
      <c r="LYB10" s="10"/>
      <c r="LYC10" s="10"/>
      <c r="LYD10" s="10"/>
      <c r="LYE10" s="10"/>
      <c r="LYF10" s="10"/>
      <c r="LYG10" s="10"/>
      <c r="LYH10" s="10"/>
      <c r="LYI10" s="10"/>
      <c r="LYJ10" s="10"/>
      <c r="LYK10" s="10"/>
      <c r="LYL10" s="10"/>
      <c r="LYM10" s="10"/>
      <c r="LYN10" s="10"/>
      <c r="LYO10" s="10"/>
      <c r="LYP10" s="10"/>
      <c r="LYQ10" s="10"/>
      <c r="LYR10" s="10"/>
      <c r="LYS10" s="10"/>
      <c r="LYT10" s="10"/>
      <c r="LYU10" s="10"/>
      <c r="LYV10" s="10"/>
      <c r="LYW10" s="10"/>
      <c r="LYX10" s="10"/>
      <c r="LYY10" s="10"/>
      <c r="LYZ10" s="10"/>
      <c r="LZA10" s="10"/>
      <c r="LZB10" s="10"/>
      <c r="LZC10" s="10"/>
      <c r="LZD10" s="10"/>
      <c r="LZE10" s="10"/>
      <c r="LZF10" s="10"/>
      <c r="LZG10" s="10"/>
      <c r="LZH10" s="10"/>
      <c r="LZI10" s="10"/>
      <c r="LZJ10" s="10"/>
      <c r="LZK10" s="10"/>
      <c r="LZL10" s="10"/>
      <c r="LZM10" s="10"/>
      <c r="LZN10" s="10"/>
      <c r="LZO10" s="10"/>
      <c r="LZP10" s="10"/>
      <c r="LZQ10" s="10"/>
      <c r="LZR10" s="10"/>
      <c r="LZS10" s="10"/>
      <c r="LZT10" s="10"/>
      <c r="LZU10" s="10"/>
      <c r="LZV10" s="10"/>
      <c r="LZW10" s="10"/>
      <c r="LZX10" s="10"/>
      <c r="LZY10" s="10"/>
      <c r="LZZ10" s="10"/>
      <c r="MAA10" s="10"/>
      <c r="MAB10" s="10"/>
      <c r="MAC10" s="10"/>
      <c r="MAD10" s="10"/>
      <c r="MAE10" s="10"/>
      <c r="MAF10" s="10"/>
      <c r="MAG10" s="10"/>
      <c r="MAH10" s="10"/>
      <c r="MAI10" s="10"/>
      <c r="MAJ10" s="10"/>
      <c r="MAK10" s="10"/>
      <c r="MAL10" s="10"/>
      <c r="MAM10" s="10"/>
      <c r="MAN10" s="10"/>
      <c r="MAO10" s="10"/>
      <c r="MAP10" s="10"/>
      <c r="MAQ10" s="10"/>
      <c r="MAR10" s="10"/>
      <c r="MAS10" s="10"/>
      <c r="MAT10" s="10"/>
      <c r="MAU10" s="10"/>
      <c r="MAV10" s="10"/>
      <c r="MAW10" s="10"/>
      <c r="MAX10" s="10"/>
      <c r="MAY10" s="10"/>
      <c r="MAZ10" s="10"/>
      <c r="MBA10" s="10"/>
      <c r="MBB10" s="10"/>
      <c r="MBC10" s="10"/>
      <c r="MBD10" s="10"/>
      <c r="MBE10" s="10"/>
      <c r="MBF10" s="10"/>
      <c r="MBG10" s="10"/>
      <c r="MBH10" s="10"/>
      <c r="MBI10" s="10"/>
      <c r="MBJ10" s="10"/>
      <c r="MBK10" s="10"/>
      <c r="MBL10" s="10"/>
      <c r="MBM10" s="10"/>
      <c r="MBN10" s="10"/>
      <c r="MBO10" s="10"/>
      <c r="MBP10" s="10"/>
      <c r="MBQ10" s="10"/>
      <c r="MBR10" s="10"/>
      <c r="MBS10" s="10"/>
      <c r="MBT10" s="10"/>
      <c r="MBU10" s="10"/>
      <c r="MBV10" s="10"/>
      <c r="MBW10" s="10"/>
      <c r="MBX10" s="10"/>
      <c r="MBY10" s="10"/>
      <c r="MBZ10" s="10"/>
      <c r="MCA10" s="10"/>
      <c r="MCB10" s="10"/>
      <c r="MCC10" s="10"/>
      <c r="MCD10" s="10"/>
      <c r="MCE10" s="10"/>
      <c r="MCF10" s="10"/>
      <c r="MCG10" s="10"/>
      <c r="MCH10" s="10"/>
      <c r="MCI10" s="10"/>
      <c r="MCJ10" s="10"/>
      <c r="MCK10" s="10"/>
      <c r="MCL10" s="10"/>
      <c r="MCM10" s="10"/>
      <c r="MCN10" s="10"/>
      <c r="MCO10" s="10"/>
      <c r="MCP10" s="10"/>
      <c r="MCQ10" s="10"/>
      <c r="MCR10" s="10"/>
      <c r="MCS10" s="10"/>
      <c r="MCT10" s="10"/>
      <c r="MCU10" s="10"/>
      <c r="MCV10" s="10"/>
      <c r="MCW10" s="10"/>
      <c r="MCX10" s="10"/>
      <c r="MCY10" s="10"/>
      <c r="MCZ10" s="10"/>
      <c r="MDA10" s="10"/>
      <c r="MDB10" s="10"/>
      <c r="MDC10" s="10"/>
      <c r="MDD10" s="10"/>
      <c r="MDE10" s="10"/>
      <c r="MDF10" s="10"/>
      <c r="MDG10" s="10"/>
      <c r="MDH10" s="10"/>
      <c r="MDI10" s="10"/>
      <c r="MDJ10" s="10"/>
      <c r="MDK10" s="10"/>
      <c r="MDL10" s="10"/>
      <c r="MDM10" s="10"/>
      <c r="MDN10" s="10"/>
      <c r="MDO10" s="10"/>
      <c r="MDP10" s="10"/>
      <c r="MDQ10" s="10"/>
      <c r="MDR10" s="10"/>
      <c r="MDS10" s="10"/>
      <c r="MDT10" s="10"/>
      <c r="MDU10" s="10"/>
      <c r="MDV10" s="10"/>
      <c r="MDW10" s="10"/>
      <c r="MDX10" s="10"/>
      <c r="MDY10" s="10"/>
      <c r="MDZ10" s="10"/>
      <c r="MEA10" s="10"/>
      <c r="MEB10" s="10"/>
      <c r="MEC10" s="10"/>
      <c r="MED10" s="10"/>
      <c r="MEE10" s="10"/>
      <c r="MEF10" s="10"/>
      <c r="MEG10" s="10"/>
      <c r="MEH10" s="10"/>
      <c r="MEI10" s="10"/>
      <c r="MEJ10" s="10"/>
      <c r="MEK10" s="10"/>
      <c r="MEL10" s="10"/>
      <c r="MEM10" s="10"/>
      <c r="MEN10" s="10"/>
      <c r="MEO10" s="10"/>
      <c r="MEP10" s="10"/>
      <c r="MEQ10" s="10"/>
      <c r="MER10" s="10"/>
      <c r="MES10" s="10"/>
      <c r="MET10" s="10"/>
      <c r="MEU10" s="10"/>
      <c r="MEV10" s="10"/>
      <c r="MEW10" s="10"/>
      <c r="MEX10" s="10"/>
      <c r="MEY10" s="10"/>
      <c r="MEZ10" s="10"/>
      <c r="MFA10" s="10"/>
      <c r="MFB10" s="10"/>
      <c r="MFC10" s="10"/>
      <c r="MFD10" s="10"/>
      <c r="MFE10" s="10"/>
      <c r="MFF10" s="10"/>
      <c r="MFG10" s="10"/>
      <c r="MFH10" s="10"/>
      <c r="MFI10" s="10"/>
      <c r="MFJ10" s="10"/>
      <c r="MFK10" s="10"/>
      <c r="MFL10" s="10"/>
      <c r="MFM10" s="10"/>
      <c r="MFN10" s="10"/>
      <c r="MFO10" s="10"/>
      <c r="MFP10" s="10"/>
      <c r="MFQ10" s="10"/>
      <c r="MFR10" s="10"/>
      <c r="MFS10" s="10"/>
      <c r="MFT10" s="10"/>
      <c r="MFU10" s="10"/>
      <c r="MFV10" s="10"/>
      <c r="MFW10" s="10"/>
      <c r="MFX10" s="10"/>
      <c r="MFY10" s="10"/>
      <c r="MFZ10" s="10"/>
      <c r="MGA10" s="10"/>
      <c r="MGB10" s="10"/>
      <c r="MGC10" s="10"/>
      <c r="MGD10" s="10"/>
      <c r="MGE10" s="10"/>
      <c r="MGF10" s="10"/>
      <c r="MGG10" s="10"/>
      <c r="MGH10" s="10"/>
      <c r="MGI10" s="10"/>
      <c r="MGJ10" s="10"/>
      <c r="MGK10" s="10"/>
      <c r="MGL10" s="10"/>
      <c r="MGM10" s="10"/>
      <c r="MGN10" s="10"/>
      <c r="MGO10" s="10"/>
      <c r="MGP10" s="10"/>
      <c r="MGQ10" s="10"/>
      <c r="MGR10" s="10"/>
      <c r="MGS10" s="10"/>
      <c r="MGT10" s="10"/>
      <c r="MGU10" s="10"/>
      <c r="MGV10" s="10"/>
      <c r="MGW10" s="10"/>
      <c r="MGX10" s="10"/>
      <c r="MGY10" s="10"/>
      <c r="MGZ10" s="10"/>
      <c r="MHA10" s="10"/>
      <c r="MHB10" s="10"/>
      <c r="MHC10" s="10"/>
      <c r="MHD10" s="10"/>
      <c r="MHE10" s="10"/>
      <c r="MHF10" s="10"/>
      <c r="MHG10" s="10"/>
      <c r="MHH10" s="10"/>
      <c r="MHI10" s="10"/>
      <c r="MHJ10" s="10"/>
      <c r="MHK10" s="10"/>
      <c r="MHL10" s="10"/>
      <c r="MHM10" s="10"/>
      <c r="MHN10" s="10"/>
      <c r="MHO10" s="10"/>
      <c r="MHP10" s="10"/>
      <c r="MHQ10" s="10"/>
      <c r="MHR10" s="10"/>
      <c r="MHS10" s="10"/>
      <c r="MHT10" s="10"/>
      <c r="MHU10" s="10"/>
      <c r="MHV10" s="10"/>
      <c r="MHW10" s="10"/>
      <c r="MHX10" s="10"/>
      <c r="MHY10" s="10"/>
      <c r="MHZ10" s="10"/>
      <c r="MIA10" s="10"/>
      <c r="MIB10" s="10"/>
      <c r="MIC10" s="10"/>
      <c r="MID10" s="10"/>
      <c r="MIE10" s="10"/>
      <c r="MIF10" s="10"/>
      <c r="MIG10" s="10"/>
      <c r="MIH10" s="10"/>
      <c r="MII10" s="10"/>
      <c r="MIJ10" s="10"/>
      <c r="MIK10" s="10"/>
      <c r="MIL10" s="10"/>
      <c r="MIM10" s="10"/>
      <c r="MIN10" s="10"/>
      <c r="MIO10" s="10"/>
      <c r="MIP10" s="10"/>
      <c r="MIQ10" s="10"/>
      <c r="MIR10" s="10"/>
      <c r="MIS10" s="10"/>
      <c r="MIT10" s="10"/>
      <c r="MIU10" s="10"/>
      <c r="MIV10" s="10"/>
      <c r="MIW10" s="10"/>
      <c r="MIX10" s="10"/>
      <c r="MIY10" s="10"/>
      <c r="MIZ10" s="10"/>
      <c r="MJA10" s="10"/>
      <c r="MJB10" s="10"/>
      <c r="MJC10" s="10"/>
      <c r="MJD10" s="10"/>
      <c r="MJE10" s="10"/>
      <c r="MJF10" s="10"/>
      <c r="MJG10" s="10"/>
      <c r="MJH10" s="10"/>
      <c r="MJI10" s="10"/>
      <c r="MJJ10" s="10"/>
      <c r="MJK10" s="10"/>
      <c r="MJL10" s="10"/>
      <c r="MJM10" s="10"/>
      <c r="MJN10" s="10"/>
      <c r="MJO10" s="10"/>
      <c r="MJP10" s="10"/>
      <c r="MJQ10" s="10"/>
      <c r="MJR10" s="10"/>
      <c r="MJS10" s="10"/>
      <c r="MJT10" s="10"/>
      <c r="MJU10" s="10"/>
      <c r="MJV10" s="10"/>
      <c r="MJW10" s="10"/>
      <c r="MJX10" s="10"/>
      <c r="MJY10" s="10"/>
      <c r="MJZ10" s="10"/>
      <c r="MKA10" s="10"/>
      <c r="MKB10" s="10"/>
      <c r="MKC10" s="10"/>
      <c r="MKD10" s="10"/>
      <c r="MKE10" s="10"/>
      <c r="MKF10" s="10"/>
      <c r="MKG10" s="10"/>
      <c r="MKH10" s="10"/>
      <c r="MKI10" s="10"/>
      <c r="MKJ10" s="10"/>
      <c r="MKK10" s="10"/>
      <c r="MKL10" s="10"/>
      <c r="MKM10" s="10"/>
      <c r="MKN10" s="10"/>
      <c r="MKO10" s="10"/>
      <c r="MKP10" s="10"/>
      <c r="MKQ10" s="10"/>
      <c r="MKR10" s="10"/>
      <c r="MKS10" s="10"/>
      <c r="MKT10" s="10"/>
      <c r="MKU10" s="10"/>
      <c r="MKV10" s="10"/>
      <c r="MKW10" s="10"/>
      <c r="MKX10" s="10"/>
      <c r="MKY10" s="10"/>
      <c r="MKZ10" s="10"/>
      <c r="MLA10" s="10"/>
      <c r="MLB10" s="10"/>
      <c r="MLC10" s="10"/>
      <c r="MLD10" s="10"/>
      <c r="MLE10" s="10"/>
      <c r="MLF10" s="10"/>
      <c r="MLG10" s="10"/>
      <c r="MLH10" s="10"/>
      <c r="MLI10" s="10"/>
      <c r="MLJ10" s="10"/>
      <c r="MLK10" s="10"/>
      <c r="MLL10" s="10"/>
      <c r="MLM10" s="10"/>
      <c r="MLN10" s="10"/>
      <c r="MLO10" s="10"/>
      <c r="MLP10" s="10"/>
      <c r="MLQ10" s="10"/>
      <c r="MLR10" s="10"/>
      <c r="MLS10" s="10"/>
      <c r="MLT10" s="10"/>
      <c r="MLU10" s="10"/>
      <c r="MLV10" s="10"/>
      <c r="MLW10" s="10"/>
      <c r="MLX10" s="10"/>
      <c r="MLY10" s="10"/>
      <c r="MLZ10" s="10"/>
      <c r="MMA10" s="10"/>
      <c r="MMB10" s="10"/>
      <c r="MMC10" s="10"/>
      <c r="MMD10" s="10"/>
      <c r="MME10" s="10"/>
      <c r="MMF10" s="10"/>
      <c r="MMG10" s="10"/>
      <c r="MMH10" s="10"/>
      <c r="MMI10" s="10"/>
      <c r="MMJ10" s="10"/>
      <c r="MMK10" s="10"/>
      <c r="MML10" s="10"/>
      <c r="MMM10" s="10"/>
      <c r="MMN10" s="10"/>
      <c r="MMO10" s="10"/>
      <c r="MMP10" s="10"/>
      <c r="MMQ10" s="10"/>
      <c r="MMR10" s="10"/>
      <c r="MMS10" s="10"/>
      <c r="MMT10" s="10"/>
      <c r="MMU10" s="10"/>
      <c r="MMV10" s="10"/>
      <c r="MMW10" s="10"/>
      <c r="MMX10" s="10"/>
      <c r="MMY10" s="10"/>
      <c r="MMZ10" s="10"/>
      <c r="MNA10" s="10"/>
      <c r="MNB10" s="10"/>
      <c r="MNC10" s="10"/>
      <c r="MND10" s="10"/>
      <c r="MNE10" s="10"/>
      <c r="MNF10" s="10"/>
      <c r="MNG10" s="10"/>
      <c r="MNH10" s="10"/>
      <c r="MNI10" s="10"/>
      <c r="MNJ10" s="10"/>
      <c r="MNK10" s="10"/>
      <c r="MNL10" s="10"/>
      <c r="MNM10" s="10"/>
      <c r="MNN10" s="10"/>
      <c r="MNO10" s="10"/>
      <c r="MNP10" s="10"/>
      <c r="MNQ10" s="10"/>
      <c r="MNR10" s="10"/>
      <c r="MNS10" s="10"/>
      <c r="MNT10" s="10"/>
      <c r="MNU10" s="10"/>
      <c r="MNV10" s="10"/>
      <c r="MNW10" s="10"/>
      <c r="MNX10" s="10"/>
      <c r="MNY10" s="10"/>
      <c r="MNZ10" s="10"/>
      <c r="MOA10" s="10"/>
      <c r="MOB10" s="10"/>
      <c r="MOC10" s="10"/>
      <c r="MOD10" s="10"/>
      <c r="MOE10" s="10"/>
      <c r="MOF10" s="10"/>
      <c r="MOG10" s="10"/>
      <c r="MOH10" s="10"/>
      <c r="MOI10" s="10"/>
      <c r="MOJ10" s="10"/>
      <c r="MOK10" s="10"/>
      <c r="MOL10" s="10"/>
      <c r="MOM10" s="10"/>
      <c r="MON10" s="10"/>
      <c r="MOO10" s="10"/>
      <c r="MOP10" s="10"/>
      <c r="MOQ10" s="10"/>
      <c r="MOR10" s="10"/>
      <c r="MOS10" s="10"/>
      <c r="MOT10" s="10"/>
      <c r="MOU10" s="10"/>
      <c r="MOV10" s="10"/>
      <c r="MOW10" s="10"/>
      <c r="MOX10" s="10"/>
      <c r="MOY10" s="10"/>
      <c r="MOZ10" s="10"/>
      <c r="MPA10" s="10"/>
      <c r="MPB10" s="10"/>
      <c r="MPC10" s="10"/>
      <c r="MPD10" s="10"/>
      <c r="MPE10" s="10"/>
      <c r="MPF10" s="10"/>
      <c r="MPG10" s="10"/>
      <c r="MPH10" s="10"/>
      <c r="MPI10" s="10"/>
      <c r="MPJ10" s="10"/>
      <c r="MPK10" s="10"/>
      <c r="MPL10" s="10"/>
      <c r="MPM10" s="10"/>
      <c r="MPN10" s="10"/>
      <c r="MPO10" s="10"/>
      <c r="MPP10" s="10"/>
      <c r="MPQ10" s="10"/>
      <c r="MPR10" s="10"/>
      <c r="MPS10" s="10"/>
      <c r="MPT10" s="10"/>
      <c r="MPU10" s="10"/>
      <c r="MPV10" s="10"/>
      <c r="MPW10" s="10"/>
      <c r="MPX10" s="10"/>
      <c r="MPY10" s="10"/>
      <c r="MPZ10" s="10"/>
      <c r="MQA10" s="10"/>
      <c r="MQB10" s="10"/>
      <c r="MQC10" s="10"/>
      <c r="MQD10" s="10"/>
      <c r="MQE10" s="10"/>
      <c r="MQF10" s="10"/>
      <c r="MQG10" s="10"/>
      <c r="MQH10" s="10"/>
      <c r="MQI10" s="10"/>
      <c r="MQJ10" s="10"/>
      <c r="MQK10" s="10"/>
      <c r="MQL10" s="10"/>
      <c r="MQM10" s="10"/>
      <c r="MQN10" s="10"/>
      <c r="MQO10" s="10"/>
      <c r="MQP10" s="10"/>
      <c r="MQQ10" s="10"/>
      <c r="MQR10" s="10"/>
      <c r="MQS10" s="10"/>
      <c r="MQT10" s="10"/>
      <c r="MQU10" s="10"/>
      <c r="MQV10" s="10"/>
      <c r="MQW10" s="10"/>
      <c r="MQX10" s="10"/>
      <c r="MQY10" s="10"/>
      <c r="MQZ10" s="10"/>
      <c r="MRA10" s="10"/>
      <c r="MRB10" s="10"/>
      <c r="MRC10" s="10"/>
      <c r="MRD10" s="10"/>
      <c r="MRE10" s="10"/>
      <c r="MRF10" s="10"/>
      <c r="MRG10" s="10"/>
      <c r="MRH10" s="10"/>
      <c r="MRI10" s="10"/>
      <c r="MRJ10" s="10"/>
      <c r="MRK10" s="10"/>
      <c r="MRL10" s="10"/>
      <c r="MRM10" s="10"/>
      <c r="MRN10" s="10"/>
      <c r="MRO10" s="10"/>
      <c r="MRP10" s="10"/>
      <c r="MRQ10" s="10"/>
      <c r="MRR10" s="10"/>
      <c r="MRS10" s="10"/>
      <c r="MRT10" s="10"/>
      <c r="MRU10" s="10"/>
      <c r="MRV10" s="10"/>
      <c r="MRW10" s="10"/>
      <c r="MRX10" s="10"/>
      <c r="MRY10" s="10"/>
      <c r="MRZ10" s="10"/>
      <c r="MSA10" s="10"/>
      <c r="MSB10" s="10"/>
      <c r="MSC10" s="10"/>
      <c r="MSD10" s="10"/>
      <c r="MSE10" s="10"/>
      <c r="MSF10" s="10"/>
      <c r="MSG10" s="10"/>
      <c r="MSH10" s="10"/>
      <c r="MSI10" s="10"/>
      <c r="MSJ10" s="10"/>
      <c r="MSK10" s="10"/>
      <c r="MSL10" s="10"/>
      <c r="MSM10" s="10"/>
      <c r="MSN10" s="10"/>
      <c r="MSO10" s="10"/>
      <c r="MSP10" s="10"/>
      <c r="MSQ10" s="10"/>
      <c r="MSR10" s="10"/>
      <c r="MSS10" s="10"/>
      <c r="MST10" s="10"/>
      <c r="MSU10" s="10"/>
      <c r="MSV10" s="10"/>
      <c r="MSW10" s="10"/>
      <c r="MSX10" s="10"/>
      <c r="MSY10" s="10"/>
      <c r="MSZ10" s="10"/>
      <c r="MTA10" s="10"/>
      <c r="MTB10" s="10"/>
      <c r="MTC10" s="10"/>
      <c r="MTD10" s="10"/>
      <c r="MTE10" s="10"/>
      <c r="MTF10" s="10"/>
      <c r="MTG10" s="10"/>
      <c r="MTH10" s="10"/>
      <c r="MTI10" s="10"/>
      <c r="MTJ10" s="10"/>
      <c r="MTK10" s="10"/>
      <c r="MTL10" s="10"/>
      <c r="MTM10" s="10"/>
      <c r="MTN10" s="10"/>
      <c r="MTO10" s="10"/>
      <c r="MTP10" s="10"/>
      <c r="MTQ10" s="10"/>
      <c r="MTR10" s="10"/>
      <c r="MTS10" s="10"/>
      <c r="MTT10" s="10"/>
      <c r="MTU10" s="10"/>
      <c r="MTV10" s="10"/>
      <c r="MTW10" s="10"/>
      <c r="MTX10" s="10"/>
      <c r="MTY10" s="10"/>
      <c r="MTZ10" s="10"/>
      <c r="MUA10" s="10"/>
      <c r="MUB10" s="10"/>
      <c r="MUC10" s="10"/>
      <c r="MUD10" s="10"/>
      <c r="MUE10" s="10"/>
      <c r="MUF10" s="10"/>
      <c r="MUG10" s="10"/>
      <c r="MUH10" s="10"/>
      <c r="MUI10" s="10"/>
      <c r="MUJ10" s="10"/>
      <c r="MUK10" s="10"/>
      <c r="MUL10" s="10"/>
      <c r="MUM10" s="10"/>
      <c r="MUN10" s="10"/>
      <c r="MUO10" s="10"/>
      <c r="MUP10" s="10"/>
      <c r="MUQ10" s="10"/>
      <c r="MUR10" s="10"/>
      <c r="MUS10" s="10"/>
      <c r="MUT10" s="10"/>
      <c r="MUU10" s="10"/>
      <c r="MUV10" s="10"/>
      <c r="MUW10" s="10"/>
      <c r="MUX10" s="10"/>
      <c r="MUY10" s="10"/>
      <c r="MUZ10" s="10"/>
      <c r="MVA10" s="10"/>
      <c r="MVB10" s="10"/>
      <c r="MVC10" s="10"/>
      <c r="MVD10" s="10"/>
      <c r="MVE10" s="10"/>
      <c r="MVF10" s="10"/>
      <c r="MVG10" s="10"/>
      <c r="MVH10" s="10"/>
      <c r="MVI10" s="10"/>
      <c r="MVJ10" s="10"/>
      <c r="MVK10" s="10"/>
      <c r="MVL10" s="10"/>
      <c r="MVM10" s="10"/>
      <c r="MVN10" s="10"/>
      <c r="MVO10" s="10"/>
      <c r="MVP10" s="10"/>
      <c r="MVQ10" s="10"/>
      <c r="MVR10" s="10"/>
      <c r="MVS10" s="10"/>
      <c r="MVT10" s="10"/>
      <c r="MVU10" s="10"/>
      <c r="MVV10" s="10"/>
      <c r="MVW10" s="10"/>
      <c r="MVX10" s="10"/>
      <c r="MVY10" s="10"/>
      <c r="MVZ10" s="10"/>
      <c r="MWA10" s="10"/>
      <c r="MWB10" s="10"/>
      <c r="MWC10" s="10"/>
      <c r="MWD10" s="10"/>
      <c r="MWE10" s="10"/>
      <c r="MWF10" s="10"/>
      <c r="MWG10" s="10"/>
      <c r="MWH10" s="10"/>
      <c r="MWI10" s="10"/>
      <c r="MWJ10" s="10"/>
      <c r="MWK10" s="10"/>
      <c r="MWL10" s="10"/>
      <c r="MWM10" s="10"/>
      <c r="MWN10" s="10"/>
      <c r="MWO10" s="10"/>
      <c r="MWP10" s="10"/>
      <c r="MWQ10" s="10"/>
      <c r="MWR10" s="10"/>
      <c r="MWS10" s="10"/>
      <c r="MWT10" s="10"/>
      <c r="MWU10" s="10"/>
      <c r="MWV10" s="10"/>
      <c r="MWW10" s="10"/>
      <c r="MWX10" s="10"/>
      <c r="MWY10" s="10"/>
      <c r="MWZ10" s="10"/>
      <c r="MXA10" s="10"/>
      <c r="MXB10" s="10"/>
      <c r="MXC10" s="10"/>
      <c r="MXD10" s="10"/>
      <c r="MXE10" s="10"/>
      <c r="MXF10" s="10"/>
      <c r="MXG10" s="10"/>
      <c r="MXH10" s="10"/>
      <c r="MXI10" s="10"/>
      <c r="MXJ10" s="10"/>
      <c r="MXK10" s="10"/>
      <c r="MXL10" s="10"/>
      <c r="MXM10" s="10"/>
      <c r="MXN10" s="10"/>
      <c r="MXO10" s="10"/>
      <c r="MXP10" s="10"/>
      <c r="MXQ10" s="10"/>
      <c r="MXR10" s="10"/>
      <c r="MXS10" s="10"/>
      <c r="MXT10" s="10"/>
      <c r="MXU10" s="10"/>
      <c r="MXV10" s="10"/>
      <c r="MXW10" s="10"/>
      <c r="MXX10" s="10"/>
      <c r="MXY10" s="10"/>
      <c r="MXZ10" s="10"/>
      <c r="MYA10" s="10"/>
      <c r="MYB10" s="10"/>
      <c r="MYC10" s="10"/>
      <c r="MYD10" s="10"/>
      <c r="MYE10" s="10"/>
      <c r="MYF10" s="10"/>
      <c r="MYG10" s="10"/>
      <c r="MYH10" s="10"/>
      <c r="MYI10" s="10"/>
      <c r="MYJ10" s="10"/>
      <c r="MYK10" s="10"/>
      <c r="MYL10" s="10"/>
      <c r="MYM10" s="10"/>
      <c r="MYN10" s="10"/>
      <c r="MYO10" s="10"/>
      <c r="MYP10" s="10"/>
      <c r="MYQ10" s="10"/>
      <c r="MYR10" s="10"/>
      <c r="MYS10" s="10"/>
      <c r="MYT10" s="10"/>
      <c r="MYU10" s="10"/>
      <c r="MYV10" s="10"/>
      <c r="MYW10" s="10"/>
      <c r="MYX10" s="10"/>
      <c r="MYY10" s="10"/>
      <c r="MYZ10" s="10"/>
      <c r="MZA10" s="10"/>
      <c r="MZB10" s="10"/>
      <c r="MZC10" s="10"/>
      <c r="MZD10" s="10"/>
      <c r="MZE10" s="10"/>
      <c r="MZF10" s="10"/>
      <c r="MZG10" s="10"/>
      <c r="MZH10" s="10"/>
      <c r="MZI10" s="10"/>
      <c r="MZJ10" s="10"/>
      <c r="MZK10" s="10"/>
      <c r="MZL10" s="10"/>
      <c r="MZM10" s="10"/>
      <c r="MZN10" s="10"/>
      <c r="MZO10" s="10"/>
      <c r="MZP10" s="10"/>
      <c r="MZQ10" s="10"/>
      <c r="MZR10" s="10"/>
      <c r="MZS10" s="10"/>
      <c r="MZT10" s="10"/>
      <c r="MZU10" s="10"/>
      <c r="MZV10" s="10"/>
      <c r="MZW10" s="10"/>
      <c r="MZX10" s="10"/>
      <c r="MZY10" s="10"/>
      <c r="MZZ10" s="10"/>
      <c r="NAA10" s="10"/>
      <c r="NAB10" s="10"/>
      <c r="NAC10" s="10"/>
      <c r="NAD10" s="10"/>
      <c r="NAE10" s="10"/>
      <c r="NAF10" s="10"/>
      <c r="NAG10" s="10"/>
      <c r="NAH10" s="10"/>
      <c r="NAI10" s="10"/>
      <c r="NAJ10" s="10"/>
      <c r="NAK10" s="10"/>
      <c r="NAL10" s="10"/>
      <c r="NAM10" s="10"/>
      <c r="NAN10" s="10"/>
      <c r="NAO10" s="10"/>
      <c r="NAP10" s="10"/>
      <c r="NAQ10" s="10"/>
      <c r="NAR10" s="10"/>
      <c r="NAS10" s="10"/>
      <c r="NAT10" s="10"/>
      <c r="NAU10" s="10"/>
      <c r="NAV10" s="10"/>
      <c r="NAW10" s="10"/>
      <c r="NAX10" s="10"/>
      <c r="NAY10" s="10"/>
      <c r="NAZ10" s="10"/>
      <c r="NBA10" s="10"/>
      <c r="NBB10" s="10"/>
      <c r="NBC10" s="10"/>
      <c r="NBD10" s="10"/>
      <c r="NBE10" s="10"/>
      <c r="NBF10" s="10"/>
      <c r="NBG10" s="10"/>
      <c r="NBH10" s="10"/>
      <c r="NBI10" s="10"/>
      <c r="NBJ10" s="10"/>
      <c r="NBK10" s="10"/>
      <c r="NBL10" s="10"/>
      <c r="NBM10" s="10"/>
      <c r="NBN10" s="10"/>
      <c r="NBO10" s="10"/>
      <c r="NBP10" s="10"/>
      <c r="NBQ10" s="10"/>
      <c r="NBR10" s="10"/>
      <c r="NBS10" s="10"/>
      <c r="NBT10" s="10"/>
      <c r="NBU10" s="10"/>
      <c r="NBV10" s="10"/>
      <c r="NBW10" s="10"/>
      <c r="NBX10" s="10"/>
      <c r="NBY10" s="10"/>
      <c r="NBZ10" s="10"/>
      <c r="NCA10" s="10"/>
      <c r="NCB10" s="10"/>
      <c r="NCC10" s="10"/>
      <c r="NCD10" s="10"/>
      <c r="NCE10" s="10"/>
      <c r="NCF10" s="10"/>
      <c r="NCG10" s="10"/>
      <c r="NCH10" s="10"/>
      <c r="NCI10" s="10"/>
      <c r="NCJ10" s="10"/>
      <c r="NCK10" s="10"/>
      <c r="NCL10" s="10"/>
      <c r="NCM10" s="10"/>
      <c r="NCN10" s="10"/>
      <c r="NCO10" s="10"/>
      <c r="NCP10" s="10"/>
      <c r="NCQ10" s="10"/>
      <c r="NCR10" s="10"/>
      <c r="NCS10" s="10"/>
      <c r="NCT10" s="10"/>
      <c r="NCU10" s="10"/>
      <c r="NCV10" s="10"/>
      <c r="NCW10" s="10"/>
      <c r="NCX10" s="10"/>
      <c r="NCY10" s="10"/>
      <c r="NCZ10" s="10"/>
      <c r="NDA10" s="10"/>
      <c r="NDB10" s="10"/>
      <c r="NDC10" s="10"/>
      <c r="NDD10" s="10"/>
      <c r="NDE10" s="10"/>
      <c r="NDF10" s="10"/>
      <c r="NDG10" s="10"/>
      <c r="NDH10" s="10"/>
      <c r="NDI10" s="10"/>
      <c r="NDJ10" s="10"/>
      <c r="NDK10" s="10"/>
      <c r="NDL10" s="10"/>
      <c r="NDM10" s="10"/>
      <c r="NDN10" s="10"/>
      <c r="NDO10" s="10"/>
      <c r="NDP10" s="10"/>
      <c r="NDQ10" s="10"/>
      <c r="NDR10" s="10"/>
      <c r="NDS10" s="10"/>
      <c r="NDT10" s="10"/>
      <c r="NDU10" s="10"/>
      <c r="NDV10" s="10"/>
      <c r="NDW10" s="10"/>
      <c r="NDX10" s="10"/>
      <c r="NDY10" s="10"/>
      <c r="NDZ10" s="10"/>
      <c r="NEA10" s="10"/>
      <c r="NEB10" s="10"/>
      <c r="NEC10" s="10"/>
      <c r="NED10" s="10"/>
      <c r="NEE10" s="10"/>
      <c r="NEF10" s="10"/>
      <c r="NEG10" s="10"/>
      <c r="NEH10" s="10"/>
      <c r="NEI10" s="10"/>
      <c r="NEJ10" s="10"/>
      <c r="NEK10" s="10"/>
      <c r="NEL10" s="10"/>
      <c r="NEM10" s="10"/>
      <c r="NEN10" s="10"/>
      <c r="NEO10" s="10"/>
      <c r="NEP10" s="10"/>
      <c r="NEQ10" s="10"/>
      <c r="NER10" s="10"/>
      <c r="NES10" s="10"/>
      <c r="NET10" s="10"/>
      <c r="NEU10" s="10"/>
      <c r="NEV10" s="10"/>
      <c r="NEW10" s="10"/>
      <c r="NEX10" s="10"/>
      <c r="NEY10" s="10"/>
      <c r="NEZ10" s="10"/>
      <c r="NFA10" s="10"/>
      <c r="NFB10" s="10"/>
      <c r="NFC10" s="10"/>
      <c r="NFD10" s="10"/>
      <c r="NFE10" s="10"/>
      <c r="NFF10" s="10"/>
      <c r="NFG10" s="10"/>
      <c r="NFH10" s="10"/>
      <c r="NFI10" s="10"/>
      <c r="NFJ10" s="10"/>
      <c r="NFK10" s="10"/>
      <c r="NFL10" s="10"/>
      <c r="NFM10" s="10"/>
      <c r="NFN10" s="10"/>
      <c r="NFO10" s="10"/>
      <c r="NFP10" s="10"/>
      <c r="NFQ10" s="10"/>
      <c r="NFR10" s="10"/>
      <c r="NFS10" s="10"/>
      <c r="NFT10" s="10"/>
      <c r="NFU10" s="10"/>
      <c r="NFV10" s="10"/>
      <c r="NFW10" s="10"/>
      <c r="NFX10" s="10"/>
      <c r="NFY10" s="10"/>
      <c r="NFZ10" s="10"/>
      <c r="NGA10" s="10"/>
      <c r="NGB10" s="10"/>
      <c r="NGC10" s="10"/>
      <c r="NGD10" s="10"/>
      <c r="NGE10" s="10"/>
      <c r="NGF10" s="10"/>
      <c r="NGG10" s="10"/>
      <c r="NGH10" s="10"/>
      <c r="NGI10" s="10"/>
      <c r="NGJ10" s="10"/>
      <c r="NGK10" s="10"/>
      <c r="NGL10" s="10"/>
      <c r="NGM10" s="10"/>
      <c r="NGN10" s="10"/>
      <c r="NGO10" s="10"/>
      <c r="NGP10" s="10"/>
      <c r="NGQ10" s="10"/>
      <c r="NGR10" s="10"/>
      <c r="NGS10" s="10"/>
      <c r="NGT10" s="10"/>
      <c r="NGU10" s="10"/>
      <c r="NGV10" s="10"/>
      <c r="NGW10" s="10"/>
      <c r="NGX10" s="10"/>
      <c r="NGY10" s="10"/>
      <c r="NGZ10" s="10"/>
      <c r="NHA10" s="10"/>
      <c r="NHB10" s="10"/>
      <c r="NHC10" s="10"/>
      <c r="NHD10" s="10"/>
      <c r="NHE10" s="10"/>
      <c r="NHF10" s="10"/>
      <c r="NHG10" s="10"/>
      <c r="NHH10" s="10"/>
      <c r="NHI10" s="10"/>
      <c r="NHJ10" s="10"/>
      <c r="NHK10" s="10"/>
      <c r="NHL10" s="10"/>
      <c r="NHM10" s="10"/>
      <c r="NHN10" s="10"/>
      <c r="NHO10" s="10"/>
      <c r="NHP10" s="10"/>
      <c r="NHQ10" s="10"/>
      <c r="NHR10" s="10"/>
      <c r="NHS10" s="10"/>
      <c r="NHT10" s="10"/>
      <c r="NHU10" s="10"/>
      <c r="NHV10" s="10"/>
      <c r="NHW10" s="10"/>
      <c r="NHX10" s="10"/>
      <c r="NHY10" s="10"/>
      <c r="NHZ10" s="10"/>
      <c r="NIA10" s="10"/>
      <c r="NIB10" s="10"/>
      <c r="NIC10" s="10"/>
      <c r="NID10" s="10"/>
      <c r="NIE10" s="10"/>
      <c r="NIF10" s="10"/>
      <c r="NIG10" s="10"/>
      <c r="NIH10" s="10"/>
      <c r="NII10" s="10"/>
      <c r="NIJ10" s="10"/>
      <c r="NIK10" s="10"/>
      <c r="NIL10" s="10"/>
      <c r="NIM10" s="10"/>
      <c r="NIN10" s="10"/>
      <c r="NIO10" s="10"/>
      <c r="NIP10" s="10"/>
      <c r="NIQ10" s="10"/>
      <c r="NIR10" s="10"/>
      <c r="NIS10" s="10"/>
      <c r="NIT10" s="10"/>
      <c r="NIU10" s="10"/>
      <c r="NIV10" s="10"/>
      <c r="NIW10" s="10"/>
      <c r="NIX10" s="10"/>
      <c r="NIY10" s="10"/>
      <c r="NIZ10" s="10"/>
      <c r="NJA10" s="10"/>
      <c r="NJB10" s="10"/>
      <c r="NJC10" s="10"/>
      <c r="NJD10" s="10"/>
      <c r="NJE10" s="10"/>
      <c r="NJF10" s="10"/>
      <c r="NJG10" s="10"/>
      <c r="NJH10" s="10"/>
      <c r="NJI10" s="10"/>
      <c r="NJJ10" s="10"/>
      <c r="NJK10" s="10"/>
      <c r="NJL10" s="10"/>
      <c r="NJM10" s="10"/>
      <c r="NJN10" s="10"/>
      <c r="NJO10" s="10"/>
      <c r="NJP10" s="10"/>
      <c r="NJQ10" s="10"/>
      <c r="NJR10" s="10"/>
      <c r="NJS10" s="10"/>
      <c r="NJT10" s="10"/>
      <c r="NJU10" s="10"/>
      <c r="NJV10" s="10"/>
      <c r="NJW10" s="10"/>
      <c r="NJX10" s="10"/>
      <c r="NJY10" s="10"/>
      <c r="NJZ10" s="10"/>
      <c r="NKA10" s="10"/>
      <c r="NKB10" s="10"/>
      <c r="NKC10" s="10"/>
      <c r="NKD10" s="10"/>
      <c r="NKE10" s="10"/>
      <c r="NKF10" s="10"/>
      <c r="NKG10" s="10"/>
      <c r="NKH10" s="10"/>
      <c r="NKI10" s="10"/>
      <c r="NKJ10" s="10"/>
      <c r="NKK10" s="10"/>
      <c r="NKL10" s="10"/>
      <c r="NKM10" s="10"/>
      <c r="NKN10" s="10"/>
      <c r="NKO10" s="10"/>
      <c r="NKP10" s="10"/>
      <c r="NKQ10" s="10"/>
      <c r="NKR10" s="10"/>
      <c r="NKS10" s="10"/>
      <c r="NKT10" s="10"/>
      <c r="NKU10" s="10"/>
      <c r="NKV10" s="10"/>
      <c r="NKW10" s="10"/>
      <c r="NKX10" s="10"/>
      <c r="NKY10" s="10"/>
      <c r="NKZ10" s="10"/>
      <c r="NLA10" s="10"/>
      <c r="NLB10" s="10"/>
      <c r="NLC10" s="10"/>
      <c r="NLD10" s="10"/>
      <c r="NLE10" s="10"/>
      <c r="NLF10" s="10"/>
      <c r="NLG10" s="10"/>
      <c r="NLH10" s="10"/>
      <c r="NLI10" s="10"/>
      <c r="NLJ10" s="10"/>
      <c r="NLK10" s="10"/>
      <c r="NLL10" s="10"/>
      <c r="NLM10" s="10"/>
      <c r="NLN10" s="10"/>
      <c r="NLO10" s="10"/>
      <c r="NLP10" s="10"/>
      <c r="NLQ10" s="10"/>
      <c r="NLR10" s="10"/>
      <c r="NLS10" s="10"/>
      <c r="NLT10" s="10"/>
      <c r="NLU10" s="10"/>
      <c r="NLV10" s="10"/>
      <c r="NLW10" s="10"/>
      <c r="NLX10" s="10"/>
      <c r="NLY10" s="10"/>
      <c r="NLZ10" s="10"/>
      <c r="NMA10" s="10"/>
      <c r="NMB10" s="10"/>
      <c r="NMC10" s="10"/>
      <c r="NMD10" s="10"/>
      <c r="NME10" s="10"/>
      <c r="NMF10" s="10"/>
      <c r="NMG10" s="10"/>
      <c r="NMH10" s="10"/>
      <c r="NMI10" s="10"/>
      <c r="NMJ10" s="10"/>
      <c r="NMK10" s="10"/>
      <c r="NML10" s="10"/>
      <c r="NMM10" s="10"/>
      <c r="NMN10" s="10"/>
      <c r="NMO10" s="10"/>
      <c r="NMP10" s="10"/>
      <c r="NMQ10" s="10"/>
      <c r="NMR10" s="10"/>
      <c r="NMS10" s="10"/>
      <c r="NMT10" s="10"/>
      <c r="NMU10" s="10"/>
      <c r="NMV10" s="10"/>
      <c r="NMW10" s="10"/>
      <c r="NMX10" s="10"/>
      <c r="NMY10" s="10"/>
      <c r="NMZ10" s="10"/>
      <c r="NNA10" s="10"/>
      <c r="NNB10" s="10"/>
      <c r="NNC10" s="10"/>
      <c r="NND10" s="10"/>
      <c r="NNE10" s="10"/>
      <c r="NNF10" s="10"/>
      <c r="NNG10" s="10"/>
      <c r="NNH10" s="10"/>
      <c r="NNI10" s="10"/>
      <c r="NNJ10" s="10"/>
      <c r="NNK10" s="10"/>
      <c r="NNL10" s="10"/>
      <c r="NNM10" s="10"/>
      <c r="NNN10" s="10"/>
      <c r="NNO10" s="10"/>
      <c r="NNP10" s="10"/>
      <c r="NNQ10" s="10"/>
      <c r="NNR10" s="10"/>
      <c r="NNS10" s="10"/>
      <c r="NNT10" s="10"/>
      <c r="NNU10" s="10"/>
      <c r="NNV10" s="10"/>
      <c r="NNW10" s="10"/>
      <c r="NNX10" s="10"/>
      <c r="NNY10" s="10"/>
      <c r="NNZ10" s="10"/>
      <c r="NOA10" s="10"/>
      <c r="NOB10" s="10"/>
      <c r="NOC10" s="10"/>
      <c r="NOD10" s="10"/>
      <c r="NOE10" s="10"/>
      <c r="NOF10" s="10"/>
      <c r="NOG10" s="10"/>
      <c r="NOH10" s="10"/>
      <c r="NOI10" s="10"/>
      <c r="NOJ10" s="10"/>
      <c r="NOK10" s="10"/>
      <c r="NOL10" s="10"/>
      <c r="NOM10" s="10"/>
      <c r="NON10" s="10"/>
      <c r="NOO10" s="10"/>
      <c r="NOP10" s="10"/>
      <c r="NOQ10" s="10"/>
      <c r="NOR10" s="10"/>
      <c r="NOS10" s="10"/>
      <c r="NOT10" s="10"/>
      <c r="NOU10" s="10"/>
      <c r="NOV10" s="10"/>
      <c r="NOW10" s="10"/>
      <c r="NOX10" s="10"/>
      <c r="NOY10" s="10"/>
      <c r="NOZ10" s="10"/>
      <c r="NPA10" s="10"/>
      <c r="NPB10" s="10"/>
      <c r="NPC10" s="10"/>
      <c r="NPD10" s="10"/>
      <c r="NPE10" s="10"/>
      <c r="NPF10" s="10"/>
      <c r="NPG10" s="10"/>
      <c r="NPH10" s="10"/>
      <c r="NPI10" s="10"/>
      <c r="NPJ10" s="10"/>
      <c r="NPK10" s="10"/>
      <c r="NPL10" s="10"/>
      <c r="NPM10" s="10"/>
      <c r="NPN10" s="10"/>
      <c r="NPO10" s="10"/>
      <c r="NPP10" s="10"/>
      <c r="NPQ10" s="10"/>
      <c r="NPR10" s="10"/>
      <c r="NPS10" s="10"/>
      <c r="NPT10" s="10"/>
      <c r="NPU10" s="10"/>
      <c r="NPV10" s="10"/>
      <c r="NPW10" s="10"/>
      <c r="NPX10" s="10"/>
      <c r="NPY10" s="10"/>
      <c r="NPZ10" s="10"/>
      <c r="NQA10" s="10"/>
      <c r="NQB10" s="10"/>
      <c r="NQC10" s="10"/>
      <c r="NQD10" s="10"/>
      <c r="NQE10" s="10"/>
      <c r="NQF10" s="10"/>
      <c r="NQG10" s="10"/>
      <c r="NQH10" s="10"/>
      <c r="NQI10" s="10"/>
      <c r="NQJ10" s="10"/>
      <c r="NQK10" s="10"/>
      <c r="NQL10" s="10"/>
      <c r="NQM10" s="10"/>
      <c r="NQN10" s="10"/>
      <c r="NQO10" s="10"/>
      <c r="NQP10" s="10"/>
      <c r="NQQ10" s="10"/>
      <c r="NQR10" s="10"/>
      <c r="NQS10" s="10"/>
      <c r="NQT10" s="10"/>
      <c r="NQU10" s="10"/>
      <c r="NQV10" s="10"/>
      <c r="NQW10" s="10"/>
      <c r="NQX10" s="10"/>
      <c r="NQY10" s="10"/>
      <c r="NQZ10" s="10"/>
      <c r="NRA10" s="10"/>
      <c r="NRB10" s="10"/>
      <c r="NRC10" s="10"/>
      <c r="NRD10" s="10"/>
      <c r="NRE10" s="10"/>
      <c r="NRF10" s="10"/>
      <c r="NRG10" s="10"/>
      <c r="NRH10" s="10"/>
      <c r="NRI10" s="10"/>
      <c r="NRJ10" s="10"/>
      <c r="NRK10" s="10"/>
      <c r="NRL10" s="10"/>
      <c r="NRM10" s="10"/>
      <c r="NRN10" s="10"/>
      <c r="NRO10" s="10"/>
      <c r="NRP10" s="10"/>
      <c r="NRQ10" s="10"/>
      <c r="NRR10" s="10"/>
      <c r="NRS10" s="10"/>
      <c r="NRT10" s="10"/>
      <c r="NRU10" s="10"/>
      <c r="NRV10" s="10"/>
      <c r="NRW10" s="10"/>
      <c r="NRX10" s="10"/>
      <c r="NRY10" s="10"/>
      <c r="NRZ10" s="10"/>
      <c r="NSA10" s="10"/>
      <c r="NSB10" s="10"/>
      <c r="NSC10" s="10"/>
      <c r="NSD10" s="10"/>
      <c r="NSE10" s="10"/>
      <c r="NSF10" s="10"/>
      <c r="NSG10" s="10"/>
      <c r="NSH10" s="10"/>
      <c r="NSI10" s="10"/>
      <c r="NSJ10" s="10"/>
      <c r="NSK10" s="10"/>
      <c r="NSL10" s="10"/>
      <c r="NSM10" s="10"/>
      <c r="NSN10" s="10"/>
      <c r="NSO10" s="10"/>
      <c r="NSP10" s="10"/>
      <c r="NSQ10" s="10"/>
      <c r="NSR10" s="10"/>
      <c r="NSS10" s="10"/>
      <c r="NST10" s="10"/>
      <c r="NSU10" s="10"/>
      <c r="NSV10" s="10"/>
      <c r="NSW10" s="10"/>
      <c r="NSX10" s="10"/>
      <c r="NSY10" s="10"/>
      <c r="NSZ10" s="10"/>
      <c r="NTA10" s="10"/>
      <c r="NTB10" s="10"/>
      <c r="NTC10" s="10"/>
      <c r="NTD10" s="10"/>
      <c r="NTE10" s="10"/>
      <c r="NTF10" s="10"/>
      <c r="NTG10" s="10"/>
      <c r="NTH10" s="10"/>
      <c r="NTI10" s="10"/>
      <c r="NTJ10" s="10"/>
      <c r="NTK10" s="10"/>
      <c r="NTL10" s="10"/>
      <c r="NTM10" s="10"/>
      <c r="NTN10" s="10"/>
      <c r="NTO10" s="10"/>
      <c r="NTP10" s="10"/>
      <c r="NTQ10" s="10"/>
      <c r="NTR10" s="10"/>
      <c r="NTS10" s="10"/>
      <c r="NTT10" s="10"/>
      <c r="NTU10" s="10"/>
      <c r="NTV10" s="10"/>
      <c r="NTW10" s="10"/>
      <c r="NTX10" s="10"/>
      <c r="NTY10" s="10"/>
      <c r="NTZ10" s="10"/>
      <c r="NUA10" s="10"/>
      <c r="NUB10" s="10"/>
      <c r="NUC10" s="10"/>
      <c r="NUD10" s="10"/>
      <c r="NUE10" s="10"/>
      <c r="NUF10" s="10"/>
      <c r="NUG10" s="10"/>
      <c r="NUH10" s="10"/>
      <c r="NUI10" s="10"/>
      <c r="NUJ10" s="10"/>
      <c r="NUK10" s="10"/>
      <c r="NUL10" s="10"/>
      <c r="NUM10" s="10"/>
      <c r="NUN10" s="10"/>
      <c r="NUO10" s="10"/>
      <c r="NUP10" s="10"/>
      <c r="NUQ10" s="10"/>
      <c r="NUR10" s="10"/>
      <c r="NUS10" s="10"/>
      <c r="NUT10" s="10"/>
      <c r="NUU10" s="10"/>
      <c r="NUV10" s="10"/>
      <c r="NUW10" s="10"/>
      <c r="NUX10" s="10"/>
      <c r="NUY10" s="10"/>
      <c r="NUZ10" s="10"/>
      <c r="NVA10" s="10"/>
      <c r="NVB10" s="10"/>
      <c r="NVC10" s="10"/>
      <c r="NVD10" s="10"/>
      <c r="NVE10" s="10"/>
      <c r="NVF10" s="10"/>
      <c r="NVG10" s="10"/>
      <c r="NVH10" s="10"/>
      <c r="NVI10" s="10"/>
      <c r="NVJ10" s="10"/>
      <c r="NVK10" s="10"/>
      <c r="NVL10" s="10"/>
      <c r="NVM10" s="10"/>
      <c r="NVN10" s="10"/>
      <c r="NVO10" s="10"/>
      <c r="NVP10" s="10"/>
      <c r="NVQ10" s="10"/>
      <c r="NVR10" s="10"/>
      <c r="NVS10" s="10"/>
      <c r="NVT10" s="10"/>
      <c r="NVU10" s="10"/>
      <c r="NVV10" s="10"/>
      <c r="NVW10" s="10"/>
      <c r="NVX10" s="10"/>
      <c r="NVY10" s="10"/>
      <c r="NVZ10" s="10"/>
      <c r="NWA10" s="10"/>
      <c r="NWB10" s="10"/>
      <c r="NWC10" s="10"/>
      <c r="NWD10" s="10"/>
      <c r="NWE10" s="10"/>
      <c r="NWF10" s="10"/>
      <c r="NWG10" s="10"/>
      <c r="NWH10" s="10"/>
      <c r="NWI10" s="10"/>
      <c r="NWJ10" s="10"/>
      <c r="NWK10" s="10"/>
      <c r="NWL10" s="10"/>
      <c r="NWM10" s="10"/>
      <c r="NWN10" s="10"/>
      <c r="NWO10" s="10"/>
      <c r="NWP10" s="10"/>
      <c r="NWQ10" s="10"/>
      <c r="NWR10" s="10"/>
      <c r="NWS10" s="10"/>
      <c r="NWT10" s="10"/>
      <c r="NWU10" s="10"/>
      <c r="NWV10" s="10"/>
      <c r="NWW10" s="10"/>
      <c r="NWX10" s="10"/>
      <c r="NWY10" s="10"/>
      <c r="NWZ10" s="10"/>
      <c r="NXA10" s="10"/>
      <c r="NXB10" s="10"/>
      <c r="NXC10" s="10"/>
      <c r="NXD10" s="10"/>
      <c r="NXE10" s="10"/>
      <c r="NXF10" s="10"/>
      <c r="NXG10" s="10"/>
      <c r="NXH10" s="10"/>
      <c r="NXI10" s="10"/>
      <c r="NXJ10" s="10"/>
      <c r="NXK10" s="10"/>
      <c r="NXL10" s="10"/>
      <c r="NXM10" s="10"/>
      <c r="NXN10" s="10"/>
      <c r="NXO10" s="10"/>
      <c r="NXP10" s="10"/>
      <c r="NXQ10" s="10"/>
      <c r="NXR10" s="10"/>
      <c r="NXS10" s="10"/>
      <c r="NXT10" s="10"/>
      <c r="NXU10" s="10"/>
      <c r="NXV10" s="10"/>
      <c r="NXW10" s="10"/>
      <c r="NXX10" s="10"/>
      <c r="NXY10" s="10"/>
      <c r="NXZ10" s="10"/>
      <c r="NYA10" s="10"/>
      <c r="NYB10" s="10"/>
      <c r="NYC10" s="10"/>
      <c r="NYD10" s="10"/>
      <c r="NYE10" s="10"/>
      <c r="NYF10" s="10"/>
      <c r="NYG10" s="10"/>
      <c r="NYH10" s="10"/>
      <c r="NYI10" s="10"/>
      <c r="NYJ10" s="10"/>
      <c r="NYK10" s="10"/>
      <c r="NYL10" s="10"/>
      <c r="NYM10" s="10"/>
      <c r="NYN10" s="10"/>
      <c r="NYO10" s="10"/>
      <c r="NYP10" s="10"/>
      <c r="NYQ10" s="10"/>
      <c r="NYR10" s="10"/>
      <c r="NYS10" s="10"/>
      <c r="NYT10" s="10"/>
      <c r="NYU10" s="10"/>
      <c r="NYV10" s="10"/>
      <c r="NYW10" s="10"/>
      <c r="NYX10" s="10"/>
      <c r="NYY10" s="10"/>
      <c r="NYZ10" s="10"/>
      <c r="NZA10" s="10"/>
      <c r="NZB10" s="10"/>
      <c r="NZC10" s="10"/>
      <c r="NZD10" s="10"/>
      <c r="NZE10" s="10"/>
      <c r="NZF10" s="10"/>
      <c r="NZG10" s="10"/>
      <c r="NZH10" s="10"/>
      <c r="NZI10" s="10"/>
      <c r="NZJ10" s="10"/>
      <c r="NZK10" s="10"/>
      <c r="NZL10" s="10"/>
      <c r="NZM10" s="10"/>
      <c r="NZN10" s="10"/>
      <c r="NZO10" s="10"/>
      <c r="NZP10" s="10"/>
      <c r="NZQ10" s="10"/>
      <c r="NZR10" s="10"/>
      <c r="NZS10" s="10"/>
      <c r="NZT10" s="10"/>
      <c r="NZU10" s="10"/>
      <c r="NZV10" s="10"/>
      <c r="NZW10" s="10"/>
      <c r="NZX10" s="10"/>
      <c r="NZY10" s="10"/>
      <c r="NZZ10" s="10"/>
      <c r="OAA10" s="10"/>
      <c r="OAB10" s="10"/>
      <c r="OAC10" s="10"/>
      <c r="OAD10" s="10"/>
      <c r="OAE10" s="10"/>
      <c r="OAF10" s="10"/>
      <c r="OAG10" s="10"/>
      <c r="OAH10" s="10"/>
      <c r="OAI10" s="10"/>
      <c r="OAJ10" s="10"/>
      <c r="OAK10" s="10"/>
      <c r="OAL10" s="10"/>
      <c r="OAM10" s="10"/>
      <c r="OAN10" s="10"/>
      <c r="OAO10" s="10"/>
      <c r="OAP10" s="10"/>
      <c r="OAQ10" s="10"/>
      <c r="OAR10" s="10"/>
      <c r="OAS10" s="10"/>
      <c r="OAT10" s="10"/>
      <c r="OAU10" s="10"/>
      <c r="OAV10" s="10"/>
      <c r="OAW10" s="10"/>
      <c r="OAX10" s="10"/>
      <c r="OAY10" s="10"/>
      <c r="OAZ10" s="10"/>
      <c r="OBA10" s="10"/>
      <c r="OBB10" s="10"/>
      <c r="OBC10" s="10"/>
      <c r="OBD10" s="10"/>
      <c r="OBE10" s="10"/>
      <c r="OBF10" s="10"/>
      <c r="OBG10" s="10"/>
      <c r="OBH10" s="10"/>
      <c r="OBI10" s="10"/>
      <c r="OBJ10" s="10"/>
      <c r="OBK10" s="10"/>
      <c r="OBL10" s="10"/>
      <c r="OBM10" s="10"/>
      <c r="OBN10" s="10"/>
      <c r="OBO10" s="10"/>
      <c r="OBP10" s="10"/>
      <c r="OBQ10" s="10"/>
      <c r="OBR10" s="10"/>
      <c r="OBS10" s="10"/>
      <c r="OBT10" s="10"/>
      <c r="OBU10" s="10"/>
      <c r="OBV10" s="10"/>
      <c r="OBW10" s="10"/>
      <c r="OBX10" s="10"/>
      <c r="OBY10" s="10"/>
      <c r="OBZ10" s="10"/>
      <c r="OCA10" s="10"/>
      <c r="OCB10" s="10"/>
      <c r="OCC10" s="10"/>
      <c r="OCD10" s="10"/>
      <c r="OCE10" s="10"/>
      <c r="OCF10" s="10"/>
      <c r="OCG10" s="10"/>
      <c r="OCH10" s="10"/>
      <c r="OCI10" s="10"/>
      <c r="OCJ10" s="10"/>
      <c r="OCK10" s="10"/>
      <c r="OCL10" s="10"/>
      <c r="OCM10" s="10"/>
      <c r="OCN10" s="10"/>
      <c r="OCO10" s="10"/>
      <c r="OCP10" s="10"/>
      <c r="OCQ10" s="10"/>
      <c r="OCR10" s="10"/>
      <c r="OCS10" s="10"/>
      <c r="OCT10" s="10"/>
      <c r="OCU10" s="10"/>
      <c r="OCV10" s="10"/>
      <c r="OCW10" s="10"/>
      <c r="OCX10" s="10"/>
      <c r="OCY10" s="10"/>
      <c r="OCZ10" s="10"/>
      <c r="ODA10" s="10"/>
      <c r="ODB10" s="10"/>
      <c r="ODC10" s="10"/>
      <c r="ODD10" s="10"/>
      <c r="ODE10" s="10"/>
      <c r="ODF10" s="10"/>
      <c r="ODG10" s="10"/>
      <c r="ODH10" s="10"/>
      <c r="ODI10" s="10"/>
      <c r="ODJ10" s="10"/>
      <c r="ODK10" s="10"/>
      <c r="ODL10" s="10"/>
      <c r="ODM10" s="10"/>
      <c r="ODN10" s="10"/>
      <c r="ODO10" s="10"/>
      <c r="ODP10" s="10"/>
      <c r="ODQ10" s="10"/>
      <c r="ODR10" s="10"/>
      <c r="ODS10" s="10"/>
      <c r="ODT10" s="10"/>
      <c r="ODU10" s="10"/>
      <c r="ODV10" s="10"/>
      <c r="ODW10" s="10"/>
      <c r="ODX10" s="10"/>
      <c r="ODY10" s="10"/>
      <c r="ODZ10" s="10"/>
      <c r="OEA10" s="10"/>
      <c r="OEB10" s="10"/>
      <c r="OEC10" s="10"/>
      <c r="OED10" s="10"/>
      <c r="OEE10" s="10"/>
      <c r="OEF10" s="10"/>
      <c r="OEG10" s="10"/>
      <c r="OEH10" s="10"/>
      <c r="OEI10" s="10"/>
      <c r="OEJ10" s="10"/>
      <c r="OEK10" s="10"/>
      <c r="OEL10" s="10"/>
      <c r="OEM10" s="10"/>
      <c r="OEN10" s="10"/>
      <c r="OEO10" s="10"/>
      <c r="OEP10" s="10"/>
      <c r="OEQ10" s="10"/>
      <c r="OER10" s="10"/>
      <c r="OES10" s="10"/>
      <c r="OET10" s="10"/>
      <c r="OEU10" s="10"/>
      <c r="OEV10" s="10"/>
      <c r="OEW10" s="10"/>
      <c r="OEX10" s="10"/>
      <c r="OEY10" s="10"/>
      <c r="OEZ10" s="10"/>
      <c r="OFA10" s="10"/>
      <c r="OFB10" s="10"/>
      <c r="OFC10" s="10"/>
      <c r="OFD10" s="10"/>
      <c r="OFE10" s="10"/>
      <c r="OFF10" s="10"/>
      <c r="OFG10" s="10"/>
      <c r="OFH10" s="10"/>
      <c r="OFI10" s="10"/>
      <c r="OFJ10" s="10"/>
      <c r="OFK10" s="10"/>
      <c r="OFL10" s="10"/>
      <c r="OFM10" s="10"/>
      <c r="OFN10" s="10"/>
      <c r="OFO10" s="10"/>
      <c r="OFP10" s="10"/>
      <c r="OFQ10" s="10"/>
      <c r="OFR10" s="10"/>
      <c r="OFS10" s="10"/>
      <c r="OFT10" s="10"/>
      <c r="OFU10" s="10"/>
      <c r="OFV10" s="10"/>
      <c r="OFW10" s="10"/>
      <c r="OFX10" s="10"/>
      <c r="OFY10" s="10"/>
      <c r="OFZ10" s="10"/>
      <c r="OGA10" s="10"/>
      <c r="OGB10" s="10"/>
      <c r="OGC10" s="10"/>
      <c r="OGD10" s="10"/>
      <c r="OGE10" s="10"/>
      <c r="OGF10" s="10"/>
      <c r="OGG10" s="10"/>
      <c r="OGH10" s="10"/>
      <c r="OGI10" s="10"/>
      <c r="OGJ10" s="10"/>
      <c r="OGK10" s="10"/>
      <c r="OGL10" s="10"/>
      <c r="OGM10" s="10"/>
      <c r="OGN10" s="10"/>
      <c r="OGO10" s="10"/>
      <c r="OGP10" s="10"/>
      <c r="OGQ10" s="10"/>
      <c r="OGR10" s="10"/>
      <c r="OGS10" s="10"/>
      <c r="OGT10" s="10"/>
      <c r="OGU10" s="10"/>
      <c r="OGV10" s="10"/>
      <c r="OGW10" s="10"/>
      <c r="OGX10" s="10"/>
      <c r="OGY10" s="10"/>
      <c r="OGZ10" s="10"/>
      <c r="OHA10" s="10"/>
      <c r="OHB10" s="10"/>
      <c r="OHC10" s="10"/>
      <c r="OHD10" s="10"/>
      <c r="OHE10" s="10"/>
      <c r="OHF10" s="10"/>
      <c r="OHG10" s="10"/>
      <c r="OHH10" s="10"/>
      <c r="OHI10" s="10"/>
      <c r="OHJ10" s="10"/>
      <c r="OHK10" s="10"/>
      <c r="OHL10" s="10"/>
      <c r="OHM10" s="10"/>
      <c r="OHN10" s="10"/>
      <c r="OHO10" s="10"/>
      <c r="OHP10" s="10"/>
      <c r="OHQ10" s="10"/>
      <c r="OHR10" s="10"/>
      <c r="OHS10" s="10"/>
      <c r="OHT10" s="10"/>
      <c r="OHU10" s="10"/>
      <c r="OHV10" s="10"/>
      <c r="OHW10" s="10"/>
      <c r="OHX10" s="10"/>
      <c r="OHY10" s="10"/>
      <c r="OHZ10" s="10"/>
      <c r="OIA10" s="10"/>
      <c r="OIB10" s="10"/>
      <c r="OIC10" s="10"/>
      <c r="OID10" s="10"/>
      <c r="OIE10" s="10"/>
      <c r="OIF10" s="10"/>
      <c r="OIG10" s="10"/>
      <c r="OIH10" s="10"/>
      <c r="OII10" s="10"/>
      <c r="OIJ10" s="10"/>
      <c r="OIK10" s="10"/>
      <c r="OIL10" s="10"/>
      <c r="OIM10" s="10"/>
      <c r="OIN10" s="10"/>
      <c r="OIO10" s="10"/>
      <c r="OIP10" s="10"/>
      <c r="OIQ10" s="10"/>
      <c r="OIR10" s="10"/>
      <c r="OIS10" s="10"/>
      <c r="OIT10" s="10"/>
      <c r="OIU10" s="10"/>
      <c r="OIV10" s="10"/>
      <c r="OIW10" s="10"/>
      <c r="OIX10" s="10"/>
      <c r="OIY10" s="10"/>
      <c r="OIZ10" s="10"/>
      <c r="OJA10" s="10"/>
      <c r="OJB10" s="10"/>
      <c r="OJC10" s="10"/>
      <c r="OJD10" s="10"/>
      <c r="OJE10" s="10"/>
      <c r="OJF10" s="10"/>
      <c r="OJG10" s="10"/>
      <c r="OJH10" s="10"/>
      <c r="OJI10" s="10"/>
      <c r="OJJ10" s="10"/>
      <c r="OJK10" s="10"/>
      <c r="OJL10" s="10"/>
      <c r="OJM10" s="10"/>
      <c r="OJN10" s="10"/>
      <c r="OJO10" s="10"/>
      <c r="OJP10" s="10"/>
      <c r="OJQ10" s="10"/>
      <c r="OJR10" s="10"/>
      <c r="OJS10" s="10"/>
      <c r="OJT10" s="10"/>
      <c r="OJU10" s="10"/>
      <c r="OJV10" s="10"/>
      <c r="OJW10" s="10"/>
      <c r="OJX10" s="10"/>
      <c r="OJY10" s="10"/>
      <c r="OJZ10" s="10"/>
      <c r="OKA10" s="10"/>
      <c r="OKB10" s="10"/>
      <c r="OKC10" s="10"/>
      <c r="OKD10" s="10"/>
      <c r="OKE10" s="10"/>
      <c r="OKF10" s="10"/>
      <c r="OKG10" s="10"/>
      <c r="OKH10" s="10"/>
      <c r="OKI10" s="10"/>
      <c r="OKJ10" s="10"/>
      <c r="OKK10" s="10"/>
      <c r="OKL10" s="10"/>
      <c r="OKM10" s="10"/>
      <c r="OKN10" s="10"/>
      <c r="OKO10" s="10"/>
      <c r="OKP10" s="10"/>
      <c r="OKQ10" s="10"/>
      <c r="OKR10" s="10"/>
      <c r="OKS10" s="10"/>
      <c r="OKT10" s="10"/>
      <c r="OKU10" s="10"/>
      <c r="OKV10" s="10"/>
      <c r="OKW10" s="10"/>
      <c r="OKX10" s="10"/>
      <c r="OKY10" s="10"/>
      <c r="OKZ10" s="10"/>
      <c r="OLA10" s="10"/>
      <c r="OLB10" s="10"/>
      <c r="OLC10" s="10"/>
      <c r="OLD10" s="10"/>
      <c r="OLE10" s="10"/>
      <c r="OLF10" s="10"/>
      <c r="OLG10" s="10"/>
      <c r="OLH10" s="10"/>
      <c r="OLI10" s="10"/>
      <c r="OLJ10" s="10"/>
      <c r="OLK10" s="10"/>
      <c r="OLL10" s="10"/>
      <c r="OLM10" s="10"/>
      <c r="OLN10" s="10"/>
      <c r="OLO10" s="10"/>
      <c r="OLP10" s="10"/>
      <c r="OLQ10" s="10"/>
      <c r="OLR10" s="10"/>
      <c r="OLS10" s="10"/>
      <c r="OLT10" s="10"/>
      <c r="OLU10" s="10"/>
      <c r="OLV10" s="10"/>
      <c r="OLW10" s="10"/>
      <c r="OLX10" s="10"/>
      <c r="OLY10" s="10"/>
      <c r="OLZ10" s="10"/>
      <c r="OMA10" s="10"/>
      <c r="OMB10" s="10"/>
      <c r="OMC10" s="10"/>
      <c r="OMD10" s="10"/>
      <c r="OME10" s="10"/>
      <c r="OMF10" s="10"/>
      <c r="OMG10" s="10"/>
      <c r="OMH10" s="10"/>
      <c r="OMI10" s="10"/>
      <c r="OMJ10" s="10"/>
      <c r="OMK10" s="10"/>
      <c r="OML10" s="10"/>
      <c r="OMM10" s="10"/>
      <c r="OMN10" s="10"/>
      <c r="OMO10" s="10"/>
      <c r="OMP10" s="10"/>
      <c r="OMQ10" s="10"/>
      <c r="OMR10" s="10"/>
      <c r="OMS10" s="10"/>
      <c r="OMT10" s="10"/>
      <c r="OMU10" s="10"/>
      <c r="OMV10" s="10"/>
      <c r="OMW10" s="10"/>
      <c r="OMX10" s="10"/>
      <c r="OMY10" s="10"/>
      <c r="OMZ10" s="10"/>
      <c r="ONA10" s="10"/>
      <c r="ONB10" s="10"/>
      <c r="ONC10" s="10"/>
      <c r="OND10" s="10"/>
      <c r="ONE10" s="10"/>
      <c r="ONF10" s="10"/>
      <c r="ONG10" s="10"/>
      <c r="ONH10" s="10"/>
      <c r="ONI10" s="10"/>
      <c r="ONJ10" s="10"/>
      <c r="ONK10" s="10"/>
      <c r="ONL10" s="10"/>
      <c r="ONM10" s="10"/>
      <c r="ONN10" s="10"/>
      <c r="ONO10" s="10"/>
      <c r="ONP10" s="10"/>
      <c r="ONQ10" s="10"/>
      <c r="ONR10" s="10"/>
      <c r="ONS10" s="10"/>
      <c r="ONT10" s="10"/>
      <c r="ONU10" s="10"/>
      <c r="ONV10" s="10"/>
      <c r="ONW10" s="10"/>
      <c r="ONX10" s="10"/>
      <c r="ONY10" s="10"/>
      <c r="ONZ10" s="10"/>
      <c r="OOA10" s="10"/>
      <c r="OOB10" s="10"/>
      <c r="OOC10" s="10"/>
      <c r="OOD10" s="10"/>
      <c r="OOE10" s="10"/>
      <c r="OOF10" s="10"/>
      <c r="OOG10" s="10"/>
      <c r="OOH10" s="10"/>
      <c r="OOI10" s="10"/>
      <c r="OOJ10" s="10"/>
      <c r="OOK10" s="10"/>
      <c r="OOL10" s="10"/>
      <c r="OOM10" s="10"/>
      <c r="OON10" s="10"/>
      <c r="OOO10" s="10"/>
      <c r="OOP10" s="10"/>
      <c r="OOQ10" s="10"/>
      <c r="OOR10" s="10"/>
      <c r="OOS10" s="10"/>
      <c r="OOT10" s="10"/>
      <c r="OOU10" s="10"/>
      <c r="OOV10" s="10"/>
      <c r="OOW10" s="10"/>
      <c r="OOX10" s="10"/>
      <c r="OOY10" s="10"/>
      <c r="OOZ10" s="10"/>
      <c r="OPA10" s="10"/>
      <c r="OPB10" s="10"/>
      <c r="OPC10" s="10"/>
      <c r="OPD10" s="10"/>
      <c r="OPE10" s="10"/>
      <c r="OPF10" s="10"/>
      <c r="OPG10" s="10"/>
      <c r="OPH10" s="10"/>
      <c r="OPI10" s="10"/>
      <c r="OPJ10" s="10"/>
      <c r="OPK10" s="10"/>
      <c r="OPL10" s="10"/>
      <c r="OPM10" s="10"/>
      <c r="OPN10" s="10"/>
      <c r="OPO10" s="10"/>
      <c r="OPP10" s="10"/>
      <c r="OPQ10" s="10"/>
      <c r="OPR10" s="10"/>
      <c r="OPS10" s="10"/>
      <c r="OPT10" s="10"/>
      <c r="OPU10" s="10"/>
      <c r="OPV10" s="10"/>
      <c r="OPW10" s="10"/>
      <c r="OPX10" s="10"/>
      <c r="OPY10" s="10"/>
      <c r="OPZ10" s="10"/>
      <c r="OQA10" s="10"/>
      <c r="OQB10" s="10"/>
      <c r="OQC10" s="10"/>
      <c r="OQD10" s="10"/>
      <c r="OQE10" s="10"/>
      <c r="OQF10" s="10"/>
      <c r="OQG10" s="10"/>
      <c r="OQH10" s="10"/>
      <c r="OQI10" s="10"/>
      <c r="OQJ10" s="10"/>
      <c r="OQK10" s="10"/>
      <c r="OQL10" s="10"/>
      <c r="OQM10" s="10"/>
      <c r="OQN10" s="10"/>
      <c r="OQO10" s="10"/>
      <c r="OQP10" s="10"/>
      <c r="OQQ10" s="10"/>
      <c r="OQR10" s="10"/>
      <c r="OQS10" s="10"/>
      <c r="OQT10" s="10"/>
      <c r="OQU10" s="10"/>
      <c r="OQV10" s="10"/>
      <c r="OQW10" s="10"/>
      <c r="OQX10" s="10"/>
      <c r="OQY10" s="10"/>
      <c r="OQZ10" s="10"/>
      <c r="ORA10" s="10"/>
      <c r="ORB10" s="10"/>
      <c r="ORC10" s="10"/>
      <c r="ORD10" s="10"/>
      <c r="ORE10" s="10"/>
      <c r="ORF10" s="10"/>
      <c r="ORG10" s="10"/>
      <c r="ORH10" s="10"/>
      <c r="ORI10" s="10"/>
      <c r="ORJ10" s="10"/>
      <c r="ORK10" s="10"/>
      <c r="ORL10" s="10"/>
      <c r="ORM10" s="10"/>
      <c r="ORN10" s="10"/>
      <c r="ORO10" s="10"/>
      <c r="ORP10" s="10"/>
      <c r="ORQ10" s="10"/>
      <c r="ORR10" s="10"/>
      <c r="ORS10" s="10"/>
      <c r="ORT10" s="10"/>
      <c r="ORU10" s="10"/>
      <c r="ORV10" s="10"/>
      <c r="ORW10" s="10"/>
      <c r="ORX10" s="10"/>
      <c r="ORY10" s="10"/>
      <c r="ORZ10" s="10"/>
      <c r="OSA10" s="10"/>
      <c r="OSB10" s="10"/>
      <c r="OSC10" s="10"/>
      <c r="OSD10" s="10"/>
      <c r="OSE10" s="10"/>
      <c r="OSF10" s="10"/>
      <c r="OSG10" s="10"/>
      <c r="OSH10" s="10"/>
      <c r="OSI10" s="10"/>
      <c r="OSJ10" s="10"/>
      <c r="OSK10" s="10"/>
      <c r="OSL10" s="10"/>
      <c r="OSM10" s="10"/>
      <c r="OSN10" s="10"/>
      <c r="OSO10" s="10"/>
      <c r="OSP10" s="10"/>
      <c r="OSQ10" s="10"/>
      <c r="OSR10" s="10"/>
      <c r="OSS10" s="10"/>
      <c r="OST10" s="10"/>
      <c r="OSU10" s="10"/>
      <c r="OSV10" s="10"/>
      <c r="OSW10" s="10"/>
      <c r="OSX10" s="10"/>
      <c r="OSY10" s="10"/>
      <c r="OSZ10" s="10"/>
      <c r="OTA10" s="10"/>
      <c r="OTB10" s="10"/>
      <c r="OTC10" s="10"/>
      <c r="OTD10" s="10"/>
      <c r="OTE10" s="10"/>
      <c r="OTF10" s="10"/>
      <c r="OTG10" s="10"/>
      <c r="OTH10" s="10"/>
      <c r="OTI10" s="10"/>
      <c r="OTJ10" s="10"/>
      <c r="OTK10" s="10"/>
      <c r="OTL10" s="10"/>
      <c r="OTM10" s="10"/>
      <c r="OTN10" s="10"/>
      <c r="OTO10" s="10"/>
      <c r="OTP10" s="10"/>
      <c r="OTQ10" s="10"/>
      <c r="OTR10" s="10"/>
      <c r="OTS10" s="10"/>
      <c r="OTT10" s="10"/>
      <c r="OTU10" s="10"/>
      <c r="OTV10" s="10"/>
      <c r="OTW10" s="10"/>
      <c r="OTX10" s="10"/>
      <c r="OTY10" s="10"/>
      <c r="OTZ10" s="10"/>
      <c r="OUA10" s="10"/>
      <c r="OUB10" s="10"/>
      <c r="OUC10" s="10"/>
      <c r="OUD10" s="10"/>
      <c r="OUE10" s="10"/>
      <c r="OUF10" s="10"/>
      <c r="OUG10" s="10"/>
      <c r="OUH10" s="10"/>
      <c r="OUI10" s="10"/>
      <c r="OUJ10" s="10"/>
      <c r="OUK10" s="10"/>
      <c r="OUL10" s="10"/>
      <c r="OUM10" s="10"/>
      <c r="OUN10" s="10"/>
      <c r="OUO10" s="10"/>
      <c r="OUP10" s="10"/>
      <c r="OUQ10" s="10"/>
      <c r="OUR10" s="10"/>
      <c r="OUS10" s="10"/>
      <c r="OUT10" s="10"/>
      <c r="OUU10" s="10"/>
      <c r="OUV10" s="10"/>
      <c r="OUW10" s="10"/>
      <c r="OUX10" s="10"/>
      <c r="OUY10" s="10"/>
      <c r="OUZ10" s="10"/>
      <c r="OVA10" s="10"/>
      <c r="OVB10" s="10"/>
      <c r="OVC10" s="10"/>
      <c r="OVD10" s="10"/>
      <c r="OVE10" s="10"/>
      <c r="OVF10" s="10"/>
      <c r="OVG10" s="10"/>
      <c r="OVH10" s="10"/>
      <c r="OVI10" s="10"/>
      <c r="OVJ10" s="10"/>
      <c r="OVK10" s="10"/>
      <c r="OVL10" s="10"/>
      <c r="OVM10" s="10"/>
      <c r="OVN10" s="10"/>
      <c r="OVO10" s="10"/>
      <c r="OVP10" s="10"/>
      <c r="OVQ10" s="10"/>
      <c r="OVR10" s="10"/>
      <c r="OVS10" s="10"/>
      <c r="OVT10" s="10"/>
      <c r="OVU10" s="10"/>
      <c r="OVV10" s="10"/>
      <c r="OVW10" s="10"/>
      <c r="OVX10" s="10"/>
      <c r="OVY10" s="10"/>
      <c r="OVZ10" s="10"/>
      <c r="OWA10" s="10"/>
      <c r="OWB10" s="10"/>
      <c r="OWC10" s="10"/>
      <c r="OWD10" s="10"/>
      <c r="OWE10" s="10"/>
      <c r="OWF10" s="10"/>
      <c r="OWG10" s="10"/>
      <c r="OWH10" s="10"/>
      <c r="OWI10" s="10"/>
      <c r="OWJ10" s="10"/>
      <c r="OWK10" s="10"/>
      <c r="OWL10" s="10"/>
      <c r="OWM10" s="10"/>
      <c r="OWN10" s="10"/>
      <c r="OWO10" s="10"/>
      <c r="OWP10" s="10"/>
      <c r="OWQ10" s="10"/>
      <c r="OWR10" s="10"/>
      <c r="OWS10" s="10"/>
      <c r="OWT10" s="10"/>
      <c r="OWU10" s="10"/>
      <c r="OWV10" s="10"/>
      <c r="OWW10" s="10"/>
      <c r="OWX10" s="10"/>
      <c r="OWY10" s="10"/>
      <c r="OWZ10" s="10"/>
      <c r="OXA10" s="10"/>
      <c r="OXB10" s="10"/>
      <c r="OXC10" s="10"/>
      <c r="OXD10" s="10"/>
      <c r="OXE10" s="10"/>
      <c r="OXF10" s="10"/>
      <c r="OXG10" s="10"/>
      <c r="OXH10" s="10"/>
      <c r="OXI10" s="10"/>
      <c r="OXJ10" s="10"/>
      <c r="OXK10" s="10"/>
      <c r="OXL10" s="10"/>
      <c r="OXM10" s="10"/>
      <c r="OXN10" s="10"/>
      <c r="OXO10" s="10"/>
      <c r="OXP10" s="10"/>
      <c r="OXQ10" s="10"/>
      <c r="OXR10" s="10"/>
      <c r="OXS10" s="10"/>
      <c r="OXT10" s="10"/>
      <c r="OXU10" s="10"/>
      <c r="OXV10" s="10"/>
      <c r="OXW10" s="10"/>
      <c r="OXX10" s="10"/>
      <c r="OXY10" s="10"/>
      <c r="OXZ10" s="10"/>
      <c r="OYA10" s="10"/>
      <c r="OYB10" s="10"/>
      <c r="OYC10" s="10"/>
      <c r="OYD10" s="10"/>
      <c r="OYE10" s="10"/>
      <c r="OYF10" s="10"/>
      <c r="OYG10" s="10"/>
      <c r="OYH10" s="10"/>
      <c r="OYI10" s="10"/>
      <c r="OYJ10" s="10"/>
      <c r="OYK10" s="10"/>
      <c r="OYL10" s="10"/>
      <c r="OYM10" s="10"/>
      <c r="OYN10" s="10"/>
      <c r="OYO10" s="10"/>
      <c r="OYP10" s="10"/>
      <c r="OYQ10" s="10"/>
      <c r="OYR10" s="10"/>
      <c r="OYS10" s="10"/>
      <c r="OYT10" s="10"/>
      <c r="OYU10" s="10"/>
      <c r="OYV10" s="10"/>
      <c r="OYW10" s="10"/>
      <c r="OYX10" s="10"/>
      <c r="OYY10" s="10"/>
      <c r="OYZ10" s="10"/>
      <c r="OZA10" s="10"/>
      <c r="OZB10" s="10"/>
      <c r="OZC10" s="10"/>
      <c r="OZD10" s="10"/>
      <c r="OZE10" s="10"/>
      <c r="OZF10" s="10"/>
      <c r="OZG10" s="10"/>
      <c r="OZH10" s="10"/>
      <c r="OZI10" s="10"/>
      <c r="OZJ10" s="10"/>
      <c r="OZK10" s="10"/>
      <c r="OZL10" s="10"/>
      <c r="OZM10" s="10"/>
      <c r="OZN10" s="10"/>
      <c r="OZO10" s="10"/>
      <c r="OZP10" s="10"/>
      <c r="OZQ10" s="10"/>
      <c r="OZR10" s="10"/>
      <c r="OZS10" s="10"/>
      <c r="OZT10" s="10"/>
      <c r="OZU10" s="10"/>
      <c r="OZV10" s="10"/>
      <c r="OZW10" s="10"/>
      <c r="OZX10" s="10"/>
      <c r="OZY10" s="10"/>
      <c r="OZZ10" s="10"/>
      <c r="PAA10" s="10"/>
      <c r="PAB10" s="10"/>
      <c r="PAC10" s="10"/>
      <c r="PAD10" s="10"/>
      <c r="PAE10" s="10"/>
      <c r="PAF10" s="10"/>
      <c r="PAG10" s="10"/>
      <c r="PAH10" s="10"/>
      <c r="PAI10" s="10"/>
      <c r="PAJ10" s="10"/>
      <c r="PAK10" s="10"/>
      <c r="PAL10" s="10"/>
      <c r="PAM10" s="10"/>
      <c r="PAN10" s="10"/>
      <c r="PAO10" s="10"/>
      <c r="PAP10" s="10"/>
      <c r="PAQ10" s="10"/>
      <c r="PAR10" s="10"/>
      <c r="PAS10" s="10"/>
      <c r="PAT10" s="10"/>
      <c r="PAU10" s="10"/>
      <c r="PAV10" s="10"/>
      <c r="PAW10" s="10"/>
      <c r="PAX10" s="10"/>
      <c r="PAY10" s="10"/>
      <c r="PAZ10" s="10"/>
      <c r="PBA10" s="10"/>
      <c r="PBB10" s="10"/>
      <c r="PBC10" s="10"/>
      <c r="PBD10" s="10"/>
      <c r="PBE10" s="10"/>
      <c r="PBF10" s="10"/>
      <c r="PBG10" s="10"/>
      <c r="PBH10" s="10"/>
      <c r="PBI10" s="10"/>
      <c r="PBJ10" s="10"/>
      <c r="PBK10" s="10"/>
      <c r="PBL10" s="10"/>
      <c r="PBM10" s="10"/>
      <c r="PBN10" s="10"/>
      <c r="PBO10" s="10"/>
      <c r="PBP10" s="10"/>
      <c r="PBQ10" s="10"/>
      <c r="PBR10" s="10"/>
      <c r="PBS10" s="10"/>
      <c r="PBT10" s="10"/>
      <c r="PBU10" s="10"/>
      <c r="PBV10" s="10"/>
      <c r="PBW10" s="10"/>
      <c r="PBX10" s="10"/>
      <c r="PBY10" s="10"/>
      <c r="PBZ10" s="10"/>
      <c r="PCA10" s="10"/>
      <c r="PCB10" s="10"/>
      <c r="PCC10" s="10"/>
      <c r="PCD10" s="10"/>
      <c r="PCE10" s="10"/>
      <c r="PCF10" s="10"/>
      <c r="PCG10" s="10"/>
      <c r="PCH10" s="10"/>
      <c r="PCI10" s="10"/>
      <c r="PCJ10" s="10"/>
      <c r="PCK10" s="10"/>
      <c r="PCL10" s="10"/>
      <c r="PCM10" s="10"/>
      <c r="PCN10" s="10"/>
      <c r="PCO10" s="10"/>
      <c r="PCP10" s="10"/>
      <c r="PCQ10" s="10"/>
      <c r="PCR10" s="10"/>
      <c r="PCS10" s="10"/>
      <c r="PCT10" s="10"/>
      <c r="PCU10" s="10"/>
      <c r="PCV10" s="10"/>
      <c r="PCW10" s="10"/>
      <c r="PCX10" s="10"/>
      <c r="PCY10" s="10"/>
      <c r="PCZ10" s="10"/>
      <c r="PDA10" s="10"/>
      <c r="PDB10" s="10"/>
      <c r="PDC10" s="10"/>
      <c r="PDD10" s="10"/>
      <c r="PDE10" s="10"/>
      <c r="PDF10" s="10"/>
      <c r="PDG10" s="10"/>
      <c r="PDH10" s="10"/>
      <c r="PDI10" s="10"/>
      <c r="PDJ10" s="10"/>
      <c r="PDK10" s="10"/>
      <c r="PDL10" s="10"/>
      <c r="PDM10" s="10"/>
      <c r="PDN10" s="10"/>
      <c r="PDO10" s="10"/>
      <c r="PDP10" s="10"/>
      <c r="PDQ10" s="10"/>
      <c r="PDR10" s="10"/>
      <c r="PDS10" s="10"/>
      <c r="PDT10" s="10"/>
      <c r="PDU10" s="10"/>
      <c r="PDV10" s="10"/>
      <c r="PDW10" s="10"/>
      <c r="PDX10" s="10"/>
      <c r="PDY10" s="10"/>
      <c r="PDZ10" s="10"/>
      <c r="PEA10" s="10"/>
      <c r="PEB10" s="10"/>
      <c r="PEC10" s="10"/>
      <c r="PED10" s="10"/>
      <c r="PEE10" s="10"/>
      <c r="PEF10" s="10"/>
      <c r="PEG10" s="10"/>
      <c r="PEH10" s="10"/>
      <c r="PEI10" s="10"/>
      <c r="PEJ10" s="10"/>
      <c r="PEK10" s="10"/>
      <c r="PEL10" s="10"/>
      <c r="PEM10" s="10"/>
      <c r="PEN10" s="10"/>
      <c r="PEO10" s="10"/>
      <c r="PEP10" s="10"/>
      <c r="PEQ10" s="10"/>
      <c r="PER10" s="10"/>
      <c r="PES10" s="10"/>
      <c r="PET10" s="10"/>
      <c r="PEU10" s="10"/>
      <c r="PEV10" s="10"/>
      <c r="PEW10" s="10"/>
      <c r="PEX10" s="10"/>
      <c r="PEY10" s="10"/>
      <c r="PEZ10" s="10"/>
      <c r="PFA10" s="10"/>
      <c r="PFB10" s="10"/>
      <c r="PFC10" s="10"/>
      <c r="PFD10" s="10"/>
      <c r="PFE10" s="10"/>
      <c r="PFF10" s="10"/>
      <c r="PFG10" s="10"/>
      <c r="PFH10" s="10"/>
      <c r="PFI10" s="10"/>
      <c r="PFJ10" s="10"/>
      <c r="PFK10" s="10"/>
      <c r="PFL10" s="10"/>
      <c r="PFM10" s="10"/>
      <c r="PFN10" s="10"/>
      <c r="PFO10" s="10"/>
      <c r="PFP10" s="10"/>
      <c r="PFQ10" s="10"/>
      <c r="PFR10" s="10"/>
      <c r="PFS10" s="10"/>
      <c r="PFT10" s="10"/>
      <c r="PFU10" s="10"/>
      <c r="PFV10" s="10"/>
      <c r="PFW10" s="10"/>
      <c r="PFX10" s="10"/>
      <c r="PFY10" s="10"/>
      <c r="PFZ10" s="10"/>
      <c r="PGA10" s="10"/>
      <c r="PGB10" s="10"/>
      <c r="PGC10" s="10"/>
      <c r="PGD10" s="10"/>
      <c r="PGE10" s="10"/>
      <c r="PGF10" s="10"/>
      <c r="PGG10" s="10"/>
      <c r="PGH10" s="10"/>
      <c r="PGI10" s="10"/>
      <c r="PGJ10" s="10"/>
      <c r="PGK10" s="10"/>
      <c r="PGL10" s="10"/>
      <c r="PGM10" s="10"/>
      <c r="PGN10" s="10"/>
      <c r="PGO10" s="10"/>
      <c r="PGP10" s="10"/>
      <c r="PGQ10" s="10"/>
      <c r="PGR10" s="10"/>
      <c r="PGS10" s="10"/>
      <c r="PGT10" s="10"/>
      <c r="PGU10" s="10"/>
      <c r="PGV10" s="10"/>
      <c r="PGW10" s="10"/>
      <c r="PGX10" s="10"/>
      <c r="PGY10" s="10"/>
      <c r="PGZ10" s="10"/>
      <c r="PHA10" s="10"/>
      <c r="PHB10" s="10"/>
      <c r="PHC10" s="10"/>
      <c r="PHD10" s="10"/>
      <c r="PHE10" s="10"/>
      <c r="PHF10" s="10"/>
      <c r="PHG10" s="10"/>
      <c r="PHH10" s="10"/>
      <c r="PHI10" s="10"/>
      <c r="PHJ10" s="10"/>
      <c r="PHK10" s="10"/>
      <c r="PHL10" s="10"/>
      <c r="PHM10" s="10"/>
      <c r="PHN10" s="10"/>
      <c r="PHO10" s="10"/>
      <c r="PHP10" s="10"/>
      <c r="PHQ10" s="10"/>
      <c r="PHR10" s="10"/>
      <c r="PHS10" s="10"/>
      <c r="PHT10" s="10"/>
      <c r="PHU10" s="10"/>
      <c r="PHV10" s="10"/>
      <c r="PHW10" s="10"/>
      <c r="PHX10" s="10"/>
      <c r="PHY10" s="10"/>
      <c r="PHZ10" s="10"/>
      <c r="PIA10" s="10"/>
      <c r="PIB10" s="10"/>
      <c r="PIC10" s="10"/>
      <c r="PID10" s="10"/>
      <c r="PIE10" s="10"/>
      <c r="PIF10" s="10"/>
      <c r="PIG10" s="10"/>
      <c r="PIH10" s="10"/>
      <c r="PII10" s="10"/>
      <c r="PIJ10" s="10"/>
      <c r="PIK10" s="10"/>
      <c r="PIL10" s="10"/>
      <c r="PIM10" s="10"/>
      <c r="PIN10" s="10"/>
      <c r="PIO10" s="10"/>
      <c r="PIP10" s="10"/>
      <c r="PIQ10" s="10"/>
      <c r="PIR10" s="10"/>
      <c r="PIS10" s="10"/>
      <c r="PIT10" s="10"/>
      <c r="PIU10" s="10"/>
      <c r="PIV10" s="10"/>
      <c r="PIW10" s="10"/>
      <c r="PIX10" s="10"/>
      <c r="PIY10" s="10"/>
      <c r="PIZ10" s="10"/>
      <c r="PJA10" s="10"/>
      <c r="PJB10" s="10"/>
      <c r="PJC10" s="10"/>
      <c r="PJD10" s="10"/>
      <c r="PJE10" s="10"/>
      <c r="PJF10" s="10"/>
      <c r="PJG10" s="10"/>
      <c r="PJH10" s="10"/>
      <c r="PJI10" s="10"/>
      <c r="PJJ10" s="10"/>
      <c r="PJK10" s="10"/>
      <c r="PJL10" s="10"/>
      <c r="PJM10" s="10"/>
      <c r="PJN10" s="10"/>
      <c r="PJO10" s="10"/>
      <c r="PJP10" s="10"/>
      <c r="PJQ10" s="10"/>
      <c r="PJR10" s="10"/>
      <c r="PJS10" s="10"/>
      <c r="PJT10" s="10"/>
      <c r="PJU10" s="10"/>
      <c r="PJV10" s="10"/>
      <c r="PJW10" s="10"/>
      <c r="PJX10" s="10"/>
      <c r="PJY10" s="10"/>
      <c r="PJZ10" s="10"/>
      <c r="PKA10" s="10"/>
      <c r="PKB10" s="10"/>
      <c r="PKC10" s="10"/>
      <c r="PKD10" s="10"/>
      <c r="PKE10" s="10"/>
      <c r="PKF10" s="10"/>
      <c r="PKG10" s="10"/>
      <c r="PKH10" s="10"/>
      <c r="PKI10" s="10"/>
      <c r="PKJ10" s="10"/>
      <c r="PKK10" s="10"/>
      <c r="PKL10" s="10"/>
      <c r="PKM10" s="10"/>
      <c r="PKN10" s="10"/>
      <c r="PKO10" s="10"/>
      <c r="PKP10" s="10"/>
      <c r="PKQ10" s="10"/>
      <c r="PKR10" s="10"/>
      <c r="PKS10" s="10"/>
      <c r="PKT10" s="10"/>
      <c r="PKU10" s="10"/>
      <c r="PKV10" s="10"/>
      <c r="PKW10" s="10"/>
      <c r="PKX10" s="10"/>
      <c r="PKY10" s="10"/>
      <c r="PKZ10" s="10"/>
      <c r="PLA10" s="10"/>
      <c r="PLB10" s="10"/>
      <c r="PLC10" s="10"/>
      <c r="PLD10" s="10"/>
      <c r="PLE10" s="10"/>
      <c r="PLF10" s="10"/>
      <c r="PLG10" s="10"/>
      <c r="PLH10" s="10"/>
      <c r="PLI10" s="10"/>
      <c r="PLJ10" s="10"/>
      <c r="PLK10" s="10"/>
      <c r="PLL10" s="10"/>
      <c r="PLM10" s="10"/>
      <c r="PLN10" s="10"/>
      <c r="PLO10" s="10"/>
      <c r="PLP10" s="10"/>
      <c r="PLQ10" s="10"/>
      <c r="PLR10" s="10"/>
      <c r="PLS10" s="10"/>
      <c r="PLT10" s="10"/>
      <c r="PLU10" s="10"/>
      <c r="PLV10" s="10"/>
      <c r="PLW10" s="10"/>
      <c r="PLX10" s="10"/>
      <c r="PLY10" s="10"/>
      <c r="PLZ10" s="10"/>
      <c r="PMA10" s="10"/>
      <c r="PMB10" s="10"/>
      <c r="PMC10" s="10"/>
      <c r="PMD10" s="10"/>
      <c r="PME10" s="10"/>
      <c r="PMF10" s="10"/>
      <c r="PMG10" s="10"/>
      <c r="PMH10" s="10"/>
      <c r="PMI10" s="10"/>
      <c r="PMJ10" s="10"/>
      <c r="PMK10" s="10"/>
      <c r="PML10" s="10"/>
      <c r="PMM10" s="10"/>
      <c r="PMN10" s="10"/>
      <c r="PMO10" s="10"/>
      <c r="PMP10" s="10"/>
      <c r="PMQ10" s="10"/>
      <c r="PMR10" s="10"/>
      <c r="PMS10" s="10"/>
      <c r="PMT10" s="10"/>
      <c r="PMU10" s="10"/>
      <c r="PMV10" s="10"/>
      <c r="PMW10" s="10"/>
      <c r="PMX10" s="10"/>
      <c r="PMY10" s="10"/>
      <c r="PMZ10" s="10"/>
      <c r="PNA10" s="10"/>
      <c r="PNB10" s="10"/>
      <c r="PNC10" s="10"/>
      <c r="PND10" s="10"/>
      <c r="PNE10" s="10"/>
      <c r="PNF10" s="10"/>
      <c r="PNG10" s="10"/>
      <c r="PNH10" s="10"/>
      <c r="PNI10" s="10"/>
      <c r="PNJ10" s="10"/>
      <c r="PNK10" s="10"/>
      <c r="PNL10" s="10"/>
      <c r="PNM10" s="10"/>
      <c r="PNN10" s="10"/>
      <c r="PNO10" s="10"/>
      <c r="PNP10" s="10"/>
      <c r="PNQ10" s="10"/>
      <c r="PNR10" s="10"/>
      <c r="PNS10" s="10"/>
      <c r="PNT10" s="10"/>
      <c r="PNU10" s="10"/>
      <c r="PNV10" s="10"/>
      <c r="PNW10" s="10"/>
      <c r="PNX10" s="10"/>
      <c r="PNY10" s="10"/>
      <c r="PNZ10" s="10"/>
      <c r="POA10" s="10"/>
      <c r="POB10" s="10"/>
      <c r="POC10" s="10"/>
      <c r="POD10" s="10"/>
      <c r="POE10" s="10"/>
      <c r="POF10" s="10"/>
      <c r="POG10" s="10"/>
      <c r="POH10" s="10"/>
      <c r="POI10" s="10"/>
      <c r="POJ10" s="10"/>
      <c r="POK10" s="10"/>
      <c r="POL10" s="10"/>
      <c r="POM10" s="10"/>
      <c r="PON10" s="10"/>
      <c r="POO10" s="10"/>
      <c r="POP10" s="10"/>
      <c r="POQ10" s="10"/>
      <c r="POR10" s="10"/>
      <c r="POS10" s="10"/>
      <c r="POT10" s="10"/>
      <c r="POU10" s="10"/>
      <c r="POV10" s="10"/>
      <c r="POW10" s="10"/>
      <c r="POX10" s="10"/>
      <c r="POY10" s="10"/>
      <c r="POZ10" s="10"/>
      <c r="PPA10" s="10"/>
      <c r="PPB10" s="10"/>
      <c r="PPC10" s="10"/>
      <c r="PPD10" s="10"/>
      <c r="PPE10" s="10"/>
      <c r="PPF10" s="10"/>
      <c r="PPG10" s="10"/>
      <c r="PPH10" s="10"/>
      <c r="PPI10" s="10"/>
      <c r="PPJ10" s="10"/>
      <c r="PPK10" s="10"/>
      <c r="PPL10" s="10"/>
      <c r="PPM10" s="10"/>
      <c r="PPN10" s="10"/>
      <c r="PPO10" s="10"/>
      <c r="PPP10" s="10"/>
      <c r="PPQ10" s="10"/>
      <c r="PPR10" s="10"/>
      <c r="PPS10" s="10"/>
      <c r="PPT10" s="10"/>
      <c r="PPU10" s="10"/>
      <c r="PPV10" s="10"/>
      <c r="PPW10" s="10"/>
      <c r="PPX10" s="10"/>
      <c r="PPY10" s="10"/>
      <c r="PPZ10" s="10"/>
      <c r="PQA10" s="10"/>
      <c r="PQB10" s="10"/>
      <c r="PQC10" s="10"/>
      <c r="PQD10" s="10"/>
      <c r="PQE10" s="10"/>
      <c r="PQF10" s="10"/>
      <c r="PQG10" s="10"/>
      <c r="PQH10" s="10"/>
      <c r="PQI10" s="10"/>
      <c r="PQJ10" s="10"/>
      <c r="PQK10" s="10"/>
      <c r="PQL10" s="10"/>
      <c r="PQM10" s="10"/>
      <c r="PQN10" s="10"/>
      <c r="PQO10" s="10"/>
      <c r="PQP10" s="10"/>
      <c r="PQQ10" s="10"/>
      <c r="PQR10" s="10"/>
      <c r="PQS10" s="10"/>
      <c r="PQT10" s="10"/>
      <c r="PQU10" s="10"/>
      <c r="PQV10" s="10"/>
      <c r="PQW10" s="10"/>
      <c r="PQX10" s="10"/>
      <c r="PQY10" s="10"/>
      <c r="PQZ10" s="10"/>
      <c r="PRA10" s="10"/>
      <c r="PRB10" s="10"/>
      <c r="PRC10" s="10"/>
      <c r="PRD10" s="10"/>
      <c r="PRE10" s="10"/>
      <c r="PRF10" s="10"/>
      <c r="PRG10" s="10"/>
      <c r="PRH10" s="10"/>
      <c r="PRI10" s="10"/>
      <c r="PRJ10" s="10"/>
      <c r="PRK10" s="10"/>
      <c r="PRL10" s="10"/>
      <c r="PRM10" s="10"/>
      <c r="PRN10" s="10"/>
      <c r="PRO10" s="10"/>
      <c r="PRP10" s="10"/>
      <c r="PRQ10" s="10"/>
      <c r="PRR10" s="10"/>
      <c r="PRS10" s="10"/>
      <c r="PRT10" s="10"/>
      <c r="PRU10" s="10"/>
      <c r="PRV10" s="10"/>
      <c r="PRW10" s="10"/>
      <c r="PRX10" s="10"/>
      <c r="PRY10" s="10"/>
      <c r="PRZ10" s="10"/>
      <c r="PSA10" s="10"/>
      <c r="PSB10" s="10"/>
      <c r="PSC10" s="10"/>
      <c r="PSD10" s="10"/>
      <c r="PSE10" s="10"/>
      <c r="PSF10" s="10"/>
      <c r="PSG10" s="10"/>
      <c r="PSH10" s="10"/>
      <c r="PSI10" s="10"/>
      <c r="PSJ10" s="10"/>
      <c r="PSK10" s="10"/>
      <c r="PSL10" s="10"/>
      <c r="PSM10" s="10"/>
      <c r="PSN10" s="10"/>
      <c r="PSO10" s="10"/>
      <c r="PSP10" s="10"/>
      <c r="PSQ10" s="10"/>
      <c r="PSR10" s="10"/>
      <c r="PSS10" s="10"/>
      <c r="PST10" s="10"/>
      <c r="PSU10" s="10"/>
      <c r="PSV10" s="10"/>
      <c r="PSW10" s="10"/>
      <c r="PSX10" s="10"/>
      <c r="PSY10" s="10"/>
      <c r="PSZ10" s="10"/>
      <c r="PTA10" s="10"/>
      <c r="PTB10" s="10"/>
      <c r="PTC10" s="10"/>
      <c r="PTD10" s="10"/>
      <c r="PTE10" s="10"/>
      <c r="PTF10" s="10"/>
      <c r="PTG10" s="10"/>
      <c r="PTH10" s="10"/>
      <c r="PTI10" s="10"/>
      <c r="PTJ10" s="10"/>
      <c r="PTK10" s="10"/>
      <c r="PTL10" s="10"/>
      <c r="PTM10" s="10"/>
      <c r="PTN10" s="10"/>
      <c r="PTO10" s="10"/>
      <c r="PTP10" s="10"/>
      <c r="PTQ10" s="10"/>
      <c r="PTR10" s="10"/>
      <c r="PTS10" s="10"/>
      <c r="PTT10" s="10"/>
      <c r="PTU10" s="10"/>
      <c r="PTV10" s="10"/>
      <c r="PTW10" s="10"/>
      <c r="PTX10" s="10"/>
      <c r="PTY10" s="10"/>
      <c r="PTZ10" s="10"/>
      <c r="PUA10" s="10"/>
      <c r="PUB10" s="10"/>
      <c r="PUC10" s="10"/>
      <c r="PUD10" s="10"/>
      <c r="PUE10" s="10"/>
      <c r="PUF10" s="10"/>
      <c r="PUG10" s="10"/>
      <c r="PUH10" s="10"/>
      <c r="PUI10" s="10"/>
      <c r="PUJ10" s="10"/>
      <c r="PUK10" s="10"/>
      <c r="PUL10" s="10"/>
      <c r="PUM10" s="10"/>
      <c r="PUN10" s="10"/>
      <c r="PUO10" s="10"/>
      <c r="PUP10" s="10"/>
      <c r="PUQ10" s="10"/>
      <c r="PUR10" s="10"/>
      <c r="PUS10" s="10"/>
      <c r="PUT10" s="10"/>
      <c r="PUU10" s="10"/>
      <c r="PUV10" s="10"/>
      <c r="PUW10" s="10"/>
      <c r="PUX10" s="10"/>
      <c r="PUY10" s="10"/>
      <c r="PUZ10" s="10"/>
      <c r="PVA10" s="10"/>
      <c r="PVB10" s="10"/>
      <c r="PVC10" s="10"/>
      <c r="PVD10" s="10"/>
      <c r="PVE10" s="10"/>
      <c r="PVF10" s="10"/>
      <c r="PVG10" s="10"/>
      <c r="PVH10" s="10"/>
      <c r="PVI10" s="10"/>
      <c r="PVJ10" s="10"/>
      <c r="PVK10" s="10"/>
      <c r="PVL10" s="10"/>
      <c r="PVM10" s="10"/>
      <c r="PVN10" s="10"/>
      <c r="PVO10" s="10"/>
      <c r="PVP10" s="10"/>
      <c r="PVQ10" s="10"/>
      <c r="PVR10" s="10"/>
      <c r="PVS10" s="10"/>
      <c r="PVT10" s="10"/>
      <c r="PVU10" s="10"/>
      <c r="PVV10" s="10"/>
      <c r="PVW10" s="10"/>
      <c r="PVX10" s="10"/>
      <c r="PVY10" s="10"/>
      <c r="PVZ10" s="10"/>
      <c r="PWA10" s="10"/>
      <c r="PWB10" s="10"/>
      <c r="PWC10" s="10"/>
      <c r="PWD10" s="10"/>
      <c r="PWE10" s="10"/>
      <c r="PWF10" s="10"/>
      <c r="PWG10" s="10"/>
      <c r="PWH10" s="10"/>
      <c r="PWI10" s="10"/>
      <c r="PWJ10" s="10"/>
      <c r="PWK10" s="10"/>
      <c r="PWL10" s="10"/>
      <c r="PWM10" s="10"/>
      <c r="PWN10" s="10"/>
      <c r="PWO10" s="10"/>
      <c r="PWP10" s="10"/>
      <c r="PWQ10" s="10"/>
      <c r="PWR10" s="10"/>
      <c r="PWS10" s="10"/>
      <c r="PWT10" s="10"/>
      <c r="PWU10" s="10"/>
      <c r="PWV10" s="10"/>
      <c r="PWW10" s="10"/>
      <c r="PWX10" s="10"/>
      <c r="PWY10" s="10"/>
      <c r="PWZ10" s="10"/>
      <c r="PXA10" s="10"/>
      <c r="PXB10" s="10"/>
      <c r="PXC10" s="10"/>
      <c r="PXD10" s="10"/>
      <c r="PXE10" s="10"/>
      <c r="PXF10" s="10"/>
      <c r="PXG10" s="10"/>
      <c r="PXH10" s="10"/>
      <c r="PXI10" s="10"/>
      <c r="PXJ10" s="10"/>
      <c r="PXK10" s="10"/>
      <c r="PXL10" s="10"/>
      <c r="PXM10" s="10"/>
      <c r="PXN10" s="10"/>
      <c r="PXO10" s="10"/>
      <c r="PXP10" s="10"/>
      <c r="PXQ10" s="10"/>
      <c r="PXR10" s="10"/>
      <c r="PXS10" s="10"/>
      <c r="PXT10" s="10"/>
      <c r="PXU10" s="10"/>
      <c r="PXV10" s="10"/>
      <c r="PXW10" s="10"/>
      <c r="PXX10" s="10"/>
      <c r="PXY10" s="10"/>
      <c r="PXZ10" s="10"/>
      <c r="PYA10" s="10"/>
      <c r="PYB10" s="10"/>
      <c r="PYC10" s="10"/>
      <c r="PYD10" s="10"/>
      <c r="PYE10" s="10"/>
      <c r="PYF10" s="10"/>
      <c r="PYG10" s="10"/>
      <c r="PYH10" s="10"/>
      <c r="PYI10" s="10"/>
      <c r="PYJ10" s="10"/>
      <c r="PYK10" s="10"/>
      <c r="PYL10" s="10"/>
      <c r="PYM10" s="10"/>
      <c r="PYN10" s="10"/>
      <c r="PYO10" s="10"/>
      <c r="PYP10" s="10"/>
      <c r="PYQ10" s="10"/>
      <c r="PYR10" s="10"/>
      <c r="PYS10" s="10"/>
      <c r="PYT10" s="10"/>
      <c r="PYU10" s="10"/>
      <c r="PYV10" s="10"/>
      <c r="PYW10" s="10"/>
      <c r="PYX10" s="10"/>
      <c r="PYY10" s="10"/>
      <c r="PYZ10" s="10"/>
      <c r="PZA10" s="10"/>
      <c r="PZB10" s="10"/>
      <c r="PZC10" s="10"/>
      <c r="PZD10" s="10"/>
      <c r="PZE10" s="10"/>
      <c r="PZF10" s="10"/>
      <c r="PZG10" s="10"/>
      <c r="PZH10" s="10"/>
      <c r="PZI10" s="10"/>
      <c r="PZJ10" s="10"/>
      <c r="PZK10" s="10"/>
      <c r="PZL10" s="10"/>
      <c r="PZM10" s="10"/>
      <c r="PZN10" s="10"/>
      <c r="PZO10" s="10"/>
      <c r="PZP10" s="10"/>
      <c r="PZQ10" s="10"/>
      <c r="PZR10" s="10"/>
      <c r="PZS10" s="10"/>
      <c r="PZT10" s="10"/>
      <c r="PZU10" s="10"/>
      <c r="PZV10" s="10"/>
      <c r="PZW10" s="10"/>
      <c r="PZX10" s="10"/>
      <c r="PZY10" s="10"/>
      <c r="PZZ10" s="10"/>
      <c r="QAA10" s="10"/>
      <c r="QAB10" s="10"/>
      <c r="QAC10" s="10"/>
      <c r="QAD10" s="10"/>
      <c r="QAE10" s="10"/>
      <c r="QAF10" s="10"/>
      <c r="QAG10" s="10"/>
      <c r="QAH10" s="10"/>
      <c r="QAI10" s="10"/>
      <c r="QAJ10" s="10"/>
      <c r="QAK10" s="10"/>
      <c r="QAL10" s="10"/>
      <c r="QAM10" s="10"/>
      <c r="QAN10" s="10"/>
      <c r="QAO10" s="10"/>
      <c r="QAP10" s="10"/>
      <c r="QAQ10" s="10"/>
      <c r="QAR10" s="10"/>
      <c r="QAS10" s="10"/>
      <c r="QAT10" s="10"/>
      <c r="QAU10" s="10"/>
      <c r="QAV10" s="10"/>
      <c r="QAW10" s="10"/>
      <c r="QAX10" s="10"/>
      <c r="QAY10" s="10"/>
      <c r="QAZ10" s="10"/>
      <c r="QBA10" s="10"/>
      <c r="QBB10" s="10"/>
      <c r="QBC10" s="10"/>
      <c r="QBD10" s="10"/>
      <c r="QBE10" s="10"/>
      <c r="QBF10" s="10"/>
      <c r="QBG10" s="10"/>
      <c r="QBH10" s="10"/>
      <c r="QBI10" s="10"/>
      <c r="QBJ10" s="10"/>
      <c r="QBK10" s="10"/>
      <c r="QBL10" s="10"/>
      <c r="QBM10" s="10"/>
      <c r="QBN10" s="10"/>
      <c r="QBO10" s="10"/>
      <c r="QBP10" s="10"/>
      <c r="QBQ10" s="10"/>
      <c r="QBR10" s="10"/>
      <c r="QBS10" s="10"/>
      <c r="QBT10" s="10"/>
      <c r="QBU10" s="10"/>
      <c r="QBV10" s="10"/>
      <c r="QBW10" s="10"/>
      <c r="QBX10" s="10"/>
      <c r="QBY10" s="10"/>
      <c r="QBZ10" s="10"/>
      <c r="QCA10" s="10"/>
      <c r="QCB10" s="10"/>
      <c r="QCC10" s="10"/>
      <c r="QCD10" s="10"/>
      <c r="QCE10" s="10"/>
      <c r="QCF10" s="10"/>
      <c r="QCG10" s="10"/>
      <c r="QCH10" s="10"/>
      <c r="QCI10" s="10"/>
      <c r="QCJ10" s="10"/>
      <c r="QCK10" s="10"/>
      <c r="QCL10" s="10"/>
      <c r="QCM10" s="10"/>
      <c r="QCN10" s="10"/>
      <c r="QCO10" s="10"/>
      <c r="QCP10" s="10"/>
      <c r="QCQ10" s="10"/>
      <c r="QCR10" s="10"/>
      <c r="QCS10" s="10"/>
      <c r="QCT10" s="10"/>
      <c r="QCU10" s="10"/>
      <c r="QCV10" s="10"/>
      <c r="QCW10" s="10"/>
      <c r="QCX10" s="10"/>
      <c r="QCY10" s="10"/>
      <c r="QCZ10" s="10"/>
      <c r="QDA10" s="10"/>
      <c r="QDB10" s="10"/>
      <c r="QDC10" s="10"/>
      <c r="QDD10" s="10"/>
      <c r="QDE10" s="10"/>
      <c r="QDF10" s="10"/>
      <c r="QDG10" s="10"/>
      <c r="QDH10" s="10"/>
      <c r="QDI10" s="10"/>
      <c r="QDJ10" s="10"/>
      <c r="QDK10" s="10"/>
      <c r="QDL10" s="10"/>
      <c r="QDM10" s="10"/>
      <c r="QDN10" s="10"/>
      <c r="QDO10" s="10"/>
      <c r="QDP10" s="10"/>
      <c r="QDQ10" s="10"/>
      <c r="QDR10" s="10"/>
      <c r="QDS10" s="10"/>
      <c r="QDT10" s="10"/>
      <c r="QDU10" s="10"/>
      <c r="QDV10" s="10"/>
      <c r="QDW10" s="10"/>
      <c r="QDX10" s="10"/>
      <c r="QDY10" s="10"/>
      <c r="QDZ10" s="10"/>
      <c r="QEA10" s="10"/>
      <c r="QEB10" s="10"/>
      <c r="QEC10" s="10"/>
      <c r="QED10" s="10"/>
      <c r="QEE10" s="10"/>
      <c r="QEF10" s="10"/>
      <c r="QEG10" s="10"/>
      <c r="QEH10" s="10"/>
      <c r="QEI10" s="10"/>
      <c r="QEJ10" s="10"/>
      <c r="QEK10" s="10"/>
      <c r="QEL10" s="10"/>
      <c r="QEM10" s="10"/>
      <c r="QEN10" s="10"/>
      <c r="QEO10" s="10"/>
      <c r="QEP10" s="10"/>
      <c r="QEQ10" s="10"/>
      <c r="QER10" s="10"/>
      <c r="QES10" s="10"/>
      <c r="QET10" s="10"/>
      <c r="QEU10" s="10"/>
      <c r="QEV10" s="10"/>
      <c r="QEW10" s="10"/>
      <c r="QEX10" s="10"/>
      <c r="QEY10" s="10"/>
      <c r="QEZ10" s="10"/>
      <c r="QFA10" s="10"/>
      <c r="QFB10" s="10"/>
      <c r="QFC10" s="10"/>
      <c r="QFD10" s="10"/>
      <c r="QFE10" s="10"/>
      <c r="QFF10" s="10"/>
      <c r="QFG10" s="10"/>
      <c r="QFH10" s="10"/>
      <c r="QFI10" s="10"/>
      <c r="QFJ10" s="10"/>
      <c r="QFK10" s="10"/>
      <c r="QFL10" s="10"/>
      <c r="QFM10" s="10"/>
      <c r="QFN10" s="10"/>
      <c r="QFO10" s="10"/>
      <c r="QFP10" s="10"/>
      <c r="QFQ10" s="10"/>
      <c r="QFR10" s="10"/>
      <c r="QFS10" s="10"/>
      <c r="QFT10" s="10"/>
      <c r="QFU10" s="10"/>
      <c r="QFV10" s="10"/>
      <c r="QFW10" s="10"/>
      <c r="QFX10" s="10"/>
      <c r="QFY10" s="10"/>
      <c r="QFZ10" s="10"/>
      <c r="QGA10" s="10"/>
      <c r="QGB10" s="10"/>
      <c r="QGC10" s="10"/>
      <c r="QGD10" s="10"/>
      <c r="QGE10" s="10"/>
      <c r="QGF10" s="10"/>
      <c r="QGG10" s="10"/>
      <c r="QGH10" s="10"/>
      <c r="QGI10" s="10"/>
      <c r="QGJ10" s="10"/>
      <c r="QGK10" s="10"/>
      <c r="QGL10" s="10"/>
      <c r="QGM10" s="10"/>
      <c r="QGN10" s="10"/>
      <c r="QGO10" s="10"/>
      <c r="QGP10" s="10"/>
      <c r="QGQ10" s="10"/>
      <c r="QGR10" s="10"/>
      <c r="QGS10" s="10"/>
      <c r="QGT10" s="10"/>
      <c r="QGU10" s="10"/>
      <c r="QGV10" s="10"/>
      <c r="QGW10" s="10"/>
      <c r="QGX10" s="10"/>
      <c r="QGY10" s="10"/>
      <c r="QGZ10" s="10"/>
      <c r="QHA10" s="10"/>
      <c r="QHB10" s="10"/>
      <c r="QHC10" s="10"/>
      <c r="QHD10" s="10"/>
      <c r="QHE10" s="10"/>
      <c r="QHF10" s="10"/>
      <c r="QHG10" s="10"/>
      <c r="QHH10" s="10"/>
      <c r="QHI10" s="10"/>
      <c r="QHJ10" s="10"/>
      <c r="QHK10" s="10"/>
      <c r="QHL10" s="10"/>
      <c r="QHM10" s="10"/>
      <c r="QHN10" s="10"/>
      <c r="QHO10" s="10"/>
      <c r="QHP10" s="10"/>
      <c r="QHQ10" s="10"/>
      <c r="QHR10" s="10"/>
      <c r="QHS10" s="10"/>
      <c r="QHT10" s="10"/>
      <c r="QHU10" s="10"/>
      <c r="QHV10" s="10"/>
      <c r="QHW10" s="10"/>
      <c r="QHX10" s="10"/>
      <c r="QHY10" s="10"/>
      <c r="QHZ10" s="10"/>
      <c r="QIA10" s="10"/>
      <c r="QIB10" s="10"/>
      <c r="QIC10" s="10"/>
      <c r="QID10" s="10"/>
      <c r="QIE10" s="10"/>
      <c r="QIF10" s="10"/>
      <c r="QIG10" s="10"/>
      <c r="QIH10" s="10"/>
      <c r="QII10" s="10"/>
      <c r="QIJ10" s="10"/>
      <c r="QIK10" s="10"/>
      <c r="QIL10" s="10"/>
      <c r="QIM10" s="10"/>
      <c r="QIN10" s="10"/>
      <c r="QIO10" s="10"/>
      <c r="QIP10" s="10"/>
      <c r="QIQ10" s="10"/>
      <c r="QIR10" s="10"/>
      <c r="QIS10" s="10"/>
      <c r="QIT10" s="10"/>
      <c r="QIU10" s="10"/>
      <c r="QIV10" s="10"/>
      <c r="QIW10" s="10"/>
      <c r="QIX10" s="10"/>
      <c r="QIY10" s="10"/>
      <c r="QIZ10" s="10"/>
      <c r="QJA10" s="10"/>
      <c r="QJB10" s="10"/>
      <c r="QJC10" s="10"/>
      <c r="QJD10" s="10"/>
      <c r="QJE10" s="10"/>
      <c r="QJF10" s="10"/>
      <c r="QJG10" s="10"/>
      <c r="QJH10" s="10"/>
      <c r="QJI10" s="10"/>
      <c r="QJJ10" s="10"/>
      <c r="QJK10" s="10"/>
      <c r="QJL10" s="10"/>
      <c r="QJM10" s="10"/>
      <c r="QJN10" s="10"/>
      <c r="QJO10" s="10"/>
      <c r="QJP10" s="10"/>
      <c r="QJQ10" s="10"/>
      <c r="QJR10" s="10"/>
      <c r="QJS10" s="10"/>
      <c r="QJT10" s="10"/>
      <c r="QJU10" s="10"/>
      <c r="QJV10" s="10"/>
      <c r="QJW10" s="10"/>
      <c r="QJX10" s="10"/>
      <c r="QJY10" s="10"/>
      <c r="QJZ10" s="10"/>
      <c r="QKA10" s="10"/>
      <c r="QKB10" s="10"/>
      <c r="QKC10" s="10"/>
      <c r="QKD10" s="10"/>
      <c r="QKE10" s="10"/>
      <c r="QKF10" s="10"/>
      <c r="QKG10" s="10"/>
      <c r="QKH10" s="10"/>
      <c r="QKI10" s="10"/>
      <c r="QKJ10" s="10"/>
      <c r="QKK10" s="10"/>
      <c r="QKL10" s="10"/>
      <c r="QKM10" s="10"/>
      <c r="QKN10" s="10"/>
      <c r="QKO10" s="10"/>
      <c r="QKP10" s="10"/>
      <c r="QKQ10" s="10"/>
      <c r="QKR10" s="10"/>
      <c r="QKS10" s="10"/>
      <c r="QKT10" s="10"/>
      <c r="QKU10" s="10"/>
      <c r="QKV10" s="10"/>
      <c r="QKW10" s="10"/>
      <c r="QKX10" s="10"/>
      <c r="QKY10" s="10"/>
      <c r="QKZ10" s="10"/>
      <c r="QLA10" s="10"/>
      <c r="QLB10" s="10"/>
      <c r="QLC10" s="10"/>
      <c r="QLD10" s="10"/>
      <c r="QLE10" s="10"/>
      <c r="QLF10" s="10"/>
      <c r="QLG10" s="10"/>
      <c r="QLH10" s="10"/>
      <c r="QLI10" s="10"/>
      <c r="QLJ10" s="10"/>
      <c r="QLK10" s="10"/>
      <c r="QLL10" s="10"/>
      <c r="QLM10" s="10"/>
      <c r="QLN10" s="10"/>
      <c r="QLO10" s="10"/>
      <c r="QLP10" s="10"/>
      <c r="QLQ10" s="10"/>
      <c r="QLR10" s="10"/>
      <c r="QLS10" s="10"/>
      <c r="QLT10" s="10"/>
      <c r="QLU10" s="10"/>
      <c r="QLV10" s="10"/>
      <c r="QLW10" s="10"/>
      <c r="QLX10" s="10"/>
      <c r="QLY10" s="10"/>
      <c r="QLZ10" s="10"/>
      <c r="QMA10" s="10"/>
      <c r="QMB10" s="10"/>
      <c r="QMC10" s="10"/>
      <c r="QMD10" s="10"/>
      <c r="QME10" s="10"/>
      <c r="QMF10" s="10"/>
      <c r="QMG10" s="10"/>
      <c r="QMH10" s="10"/>
      <c r="QMI10" s="10"/>
      <c r="QMJ10" s="10"/>
      <c r="QMK10" s="10"/>
      <c r="QML10" s="10"/>
      <c r="QMM10" s="10"/>
      <c r="QMN10" s="10"/>
      <c r="QMO10" s="10"/>
      <c r="QMP10" s="10"/>
      <c r="QMQ10" s="10"/>
      <c r="QMR10" s="10"/>
      <c r="QMS10" s="10"/>
      <c r="QMT10" s="10"/>
      <c r="QMU10" s="10"/>
      <c r="QMV10" s="10"/>
      <c r="QMW10" s="10"/>
      <c r="QMX10" s="10"/>
      <c r="QMY10" s="10"/>
      <c r="QMZ10" s="10"/>
      <c r="QNA10" s="10"/>
      <c r="QNB10" s="10"/>
      <c r="QNC10" s="10"/>
      <c r="QND10" s="10"/>
      <c r="QNE10" s="10"/>
      <c r="QNF10" s="10"/>
      <c r="QNG10" s="10"/>
      <c r="QNH10" s="10"/>
      <c r="QNI10" s="10"/>
      <c r="QNJ10" s="10"/>
      <c r="QNK10" s="10"/>
      <c r="QNL10" s="10"/>
      <c r="QNM10" s="10"/>
      <c r="QNN10" s="10"/>
      <c r="QNO10" s="10"/>
      <c r="QNP10" s="10"/>
      <c r="QNQ10" s="10"/>
      <c r="QNR10" s="10"/>
      <c r="QNS10" s="10"/>
      <c r="QNT10" s="10"/>
      <c r="QNU10" s="10"/>
      <c r="QNV10" s="10"/>
      <c r="QNW10" s="10"/>
      <c r="QNX10" s="10"/>
      <c r="QNY10" s="10"/>
      <c r="QNZ10" s="10"/>
      <c r="QOA10" s="10"/>
      <c r="QOB10" s="10"/>
      <c r="QOC10" s="10"/>
      <c r="QOD10" s="10"/>
      <c r="QOE10" s="10"/>
      <c r="QOF10" s="10"/>
      <c r="QOG10" s="10"/>
      <c r="QOH10" s="10"/>
      <c r="QOI10" s="10"/>
      <c r="QOJ10" s="10"/>
      <c r="QOK10" s="10"/>
      <c r="QOL10" s="10"/>
      <c r="QOM10" s="10"/>
      <c r="QON10" s="10"/>
      <c r="QOO10" s="10"/>
      <c r="QOP10" s="10"/>
      <c r="QOQ10" s="10"/>
      <c r="QOR10" s="10"/>
      <c r="QOS10" s="10"/>
      <c r="QOT10" s="10"/>
      <c r="QOU10" s="10"/>
      <c r="QOV10" s="10"/>
      <c r="QOW10" s="10"/>
      <c r="QOX10" s="10"/>
      <c r="QOY10" s="10"/>
      <c r="QOZ10" s="10"/>
      <c r="QPA10" s="10"/>
      <c r="QPB10" s="10"/>
      <c r="QPC10" s="10"/>
      <c r="QPD10" s="10"/>
      <c r="QPE10" s="10"/>
      <c r="QPF10" s="10"/>
      <c r="QPG10" s="10"/>
      <c r="QPH10" s="10"/>
      <c r="QPI10" s="10"/>
      <c r="QPJ10" s="10"/>
      <c r="QPK10" s="10"/>
      <c r="QPL10" s="10"/>
      <c r="QPM10" s="10"/>
      <c r="QPN10" s="10"/>
      <c r="QPO10" s="10"/>
      <c r="QPP10" s="10"/>
      <c r="QPQ10" s="10"/>
      <c r="QPR10" s="10"/>
      <c r="QPS10" s="10"/>
      <c r="QPT10" s="10"/>
      <c r="QPU10" s="10"/>
      <c r="QPV10" s="10"/>
      <c r="QPW10" s="10"/>
      <c r="QPX10" s="10"/>
      <c r="QPY10" s="10"/>
      <c r="QPZ10" s="10"/>
      <c r="QQA10" s="10"/>
      <c r="QQB10" s="10"/>
      <c r="QQC10" s="10"/>
      <c r="QQD10" s="10"/>
      <c r="QQE10" s="10"/>
      <c r="QQF10" s="10"/>
      <c r="QQG10" s="10"/>
      <c r="QQH10" s="10"/>
      <c r="QQI10" s="10"/>
      <c r="QQJ10" s="10"/>
      <c r="QQK10" s="10"/>
      <c r="QQL10" s="10"/>
      <c r="QQM10" s="10"/>
      <c r="QQN10" s="10"/>
      <c r="QQO10" s="10"/>
      <c r="QQP10" s="10"/>
      <c r="QQQ10" s="10"/>
      <c r="QQR10" s="10"/>
      <c r="QQS10" s="10"/>
      <c r="QQT10" s="10"/>
      <c r="QQU10" s="10"/>
      <c r="QQV10" s="10"/>
      <c r="QQW10" s="10"/>
      <c r="QQX10" s="10"/>
      <c r="QQY10" s="10"/>
      <c r="QQZ10" s="10"/>
      <c r="QRA10" s="10"/>
      <c r="QRB10" s="10"/>
      <c r="QRC10" s="10"/>
      <c r="QRD10" s="10"/>
      <c r="QRE10" s="10"/>
      <c r="QRF10" s="10"/>
      <c r="QRG10" s="10"/>
      <c r="QRH10" s="10"/>
      <c r="QRI10" s="10"/>
      <c r="QRJ10" s="10"/>
      <c r="QRK10" s="10"/>
      <c r="QRL10" s="10"/>
      <c r="QRM10" s="10"/>
      <c r="QRN10" s="10"/>
      <c r="QRO10" s="10"/>
      <c r="QRP10" s="10"/>
      <c r="QRQ10" s="10"/>
      <c r="QRR10" s="10"/>
      <c r="QRS10" s="10"/>
      <c r="QRT10" s="10"/>
      <c r="QRU10" s="10"/>
      <c r="QRV10" s="10"/>
      <c r="QRW10" s="10"/>
      <c r="QRX10" s="10"/>
      <c r="QRY10" s="10"/>
      <c r="QRZ10" s="10"/>
      <c r="QSA10" s="10"/>
      <c r="QSB10" s="10"/>
      <c r="QSC10" s="10"/>
      <c r="QSD10" s="10"/>
      <c r="QSE10" s="10"/>
      <c r="QSF10" s="10"/>
      <c r="QSG10" s="10"/>
      <c r="QSH10" s="10"/>
      <c r="QSI10" s="10"/>
      <c r="QSJ10" s="10"/>
      <c r="QSK10" s="10"/>
      <c r="QSL10" s="10"/>
      <c r="QSM10" s="10"/>
      <c r="QSN10" s="10"/>
      <c r="QSO10" s="10"/>
      <c r="QSP10" s="10"/>
      <c r="QSQ10" s="10"/>
      <c r="QSR10" s="10"/>
      <c r="QSS10" s="10"/>
      <c r="QST10" s="10"/>
      <c r="QSU10" s="10"/>
      <c r="QSV10" s="10"/>
      <c r="QSW10" s="10"/>
      <c r="QSX10" s="10"/>
      <c r="QSY10" s="10"/>
      <c r="QSZ10" s="10"/>
      <c r="QTA10" s="10"/>
      <c r="QTB10" s="10"/>
      <c r="QTC10" s="10"/>
      <c r="QTD10" s="10"/>
      <c r="QTE10" s="10"/>
      <c r="QTF10" s="10"/>
      <c r="QTG10" s="10"/>
      <c r="QTH10" s="10"/>
      <c r="QTI10" s="10"/>
      <c r="QTJ10" s="10"/>
      <c r="QTK10" s="10"/>
      <c r="QTL10" s="10"/>
      <c r="QTM10" s="10"/>
      <c r="QTN10" s="10"/>
      <c r="QTO10" s="10"/>
      <c r="QTP10" s="10"/>
      <c r="QTQ10" s="10"/>
      <c r="QTR10" s="10"/>
      <c r="QTS10" s="10"/>
      <c r="QTT10" s="10"/>
      <c r="QTU10" s="10"/>
      <c r="QTV10" s="10"/>
      <c r="QTW10" s="10"/>
      <c r="QTX10" s="10"/>
      <c r="QTY10" s="10"/>
      <c r="QTZ10" s="10"/>
      <c r="QUA10" s="10"/>
      <c r="QUB10" s="10"/>
      <c r="QUC10" s="10"/>
      <c r="QUD10" s="10"/>
      <c r="QUE10" s="10"/>
      <c r="QUF10" s="10"/>
      <c r="QUG10" s="10"/>
      <c r="QUH10" s="10"/>
      <c r="QUI10" s="10"/>
      <c r="QUJ10" s="10"/>
      <c r="QUK10" s="10"/>
      <c r="QUL10" s="10"/>
      <c r="QUM10" s="10"/>
      <c r="QUN10" s="10"/>
      <c r="QUO10" s="10"/>
      <c r="QUP10" s="10"/>
      <c r="QUQ10" s="10"/>
      <c r="QUR10" s="10"/>
      <c r="QUS10" s="10"/>
      <c r="QUT10" s="10"/>
      <c r="QUU10" s="10"/>
      <c r="QUV10" s="10"/>
      <c r="QUW10" s="10"/>
      <c r="QUX10" s="10"/>
      <c r="QUY10" s="10"/>
      <c r="QUZ10" s="10"/>
      <c r="QVA10" s="10"/>
      <c r="QVB10" s="10"/>
      <c r="QVC10" s="10"/>
      <c r="QVD10" s="10"/>
      <c r="QVE10" s="10"/>
      <c r="QVF10" s="10"/>
      <c r="QVG10" s="10"/>
      <c r="QVH10" s="10"/>
      <c r="QVI10" s="10"/>
      <c r="QVJ10" s="10"/>
      <c r="QVK10" s="10"/>
      <c r="QVL10" s="10"/>
      <c r="QVM10" s="10"/>
      <c r="QVN10" s="10"/>
      <c r="QVO10" s="10"/>
      <c r="QVP10" s="10"/>
      <c r="QVQ10" s="10"/>
      <c r="QVR10" s="10"/>
      <c r="QVS10" s="10"/>
      <c r="QVT10" s="10"/>
      <c r="QVU10" s="10"/>
      <c r="QVV10" s="10"/>
      <c r="QVW10" s="10"/>
      <c r="QVX10" s="10"/>
      <c r="QVY10" s="10"/>
      <c r="QVZ10" s="10"/>
      <c r="QWA10" s="10"/>
      <c r="QWB10" s="10"/>
      <c r="QWC10" s="10"/>
      <c r="QWD10" s="10"/>
      <c r="QWE10" s="10"/>
      <c r="QWF10" s="10"/>
      <c r="QWG10" s="10"/>
      <c r="QWH10" s="10"/>
      <c r="QWI10" s="10"/>
      <c r="QWJ10" s="10"/>
      <c r="QWK10" s="10"/>
      <c r="QWL10" s="10"/>
      <c r="QWM10" s="10"/>
      <c r="QWN10" s="10"/>
      <c r="QWO10" s="10"/>
      <c r="QWP10" s="10"/>
      <c r="QWQ10" s="10"/>
      <c r="QWR10" s="10"/>
      <c r="QWS10" s="10"/>
      <c r="QWT10" s="10"/>
      <c r="QWU10" s="10"/>
      <c r="QWV10" s="10"/>
      <c r="QWW10" s="10"/>
      <c r="QWX10" s="10"/>
      <c r="QWY10" s="10"/>
      <c r="QWZ10" s="10"/>
      <c r="QXA10" s="10"/>
      <c r="QXB10" s="10"/>
      <c r="QXC10" s="10"/>
      <c r="QXD10" s="10"/>
      <c r="QXE10" s="10"/>
      <c r="QXF10" s="10"/>
      <c r="QXG10" s="10"/>
      <c r="QXH10" s="10"/>
      <c r="QXI10" s="10"/>
      <c r="QXJ10" s="10"/>
      <c r="QXK10" s="10"/>
      <c r="QXL10" s="10"/>
      <c r="QXM10" s="10"/>
      <c r="QXN10" s="10"/>
      <c r="QXO10" s="10"/>
      <c r="QXP10" s="10"/>
      <c r="QXQ10" s="10"/>
      <c r="QXR10" s="10"/>
      <c r="QXS10" s="10"/>
      <c r="QXT10" s="10"/>
      <c r="QXU10" s="10"/>
      <c r="QXV10" s="10"/>
      <c r="QXW10" s="10"/>
      <c r="QXX10" s="10"/>
      <c r="QXY10" s="10"/>
      <c r="QXZ10" s="10"/>
      <c r="QYA10" s="10"/>
      <c r="QYB10" s="10"/>
      <c r="QYC10" s="10"/>
      <c r="QYD10" s="10"/>
      <c r="QYE10" s="10"/>
      <c r="QYF10" s="10"/>
      <c r="QYG10" s="10"/>
      <c r="QYH10" s="10"/>
      <c r="QYI10" s="10"/>
      <c r="QYJ10" s="10"/>
      <c r="QYK10" s="10"/>
      <c r="QYL10" s="10"/>
      <c r="QYM10" s="10"/>
      <c r="QYN10" s="10"/>
      <c r="QYO10" s="10"/>
      <c r="QYP10" s="10"/>
      <c r="QYQ10" s="10"/>
      <c r="QYR10" s="10"/>
      <c r="QYS10" s="10"/>
      <c r="QYT10" s="10"/>
      <c r="QYU10" s="10"/>
      <c r="QYV10" s="10"/>
      <c r="QYW10" s="10"/>
      <c r="QYX10" s="10"/>
      <c r="QYY10" s="10"/>
      <c r="QYZ10" s="10"/>
      <c r="QZA10" s="10"/>
      <c r="QZB10" s="10"/>
      <c r="QZC10" s="10"/>
      <c r="QZD10" s="10"/>
      <c r="QZE10" s="10"/>
      <c r="QZF10" s="10"/>
      <c r="QZG10" s="10"/>
      <c r="QZH10" s="10"/>
      <c r="QZI10" s="10"/>
      <c r="QZJ10" s="10"/>
      <c r="QZK10" s="10"/>
      <c r="QZL10" s="10"/>
      <c r="QZM10" s="10"/>
      <c r="QZN10" s="10"/>
      <c r="QZO10" s="10"/>
      <c r="QZP10" s="10"/>
      <c r="QZQ10" s="10"/>
      <c r="QZR10" s="10"/>
      <c r="QZS10" s="10"/>
      <c r="QZT10" s="10"/>
      <c r="QZU10" s="10"/>
      <c r="QZV10" s="10"/>
      <c r="QZW10" s="10"/>
      <c r="QZX10" s="10"/>
      <c r="QZY10" s="10"/>
      <c r="QZZ10" s="10"/>
      <c r="RAA10" s="10"/>
      <c r="RAB10" s="10"/>
      <c r="RAC10" s="10"/>
      <c r="RAD10" s="10"/>
      <c r="RAE10" s="10"/>
      <c r="RAF10" s="10"/>
      <c r="RAG10" s="10"/>
      <c r="RAH10" s="10"/>
      <c r="RAI10" s="10"/>
      <c r="RAJ10" s="10"/>
      <c r="RAK10" s="10"/>
      <c r="RAL10" s="10"/>
      <c r="RAM10" s="10"/>
      <c r="RAN10" s="10"/>
      <c r="RAO10" s="10"/>
      <c r="RAP10" s="10"/>
      <c r="RAQ10" s="10"/>
      <c r="RAR10" s="10"/>
      <c r="RAS10" s="10"/>
      <c r="RAT10" s="10"/>
      <c r="RAU10" s="10"/>
      <c r="RAV10" s="10"/>
      <c r="RAW10" s="10"/>
      <c r="RAX10" s="10"/>
      <c r="RAY10" s="10"/>
      <c r="RAZ10" s="10"/>
      <c r="RBA10" s="10"/>
      <c r="RBB10" s="10"/>
      <c r="RBC10" s="10"/>
      <c r="RBD10" s="10"/>
      <c r="RBE10" s="10"/>
      <c r="RBF10" s="10"/>
      <c r="RBG10" s="10"/>
      <c r="RBH10" s="10"/>
      <c r="RBI10" s="10"/>
      <c r="RBJ10" s="10"/>
      <c r="RBK10" s="10"/>
      <c r="RBL10" s="10"/>
      <c r="RBM10" s="10"/>
      <c r="RBN10" s="10"/>
      <c r="RBO10" s="10"/>
      <c r="RBP10" s="10"/>
      <c r="RBQ10" s="10"/>
      <c r="RBR10" s="10"/>
      <c r="RBS10" s="10"/>
      <c r="RBT10" s="10"/>
      <c r="RBU10" s="10"/>
      <c r="RBV10" s="10"/>
      <c r="RBW10" s="10"/>
      <c r="RBX10" s="10"/>
      <c r="RBY10" s="10"/>
      <c r="RBZ10" s="10"/>
      <c r="RCA10" s="10"/>
      <c r="RCB10" s="10"/>
      <c r="RCC10" s="10"/>
      <c r="RCD10" s="10"/>
      <c r="RCE10" s="10"/>
      <c r="RCF10" s="10"/>
      <c r="RCG10" s="10"/>
      <c r="RCH10" s="10"/>
      <c r="RCI10" s="10"/>
      <c r="RCJ10" s="10"/>
      <c r="RCK10" s="10"/>
      <c r="RCL10" s="10"/>
      <c r="RCM10" s="10"/>
      <c r="RCN10" s="10"/>
      <c r="RCO10" s="10"/>
      <c r="RCP10" s="10"/>
      <c r="RCQ10" s="10"/>
      <c r="RCR10" s="10"/>
      <c r="RCS10" s="10"/>
      <c r="RCT10" s="10"/>
      <c r="RCU10" s="10"/>
      <c r="RCV10" s="10"/>
      <c r="RCW10" s="10"/>
      <c r="RCX10" s="10"/>
      <c r="RCY10" s="10"/>
      <c r="RCZ10" s="10"/>
      <c r="RDA10" s="10"/>
      <c r="RDB10" s="10"/>
      <c r="RDC10" s="10"/>
      <c r="RDD10" s="10"/>
      <c r="RDE10" s="10"/>
      <c r="RDF10" s="10"/>
      <c r="RDG10" s="10"/>
      <c r="RDH10" s="10"/>
      <c r="RDI10" s="10"/>
      <c r="RDJ10" s="10"/>
      <c r="RDK10" s="10"/>
      <c r="RDL10" s="10"/>
      <c r="RDM10" s="10"/>
      <c r="RDN10" s="10"/>
      <c r="RDO10" s="10"/>
      <c r="RDP10" s="10"/>
      <c r="RDQ10" s="10"/>
      <c r="RDR10" s="10"/>
      <c r="RDS10" s="10"/>
      <c r="RDT10" s="10"/>
      <c r="RDU10" s="10"/>
      <c r="RDV10" s="10"/>
      <c r="RDW10" s="10"/>
      <c r="RDX10" s="10"/>
      <c r="RDY10" s="10"/>
      <c r="RDZ10" s="10"/>
      <c r="REA10" s="10"/>
      <c r="REB10" s="10"/>
      <c r="REC10" s="10"/>
      <c r="RED10" s="10"/>
      <c r="REE10" s="10"/>
      <c r="REF10" s="10"/>
      <c r="REG10" s="10"/>
      <c r="REH10" s="10"/>
      <c r="REI10" s="10"/>
      <c r="REJ10" s="10"/>
      <c r="REK10" s="10"/>
      <c r="REL10" s="10"/>
      <c r="REM10" s="10"/>
      <c r="REN10" s="10"/>
      <c r="REO10" s="10"/>
      <c r="REP10" s="10"/>
      <c r="REQ10" s="10"/>
      <c r="RER10" s="10"/>
      <c r="RES10" s="10"/>
      <c r="RET10" s="10"/>
      <c r="REU10" s="10"/>
      <c r="REV10" s="10"/>
      <c r="REW10" s="10"/>
      <c r="REX10" s="10"/>
      <c r="REY10" s="10"/>
      <c r="REZ10" s="10"/>
      <c r="RFA10" s="10"/>
      <c r="RFB10" s="10"/>
      <c r="RFC10" s="10"/>
      <c r="RFD10" s="10"/>
      <c r="RFE10" s="10"/>
      <c r="RFF10" s="10"/>
      <c r="RFG10" s="10"/>
      <c r="RFH10" s="10"/>
      <c r="RFI10" s="10"/>
      <c r="RFJ10" s="10"/>
      <c r="RFK10" s="10"/>
      <c r="RFL10" s="10"/>
      <c r="RFM10" s="10"/>
      <c r="RFN10" s="10"/>
      <c r="RFO10" s="10"/>
      <c r="RFP10" s="10"/>
      <c r="RFQ10" s="10"/>
      <c r="RFR10" s="10"/>
      <c r="RFS10" s="10"/>
      <c r="RFT10" s="10"/>
      <c r="RFU10" s="10"/>
      <c r="RFV10" s="10"/>
      <c r="RFW10" s="10"/>
      <c r="RFX10" s="10"/>
      <c r="RFY10" s="10"/>
      <c r="RFZ10" s="10"/>
      <c r="RGA10" s="10"/>
      <c r="RGB10" s="10"/>
      <c r="RGC10" s="10"/>
      <c r="RGD10" s="10"/>
      <c r="RGE10" s="10"/>
      <c r="RGF10" s="10"/>
      <c r="RGG10" s="10"/>
      <c r="RGH10" s="10"/>
      <c r="RGI10" s="10"/>
      <c r="RGJ10" s="10"/>
      <c r="RGK10" s="10"/>
      <c r="RGL10" s="10"/>
      <c r="RGM10" s="10"/>
      <c r="RGN10" s="10"/>
      <c r="RGO10" s="10"/>
      <c r="RGP10" s="10"/>
      <c r="RGQ10" s="10"/>
      <c r="RGR10" s="10"/>
      <c r="RGS10" s="10"/>
      <c r="RGT10" s="10"/>
      <c r="RGU10" s="10"/>
      <c r="RGV10" s="10"/>
      <c r="RGW10" s="10"/>
      <c r="RGX10" s="10"/>
      <c r="RGY10" s="10"/>
      <c r="RGZ10" s="10"/>
      <c r="RHA10" s="10"/>
      <c r="RHB10" s="10"/>
      <c r="RHC10" s="10"/>
      <c r="RHD10" s="10"/>
      <c r="RHE10" s="10"/>
      <c r="RHF10" s="10"/>
      <c r="RHG10" s="10"/>
      <c r="RHH10" s="10"/>
      <c r="RHI10" s="10"/>
      <c r="RHJ10" s="10"/>
      <c r="RHK10" s="10"/>
      <c r="RHL10" s="10"/>
      <c r="RHM10" s="10"/>
      <c r="RHN10" s="10"/>
      <c r="RHO10" s="10"/>
      <c r="RHP10" s="10"/>
      <c r="RHQ10" s="10"/>
      <c r="RHR10" s="10"/>
      <c r="RHS10" s="10"/>
      <c r="RHT10" s="10"/>
      <c r="RHU10" s="10"/>
      <c r="RHV10" s="10"/>
      <c r="RHW10" s="10"/>
      <c r="RHX10" s="10"/>
      <c r="RHY10" s="10"/>
      <c r="RHZ10" s="10"/>
      <c r="RIA10" s="10"/>
      <c r="RIB10" s="10"/>
      <c r="RIC10" s="10"/>
      <c r="RID10" s="10"/>
      <c r="RIE10" s="10"/>
      <c r="RIF10" s="10"/>
      <c r="RIG10" s="10"/>
      <c r="RIH10" s="10"/>
      <c r="RII10" s="10"/>
      <c r="RIJ10" s="10"/>
      <c r="RIK10" s="10"/>
      <c r="RIL10" s="10"/>
      <c r="RIM10" s="10"/>
      <c r="RIN10" s="10"/>
      <c r="RIO10" s="10"/>
      <c r="RIP10" s="10"/>
      <c r="RIQ10" s="10"/>
      <c r="RIR10" s="10"/>
      <c r="RIS10" s="10"/>
      <c r="RIT10" s="10"/>
      <c r="RIU10" s="10"/>
      <c r="RIV10" s="10"/>
      <c r="RIW10" s="10"/>
      <c r="RIX10" s="10"/>
      <c r="RIY10" s="10"/>
      <c r="RIZ10" s="10"/>
      <c r="RJA10" s="10"/>
      <c r="RJB10" s="10"/>
      <c r="RJC10" s="10"/>
      <c r="RJD10" s="10"/>
      <c r="RJE10" s="10"/>
      <c r="RJF10" s="10"/>
      <c r="RJG10" s="10"/>
      <c r="RJH10" s="10"/>
      <c r="RJI10" s="10"/>
      <c r="RJJ10" s="10"/>
      <c r="RJK10" s="10"/>
      <c r="RJL10" s="10"/>
      <c r="RJM10" s="10"/>
      <c r="RJN10" s="10"/>
      <c r="RJO10" s="10"/>
      <c r="RJP10" s="10"/>
      <c r="RJQ10" s="10"/>
      <c r="RJR10" s="10"/>
      <c r="RJS10" s="10"/>
      <c r="RJT10" s="10"/>
      <c r="RJU10" s="10"/>
      <c r="RJV10" s="10"/>
      <c r="RJW10" s="10"/>
      <c r="RJX10" s="10"/>
      <c r="RJY10" s="10"/>
      <c r="RJZ10" s="10"/>
      <c r="RKA10" s="10"/>
      <c r="RKB10" s="10"/>
      <c r="RKC10" s="10"/>
      <c r="RKD10" s="10"/>
      <c r="RKE10" s="10"/>
      <c r="RKF10" s="10"/>
      <c r="RKG10" s="10"/>
      <c r="RKH10" s="10"/>
      <c r="RKI10" s="10"/>
      <c r="RKJ10" s="10"/>
      <c r="RKK10" s="10"/>
      <c r="RKL10" s="10"/>
      <c r="RKM10" s="10"/>
      <c r="RKN10" s="10"/>
      <c r="RKO10" s="10"/>
      <c r="RKP10" s="10"/>
      <c r="RKQ10" s="10"/>
      <c r="RKR10" s="10"/>
      <c r="RKS10" s="10"/>
      <c r="RKT10" s="10"/>
      <c r="RKU10" s="10"/>
      <c r="RKV10" s="10"/>
      <c r="RKW10" s="10"/>
      <c r="RKX10" s="10"/>
      <c r="RKY10" s="10"/>
      <c r="RKZ10" s="10"/>
      <c r="RLA10" s="10"/>
      <c r="RLB10" s="10"/>
      <c r="RLC10" s="10"/>
      <c r="RLD10" s="10"/>
      <c r="RLE10" s="10"/>
      <c r="RLF10" s="10"/>
      <c r="RLG10" s="10"/>
      <c r="RLH10" s="10"/>
      <c r="RLI10" s="10"/>
      <c r="RLJ10" s="10"/>
      <c r="RLK10" s="10"/>
      <c r="RLL10" s="10"/>
      <c r="RLM10" s="10"/>
      <c r="RLN10" s="10"/>
      <c r="RLO10" s="10"/>
      <c r="RLP10" s="10"/>
      <c r="RLQ10" s="10"/>
      <c r="RLR10" s="10"/>
      <c r="RLS10" s="10"/>
      <c r="RLT10" s="10"/>
      <c r="RLU10" s="10"/>
      <c r="RLV10" s="10"/>
      <c r="RLW10" s="10"/>
      <c r="RLX10" s="10"/>
      <c r="RLY10" s="10"/>
      <c r="RLZ10" s="10"/>
      <c r="RMA10" s="10"/>
      <c r="RMB10" s="10"/>
      <c r="RMC10" s="10"/>
      <c r="RMD10" s="10"/>
      <c r="RME10" s="10"/>
      <c r="RMF10" s="10"/>
      <c r="RMG10" s="10"/>
      <c r="RMH10" s="10"/>
      <c r="RMI10" s="10"/>
      <c r="RMJ10" s="10"/>
      <c r="RMK10" s="10"/>
      <c r="RML10" s="10"/>
      <c r="RMM10" s="10"/>
      <c r="RMN10" s="10"/>
      <c r="RMO10" s="10"/>
      <c r="RMP10" s="10"/>
      <c r="RMQ10" s="10"/>
      <c r="RMR10" s="10"/>
      <c r="RMS10" s="10"/>
      <c r="RMT10" s="10"/>
      <c r="RMU10" s="10"/>
      <c r="RMV10" s="10"/>
      <c r="RMW10" s="10"/>
      <c r="RMX10" s="10"/>
      <c r="RMY10" s="10"/>
      <c r="RMZ10" s="10"/>
      <c r="RNA10" s="10"/>
      <c r="RNB10" s="10"/>
      <c r="RNC10" s="10"/>
      <c r="RND10" s="10"/>
      <c r="RNE10" s="10"/>
      <c r="RNF10" s="10"/>
      <c r="RNG10" s="10"/>
      <c r="RNH10" s="10"/>
      <c r="RNI10" s="10"/>
      <c r="RNJ10" s="10"/>
      <c r="RNK10" s="10"/>
      <c r="RNL10" s="10"/>
      <c r="RNM10" s="10"/>
      <c r="RNN10" s="10"/>
      <c r="RNO10" s="10"/>
      <c r="RNP10" s="10"/>
      <c r="RNQ10" s="10"/>
      <c r="RNR10" s="10"/>
      <c r="RNS10" s="10"/>
      <c r="RNT10" s="10"/>
      <c r="RNU10" s="10"/>
      <c r="RNV10" s="10"/>
      <c r="RNW10" s="10"/>
      <c r="RNX10" s="10"/>
      <c r="RNY10" s="10"/>
      <c r="RNZ10" s="10"/>
      <c r="ROA10" s="10"/>
      <c r="ROB10" s="10"/>
      <c r="ROC10" s="10"/>
      <c r="ROD10" s="10"/>
      <c r="ROE10" s="10"/>
      <c r="ROF10" s="10"/>
      <c r="ROG10" s="10"/>
      <c r="ROH10" s="10"/>
      <c r="ROI10" s="10"/>
      <c r="ROJ10" s="10"/>
      <c r="ROK10" s="10"/>
      <c r="ROL10" s="10"/>
      <c r="ROM10" s="10"/>
      <c r="RON10" s="10"/>
      <c r="ROO10" s="10"/>
      <c r="ROP10" s="10"/>
      <c r="ROQ10" s="10"/>
      <c r="ROR10" s="10"/>
      <c r="ROS10" s="10"/>
      <c r="ROT10" s="10"/>
      <c r="ROU10" s="10"/>
      <c r="ROV10" s="10"/>
      <c r="ROW10" s="10"/>
      <c r="ROX10" s="10"/>
      <c r="ROY10" s="10"/>
      <c r="ROZ10" s="10"/>
      <c r="RPA10" s="10"/>
      <c r="RPB10" s="10"/>
      <c r="RPC10" s="10"/>
      <c r="RPD10" s="10"/>
      <c r="RPE10" s="10"/>
      <c r="RPF10" s="10"/>
      <c r="RPG10" s="10"/>
      <c r="RPH10" s="10"/>
      <c r="RPI10" s="10"/>
      <c r="RPJ10" s="10"/>
      <c r="RPK10" s="10"/>
      <c r="RPL10" s="10"/>
      <c r="RPM10" s="10"/>
      <c r="RPN10" s="10"/>
      <c r="RPO10" s="10"/>
      <c r="RPP10" s="10"/>
      <c r="RPQ10" s="10"/>
      <c r="RPR10" s="10"/>
      <c r="RPS10" s="10"/>
      <c r="RPT10" s="10"/>
      <c r="RPU10" s="10"/>
      <c r="RPV10" s="10"/>
      <c r="RPW10" s="10"/>
      <c r="RPX10" s="10"/>
      <c r="RPY10" s="10"/>
      <c r="RPZ10" s="10"/>
      <c r="RQA10" s="10"/>
      <c r="RQB10" s="10"/>
      <c r="RQC10" s="10"/>
      <c r="RQD10" s="10"/>
      <c r="RQE10" s="10"/>
      <c r="RQF10" s="10"/>
      <c r="RQG10" s="10"/>
      <c r="RQH10" s="10"/>
      <c r="RQI10" s="10"/>
      <c r="RQJ10" s="10"/>
      <c r="RQK10" s="10"/>
      <c r="RQL10" s="10"/>
      <c r="RQM10" s="10"/>
      <c r="RQN10" s="10"/>
      <c r="RQO10" s="10"/>
      <c r="RQP10" s="10"/>
      <c r="RQQ10" s="10"/>
      <c r="RQR10" s="10"/>
      <c r="RQS10" s="10"/>
      <c r="RQT10" s="10"/>
      <c r="RQU10" s="10"/>
      <c r="RQV10" s="10"/>
      <c r="RQW10" s="10"/>
      <c r="RQX10" s="10"/>
      <c r="RQY10" s="10"/>
      <c r="RQZ10" s="10"/>
      <c r="RRA10" s="10"/>
      <c r="RRB10" s="10"/>
      <c r="RRC10" s="10"/>
      <c r="RRD10" s="10"/>
      <c r="RRE10" s="10"/>
      <c r="RRF10" s="10"/>
      <c r="RRG10" s="10"/>
      <c r="RRH10" s="10"/>
      <c r="RRI10" s="10"/>
      <c r="RRJ10" s="10"/>
      <c r="RRK10" s="10"/>
      <c r="RRL10" s="10"/>
      <c r="RRM10" s="10"/>
      <c r="RRN10" s="10"/>
      <c r="RRO10" s="10"/>
      <c r="RRP10" s="10"/>
      <c r="RRQ10" s="10"/>
      <c r="RRR10" s="10"/>
      <c r="RRS10" s="10"/>
      <c r="RRT10" s="10"/>
      <c r="RRU10" s="10"/>
      <c r="RRV10" s="10"/>
      <c r="RRW10" s="10"/>
      <c r="RRX10" s="10"/>
      <c r="RRY10" s="10"/>
      <c r="RRZ10" s="10"/>
      <c r="RSA10" s="10"/>
      <c r="RSB10" s="10"/>
      <c r="RSC10" s="10"/>
      <c r="RSD10" s="10"/>
      <c r="RSE10" s="10"/>
      <c r="RSF10" s="10"/>
      <c r="RSG10" s="10"/>
      <c r="RSH10" s="10"/>
      <c r="RSI10" s="10"/>
      <c r="RSJ10" s="10"/>
      <c r="RSK10" s="10"/>
      <c r="RSL10" s="10"/>
      <c r="RSM10" s="10"/>
      <c r="RSN10" s="10"/>
      <c r="RSO10" s="10"/>
      <c r="RSP10" s="10"/>
      <c r="RSQ10" s="10"/>
      <c r="RSR10" s="10"/>
      <c r="RSS10" s="10"/>
      <c r="RST10" s="10"/>
      <c r="RSU10" s="10"/>
      <c r="RSV10" s="10"/>
      <c r="RSW10" s="10"/>
      <c r="RSX10" s="10"/>
      <c r="RSY10" s="10"/>
      <c r="RSZ10" s="10"/>
      <c r="RTA10" s="10"/>
      <c r="RTB10" s="10"/>
      <c r="RTC10" s="10"/>
      <c r="RTD10" s="10"/>
      <c r="RTE10" s="10"/>
      <c r="RTF10" s="10"/>
      <c r="RTG10" s="10"/>
      <c r="RTH10" s="10"/>
      <c r="RTI10" s="10"/>
      <c r="RTJ10" s="10"/>
      <c r="RTK10" s="10"/>
      <c r="RTL10" s="10"/>
      <c r="RTM10" s="10"/>
      <c r="RTN10" s="10"/>
      <c r="RTO10" s="10"/>
      <c r="RTP10" s="10"/>
      <c r="RTQ10" s="10"/>
      <c r="RTR10" s="10"/>
      <c r="RTS10" s="10"/>
      <c r="RTT10" s="10"/>
      <c r="RTU10" s="10"/>
      <c r="RTV10" s="10"/>
      <c r="RTW10" s="10"/>
      <c r="RTX10" s="10"/>
      <c r="RTY10" s="10"/>
      <c r="RTZ10" s="10"/>
      <c r="RUA10" s="10"/>
      <c r="RUB10" s="10"/>
      <c r="RUC10" s="10"/>
      <c r="RUD10" s="10"/>
      <c r="RUE10" s="10"/>
      <c r="RUF10" s="10"/>
      <c r="RUG10" s="10"/>
      <c r="RUH10" s="10"/>
      <c r="RUI10" s="10"/>
      <c r="RUJ10" s="10"/>
      <c r="RUK10" s="10"/>
      <c r="RUL10" s="10"/>
      <c r="RUM10" s="10"/>
      <c r="RUN10" s="10"/>
      <c r="RUO10" s="10"/>
      <c r="RUP10" s="10"/>
      <c r="RUQ10" s="10"/>
      <c r="RUR10" s="10"/>
      <c r="RUS10" s="10"/>
      <c r="RUT10" s="10"/>
      <c r="RUU10" s="10"/>
      <c r="RUV10" s="10"/>
      <c r="RUW10" s="10"/>
      <c r="RUX10" s="10"/>
      <c r="RUY10" s="10"/>
      <c r="RUZ10" s="10"/>
      <c r="RVA10" s="10"/>
      <c r="RVB10" s="10"/>
      <c r="RVC10" s="10"/>
      <c r="RVD10" s="10"/>
      <c r="RVE10" s="10"/>
      <c r="RVF10" s="10"/>
      <c r="RVG10" s="10"/>
      <c r="RVH10" s="10"/>
      <c r="RVI10" s="10"/>
      <c r="RVJ10" s="10"/>
      <c r="RVK10" s="10"/>
      <c r="RVL10" s="10"/>
      <c r="RVM10" s="10"/>
      <c r="RVN10" s="10"/>
      <c r="RVO10" s="10"/>
      <c r="RVP10" s="10"/>
      <c r="RVQ10" s="10"/>
      <c r="RVR10" s="10"/>
      <c r="RVS10" s="10"/>
      <c r="RVT10" s="10"/>
      <c r="RVU10" s="10"/>
      <c r="RVV10" s="10"/>
      <c r="RVW10" s="10"/>
      <c r="RVX10" s="10"/>
      <c r="RVY10" s="10"/>
      <c r="RVZ10" s="10"/>
      <c r="RWA10" s="10"/>
      <c r="RWB10" s="10"/>
      <c r="RWC10" s="10"/>
      <c r="RWD10" s="10"/>
      <c r="RWE10" s="10"/>
      <c r="RWF10" s="10"/>
      <c r="RWG10" s="10"/>
      <c r="RWH10" s="10"/>
      <c r="RWI10" s="10"/>
      <c r="RWJ10" s="10"/>
      <c r="RWK10" s="10"/>
      <c r="RWL10" s="10"/>
      <c r="RWM10" s="10"/>
      <c r="RWN10" s="10"/>
      <c r="RWO10" s="10"/>
      <c r="RWP10" s="10"/>
      <c r="RWQ10" s="10"/>
      <c r="RWR10" s="10"/>
      <c r="RWS10" s="10"/>
      <c r="RWT10" s="10"/>
      <c r="RWU10" s="10"/>
      <c r="RWV10" s="10"/>
      <c r="RWW10" s="10"/>
      <c r="RWX10" s="10"/>
      <c r="RWY10" s="10"/>
      <c r="RWZ10" s="10"/>
      <c r="RXA10" s="10"/>
      <c r="RXB10" s="10"/>
      <c r="RXC10" s="10"/>
      <c r="RXD10" s="10"/>
      <c r="RXE10" s="10"/>
      <c r="RXF10" s="10"/>
      <c r="RXG10" s="10"/>
      <c r="RXH10" s="10"/>
      <c r="RXI10" s="10"/>
      <c r="RXJ10" s="10"/>
      <c r="RXK10" s="10"/>
      <c r="RXL10" s="10"/>
      <c r="RXM10" s="10"/>
      <c r="RXN10" s="10"/>
      <c r="RXO10" s="10"/>
      <c r="RXP10" s="10"/>
      <c r="RXQ10" s="10"/>
      <c r="RXR10" s="10"/>
      <c r="RXS10" s="10"/>
      <c r="RXT10" s="10"/>
      <c r="RXU10" s="10"/>
      <c r="RXV10" s="10"/>
      <c r="RXW10" s="10"/>
      <c r="RXX10" s="10"/>
      <c r="RXY10" s="10"/>
      <c r="RXZ10" s="10"/>
      <c r="RYA10" s="10"/>
      <c r="RYB10" s="10"/>
      <c r="RYC10" s="10"/>
      <c r="RYD10" s="10"/>
      <c r="RYE10" s="10"/>
      <c r="RYF10" s="10"/>
      <c r="RYG10" s="10"/>
      <c r="RYH10" s="10"/>
      <c r="RYI10" s="10"/>
      <c r="RYJ10" s="10"/>
      <c r="RYK10" s="10"/>
      <c r="RYL10" s="10"/>
      <c r="RYM10" s="10"/>
      <c r="RYN10" s="10"/>
      <c r="RYO10" s="10"/>
      <c r="RYP10" s="10"/>
      <c r="RYQ10" s="10"/>
      <c r="RYR10" s="10"/>
      <c r="RYS10" s="10"/>
      <c r="RYT10" s="10"/>
      <c r="RYU10" s="10"/>
      <c r="RYV10" s="10"/>
      <c r="RYW10" s="10"/>
      <c r="RYX10" s="10"/>
      <c r="RYY10" s="10"/>
      <c r="RYZ10" s="10"/>
      <c r="RZA10" s="10"/>
      <c r="RZB10" s="10"/>
      <c r="RZC10" s="10"/>
      <c r="RZD10" s="10"/>
      <c r="RZE10" s="10"/>
      <c r="RZF10" s="10"/>
      <c r="RZG10" s="10"/>
      <c r="RZH10" s="10"/>
      <c r="RZI10" s="10"/>
      <c r="RZJ10" s="10"/>
      <c r="RZK10" s="10"/>
      <c r="RZL10" s="10"/>
      <c r="RZM10" s="10"/>
      <c r="RZN10" s="10"/>
      <c r="RZO10" s="10"/>
      <c r="RZP10" s="10"/>
      <c r="RZQ10" s="10"/>
      <c r="RZR10" s="10"/>
      <c r="RZS10" s="10"/>
      <c r="RZT10" s="10"/>
      <c r="RZU10" s="10"/>
      <c r="RZV10" s="10"/>
      <c r="RZW10" s="10"/>
      <c r="RZX10" s="10"/>
      <c r="RZY10" s="10"/>
      <c r="RZZ10" s="10"/>
      <c r="SAA10" s="10"/>
      <c r="SAB10" s="10"/>
      <c r="SAC10" s="10"/>
      <c r="SAD10" s="10"/>
      <c r="SAE10" s="10"/>
      <c r="SAF10" s="10"/>
      <c r="SAG10" s="10"/>
      <c r="SAH10" s="10"/>
      <c r="SAI10" s="10"/>
      <c r="SAJ10" s="10"/>
      <c r="SAK10" s="10"/>
      <c r="SAL10" s="10"/>
      <c r="SAM10" s="10"/>
      <c r="SAN10" s="10"/>
      <c r="SAO10" s="10"/>
      <c r="SAP10" s="10"/>
      <c r="SAQ10" s="10"/>
      <c r="SAR10" s="10"/>
      <c r="SAS10" s="10"/>
      <c r="SAT10" s="10"/>
      <c r="SAU10" s="10"/>
      <c r="SAV10" s="10"/>
      <c r="SAW10" s="10"/>
      <c r="SAX10" s="10"/>
      <c r="SAY10" s="10"/>
      <c r="SAZ10" s="10"/>
      <c r="SBA10" s="10"/>
      <c r="SBB10" s="10"/>
      <c r="SBC10" s="10"/>
      <c r="SBD10" s="10"/>
      <c r="SBE10" s="10"/>
      <c r="SBF10" s="10"/>
      <c r="SBG10" s="10"/>
      <c r="SBH10" s="10"/>
      <c r="SBI10" s="10"/>
      <c r="SBJ10" s="10"/>
      <c r="SBK10" s="10"/>
      <c r="SBL10" s="10"/>
      <c r="SBM10" s="10"/>
      <c r="SBN10" s="10"/>
      <c r="SBO10" s="10"/>
      <c r="SBP10" s="10"/>
      <c r="SBQ10" s="10"/>
      <c r="SBR10" s="10"/>
      <c r="SBS10" s="10"/>
      <c r="SBT10" s="10"/>
      <c r="SBU10" s="10"/>
      <c r="SBV10" s="10"/>
      <c r="SBW10" s="10"/>
      <c r="SBX10" s="10"/>
      <c r="SBY10" s="10"/>
      <c r="SBZ10" s="10"/>
      <c r="SCA10" s="10"/>
      <c r="SCB10" s="10"/>
      <c r="SCC10" s="10"/>
      <c r="SCD10" s="10"/>
      <c r="SCE10" s="10"/>
      <c r="SCF10" s="10"/>
      <c r="SCG10" s="10"/>
      <c r="SCH10" s="10"/>
      <c r="SCI10" s="10"/>
      <c r="SCJ10" s="10"/>
      <c r="SCK10" s="10"/>
      <c r="SCL10" s="10"/>
      <c r="SCM10" s="10"/>
      <c r="SCN10" s="10"/>
      <c r="SCO10" s="10"/>
      <c r="SCP10" s="10"/>
      <c r="SCQ10" s="10"/>
      <c r="SCR10" s="10"/>
      <c r="SCS10" s="10"/>
      <c r="SCT10" s="10"/>
      <c r="SCU10" s="10"/>
      <c r="SCV10" s="10"/>
      <c r="SCW10" s="10"/>
      <c r="SCX10" s="10"/>
      <c r="SCY10" s="10"/>
      <c r="SCZ10" s="10"/>
      <c r="SDA10" s="10"/>
      <c r="SDB10" s="10"/>
      <c r="SDC10" s="10"/>
      <c r="SDD10" s="10"/>
      <c r="SDE10" s="10"/>
      <c r="SDF10" s="10"/>
      <c r="SDG10" s="10"/>
      <c r="SDH10" s="10"/>
      <c r="SDI10" s="10"/>
      <c r="SDJ10" s="10"/>
      <c r="SDK10" s="10"/>
      <c r="SDL10" s="10"/>
      <c r="SDM10" s="10"/>
      <c r="SDN10" s="10"/>
      <c r="SDO10" s="10"/>
      <c r="SDP10" s="10"/>
      <c r="SDQ10" s="10"/>
      <c r="SDR10" s="10"/>
      <c r="SDS10" s="10"/>
      <c r="SDT10" s="10"/>
      <c r="SDU10" s="10"/>
      <c r="SDV10" s="10"/>
      <c r="SDW10" s="10"/>
      <c r="SDX10" s="10"/>
      <c r="SDY10" s="10"/>
      <c r="SDZ10" s="10"/>
      <c r="SEA10" s="10"/>
      <c r="SEB10" s="10"/>
      <c r="SEC10" s="10"/>
      <c r="SED10" s="10"/>
      <c r="SEE10" s="10"/>
      <c r="SEF10" s="10"/>
      <c r="SEG10" s="10"/>
      <c r="SEH10" s="10"/>
      <c r="SEI10" s="10"/>
      <c r="SEJ10" s="10"/>
      <c r="SEK10" s="10"/>
      <c r="SEL10" s="10"/>
      <c r="SEM10" s="10"/>
      <c r="SEN10" s="10"/>
      <c r="SEO10" s="10"/>
      <c r="SEP10" s="10"/>
      <c r="SEQ10" s="10"/>
      <c r="SER10" s="10"/>
      <c r="SES10" s="10"/>
      <c r="SET10" s="10"/>
      <c r="SEU10" s="10"/>
      <c r="SEV10" s="10"/>
      <c r="SEW10" s="10"/>
      <c r="SEX10" s="10"/>
      <c r="SEY10" s="10"/>
      <c r="SEZ10" s="10"/>
      <c r="SFA10" s="10"/>
      <c r="SFB10" s="10"/>
      <c r="SFC10" s="10"/>
      <c r="SFD10" s="10"/>
      <c r="SFE10" s="10"/>
      <c r="SFF10" s="10"/>
      <c r="SFG10" s="10"/>
      <c r="SFH10" s="10"/>
      <c r="SFI10" s="10"/>
      <c r="SFJ10" s="10"/>
      <c r="SFK10" s="10"/>
      <c r="SFL10" s="10"/>
      <c r="SFM10" s="10"/>
      <c r="SFN10" s="10"/>
      <c r="SFO10" s="10"/>
      <c r="SFP10" s="10"/>
      <c r="SFQ10" s="10"/>
      <c r="SFR10" s="10"/>
      <c r="SFS10" s="10"/>
      <c r="SFT10" s="10"/>
      <c r="SFU10" s="10"/>
      <c r="SFV10" s="10"/>
      <c r="SFW10" s="10"/>
      <c r="SFX10" s="10"/>
      <c r="SFY10" s="10"/>
      <c r="SFZ10" s="10"/>
      <c r="SGA10" s="10"/>
      <c r="SGB10" s="10"/>
      <c r="SGC10" s="10"/>
      <c r="SGD10" s="10"/>
      <c r="SGE10" s="10"/>
      <c r="SGF10" s="10"/>
      <c r="SGG10" s="10"/>
      <c r="SGH10" s="10"/>
      <c r="SGI10" s="10"/>
      <c r="SGJ10" s="10"/>
      <c r="SGK10" s="10"/>
      <c r="SGL10" s="10"/>
      <c r="SGM10" s="10"/>
      <c r="SGN10" s="10"/>
      <c r="SGO10" s="10"/>
      <c r="SGP10" s="10"/>
      <c r="SGQ10" s="10"/>
      <c r="SGR10" s="10"/>
      <c r="SGS10" s="10"/>
      <c r="SGT10" s="10"/>
      <c r="SGU10" s="10"/>
      <c r="SGV10" s="10"/>
      <c r="SGW10" s="10"/>
      <c r="SGX10" s="10"/>
      <c r="SGY10" s="10"/>
      <c r="SGZ10" s="10"/>
      <c r="SHA10" s="10"/>
      <c r="SHB10" s="10"/>
      <c r="SHC10" s="10"/>
      <c r="SHD10" s="10"/>
      <c r="SHE10" s="10"/>
      <c r="SHF10" s="10"/>
      <c r="SHG10" s="10"/>
      <c r="SHH10" s="10"/>
      <c r="SHI10" s="10"/>
      <c r="SHJ10" s="10"/>
      <c r="SHK10" s="10"/>
      <c r="SHL10" s="10"/>
      <c r="SHM10" s="10"/>
      <c r="SHN10" s="10"/>
      <c r="SHO10" s="10"/>
      <c r="SHP10" s="10"/>
      <c r="SHQ10" s="10"/>
      <c r="SHR10" s="10"/>
      <c r="SHS10" s="10"/>
      <c r="SHT10" s="10"/>
      <c r="SHU10" s="10"/>
      <c r="SHV10" s="10"/>
      <c r="SHW10" s="10"/>
      <c r="SHX10" s="10"/>
      <c r="SHY10" s="10"/>
      <c r="SHZ10" s="10"/>
      <c r="SIA10" s="10"/>
      <c r="SIB10" s="10"/>
      <c r="SIC10" s="10"/>
      <c r="SID10" s="10"/>
      <c r="SIE10" s="10"/>
      <c r="SIF10" s="10"/>
      <c r="SIG10" s="10"/>
      <c r="SIH10" s="10"/>
      <c r="SII10" s="10"/>
      <c r="SIJ10" s="10"/>
      <c r="SIK10" s="10"/>
      <c r="SIL10" s="10"/>
      <c r="SIM10" s="10"/>
      <c r="SIN10" s="10"/>
      <c r="SIO10" s="10"/>
      <c r="SIP10" s="10"/>
      <c r="SIQ10" s="10"/>
      <c r="SIR10" s="10"/>
      <c r="SIS10" s="10"/>
      <c r="SIT10" s="10"/>
      <c r="SIU10" s="10"/>
      <c r="SIV10" s="10"/>
      <c r="SIW10" s="10"/>
      <c r="SIX10" s="10"/>
      <c r="SIY10" s="10"/>
      <c r="SIZ10" s="10"/>
      <c r="SJA10" s="10"/>
      <c r="SJB10" s="10"/>
      <c r="SJC10" s="10"/>
      <c r="SJD10" s="10"/>
      <c r="SJE10" s="10"/>
      <c r="SJF10" s="10"/>
      <c r="SJG10" s="10"/>
      <c r="SJH10" s="10"/>
      <c r="SJI10" s="10"/>
      <c r="SJJ10" s="10"/>
      <c r="SJK10" s="10"/>
      <c r="SJL10" s="10"/>
      <c r="SJM10" s="10"/>
      <c r="SJN10" s="10"/>
      <c r="SJO10" s="10"/>
      <c r="SJP10" s="10"/>
      <c r="SJQ10" s="10"/>
      <c r="SJR10" s="10"/>
      <c r="SJS10" s="10"/>
      <c r="SJT10" s="10"/>
      <c r="SJU10" s="10"/>
      <c r="SJV10" s="10"/>
      <c r="SJW10" s="10"/>
      <c r="SJX10" s="10"/>
      <c r="SJY10" s="10"/>
      <c r="SJZ10" s="10"/>
      <c r="SKA10" s="10"/>
      <c r="SKB10" s="10"/>
      <c r="SKC10" s="10"/>
      <c r="SKD10" s="10"/>
      <c r="SKE10" s="10"/>
      <c r="SKF10" s="10"/>
      <c r="SKG10" s="10"/>
      <c r="SKH10" s="10"/>
      <c r="SKI10" s="10"/>
      <c r="SKJ10" s="10"/>
      <c r="SKK10" s="10"/>
      <c r="SKL10" s="10"/>
      <c r="SKM10" s="10"/>
      <c r="SKN10" s="10"/>
      <c r="SKO10" s="10"/>
      <c r="SKP10" s="10"/>
      <c r="SKQ10" s="10"/>
      <c r="SKR10" s="10"/>
      <c r="SKS10" s="10"/>
      <c r="SKT10" s="10"/>
      <c r="SKU10" s="10"/>
      <c r="SKV10" s="10"/>
      <c r="SKW10" s="10"/>
      <c r="SKX10" s="10"/>
      <c r="SKY10" s="10"/>
      <c r="SKZ10" s="10"/>
      <c r="SLA10" s="10"/>
      <c r="SLB10" s="10"/>
      <c r="SLC10" s="10"/>
      <c r="SLD10" s="10"/>
      <c r="SLE10" s="10"/>
      <c r="SLF10" s="10"/>
      <c r="SLG10" s="10"/>
      <c r="SLH10" s="10"/>
      <c r="SLI10" s="10"/>
      <c r="SLJ10" s="10"/>
      <c r="SLK10" s="10"/>
      <c r="SLL10" s="10"/>
      <c r="SLM10" s="10"/>
      <c r="SLN10" s="10"/>
      <c r="SLO10" s="10"/>
      <c r="SLP10" s="10"/>
      <c r="SLQ10" s="10"/>
      <c r="SLR10" s="10"/>
      <c r="SLS10" s="10"/>
      <c r="SLT10" s="10"/>
      <c r="SLU10" s="10"/>
      <c r="SLV10" s="10"/>
      <c r="SLW10" s="10"/>
      <c r="SLX10" s="10"/>
      <c r="SLY10" s="10"/>
      <c r="SLZ10" s="10"/>
      <c r="SMA10" s="10"/>
      <c r="SMB10" s="10"/>
      <c r="SMC10" s="10"/>
      <c r="SMD10" s="10"/>
      <c r="SME10" s="10"/>
      <c r="SMF10" s="10"/>
      <c r="SMG10" s="10"/>
      <c r="SMH10" s="10"/>
      <c r="SMI10" s="10"/>
      <c r="SMJ10" s="10"/>
      <c r="SMK10" s="10"/>
      <c r="SML10" s="10"/>
      <c r="SMM10" s="10"/>
      <c r="SMN10" s="10"/>
      <c r="SMO10" s="10"/>
      <c r="SMP10" s="10"/>
      <c r="SMQ10" s="10"/>
      <c r="SMR10" s="10"/>
      <c r="SMS10" s="10"/>
      <c r="SMT10" s="10"/>
      <c r="SMU10" s="10"/>
      <c r="SMV10" s="10"/>
      <c r="SMW10" s="10"/>
      <c r="SMX10" s="10"/>
      <c r="SMY10" s="10"/>
      <c r="SMZ10" s="10"/>
      <c r="SNA10" s="10"/>
      <c r="SNB10" s="10"/>
      <c r="SNC10" s="10"/>
      <c r="SND10" s="10"/>
      <c r="SNE10" s="10"/>
      <c r="SNF10" s="10"/>
      <c r="SNG10" s="10"/>
      <c r="SNH10" s="10"/>
      <c r="SNI10" s="10"/>
      <c r="SNJ10" s="10"/>
      <c r="SNK10" s="10"/>
      <c r="SNL10" s="10"/>
      <c r="SNM10" s="10"/>
      <c r="SNN10" s="10"/>
      <c r="SNO10" s="10"/>
      <c r="SNP10" s="10"/>
      <c r="SNQ10" s="10"/>
      <c r="SNR10" s="10"/>
      <c r="SNS10" s="10"/>
      <c r="SNT10" s="10"/>
      <c r="SNU10" s="10"/>
      <c r="SNV10" s="10"/>
      <c r="SNW10" s="10"/>
      <c r="SNX10" s="10"/>
      <c r="SNY10" s="10"/>
      <c r="SNZ10" s="10"/>
      <c r="SOA10" s="10"/>
      <c r="SOB10" s="10"/>
      <c r="SOC10" s="10"/>
      <c r="SOD10" s="10"/>
      <c r="SOE10" s="10"/>
      <c r="SOF10" s="10"/>
      <c r="SOG10" s="10"/>
      <c r="SOH10" s="10"/>
      <c r="SOI10" s="10"/>
      <c r="SOJ10" s="10"/>
      <c r="SOK10" s="10"/>
      <c r="SOL10" s="10"/>
      <c r="SOM10" s="10"/>
      <c r="SON10" s="10"/>
      <c r="SOO10" s="10"/>
      <c r="SOP10" s="10"/>
      <c r="SOQ10" s="10"/>
      <c r="SOR10" s="10"/>
      <c r="SOS10" s="10"/>
      <c r="SOT10" s="10"/>
      <c r="SOU10" s="10"/>
      <c r="SOV10" s="10"/>
      <c r="SOW10" s="10"/>
      <c r="SOX10" s="10"/>
      <c r="SOY10" s="10"/>
      <c r="SOZ10" s="10"/>
      <c r="SPA10" s="10"/>
      <c r="SPB10" s="10"/>
      <c r="SPC10" s="10"/>
      <c r="SPD10" s="10"/>
      <c r="SPE10" s="10"/>
      <c r="SPF10" s="10"/>
      <c r="SPG10" s="10"/>
      <c r="SPH10" s="10"/>
      <c r="SPI10" s="10"/>
      <c r="SPJ10" s="10"/>
      <c r="SPK10" s="10"/>
      <c r="SPL10" s="10"/>
      <c r="SPM10" s="10"/>
      <c r="SPN10" s="10"/>
      <c r="SPO10" s="10"/>
      <c r="SPP10" s="10"/>
      <c r="SPQ10" s="10"/>
      <c r="SPR10" s="10"/>
      <c r="SPS10" s="10"/>
      <c r="SPT10" s="10"/>
      <c r="SPU10" s="10"/>
      <c r="SPV10" s="10"/>
      <c r="SPW10" s="10"/>
      <c r="SPX10" s="10"/>
      <c r="SPY10" s="10"/>
      <c r="SPZ10" s="10"/>
      <c r="SQA10" s="10"/>
      <c r="SQB10" s="10"/>
      <c r="SQC10" s="10"/>
      <c r="SQD10" s="10"/>
      <c r="SQE10" s="10"/>
      <c r="SQF10" s="10"/>
      <c r="SQG10" s="10"/>
      <c r="SQH10" s="10"/>
      <c r="SQI10" s="10"/>
      <c r="SQJ10" s="10"/>
      <c r="SQK10" s="10"/>
      <c r="SQL10" s="10"/>
      <c r="SQM10" s="10"/>
      <c r="SQN10" s="10"/>
      <c r="SQO10" s="10"/>
      <c r="SQP10" s="10"/>
      <c r="SQQ10" s="10"/>
      <c r="SQR10" s="10"/>
      <c r="SQS10" s="10"/>
      <c r="SQT10" s="10"/>
      <c r="SQU10" s="10"/>
      <c r="SQV10" s="10"/>
      <c r="SQW10" s="10"/>
      <c r="SQX10" s="10"/>
      <c r="SQY10" s="10"/>
      <c r="SQZ10" s="10"/>
      <c r="SRA10" s="10"/>
      <c r="SRB10" s="10"/>
      <c r="SRC10" s="10"/>
      <c r="SRD10" s="10"/>
      <c r="SRE10" s="10"/>
      <c r="SRF10" s="10"/>
      <c r="SRG10" s="10"/>
      <c r="SRH10" s="10"/>
      <c r="SRI10" s="10"/>
      <c r="SRJ10" s="10"/>
      <c r="SRK10" s="10"/>
      <c r="SRL10" s="10"/>
      <c r="SRM10" s="10"/>
      <c r="SRN10" s="10"/>
      <c r="SRO10" s="10"/>
      <c r="SRP10" s="10"/>
      <c r="SRQ10" s="10"/>
      <c r="SRR10" s="10"/>
      <c r="SRS10" s="10"/>
      <c r="SRT10" s="10"/>
      <c r="SRU10" s="10"/>
      <c r="SRV10" s="10"/>
      <c r="SRW10" s="10"/>
      <c r="SRX10" s="10"/>
      <c r="SRY10" s="10"/>
      <c r="SRZ10" s="10"/>
      <c r="SSA10" s="10"/>
      <c r="SSB10" s="10"/>
      <c r="SSC10" s="10"/>
      <c r="SSD10" s="10"/>
      <c r="SSE10" s="10"/>
      <c r="SSF10" s="10"/>
      <c r="SSG10" s="10"/>
      <c r="SSH10" s="10"/>
      <c r="SSI10" s="10"/>
      <c r="SSJ10" s="10"/>
      <c r="SSK10" s="10"/>
      <c r="SSL10" s="10"/>
      <c r="SSM10" s="10"/>
      <c r="SSN10" s="10"/>
      <c r="SSO10" s="10"/>
      <c r="SSP10" s="10"/>
      <c r="SSQ10" s="10"/>
      <c r="SSR10" s="10"/>
      <c r="SSS10" s="10"/>
      <c r="SST10" s="10"/>
      <c r="SSU10" s="10"/>
      <c r="SSV10" s="10"/>
      <c r="SSW10" s="10"/>
      <c r="SSX10" s="10"/>
      <c r="SSY10" s="10"/>
      <c r="SSZ10" s="10"/>
      <c r="STA10" s="10"/>
      <c r="STB10" s="10"/>
      <c r="STC10" s="10"/>
      <c r="STD10" s="10"/>
      <c r="STE10" s="10"/>
      <c r="STF10" s="10"/>
      <c r="STG10" s="10"/>
      <c r="STH10" s="10"/>
      <c r="STI10" s="10"/>
      <c r="STJ10" s="10"/>
      <c r="STK10" s="10"/>
      <c r="STL10" s="10"/>
      <c r="STM10" s="10"/>
      <c r="STN10" s="10"/>
      <c r="STO10" s="10"/>
      <c r="STP10" s="10"/>
      <c r="STQ10" s="10"/>
      <c r="STR10" s="10"/>
      <c r="STS10" s="10"/>
      <c r="STT10" s="10"/>
      <c r="STU10" s="10"/>
      <c r="STV10" s="10"/>
      <c r="STW10" s="10"/>
      <c r="STX10" s="10"/>
      <c r="STY10" s="10"/>
      <c r="STZ10" s="10"/>
      <c r="SUA10" s="10"/>
      <c r="SUB10" s="10"/>
      <c r="SUC10" s="10"/>
      <c r="SUD10" s="10"/>
      <c r="SUE10" s="10"/>
      <c r="SUF10" s="10"/>
      <c r="SUG10" s="10"/>
      <c r="SUH10" s="10"/>
      <c r="SUI10" s="10"/>
      <c r="SUJ10" s="10"/>
      <c r="SUK10" s="10"/>
      <c r="SUL10" s="10"/>
      <c r="SUM10" s="10"/>
      <c r="SUN10" s="10"/>
      <c r="SUO10" s="10"/>
      <c r="SUP10" s="10"/>
      <c r="SUQ10" s="10"/>
      <c r="SUR10" s="10"/>
      <c r="SUS10" s="10"/>
      <c r="SUT10" s="10"/>
      <c r="SUU10" s="10"/>
      <c r="SUV10" s="10"/>
      <c r="SUW10" s="10"/>
      <c r="SUX10" s="10"/>
      <c r="SUY10" s="10"/>
      <c r="SUZ10" s="10"/>
      <c r="SVA10" s="10"/>
      <c r="SVB10" s="10"/>
      <c r="SVC10" s="10"/>
      <c r="SVD10" s="10"/>
      <c r="SVE10" s="10"/>
      <c r="SVF10" s="10"/>
      <c r="SVG10" s="10"/>
      <c r="SVH10" s="10"/>
      <c r="SVI10" s="10"/>
      <c r="SVJ10" s="10"/>
      <c r="SVK10" s="10"/>
      <c r="SVL10" s="10"/>
      <c r="SVM10" s="10"/>
      <c r="SVN10" s="10"/>
      <c r="SVO10" s="10"/>
      <c r="SVP10" s="10"/>
      <c r="SVQ10" s="10"/>
      <c r="SVR10" s="10"/>
      <c r="SVS10" s="10"/>
      <c r="SVT10" s="10"/>
      <c r="SVU10" s="10"/>
      <c r="SVV10" s="10"/>
      <c r="SVW10" s="10"/>
      <c r="SVX10" s="10"/>
      <c r="SVY10" s="10"/>
      <c r="SVZ10" s="10"/>
      <c r="SWA10" s="10"/>
      <c r="SWB10" s="10"/>
      <c r="SWC10" s="10"/>
      <c r="SWD10" s="10"/>
      <c r="SWE10" s="10"/>
      <c r="SWF10" s="10"/>
      <c r="SWG10" s="10"/>
      <c r="SWH10" s="10"/>
      <c r="SWI10" s="10"/>
      <c r="SWJ10" s="10"/>
      <c r="SWK10" s="10"/>
      <c r="SWL10" s="10"/>
      <c r="SWM10" s="10"/>
      <c r="SWN10" s="10"/>
      <c r="SWO10" s="10"/>
      <c r="SWP10" s="10"/>
      <c r="SWQ10" s="10"/>
      <c r="SWR10" s="10"/>
      <c r="SWS10" s="10"/>
      <c r="SWT10" s="10"/>
      <c r="SWU10" s="10"/>
      <c r="SWV10" s="10"/>
      <c r="SWW10" s="10"/>
      <c r="SWX10" s="10"/>
      <c r="SWY10" s="10"/>
      <c r="SWZ10" s="10"/>
      <c r="SXA10" s="10"/>
      <c r="SXB10" s="10"/>
      <c r="SXC10" s="10"/>
      <c r="SXD10" s="10"/>
      <c r="SXE10" s="10"/>
      <c r="SXF10" s="10"/>
      <c r="SXG10" s="10"/>
      <c r="SXH10" s="10"/>
      <c r="SXI10" s="10"/>
      <c r="SXJ10" s="10"/>
      <c r="SXK10" s="10"/>
      <c r="SXL10" s="10"/>
      <c r="SXM10" s="10"/>
      <c r="SXN10" s="10"/>
      <c r="SXO10" s="10"/>
      <c r="SXP10" s="10"/>
      <c r="SXQ10" s="10"/>
      <c r="SXR10" s="10"/>
      <c r="SXS10" s="10"/>
      <c r="SXT10" s="10"/>
      <c r="SXU10" s="10"/>
      <c r="SXV10" s="10"/>
      <c r="SXW10" s="10"/>
      <c r="SXX10" s="10"/>
      <c r="SXY10" s="10"/>
      <c r="SXZ10" s="10"/>
      <c r="SYA10" s="10"/>
      <c r="SYB10" s="10"/>
      <c r="SYC10" s="10"/>
      <c r="SYD10" s="10"/>
      <c r="SYE10" s="10"/>
      <c r="SYF10" s="10"/>
      <c r="SYG10" s="10"/>
      <c r="SYH10" s="10"/>
      <c r="SYI10" s="10"/>
      <c r="SYJ10" s="10"/>
      <c r="SYK10" s="10"/>
      <c r="SYL10" s="10"/>
      <c r="SYM10" s="10"/>
      <c r="SYN10" s="10"/>
      <c r="SYO10" s="10"/>
      <c r="SYP10" s="10"/>
      <c r="SYQ10" s="10"/>
      <c r="SYR10" s="10"/>
      <c r="SYS10" s="10"/>
      <c r="SYT10" s="10"/>
      <c r="SYU10" s="10"/>
      <c r="SYV10" s="10"/>
      <c r="SYW10" s="10"/>
      <c r="SYX10" s="10"/>
      <c r="SYY10" s="10"/>
      <c r="SYZ10" s="10"/>
      <c r="SZA10" s="10"/>
      <c r="SZB10" s="10"/>
      <c r="SZC10" s="10"/>
      <c r="SZD10" s="10"/>
      <c r="SZE10" s="10"/>
      <c r="SZF10" s="10"/>
      <c r="SZG10" s="10"/>
      <c r="SZH10" s="10"/>
      <c r="SZI10" s="10"/>
      <c r="SZJ10" s="10"/>
      <c r="SZK10" s="10"/>
      <c r="SZL10" s="10"/>
      <c r="SZM10" s="10"/>
      <c r="SZN10" s="10"/>
      <c r="SZO10" s="10"/>
      <c r="SZP10" s="10"/>
      <c r="SZQ10" s="10"/>
      <c r="SZR10" s="10"/>
      <c r="SZS10" s="10"/>
      <c r="SZT10" s="10"/>
      <c r="SZU10" s="10"/>
      <c r="SZV10" s="10"/>
      <c r="SZW10" s="10"/>
      <c r="SZX10" s="10"/>
      <c r="SZY10" s="10"/>
      <c r="SZZ10" s="10"/>
      <c r="TAA10" s="10"/>
      <c r="TAB10" s="10"/>
      <c r="TAC10" s="10"/>
      <c r="TAD10" s="10"/>
      <c r="TAE10" s="10"/>
      <c r="TAF10" s="10"/>
      <c r="TAG10" s="10"/>
      <c r="TAH10" s="10"/>
      <c r="TAI10" s="10"/>
      <c r="TAJ10" s="10"/>
      <c r="TAK10" s="10"/>
      <c r="TAL10" s="10"/>
      <c r="TAM10" s="10"/>
      <c r="TAN10" s="10"/>
      <c r="TAO10" s="10"/>
      <c r="TAP10" s="10"/>
      <c r="TAQ10" s="10"/>
      <c r="TAR10" s="10"/>
      <c r="TAS10" s="10"/>
      <c r="TAT10" s="10"/>
      <c r="TAU10" s="10"/>
      <c r="TAV10" s="10"/>
      <c r="TAW10" s="10"/>
      <c r="TAX10" s="10"/>
      <c r="TAY10" s="10"/>
      <c r="TAZ10" s="10"/>
      <c r="TBA10" s="10"/>
      <c r="TBB10" s="10"/>
      <c r="TBC10" s="10"/>
      <c r="TBD10" s="10"/>
      <c r="TBE10" s="10"/>
      <c r="TBF10" s="10"/>
      <c r="TBG10" s="10"/>
      <c r="TBH10" s="10"/>
      <c r="TBI10" s="10"/>
      <c r="TBJ10" s="10"/>
      <c r="TBK10" s="10"/>
      <c r="TBL10" s="10"/>
      <c r="TBM10" s="10"/>
      <c r="TBN10" s="10"/>
      <c r="TBO10" s="10"/>
      <c r="TBP10" s="10"/>
      <c r="TBQ10" s="10"/>
      <c r="TBR10" s="10"/>
      <c r="TBS10" s="10"/>
      <c r="TBT10" s="10"/>
      <c r="TBU10" s="10"/>
      <c r="TBV10" s="10"/>
      <c r="TBW10" s="10"/>
      <c r="TBX10" s="10"/>
      <c r="TBY10" s="10"/>
      <c r="TBZ10" s="10"/>
      <c r="TCA10" s="10"/>
      <c r="TCB10" s="10"/>
      <c r="TCC10" s="10"/>
      <c r="TCD10" s="10"/>
      <c r="TCE10" s="10"/>
      <c r="TCF10" s="10"/>
      <c r="TCG10" s="10"/>
      <c r="TCH10" s="10"/>
      <c r="TCI10" s="10"/>
      <c r="TCJ10" s="10"/>
      <c r="TCK10" s="10"/>
      <c r="TCL10" s="10"/>
      <c r="TCM10" s="10"/>
      <c r="TCN10" s="10"/>
      <c r="TCO10" s="10"/>
      <c r="TCP10" s="10"/>
      <c r="TCQ10" s="10"/>
      <c r="TCR10" s="10"/>
      <c r="TCS10" s="10"/>
      <c r="TCT10" s="10"/>
      <c r="TCU10" s="10"/>
      <c r="TCV10" s="10"/>
      <c r="TCW10" s="10"/>
      <c r="TCX10" s="10"/>
      <c r="TCY10" s="10"/>
      <c r="TCZ10" s="10"/>
      <c r="TDA10" s="10"/>
      <c r="TDB10" s="10"/>
      <c r="TDC10" s="10"/>
      <c r="TDD10" s="10"/>
      <c r="TDE10" s="10"/>
      <c r="TDF10" s="10"/>
      <c r="TDG10" s="10"/>
      <c r="TDH10" s="10"/>
      <c r="TDI10" s="10"/>
      <c r="TDJ10" s="10"/>
      <c r="TDK10" s="10"/>
      <c r="TDL10" s="10"/>
      <c r="TDM10" s="10"/>
      <c r="TDN10" s="10"/>
      <c r="TDO10" s="10"/>
      <c r="TDP10" s="10"/>
      <c r="TDQ10" s="10"/>
      <c r="TDR10" s="10"/>
      <c r="TDS10" s="10"/>
      <c r="TDT10" s="10"/>
      <c r="TDU10" s="10"/>
      <c r="TDV10" s="10"/>
      <c r="TDW10" s="10"/>
      <c r="TDX10" s="10"/>
      <c r="TDY10" s="10"/>
      <c r="TDZ10" s="10"/>
      <c r="TEA10" s="10"/>
      <c r="TEB10" s="10"/>
      <c r="TEC10" s="10"/>
      <c r="TED10" s="10"/>
      <c r="TEE10" s="10"/>
      <c r="TEF10" s="10"/>
      <c r="TEG10" s="10"/>
      <c r="TEH10" s="10"/>
      <c r="TEI10" s="10"/>
      <c r="TEJ10" s="10"/>
      <c r="TEK10" s="10"/>
      <c r="TEL10" s="10"/>
      <c r="TEM10" s="10"/>
      <c r="TEN10" s="10"/>
      <c r="TEO10" s="10"/>
      <c r="TEP10" s="10"/>
      <c r="TEQ10" s="10"/>
      <c r="TER10" s="10"/>
      <c r="TES10" s="10"/>
      <c r="TET10" s="10"/>
      <c r="TEU10" s="10"/>
      <c r="TEV10" s="10"/>
      <c r="TEW10" s="10"/>
      <c r="TEX10" s="10"/>
      <c r="TEY10" s="10"/>
      <c r="TEZ10" s="10"/>
      <c r="TFA10" s="10"/>
      <c r="TFB10" s="10"/>
      <c r="TFC10" s="10"/>
      <c r="TFD10" s="10"/>
      <c r="TFE10" s="10"/>
      <c r="TFF10" s="10"/>
      <c r="TFG10" s="10"/>
      <c r="TFH10" s="10"/>
      <c r="TFI10" s="10"/>
      <c r="TFJ10" s="10"/>
      <c r="TFK10" s="10"/>
      <c r="TFL10" s="10"/>
      <c r="TFM10" s="10"/>
      <c r="TFN10" s="10"/>
      <c r="TFO10" s="10"/>
      <c r="TFP10" s="10"/>
      <c r="TFQ10" s="10"/>
      <c r="TFR10" s="10"/>
      <c r="TFS10" s="10"/>
      <c r="TFT10" s="10"/>
      <c r="TFU10" s="10"/>
      <c r="TFV10" s="10"/>
      <c r="TFW10" s="10"/>
      <c r="TFX10" s="10"/>
      <c r="TFY10" s="10"/>
      <c r="TFZ10" s="10"/>
      <c r="TGA10" s="10"/>
      <c r="TGB10" s="10"/>
      <c r="TGC10" s="10"/>
      <c r="TGD10" s="10"/>
      <c r="TGE10" s="10"/>
      <c r="TGF10" s="10"/>
      <c r="TGG10" s="10"/>
      <c r="TGH10" s="10"/>
      <c r="TGI10" s="10"/>
      <c r="TGJ10" s="10"/>
      <c r="TGK10" s="10"/>
      <c r="TGL10" s="10"/>
      <c r="TGM10" s="10"/>
      <c r="TGN10" s="10"/>
      <c r="TGO10" s="10"/>
      <c r="TGP10" s="10"/>
      <c r="TGQ10" s="10"/>
      <c r="TGR10" s="10"/>
      <c r="TGS10" s="10"/>
      <c r="TGT10" s="10"/>
      <c r="TGU10" s="10"/>
      <c r="TGV10" s="10"/>
      <c r="TGW10" s="10"/>
      <c r="TGX10" s="10"/>
      <c r="TGY10" s="10"/>
      <c r="TGZ10" s="10"/>
      <c r="THA10" s="10"/>
      <c r="THB10" s="10"/>
      <c r="THC10" s="10"/>
      <c r="THD10" s="10"/>
      <c r="THE10" s="10"/>
      <c r="THF10" s="10"/>
      <c r="THG10" s="10"/>
      <c r="THH10" s="10"/>
      <c r="THI10" s="10"/>
      <c r="THJ10" s="10"/>
      <c r="THK10" s="10"/>
      <c r="THL10" s="10"/>
      <c r="THM10" s="10"/>
      <c r="THN10" s="10"/>
      <c r="THO10" s="10"/>
      <c r="THP10" s="10"/>
      <c r="THQ10" s="10"/>
      <c r="THR10" s="10"/>
      <c r="THS10" s="10"/>
      <c r="THT10" s="10"/>
      <c r="THU10" s="10"/>
      <c r="THV10" s="10"/>
      <c r="THW10" s="10"/>
      <c r="THX10" s="10"/>
      <c r="THY10" s="10"/>
      <c r="THZ10" s="10"/>
      <c r="TIA10" s="10"/>
      <c r="TIB10" s="10"/>
      <c r="TIC10" s="10"/>
      <c r="TID10" s="10"/>
      <c r="TIE10" s="10"/>
      <c r="TIF10" s="10"/>
      <c r="TIG10" s="10"/>
      <c r="TIH10" s="10"/>
      <c r="TII10" s="10"/>
      <c r="TIJ10" s="10"/>
      <c r="TIK10" s="10"/>
      <c r="TIL10" s="10"/>
      <c r="TIM10" s="10"/>
      <c r="TIN10" s="10"/>
      <c r="TIO10" s="10"/>
      <c r="TIP10" s="10"/>
      <c r="TIQ10" s="10"/>
      <c r="TIR10" s="10"/>
      <c r="TIS10" s="10"/>
      <c r="TIT10" s="10"/>
      <c r="TIU10" s="10"/>
      <c r="TIV10" s="10"/>
      <c r="TIW10" s="10"/>
      <c r="TIX10" s="10"/>
      <c r="TIY10" s="10"/>
      <c r="TIZ10" s="10"/>
      <c r="TJA10" s="10"/>
      <c r="TJB10" s="10"/>
      <c r="TJC10" s="10"/>
      <c r="TJD10" s="10"/>
      <c r="TJE10" s="10"/>
      <c r="TJF10" s="10"/>
      <c r="TJG10" s="10"/>
      <c r="TJH10" s="10"/>
      <c r="TJI10" s="10"/>
      <c r="TJJ10" s="10"/>
      <c r="TJK10" s="10"/>
      <c r="TJL10" s="10"/>
      <c r="TJM10" s="10"/>
      <c r="TJN10" s="10"/>
      <c r="TJO10" s="10"/>
      <c r="TJP10" s="10"/>
      <c r="TJQ10" s="10"/>
      <c r="TJR10" s="10"/>
      <c r="TJS10" s="10"/>
      <c r="TJT10" s="10"/>
      <c r="TJU10" s="10"/>
      <c r="TJV10" s="10"/>
      <c r="TJW10" s="10"/>
      <c r="TJX10" s="10"/>
      <c r="TJY10" s="10"/>
      <c r="TJZ10" s="10"/>
      <c r="TKA10" s="10"/>
      <c r="TKB10" s="10"/>
      <c r="TKC10" s="10"/>
      <c r="TKD10" s="10"/>
      <c r="TKE10" s="10"/>
      <c r="TKF10" s="10"/>
      <c r="TKG10" s="10"/>
      <c r="TKH10" s="10"/>
      <c r="TKI10" s="10"/>
      <c r="TKJ10" s="10"/>
      <c r="TKK10" s="10"/>
      <c r="TKL10" s="10"/>
      <c r="TKM10" s="10"/>
      <c r="TKN10" s="10"/>
      <c r="TKO10" s="10"/>
      <c r="TKP10" s="10"/>
      <c r="TKQ10" s="10"/>
      <c r="TKR10" s="10"/>
      <c r="TKS10" s="10"/>
      <c r="TKT10" s="10"/>
      <c r="TKU10" s="10"/>
      <c r="TKV10" s="10"/>
      <c r="TKW10" s="10"/>
      <c r="TKX10" s="10"/>
      <c r="TKY10" s="10"/>
      <c r="TKZ10" s="10"/>
      <c r="TLA10" s="10"/>
      <c r="TLB10" s="10"/>
      <c r="TLC10" s="10"/>
      <c r="TLD10" s="10"/>
      <c r="TLE10" s="10"/>
      <c r="TLF10" s="10"/>
      <c r="TLG10" s="10"/>
      <c r="TLH10" s="10"/>
      <c r="TLI10" s="10"/>
      <c r="TLJ10" s="10"/>
      <c r="TLK10" s="10"/>
      <c r="TLL10" s="10"/>
      <c r="TLM10" s="10"/>
      <c r="TLN10" s="10"/>
      <c r="TLO10" s="10"/>
      <c r="TLP10" s="10"/>
      <c r="TLQ10" s="10"/>
      <c r="TLR10" s="10"/>
      <c r="TLS10" s="10"/>
      <c r="TLT10" s="10"/>
      <c r="TLU10" s="10"/>
      <c r="TLV10" s="10"/>
      <c r="TLW10" s="10"/>
      <c r="TLX10" s="10"/>
      <c r="TLY10" s="10"/>
      <c r="TLZ10" s="10"/>
      <c r="TMA10" s="10"/>
      <c r="TMB10" s="10"/>
      <c r="TMC10" s="10"/>
      <c r="TMD10" s="10"/>
      <c r="TME10" s="10"/>
      <c r="TMF10" s="10"/>
      <c r="TMG10" s="10"/>
      <c r="TMH10" s="10"/>
      <c r="TMI10" s="10"/>
      <c r="TMJ10" s="10"/>
      <c r="TMK10" s="10"/>
      <c r="TML10" s="10"/>
      <c r="TMM10" s="10"/>
      <c r="TMN10" s="10"/>
      <c r="TMO10" s="10"/>
      <c r="TMP10" s="10"/>
      <c r="TMQ10" s="10"/>
      <c r="TMR10" s="10"/>
      <c r="TMS10" s="10"/>
      <c r="TMT10" s="10"/>
      <c r="TMU10" s="10"/>
      <c r="TMV10" s="10"/>
      <c r="TMW10" s="10"/>
      <c r="TMX10" s="10"/>
      <c r="TMY10" s="10"/>
      <c r="TMZ10" s="10"/>
      <c r="TNA10" s="10"/>
      <c r="TNB10" s="10"/>
      <c r="TNC10" s="10"/>
      <c r="TND10" s="10"/>
      <c r="TNE10" s="10"/>
      <c r="TNF10" s="10"/>
      <c r="TNG10" s="10"/>
      <c r="TNH10" s="10"/>
      <c r="TNI10" s="10"/>
      <c r="TNJ10" s="10"/>
      <c r="TNK10" s="10"/>
      <c r="TNL10" s="10"/>
      <c r="TNM10" s="10"/>
      <c r="TNN10" s="10"/>
      <c r="TNO10" s="10"/>
      <c r="TNP10" s="10"/>
      <c r="TNQ10" s="10"/>
      <c r="TNR10" s="10"/>
      <c r="TNS10" s="10"/>
      <c r="TNT10" s="10"/>
      <c r="TNU10" s="10"/>
      <c r="TNV10" s="10"/>
      <c r="TNW10" s="10"/>
      <c r="TNX10" s="10"/>
      <c r="TNY10" s="10"/>
      <c r="TNZ10" s="10"/>
      <c r="TOA10" s="10"/>
      <c r="TOB10" s="10"/>
      <c r="TOC10" s="10"/>
      <c r="TOD10" s="10"/>
      <c r="TOE10" s="10"/>
      <c r="TOF10" s="10"/>
      <c r="TOG10" s="10"/>
      <c r="TOH10" s="10"/>
      <c r="TOI10" s="10"/>
      <c r="TOJ10" s="10"/>
      <c r="TOK10" s="10"/>
      <c r="TOL10" s="10"/>
      <c r="TOM10" s="10"/>
      <c r="TON10" s="10"/>
      <c r="TOO10" s="10"/>
      <c r="TOP10" s="10"/>
      <c r="TOQ10" s="10"/>
      <c r="TOR10" s="10"/>
      <c r="TOS10" s="10"/>
      <c r="TOT10" s="10"/>
      <c r="TOU10" s="10"/>
      <c r="TOV10" s="10"/>
      <c r="TOW10" s="10"/>
      <c r="TOX10" s="10"/>
      <c r="TOY10" s="10"/>
      <c r="TOZ10" s="10"/>
      <c r="TPA10" s="10"/>
      <c r="TPB10" s="10"/>
      <c r="TPC10" s="10"/>
      <c r="TPD10" s="10"/>
      <c r="TPE10" s="10"/>
      <c r="TPF10" s="10"/>
      <c r="TPG10" s="10"/>
      <c r="TPH10" s="10"/>
      <c r="TPI10" s="10"/>
      <c r="TPJ10" s="10"/>
      <c r="TPK10" s="10"/>
      <c r="TPL10" s="10"/>
      <c r="TPM10" s="10"/>
      <c r="TPN10" s="10"/>
      <c r="TPO10" s="10"/>
      <c r="TPP10" s="10"/>
      <c r="TPQ10" s="10"/>
      <c r="TPR10" s="10"/>
      <c r="TPS10" s="10"/>
      <c r="TPT10" s="10"/>
      <c r="TPU10" s="10"/>
      <c r="TPV10" s="10"/>
      <c r="TPW10" s="10"/>
      <c r="TPX10" s="10"/>
      <c r="TPY10" s="10"/>
      <c r="TPZ10" s="10"/>
      <c r="TQA10" s="10"/>
      <c r="TQB10" s="10"/>
      <c r="TQC10" s="10"/>
      <c r="TQD10" s="10"/>
      <c r="TQE10" s="10"/>
      <c r="TQF10" s="10"/>
      <c r="TQG10" s="10"/>
      <c r="TQH10" s="10"/>
      <c r="TQI10" s="10"/>
      <c r="TQJ10" s="10"/>
      <c r="TQK10" s="10"/>
      <c r="TQL10" s="10"/>
      <c r="TQM10" s="10"/>
      <c r="TQN10" s="10"/>
      <c r="TQO10" s="10"/>
      <c r="TQP10" s="10"/>
      <c r="TQQ10" s="10"/>
      <c r="TQR10" s="10"/>
      <c r="TQS10" s="10"/>
      <c r="TQT10" s="10"/>
      <c r="TQU10" s="10"/>
      <c r="TQV10" s="10"/>
      <c r="TQW10" s="10"/>
      <c r="TQX10" s="10"/>
      <c r="TQY10" s="10"/>
      <c r="TQZ10" s="10"/>
      <c r="TRA10" s="10"/>
      <c r="TRB10" s="10"/>
      <c r="TRC10" s="10"/>
      <c r="TRD10" s="10"/>
      <c r="TRE10" s="10"/>
      <c r="TRF10" s="10"/>
      <c r="TRG10" s="10"/>
      <c r="TRH10" s="10"/>
      <c r="TRI10" s="10"/>
      <c r="TRJ10" s="10"/>
      <c r="TRK10" s="10"/>
      <c r="TRL10" s="10"/>
      <c r="TRM10" s="10"/>
      <c r="TRN10" s="10"/>
      <c r="TRO10" s="10"/>
      <c r="TRP10" s="10"/>
      <c r="TRQ10" s="10"/>
      <c r="TRR10" s="10"/>
      <c r="TRS10" s="10"/>
      <c r="TRT10" s="10"/>
      <c r="TRU10" s="10"/>
      <c r="TRV10" s="10"/>
      <c r="TRW10" s="10"/>
      <c r="TRX10" s="10"/>
      <c r="TRY10" s="10"/>
      <c r="TRZ10" s="10"/>
      <c r="TSA10" s="10"/>
      <c r="TSB10" s="10"/>
      <c r="TSC10" s="10"/>
      <c r="TSD10" s="10"/>
      <c r="TSE10" s="10"/>
      <c r="TSF10" s="10"/>
      <c r="TSG10" s="10"/>
      <c r="TSH10" s="10"/>
      <c r="TSI10" s="10"/>
      <c r="TSJ10" s="10"/>
      <c r="TSK10" s="10"/>
      <c r="TSL10" s="10"/>
      <c r="TSM10" s="10"/>
      <c r="TSN10" s="10"/>
      <c r="TSO10" s="10"/>
      <c r="TSP10" s="10"/>
      <c r="TSQ10" s="10"/>
      <c r="TSR10" s="10"/>
      <c r="TSS10" s="10"/>
      <c r="TST10" s="10"/>
      <c r="TSU10" s="10"/>
      <c r="TSV10" s="10"/>
      <c r="TSW10" s="10"/>
      <c r="TSX10" s="10"/>
      <c r="TSY10" s="10"/>
      <c r="TSZ10" s="10"/>
      <c r="TTA10" s="10"/>
      <c r="TTB10" s="10"/>
      <c r="TTC10" s="10"/>
      <c r="TTD10" s="10"/>
      <c r="TTE10" s="10"/>
      <c r="TTF10" s="10"/>
      <c r="TTG10" s="10"/>
      <c r="TTH10" s="10"/>
      <c r="TTI10" s="10"/>
      <c r="TTJ10" s="10"/>
      <c r="TTK10" s="10"/>
      <c r="TTL10" s="10"/>
      <c r="TTM10" s="10"/>
      <c r="TTN10" s="10"/>
      <c r="TTO10" s="10"/>
      <c r="TTP10" s="10"/>
      <c r="TTQ10" s="10"/>
      <c r="TTR10" s="10"/>
      <c r="TTS10" s="10"/>
      <c r="TTT10" s="10"/>
      <c r="TTU10" s="10"/>
      <c r="TTV10" s="10"/>
      <c r="TTW10" s="10"/>
      <c r="TTX10" s="10"/>
      <c r="TTY10" s="10"/>
      <c r="TTZ10" s="10"/>
      <c r="TUA10" s="10"/>
      <c r="TUB10" s="10"/>
      <c r="TUC10" s="10"/>
      <c r="TUD10" s="10"/>
      <c r="TUE10" s="10"/>
      <c r="TUF10" s="10"/>
      <c r="TUG10" s="10"/>
      <c r="TUH10" s="10"/>
      <c r="TUI10" s="10"/>
      <c r="TUJ10" s="10"/>
      <c r="TUK10" s="10"/>
      <c r="TUL10" s="10"/>
      <c r="TUM10" s="10"/>
      <c r="TUN10" s="10"/>
      <c r="TUO10" s="10"/>
      <c r="TUP10" s="10"/>
      <c r="TUQ10" s="10"/>
      <c r="TUR10" s="10"/>
      <c r="TUS10" s="10"/>
      <c r="TUT10" s="10"/>
      <c r="TUU10" s="10"/>
      <c r="TUV10" s="10"/>
      <c r="TUW10" s="10"/>
      <c r="TUX10" s="10"/>
      <c r="TUY10" s="10"/>
      <c r="TUZ10" s="10"/>
      <c r="TVA10" s="10"/>
      <c r="TVB10" s="10"/>
      <c r="TVC10" s="10"/>
      <c r="TVD10" s="10"/>
      <c r="TVE10" s="10"/>
      <c r="TVF10" s="10"/>
      <c r="TVG10" s="10"/>
      <c r="TVH10" s="10"/>
      <c r="TVI10" s="10"/>
      <c r="TVJ10" s="10"/>
      <c r="TVK10" s="10"/>
      <c r="TVL10" s="10"/>
      <c r="TVM10" s="10"/>
      <c r="TVN10" s="10"/>
      <c r="TVO10" s="10"/>
      <c r="TVP10" s="10"/>
      <c r="TVQ10" s="10"/>
      <c r="TVR10" s="10"/>
      <c r="TVS10" s="10"/>
      <c r="TVT10" s="10"/>
      <c r="TVU10" s="10"/>
      <c r="TVV10" s="10"/>
      <c r="TVW10" s="10"/>
      <c r="TVX10" s="10"/>
      <c r="TVY10" s="10"/>
      <c r="TVZ10" s="10"/>
      <c r="TWA10" s="10"/>
      <c r="TWB10" s="10"/>
      <c r="TWC10" s="10"/>
      <c r="TWD10" s="10"/>
      <c r="TWE10" s="10"/>
      <c r="TWF10" s="10"/>
      <c r="TWG10" s="10"/>
      <c r="TWH10" s="10"/>
      <c r="TWI10" s="10"/>
      <c r="TWJ10" s="10"/>
      <c r="TWK10" s="10"/>
      <c r="TWL10" s="10"/>
      <c r="TWM10" s="10"/>
      <c r="TWN10" s="10"/>
      <c r="TWO10" s="10"/>
      <c r="TWP10" s="10"/>
      <c r="TWQ10" s="10"/>
      <c r="TWR10" s="10"/>
      <c r="TWS10" s="10"/>
      <c r="TWT10" s="10"/>
      <c r="TWU10" s="10"/>
      <c r="TWV10" s="10"/>
      <c r="TWW10" s="10"/>
      <c r="TWX10" s="10"/>
      <c r="TWY10" s="10"/>
      <c r="TWZ10" s="10"/>
      <c r="TXA10" s="10"/>
      <c r="TXB10" s="10"/>
      <c r="TXC10" s="10"/>
      <c r="TXD10" s="10"/>
      <c r="TXE10" s="10"/>
      <c r="TXF10" s="10"/>
      <c r="TXG10" s="10"/>
      <c r="TXH10" s="10"/>
      <c r="TXI10" s="10"/>
      <c r="TXJ10" s="10"/>
      <c r="TXK10" s="10"/>
      <c r="TXL10" s="10"/>
      <c r="TXM10" s="10"/>
      <c r="TXN10" s="10"/>
      <c r="TXO10" s="10"/>
      <c r="TXP10" s="10"/>
      <c r="TXQ10" s="10"/>
      <c r="TXR10" s="10"/>
      <c r="TXS10" s="10"/>
      <c r="TXT10" s="10"/>
      <c r="TXU10" s="10"/>
      <c r="TXV10" s="10"/>
      <c r="TXW10" s="10"/>
      <c r="TXX10" s="10"/>
      <c r="TXY10" s="10"/>
      <c r="TXZ10" s="10"/>
      <c r="TYA10" s="10"/>
      <c r="TYB10" s="10"/>
      <c r="TYC10" s="10"/>
      <c r="TYD10" s="10"/>
      <c r="TYE10" s="10"/>
      <c r="TYF10" s="10"/>
      <c r="TYG10" s="10"/>
      <c r="TYH10" s="10"/>
      <c r="TYI10" s="10"/>
      <c r="TYJ10" s="10"/>
      <c r="TYK10" s="10"/>
      <c r="TYL10" s="10"/>
      <c r="TYM10" s="10"/>
      <c r="TYN10" s="10"/>
      <c r="TYO10" s="10"/>
      <c r="TYP10" s="10"/>
      <c r="TYQ10" s="10"/>
      <c r="TYR10" s="10"/>
      <c r="TYS10" s="10"/>
      <c r="TYT10" s="10"/>
      <c r="TYU10" s="10"/>
      <c r="TYV10" s="10"/>
      <c r="TYW10" s="10"/>
      <c r="TYX10" s="10"/>
      <c r="TYY10" s="10"/>
      <c r="TYZ10" s="10"/>
      <c r="TZA10" s="10"/>
      <c r="TZB10" s="10"/>
      <c r="TZC10" s="10"/>
      <c r="TZD10" s="10"/>
      <c r="TZE10" s="10"/>
      <c r="TZF10" s="10"/>
      <c r="TZG10" s="10"/>
      <c r="TZH10" s="10"/>
      <c r="TZI10" s="10"/>
      <c r="TZJ10" s="10"/>
      <c r="TZK10" s="10"/>
      <c r="TZL10" s="10"/>
      <c r="TZM10" s="10"/>
      <c r="TZN10" s="10"/>
      <c r="TZO10" s="10"/>
      <c r="TZP10" s="10"/>
      <c r="TZQ10" s="10"/>
      <c r="TZR10" s="10"/>
      <c r="TZS10" s="10"/>
      <c r="TZT10" s="10"/>
      <c r="TZU10" s="10"/>
      <c r="TZV10" s="10"/>
      <c r="TZW10" s="10"/>
      <c r="TZX10" s="10"/>
      <c r="TZY10" s="10"/>
      <c r="TZZ10" s="10"/>
      <c r="UAA10" s="10"/>
      <c r="UAB10" s="10"/>
      <c r="UAC10" s="10"/>
      <c r="UAD10" s="10"/>
      <c r="UAE10" s="10"/>
      <c r="UAF10" s="10"/>
      <c r="UAG10" s="10"/>
      <c r="UAH10" s="10"/>
      <c r="UAI10" s="10"/>
      <c r="UAJ10" s="10"/>
      <c r="UAK10" s="10"/>
      <c r="UAL10" s="10"/>
      <c r="UAM10" s="10"/>
      <c r="UAN10" s="10"/>
      <c r="UAO10" s="10"/>
      <c r="UAP10" s="10"/>
      <c r="UAQ10" s="10"/>
      <c r="UAR10" s="10"/>
      <c r="UAS10" s="10"/>
      <c r="UAT10" s="10"/>
      <c r="UAU10" s="10"/>
      <c r="UAV10" s="10"/>
      <c r="UAW10" s="10"/>
      <c r="UAX10" s="10"/>
      <c r="UAY10" s="10"/>
      <c r="UAZ10" s="10"/>
      <c r="UBA10" s="10"/>
      <c r="UBB10" s="10"/>
      <c r="UBC10" s="10"/>
      <c r="UBD10" s="10"/>
      <c r="UBE10" s="10"/>
      <c r="UBF10" s="10"/>
      <c r="UBG10" s="10"/>
      <c r="UBH10" s="10"/>
      <c r="UBI10" s="10"/>
      <c r="UBJ10" s="10"/>
      <c r="UBK10" s="10"/>
      <c r="UBL10" s="10"/>
      <c r="UBM10" s="10"/>
      <c r="UBN10" s="10"/>
      <c r="UBO10" s="10"/>
      <c r="UBP10" s="10"/>
      <c r="UBQ10" s="10"/>
      <c r="UBR10" s="10"/>
      <c r="UBS10" s="10"/>
      <c r="UBT10" s="10"/>
      <c r="UBU10" s="10"/>
      <c r="UBV10" s="10"/>
      <c r="UBW10" s="10"/>
      <c r="UBX10" s="10"/>
      <c r="UBY10" s="10"/>
      <c r="UBZ10" s="10"/>
      <c r="UCA10" s="10"/>
      <c r="UCB10" s="10"/>
      <c r="UCC10" s="10"/>
      <c r="UCD10" s="10"/>
      <c r="UCE10" s="10"/>
      <c r="UCF10" s="10"/>
      <c r="UCG10" s="10"/>
      <c r="UCH10" s="10"/>
      <c r="UCI10" s="10"/>
      <c r="UCJ10" s="10"/>
      <c r="UCK10" s="10"/>
      <c r="UCL10" s="10"/>
      <c r="UCM10" s="10"/>
      <c r="UCN10" s="10"/>
      <c r="UCO10" s="10"/>
      <c r="UCP10" s="10"/>
      <c r="UCQ10" s="10"/>
      <c r="UCR10" s="10"/>
      <c r="UCS10" s="10"/>
      <c r="UCT10" s="10"/>
      <c r="UCU10" s="10"/>
      <c r="UCV10" s="10"/>
      <c r="UCW10" s="10"/>
      <c r="UCX10" s="10"/>
      <c r="UCY10" s="10"/>
      <c r="UCZ10" s="10"/>
      <c r="UDA10" s="10"/>
      <c r="UDB10" s="10"/>
      <c r="UDC10" s="10"/>
      <c r="UDD10" s="10"/>
      <c r="UDE10" s="10"/>
      <c r="UDF10" s="10"/>
      <c r="UDG10" s="10"/>
      <c r="UDH10" s="10"/>
      <c r="UDI10" s="10"/>
      <c r="UDJ10" s="10"/>
      <c r="UDK10" s="10"/>
      <c r="UDL10" s="10"/>
      <c r="UDM10" s="10"/>
      <c r="UDN10" s="10"/>
      <c r="UDO10" s="10"/>
      <c r="UDP10" s="10"/>
      <c r="UDQ10" s="10"/>
      <c r="UDR10" s="10"/>
      <c r="UDS10" s="10"/>
      <c r="UDT10" s="10"/>
      <c r="UDU10" s="10"/>
      <c r="UDV10" s="10"/>
      <c r="UDW10" s="10"/>
      <c r="UDX10" s="10"/>
      <c r="UDY10" s="10"/>
      <c r="UDZ10" s="10"/>
      <c r="UEA10" s="10"/>
      <c r="UEB10" s="10"/>
      <c r="UEC10" s="10"/>
      <c r="UED10" s="10"/>
      <c r="UEE10" s="10"/>
      <c r="UEF10" s="10"/>
      <c r="UEG10" s="10"/>
      <c r="UEH10" s="10"/>
      <c r="UEI10" s="10"/>
      <c r="UEJ10" s="10"/>
      <c r="UEK10" s="10"/>
      <c r="UEL10" s="10"/>
      <c r="UEM10" s="10"/>
      <c r="UEN10" s="10"/>
      <c r="UEO10" s="10"/>
      <c r="UEP10" s="10"/>
      <c r="UEQ10" s="10"/>
      <c r="UER10" s="10"/>
      <c r="UES10" s="10"/>
      <c r="UET10" s="10"/>
      <c r="UEU10" s="10"/>
      <c r="UEV10" s="10"/>
      <c r="UEW10" s="10"/>
      <c r="UEX10" s="10"/>
      <c r="UEY10" s="10"/>
      <c r="UEZ10" s="10"/>
      <c r="UFA10" s="10"/>
      <c r="UFB10" s="10"/>
      <c r="UFC10" s="10"/>
      <c r="UFD10" s="10"/>
      <c r="UFE10" s="10"/>
      <c r="UFF10" s="10"/>
      <c r="UFG10" s="10"/>
      <c r="UFH10" s="10"/>
      <c r="UFI10" s="10"/>
      <c r="UFJ10" s="10"/>
      <c r="UFK10" s="10"/>
      <c r="UFL10" s="10"/>
      <c r="UFM10" s="10"/>
      <c r="UFN10" s="10"/>
      <c r="UFO10" s="10"/>
      <c r="UFP10" s="10"/>
      <c r="UFQ10" s="10"/>
      <c r="UFR10" s="10"/>
      <c r="UFS10" s="10"/>
      <c r="UFT10" s="10"/>
      <c r="UFU10" s="10"/>
      <c r="UFV10" s="10"/>
      <c r="UFW10" s="10"/>
      <c r="UFX10" s="10"/>
      <c r="UFY10" s="10"/>
      <c r="UFZ10" s="10"/>
      <c r="UGA10" s="10"/>
      <c r="UGB10" s="10"/>
      <c r="UGC10" s="10"/>
      <c r="UGD10" s="10"/>
      <c r="UGE10" s="10"/>
      <c r="UGF10" s="10"/>
      <c r="UGG10" s="10"/>
      <c r="UGH10" s="10"/>
      <c r="UGI10" s="10"/>
      <c r="UGJ10" s="10"/>
      <c r="UGK10" s="10"/>
      <c r="UGL10" s="10"/>
      <c r="UGM10" s="10"/>
      <c r="UGN10" s="10"/>
      <c r="UGO10" s="10"/>
      <c r="UGP10" s="10"/>
      <c r="UGQ10" s="10"/>
      <c r="UGR10" s="10"/>
      <c r="UGS10" s="10"/>
      <c r="UGT10" s="10"/>
      <c r="UGU10" s="10"/>
      <c r="UGV10" s="10"/>
      <c r="UGW10" s="10"/>
      <c r="UGX10" s="10"/>
      <c r="UGY10" s="10"/>
      <c r="UGZ10" s="10"/>
      <c r="UHA10" s="10"/>
      <c r="UHB10" s="10"/>
      <c r="UHC10" s="10"/>
      <c r="UHD10" s="10"/>
      <c r="UHE10" s="10"/>
      <c r="UHF10" s="10"/>
      <c r="UHG10" s="10"/>
      <c r="UHH10" s="10"/>
      <c r="UHI10" s="10"/>
      <c r="UHJ10" s="10"/>
      <c r="UHK10" s="10"/>
      <c r="UHL10" s="10"/>
      <c r="UHM10" s="10"/>
      <c r="UHN10" s="10"/>
      <c r="UHO10" s="10"/>
      <c r="UHP10" s="10"/>
      <c r="UHQ10" s="10"/>
      <c r="UHR10" s="10"/>
      <c r="UHS10" s="10"/>
      <c r="UHT10" s="10"/>
      <c r="UHU10" s="10"/>
      <c r="UHV10" s="10"/>
      <c r="UHW10" s="10"/>
      <c r="UHX10" s="10"/>
      <c r="UHY10" s="10"/>
      <c r="UHZ10" s="10"/>
      <c r="UIA10" s="10"/>
      <c r="UIB10" s="10"/>
      <c r="UIC10" s="10"/>
      <c r="UID10" s="10"/>
      <c r="UIE10" s="10"/>
      <c r="UIF10" s="10"/>
      <c r="UIG10" s="10"/>
      <c r="UIH10" s="10"/>
      <c r="UII10" s="10"/>
      <c r="UIJ10" s="10"/>
      <c r="UIK10" s="10"/>
      <c r="UIL10" s="10"/>
      <c r="UIM10" s="10"/>
      <c r="UIN10" s="10"/>
      <c r="UIO10" s="10"/>
      <c r="UIP10" s="10"/>
      <c r="UIQ10" s="10"/>
      <c r="UIR10" s="10"/>
      <c r="UIS10" s="10"/>
      <c r="UIT10" s="10"/>
      <c r="UIU10" s="10"/>
      <c r="UIV10" s="10"/>
      <c r="UIW10" s="10"/>
      <c r="UIX10" s="10"/>
      <c r="UIY10" s="10"/>
      <c r="UIZ10" s="10"/>
      <c r="UJA10" s="10"/>
      <c r="UJB10" s="10"/>
      <c r="UJC10" s="10"/>
      <c r="UJD10" s="10"/>
      <c r="UJE10" s="10"/>
      <c r="UJF10" s="10"/>
      <c r="UJG10" s="10"/>
      <c r="UJH10" s="10"/>
      <c r="UJI10" s="10"/>
      <c r="UJJ10" s="10"/>
      <c r="UJK10" s="10"/>
      <c r="UJL10" s="10"/>
      <c r="UJM10" s="10"/>
      <c r="UJN10" s="10"/>
      <c r="UJO10" s="10"/>
      <c r="UJP10" s="10"/>
      <c r="UJQ10" s="10"/>
      <c r="UJR10" s="10"/>
      <c r="UJS10" s="10"/>
      <c r="UJT10" s="10"/>
      <c r="UJU10" s="10"/>
      <c r="UJV10" s="10"/>
      <c r="UJW10" s="10"/>
      <c r="UJX10" s="10"/>
      <c r="UJY10" s="10"/>
      <c r="UJZ10" s="10"/>
      <c r="UKA10" s="10"/>
      <c r="UKB10" s="10"/>
      <c r="UKC10" s="10"/>
      <c r="UKD10" s="10"/>
      <c r="UKE10" s="10"/>
      <c r="UKF10" s="10"/>
      <c r="UKG10" s="10"/>
      <c r="UKH10" s="10"/>
      <c r="UKI10" s="10"/>
      <c r="UKJ10" s="10"/>
      <c r="UKK10" s="10"/>
      <c r="UKL10" s="10"/>
      <c r="UKM10" s="10"/>
      <c r="UKN10" s="10"/>
      <c r="UKO10" s="10"/>
      <c r="UKP10" s="10"/>
      <c r="UKQ10" s="10"/>
      <c r="UKR10" s="10"/>
      <c r="UKS10" s="10"/>
      <c r="UKT10" s="10"/>
      <c r="UKU10" s="10"/>
      <c r="UKV10" s="10"/>
      <c r="UKW10" s="10"/>
      <c r="UKX10" s="10"/>
      <c r="UKY10" s="10"/>
      <c r="UKZ10" s="10"/>
      <c r="ULA10" s="10"/>
      <c r="ULB10" s="10"/>
      <c r="ULC10" s="10"/>
      <c r="ULD10" s="10"/>
      <c r="ULE10" s="10"/>
      <c r="ULF10" s="10"/>
      <c r="ULG10" s="10"/>
      <c r="ULH10" s="10"/>
      <c r="ULI10" s="10"/>
      <c r="ULJ10" s="10"/>
      <c r="ULK10" s="10"/>
      <c r="ULL10" s="10"/>
      <c r="ULM10" s="10"/>
      <c r="ULN10" s="10"/>
      <c r="ULO10" s="10"/>
      <c r="ULP10" s="10"/>
      <c r="ULQ10" s="10"/>
      <c r="ULR10" s="10"/>
      <c r="ULS10" s="10"/>
      <c r="ULT10" s="10"/>
      <c r="ULU10" s="10"/>
      <c r="ULV10" s="10"/>
      <c r="ULW10" s="10"/>
      <c r="ULX10" s="10"/>
      <c r="ULY10" s="10"/>
      <c r="ULZ10" s="10"/>
      <c r="UMA10" s="10"/>
      <c r="UMB10" s="10"/>
      <c r="UMC10" s="10"/>
      <c r="UMD10" s="10"/>
      <c r="UME10" s="10"/>
      <c r="UMF10" s="10"/>
      <c r="UMG10" s="10"/>
      <c r="UMH10" s="10"/>
      <c r="UMI10" s="10"/>
      <c r="UMJ10" s="10"/>
      <c r="UMK10" s="10"/>
      <c r="UML10" s="10"/>
      <c r="UMM10" s="10"/>
      <c r="UMN10" s="10"/>
      <c r="UMO10" s="10"/>
      <c r="UMP10" s="10"/>
      <c r="UMQ10" s="10"/>
      <c r="UMR10" s="10"/>
      <c r="UMS10" s="10"/>
      <c r="UMT10" s="10"/>
      <c r="UMU10" s="10"/>
      <c r="UMV10" s="10"/>
      <c r="UMW10" s="10"/>
      <c r="UMX10" s="10"/>
      <c r="UMY10" s="10"/>
      <c r="UMZ10" s="10"/>
      <c r="UNA10" s="10"/>
      <c r="UNB10" s="10"/>
      <c r="UNC10" s="10"/>
      <c r="UND10" s="10"/>
      <c r="UNE10" s="10"/>
      <c r="UNF10" s="10"/>
      <c r="UNG10" s="10"/>
      <c r="UNH10" s="10"/>
      <c r="UNI10" s="10"/>
      <c r="UNJ10" s="10"/>
      <c r="UNK10" s="10"/>
      <c r="UNL10" s="10"/>
      <c r="UNM10" s="10"/>
      <c r="UNN10" s="10"/>
      <c r="UNO10" s="10"/>
      <c r="UNP10" s="10"/>
      <c r="UNQ10" s="10"/>
      <c r="UNR10" s="10"/>
      <c r="UNS10" s="10"/>
      <c r="UNT10" s="10"/>
      <c r="UNU10" s="10"/>
      <c r="UNV10" s="10"/>
      <c r="UNW10" s="10"/>
      <c r="UNX10" s="10"/>
      <c r="UNY10" s="10"/>
      <c r="UNZ10" s="10"/>
      <c r="UOA10" s="10"/>
      <c r="UOB10" s="10"/>
      <c r="UOC10" s="10"/>
      <c r="UOD10" s="10"/>
      <c r="UOE10" s="10"/>
      <c r="UOF10" s="10"/>
      <c r="UOG10" s="10"/>
      <c r="UOH10" s="10"/>
      <c r="UOI10" s="10"/>
      <c r="UOJ10" s="10"/>
      <c r="UOK10" s="10"/>
      <c r="UOL10" s="10"/>
      <c r="UOM10" s="10"/>
      <c r="UON10" s="10"/>
      <c r="UOO10" s="10"/>
      <c r="UOP10" s="10"/>
      <c r="UOQ10" s="10"/>
      <c r="UOR10" s="10"/>
      <c r="UOS10" s="10"/>
      <c r="UOT10" s="10"/>
      <c r="UOU10" s="10"/>
      <c r="UOV10" s="10"/>
      <c r="UOW10" s="10"/>
      <c r="UOX10" s="10"/>
      <c r="UOY10" s="10"/>
      <c r="UOZ10" s="10"/>
      <c r="UPA10" s="10"/>
      <c r="UPB10" s="10"/>
      <c r="UPC10" s="10"/>
      <c r="UPD10" s="10"/>
      <c r="UPE10" s="10"/>
      <c r="UPF10" s="10"/>
      <c r="UPG10" s="10"/>
      <c r="UPH10" s="10"/>
      <c r="UPI10" s="10"/>
      <c r="UPJ10" s="10"/>
      <c r="UPK10" s="10"/>
      <c r="UPL10" s="10"/>
      <c r="UPM10" s="10"/>
      <c r="UPN10" s="10"/>
      <c r="UPO10" s="10"/>
      <c r="UPP10" s="10"/>
      <c r="UPQ10" s="10"/>
      <c r="UPR10" s="10"/>
      <c r="UPS10" s="10"/>
      <c r="UPT10" s="10"/>
      <c r="UPU10" s="10"/>
      <c r="UPV10" s="10"/>
      <c r="UPW10" s="10"/>
      <c r="UPX10" s="10"/>
      <c r="UPY10" s="10"/>
      <c r="UPZ10" s="10"/>
      <c r="UQA10" s="10"/>
      <c r="UQB10" s="10"/>
      <c r="UQC10" s="10"/>
      <c r="UQD10" s="10"/>
      <c r="UQE10" s="10"/>
      <c r="UQF10" s="10"/>
      <c r="UQG10" s="10"/>
      <c r="UQH10" s="10"/>
      <c r="UQI10" s="10"/>
      <c r="UQJ10" s="10"/>
      <c r="UQK10" s="10"/>
      <c r="UQL10" s="10"/>
      <c r="UQM10" s="10"/>
      <c r="UQN10" s="10"/>
      <c r="UQO10" s="10"/>
      <c r="UQP10" s="10"/>
      <c r="UQQ10" s="10"/>
      <c r="UQR10" s="10"/>
      <c r="UQS10" s="10"/>
      <c r="UQT10" s="10"/>
      <c r="UQU10" s="10"/>
      <c r="UQV10" s="10"/>
      <c r="UQW10" s="10"/>
      <c r="UQX10" s="10"/>
      <c r="UQY10" s="10"/>
      <c r="UQZ10" s="10"/>
      <c r="URA10" s="10"/>
      <c r="URB10" s="10"/>
      <c r="URC10" s="10"/>
      <c r="URD10" s="10"/>
      <c r="URE10" s="10"/>
      <c r="URF10" s="10"/>
      <c r="URG10" s="10"/>
      <c r="URH10" s="10"/>
      <c r="URI10" s="10"/>
      <c r="URJ10" s="10"/>
      <c r="URK10" s="10"/>
      <c r="URL10" s="10"/>
      <c r="URM10" s="10"/>
      <c r="URN10" s="10"/>
      <c r="URO10" s="10"/>
      <c r="URP10" s="10"/>
      <c r="URQ10" s="10"/>
      <c r="URR10" s="10"/>
      <c r="URS10" s="10"/>
      <c r="URT10" s="10"/>
      <c r="URU10" s="10"/>
      <c r="URV10" s="10"/>
      <c r="URW10" s="10"/>
      <c r="URX10" s="10"/>
      <c r="URY10" s="10"/>
      <c r="URZ10" s="10"/>
      <c r="USA10" s="10"/>
      <c r="USB10" s="10"/>
      <c r="USC10" s="10"/>
      <c r="USD10" s="10"/>
      <c r="USE10" s="10"/>
      <c r="USF10" s="10"/>
      <c r="USG10" s="10"/>
      <c r="USH10" s="10"/>
      <c r="USI10" s="10"/>
      <c r="USJ10" s="10"/>
      <c r="USK10" s="10"/>
      <c r="USL10" s="10"/>
      <c r="USM10" s="10"/>
      <c r="USN10" s="10"/>
      <c r="USO10" s="10"/>
      <c r="USP10" s="10"/>
      <c r="USQ10" s="10"/>
      <c r="USR10" s="10"/>
      <c r="USS10" s="10"/>
      <c r="UST10" s="10"/>
      <c r="USU10" s="10"/>
      <c r="USV10" s="10"/>
      <c r="USW10" s="10"/>
      <c r="USX10" s="10"/>
      <c r="USY10" s="10"/>
      <c r="USZ10" s="10"/>
      <c r="UTA10" s="10"/>
      <c r="UTB10" s="10"/>
      <c r="UTC10" s="10"/>
      <c r="UTD10" s="10"/>
      <c r="UTE10" s="10"/>
      <c r="UTF10" s="10"/>
      <c r="UTG10" s="10"/>
      <c r="UTH10" s="10"/>
      <c r="UTI10" s="10"/>
      <c r="UTJ10" s="10"/>
      <c r="UTK10" s="10"/>
      <c r="UTL10" s="10"/>
      <c r="UTM10" s="10"/>
      <c r="UTN10" s="10"/>
      <c r="UTO10" s="10"/>
      <c r="UTP10" s="10"/>
      <c r="UTQ10" s="10"/>
      <c r="UTR10" s="10"/>
      <c r="UTS10" s="10"/>
      <c r="UTT10" s="10"/>
      <c r="UTU10" s="10"/>
      <c r="UTV10" s="10"/>
      <c r="UTW10" s="10"/>
      <c r="UTX10" s="10"/>
      <c r="UTY10" s="10"/>
      <c r="UTZ10" s="10"/>
      <c r="UUA10" s="10"/>
      <c r="UUB10" s="10"/>
      <c r="UUC10" s="10"/>
      <c r="UUD10" s="10"/>
      <c r="UUE10" s="10"/>
      <c r="UUF10" s="10"/>
      <c r="UUG10" s="10"/>
      <c r="UUH10" s="10"/>
      <c r="UUI10" s="10"/>
      <c r="UUJ10" s="10"/>
      <c r="UUK10" s="10"/>
      <c r="UUL10" s="10"/>
      <c r="UUM10" s="10"/>
      <c r="UUN10" s="10"/>
      <c r="UUO10" s="10"/>
      <c r="UUP10" s="10"/>
      <c r="UUQ10" s="10"/>
      <c r="UUR10" s="10"/>
      <c r="UUS10" s="10"/>
      <c r="UUT10" s="10"/>
      <c r="UUU10" s="10"/>
      <c r="UUV10" s="10"/>
      <c r="UUW10" s="10"/>
      <c r="UUX10" s="10"/>
      <c r="UUY10" s="10"/>
      <c r="UUZ10" s="10"/>
      <c r="UVA10" s="10"/>
      <c r="UVB10" s="10"/>
      <c r="UVC10" s="10"/>
      <c r="UVD10" s="10"/>
      <c r="UVE10" s="10"/>
      <c r="UVF10" s="10"/>
      <c r="UVG10" s="10"/>
      <c r="UVH10" s="10"/>
      <c r="UVI10" s="10"/>
      <c r="UVJ10" s="10"/>
      <c r="UVK10" s="10"/>
      <c r="UVL10" s="10"/>
      <c r="UVM10" s="10"/>
      <c r="UVN10" s="10"/>
      <c r="UVO10" s="10"/>
      <c r="UVP10" s="10"/>
      <c r="UVQ10" s="10"/>
      <c r="UVR10" s="10"/>
      <c r="UVS10" s="10"/>
      <c r="UVT10" s="10"/>
      <c r="UVU10" s="10"/>
      <c r="UVV10" s="10"/>
      <c r="UVW10" s="10"/>
      <c r="UVX10" s="10"/>
      <c r="UVY10" s="10"/>
      <c r="UVZ10" s="10"/>
      <c r="UWA10" s="10"/>
      <c r="UWB10" s="10"/>
      <c r="UWC10" s="10"/>
      <c r="UWD10" s="10"/>
      <c r="UWE10" s="10"/>
      <c r="UWF10" s="10"/>
      <c r="UWG10" s="10"/>
      <c r="UWH10" s="10"/>
      <c r="UWI10" s="10"/>
      <c r="UWJ10" s="10"/>
      <c r="UWK10" s="10"/>
      <c r="UWL10" s="10"/>
      <c r="UWM10" s="10"/>
      <c r="UWN10" s="10"/>
      <c r="UWO10" s="10"/>
      <c r="UWP10" s="10"/>
      <c r="UWQ10" s="10"/>
      <c r="UWR10" s="10"/>
      <c r="UWS10" s="10"/>
      <c r="UWT10" s="10"/>
      <c r="UWU10" s="10"/>
      <c r="UWV10" s="10"/>
      <c r="UWW10" s="10"/>
      <c r="UWX10" s="10"/>
      <c r="UWY10" s="10"/>
      <c r="UWZ10" s="10"/>
      <c r="UXA10" s="10"/>
      <c r="UXB10" s="10"/>
      <c r="UXC10" s="10"/>
      <c r="UXD10" s="10"/>
      <c r="UXE10" s="10"/>
      <c r="UXF10" s="10"/>
      <c r="UXG10" s="10"/>
      <c r="UXH10" s="10"/>
      <c r="UXI10" s="10"/>
      <c r="UXJ10" s="10"/>
      <c r="UXK10" s="10"/>
      <c r="UXL10" s="10"/>
      <c r="UXM10" s="10"/>
      <c r="UXN10" s="10"/>
      <c r="UXO10" s="10"/>
      <c r="UXP10" s="10"/>
      <c r="UXQ10" s="10"/>
      <c r="UXR10" s="10"/>
      <c r="UXS10" s="10"/>
      <c r="UXT10" s="10"/>
      <c r="UXU10" s="10"/>
      <c r="UXV10" s="10"/>
      <c r="UXW10" s="10"/>
      <c r="UXX10" s="10"/>
      <c r="UXY10" s="10"/>
      <c r="UXZ10" s="10"/>
      <c r="UYA10" s="10"/>
      <c r="UYB10" s="10"/>
      <c r="UYC10" s="10"/>
      <c r="UYD10" s="10"/>
      <c r="UYE10" s="10"/>
      <c r="UYF10" s="10"/>
      <c r="UYG10" s="10"/>
      <c r="UYH10" s="10"/>
      <c r="UYI10" s="10"/>
      <c r="UYJ10" s="10"/>
      <c r="UYK10" s="10"/>
      <c r="UYL10" s="10"/>
      <c r="UYM10" s="10"/>
      <c r="UYN10" s="10"/>
      <c r="UYO10" s="10"/>
      <c r="UYP10" s="10"/>
      <c r="UYQ10" s="10"/>
      <c r="UYR10" s="10"/>
      <c r="UYS10" s="10"/>
      <c r="UYT10" s="10"/>
      <c r="UYU10" s="10"/>
      <c r="UYV10" s="10"/>
      <c r="UYW10" s="10"/>
      <c r="UYX10" s="10"/>
      <c r="UYY10" s="10"/>
      <c r="UYZ10" s="10"/>
      <c r="UZA10" s="10"/>
      <c r="UZB10" s="10"/>
      <c r="UZC10" s="10"/>
      <c r="UZD10" s="10"/>
      <c r="UZE10" s="10"/>
      <c r="UZF10" s="10"/>
      <c r="UZG10" s="10"/>
      <c r="UZH10" s="10"/>
      <c r="UZI10" s="10"/>
      <c r="UZJ10" s="10"/>
      <c r="UZK10" s="10"/>
      <c r="UZL10" s="10"/>
      <c r="UZM10" s="10"/>
      <c r="UZN10" s="10"/>
      <c r="UZO10" s="10"/>
      <c r="UZP10" s="10"/>
      <c r="UZQ10" s="10"/>
      <c r="UZR10" s="10"/>
      <c r="UZS10" s="10"/>
      <c r="UZT10" s="10"/>
      <c r="UZU10" s="10"/>
      <c r="UZV10" s="10"/>
      <c r="UZW10" s="10"/>
      <c r="UZX10" s="10"/>
      <c r="UZY10" s="10"/>
      <c r="UZZ10" s="10"/>
      <c r="VAA10" s="10"/>
      <c r="VAB10" s="10"/>
      <c r="VAC10" s="10"/>
      <c r="VAD10" s="10"/>
      <c r="VAE10" s="10"/>
      <c r="VAF10" s="10"/>
      <c r="VAG10" s="10"/>
      <c r="VAH10" s="10"/>
      <c r="VAI10" s="10"/>
      <c r="VAJ10" s="10"/>
      <c r="VAK10" s="10"/>
      <c r="VAL10" s="10"/>
      <c r="VAM10" s="10"/>
      <c r="VAN10" s="10"/>
      <c r="VAO10" s="10"/>
      <c r="VAP10" s="10"/>
      <c r="VAQ10" s="10"/>
      <c r="VAR10" s="10"/>
      <c r="VAS10" s="10"/>
      <c r="VAT10" s="10"/>
      <c r="VAU10" s="10"/>
      <c r="VAV10" s="10"/>
      <c r="VAW10" s="10"/>
      <c r="VAX10" s="10"/>
      <c r="VAY10" s="10"/>
      <c r="VAZ10" s="10"/>
      <c r="VBA10" s="10"/>
      <c r="VBB10" s="10"/>
      <c r="VBC10" s="10"/>
      <c r="VBD10" s="10"/>
      <c r="VBE10" s="10"/>
      <c r="VBF10" s="10"/>
      <c r="VBG10" s="10"/>
      <c r="VBH10" s="10"/>
      <c r="VBI10" s="10"/>
      <c r="VBJ10" s="10"/>
      <c r="VBK10" s="10"/>
      <c r="VBL10" s="10"/>
      <c r="VBM10" s="10"/>
      <c r="VBN10" s="10"/>
      <c r="VBO10" s="10"/>
      <c r="VBP10" s="10"/>
      <c r="VBQ10" s="10"/>
      <c r="VBR10" s="10"/>
      <c r="VBS10" s="10"/>
      <c r="VBT10" s="10"/>
      <c r="VBU10" s="10"/>
      <c r="VBV10" s="10"/>
      <c r="VBW10" s="10"/>
      <c r="VBX10" s="10"/>
      <c r="VBY10" s="10"/>
      <c r="VBZ10" s="10"/>
      <c r="VCA10" s="10"/>
      <c r="VCB10" s="10"/>
      <c r="VCC10" s="10"/>
      <c r="VCD10" s="10"/>
      <c r="VCE10" s="10"/>
      <c r="VCF10" s="10"/>
      <c r="VCG10" s="10"/>
      <c r="VCH10" s="10"/>
      <c r="VCI10" s="10"/>
      <c r="VCJ10" s="10"/>
      <c r="VCK10" s="10"/>
      <c r="VCL10" s="10"/>
      <c r="VCM10" s="10"/>
      <c r="VCN10" s="10"/>
      <c r="VCO10" s="10"/>
      <c r="VCP10" s="10"/>
      <c r="VCQ10" s="10"/>
      <c r="VCR10" s="10"/>
      <c r="VCS10" s="10"/>
      <c r="VCT10" s="10"/>
      <c r="VCU10" s="10"/>
      <c r="VCV10" s="10"/>
      <c r="VCW10" s="10"/>
      <c r="VCX10" s="10"/>
      <c r="VCY10" s="10"/>
      <c r="VCZ10" s="10"/>
      <c r="VDA10" s="10"/>
      <c r="VDB10" s="10"/>
      <c r="VDC10" s="10"/>
      <c r="VDD10" s="10"/>
      <c r="VDE10" s="10"/>
      <c r="VDF10" s="10"/>
      <c r="VDG10" s="10"/>
      <c r="VDH10" s="10"/>
      <c r="VDI10" s="10"/>
      <c r="VDJ10" s="10"/>
      <c r="VDK10" s="10"/>
      <c r="VDL10" s="10"/>
      <c r="VDM10" s="10"/>
      <c r="VDN10" s="10"/>
      <c r="VDO10" s="10"/>
      <c r="VDP10" s="10"/>
      <c r="VDQ10" s="10"/>
      <c r="VDR10" s="10"/>
      <c r="VDS10" s="10"/>
      <c r="VDT10" s="10"/>
      <c r="VDU10" s="10"/>
      <c r="VDV10" s="10"/>
      <c r="VDW10" s="10"/>
      <c r="VDX10" s="10"/>
      <c r="VDY10" s="10"/>
      <c r="VDZ10" s="10"/>
      <c r="VEA10" s="10"/>
      <c r="VEB10" s="10"/>
      <c r="VEC10" s="10"/>
      <c r="VED10" s="10"/>
      <c r="VEE10" s="10"/>
      <c r="VEF10" s="10"/>
      <c r="VEG10" s="10"/>
      <c r="VEH10" s="10"/>
      <c r="VEI10" s="10"/>
      <c r="VEJ10" s="10"/>
      <c r="VEK10" s="10"/>
      <c r="VEL10" s="10"/>
      <c r="VEM10" s="10"/>
      <c r="VEN10" s="10"/>
      <c r="VEO10" s="10"/>
      <c r="VEP10" s="10"/>
      <c r="VEQ10" s="10"/>
      <c r="VER10" s="10"/>
      <c r="VES10" s="10"/>
      <c r="VET10" s="10"/>
      <c r="VEU10" s="10"/>
      <c r="VEV10" s="10"/>
      <c r="VEW10" s="10"/>
      <c r="VEX10" s="10"/>
      <c r="VEY10" s="10"/>
      <c r="VEZ10" s="10"/>
      <c r="VFA10" s="10"/>
      <c r="VFB10" s="10"/>
      <c r="VFC10" s="10"/>
      <c r="VFD10" s="10"/>
      <c r="VFE10" s="10"/>
      <c r="VFF10" s="10"/>
      <c r="VFG10" s="10"/>
      <c r="VFH10" s="10"/>
      <c r="VFI10" s="10"/>
      <c r="VFJ10" s="10"/>
      <c r="VFK10" s="10"/>
      <c r="VFL10" s="10"/>
      <c r="VFM10" s="10"/>
      <c r="VFN10" s="10"/>
      <c r="VFO10" s="10"/>
      <c r="VFP10" s="10"/>
      <c r="VFQ10" s="10"/>
      <c r="VFR10" s="10"/>
      <c r="VFS10" s="10"/>
      <c r="VFT10" s="10"/>
      <c r="VFU10" s="10"/>
      <c r="VFV10" s="10"/>
      <c r="VFW10" s="10"/>
      <c r="VFX10" s="10"/>
      <c r="VFY10" s="10"/>
      <c r="VFZ10" s="10"/>
      <c r="VGA10" s="10"/>
      <c r="VGB10" s="10"/>
      <c r="VGC10" s="10"/>
      <c r="VGD10" s="10"/>
      <c r="VGE10" s="10"/>
      <c r="VGF10" s="10"/>
      <c r="VGG10" s="10"/>
      <c r="VGH10" s="10"/>
      <c r="VGI10" s="10"/>
      <c r="VGJ10" s="10"/>
      <c r="VGK10" s="10"/>
      <c r="VGL10" s="10"/>
      <c r="VGM10" s="10"/>
      <c r="VGN10" s="10"/>
      <c r="VGO10" s="10"/>
      <c r="VGP10" s="10"/>
      <c r="VGQ10" s="10"/>
      <c r="VGR10" s="10"/>
      <c r="VGS10" s="10"/>
      <c r="VGT10" s="10"/>
      <c r="VGU10" s="10"/>
      <c r="VGV10" s="10"/>
      <c r="VGW10" s="10"/>
      <c r="VGX10" s="10"/>
      <c r="VGY10" s="10"/>
      <c r="VGZ10" s="10"/>
      <c r="VHA10" s="10"/>
      <c r="VHB10" s="10"/>
      <c r="VHC10" s="10"/>
      <c r="VHD10" s="10"/>
      <c r="VHE10" s="10"/>
      <c r="VHF10" s="10"/>
      <c r="VHG10" s="10"/>
      <c r="VHH10" s="10"/>
      <c r="VHI10" s="10"/>
      <c r="VHJ10" s="10"/>
      <c r="VHK10" s="10"/>
      <c r="VHL10" s="10"/>
      <c r="VHM10" s="10"/>
      <c r="VHN10" s="10"/>
      <c r="VHO10" s="10"/>
      <c r="VHP10" s="10"/>
      <c r="VHQ10" s="10"/>
      <c r="VHR10" s="10"/>
      <c r="VHS10" s="10"/>
      <c r="VHT10" s="10"/>
      <c r="VHU10" s="10"/>
      <c r="VHV10" s="10"/>
      <c r="VHW10" s="10"/>
      <c r="VHX10" s="10"/>
      <c r="VHY10" s="10"/>
      <c r="VHZ10" s="10"/>
      <c r="VIA10" s="10"/>
      <c r="VIB10" s="10"/>
      <c r="VIC10" s="10"/>
      <c r="VID10" s="10"/>
      <c r="VIE10" s="10"/>
      <c r="VIF10" s="10"/>
      <c r="VIG10" s="10"/>
      <c r="VIH10" s="10"/>
      <c r="VII10" s="10"/>
      <c r="VIJ10" s="10"/>
      <c r="VIK10" s="10"/>
      <c r="VIL10" s="10"/>
      <c r="VIM10" s="10"/>
      <c r="VIN10" s="10"/>
      <c r="VIO10" s="10"/>
      <c r="VIP10" s="10"/>
      <c r="VIQ10" s="10"/>
      <c r="VIR10" s="10"/>
      <c r="VIS10" s="10"/>
      <c r="VIT10" s="10"/>
      <c r="VIU10" s="10"/>
      <c r="VIV10" s="10"/>
      <c r="VIW10" s="10"/>
      <c r="VIX10" s="10"/>
      <c r="VIY10" s="10"/>
      <c r="VIZ10" s="10"/>
      <c r="VJA10" s="10"/>
      <c r="VJB10" s="10"/>
      <c r="VJC10" s="10"/>
      <c r="VJD10" s="10"/>
      <c r="VJE10" s="10"/>
      <c r="VJF10" s="10"/>
      <c r="VJG10" s="10"/>
      <c r="VJH10" s="10"/>
      <c r="VJI10" s="10"/>
      <c r="VJJ10" s="10"/>
      <c r="VJK10" s="10"/>
      <c r="VJL10" s="10"/>
      <c r="VJM10" s="10"/>
      <c r="VJN10" s="10"/>
      <c r="VJO10" s="10"/>
      <c r="VJP10" s="10"/>
      <c r="VJQ10" s="10"/>
      <c r="VJR10" s="10"/>
      <c r="VJS10" s="10"/>
      <c r="VJT10" s="10"/>
      <c r="VJU10" s="10"/>
      <c r="VJV10" s="10"/>
      <c r="VJW10" s="10"/>
      <c r="VJX10" s="10"/>
      <c r="VJY10" s="10"/>
      <c r="VJZ10" s="10"/>
      <c r="VKA10" s="10"/>
      <c r="VKB10" s="10"/>
      <c r="VKC10" s="10"/>
      <c r="VKD10" s="10"/>
      <c r="VKE10" s="10"/>
      <c r="VKF10" s="10"/>
      <c r="VKG10" s="10"/>
      <c r="VKH10" s="10"/>
      <c r="VKI10" s="10"/>
      <c r="VKJ10" s="10"/>
      <c r="VKK10" s="10"/>
      <c r="VKL10" s="10"/>
      <c r="VKM10" s="10"/>
      <c r="VKN10" s="10"/>
      <c r="VKO10" s="10"/>
      <c r="VKP10" s="10"/>
      <c r="VKQ10" s="10"/>
      <c r="VKR10" s="10"/>
      <c r="VKS10" s="10"/>
      <c r="VKT10" s="10"/>
      <c r="VKU10" s="10"/>
      <c r="VKV10" s="10"/>
      <c r="VKW10" s="10"/>
      <c r="VKX10" s="10"/>
      <c r="VKY10" s="10"/>
      <c r="VKZ10" s="10"/>
      <c r="VLA10" s="10"/>
      <c r="VLB10" s="10"/>
      <c r="VLC10" s="10"/>
      <c r="VLD10" s="10"/>
      <c r="VLE10" s="10"/>
      <c r="VLF10" s="10"/>
      <c r="VLG10" s="10"/>
      <c r="VLH10" s="10"/>
      <c r="VLI10" s="10"/>
      <c r="VLJ10" s="10"/>
      <c r="VLK10" s="10"/>
      <c r="VLL10" s="10"/>
      <c r="VLM10" s="10"/>
      <c r="VLN10" s="10"/>
      <c r="VLO10" s="10"/>
      <c r="VLP10" s="10"/>
      <c r="VLQ10" s="10"/>
      <c r="VLR10" s="10"/>
      <c r="VLS10" s="10"/>
      <c r="VLT10" s="10"/>
      <c r="VLU10" s="10"/>
      <c r="VLV10" s="10"/>
      <c r="VLW10" s="10"/>
      <c r="VLX10" s="10"/>
      <c r="VLY10" s="10"/>
      <c r="VLZ10" s="10"/>
      <c r="VMA10" s="10"/>
      <c r="VMB10" s="10"/>
      <c r="VMC10" s="10"/>
      <c r="VMD10" s="10"/>
      <c r="VME10" s="10"/>
      <c r="VMF10" s="10"/>
      <c r="VMG10" s="10"/>
      <c r="VMH10" s="10"/>
      <c r="VMI10" s="10"/>
      <c r="VMJ10" s="10"/>
      <c r="VMK10" s="10"/>
      <c r="VML10" s="10"/>
      <c r="VMM10" s="10"/>
      <c r="VMN10" s="10"/>
      <c r="VMO10" s="10"/>
      <c r="VMP10" s="10"/>
      <c r="VMQ10" s="10"/>
      <c r="VMR10" s="10"/>
      <c r="VMS10" s="10"/>
      <c r="VMT10" s="10"/>
      <c r="VMU10" s="10"/>
      <c r="VMV10" s="10"/>
      <c r="VMW10" s="10"/>
      <c r="VMX10" s="10"/>
      <c r="VMY10" s="10"/>
      <c r="VMZ10" s="10"/>
      <c r="VNA10" s="10"/>
      <c r="VNB10" s="10"/>
      <c r="VNC10" s="10"/>
      <c r="VND10" s="10"/>
      <c r="VNE10" s="10"/>
      <c r="VNF10" s="10"/>
      <c r="VNG10" s="10"/>
      <c r="VNH10" s="10"/>
      <c r="VNI10" s="10"/>
      <c r="VNJ10" s="10"/>
      <c r="VNK10" s="10"/>
      <c r="VNL10" s="10"/>
      <c r="VNM10" s="10"/>
      <c r="VNN10" s="10"/>
      <c r="VNO10" s="10"/>
      <c r="VNP10" s="10"/>
      <c r="VNQ10" s="10"/>
      <c r="VNR10" s="10"/>
      <c r="VNS10" s="10"/>
      <c r="VNT10" s="10"/>
      <c r="VNU10" s="10"/>
      <c r="VNV10" s="10"/>
      <c r="VNW10" s="10"/>
      <c r="VNX10" s="10"/>
      <c r="VNY10" s="10"/>
      <c r="VNZ10" s="10"/>
      <c r="VOA10" s="10"/>
      <c r="VOB10" s="10"/>
      <c r="VOC10" s="10"/>
      <c r="VOD10" s="10"/>
      <c r="VOE10" s="10"/>
      <c r="VOF10" s="10"/>
      <c r="VOG10" s="10"/>
      <c r="VOH10" s="10"/>
      <c r="VOI10" s="10"/>
      <c r="VOJ10" s="10"/>
      <c r="VOK10" s="10"/>
      <c r="VOL10" s="10"/>
      <c r="VOM10" s="10"/>
      <c r="VON10" s="10"/>
      <c r="VOO10" s="10"/>
      <c r="VOP10" s="10"/>
      <c r="VOQ10" s="10"/>
      <c r="VOR10" s="10"/>
      <c r="VOS10" s="10"/>
      <c r="VOT10" s="10"/>
      <c r="VOU10" s="10"/>
      <c r="VOV10" s="10"/>
      <c r="VOW10" s="10"/>
      <c r="VOX10" s="10"/>
      <c r="VOY10" s="10"/>
      <c r="VOZ10" s="10"/>
      <c r="VPA10" s="10"/>
      <c r="VPB10" s="10"/>
      <c r="VPC10" s="10"/>
      <c r="VPD10" s="10"/>
      <c r="VPE10" s="10"/>
      <c r="VPF10" s="10"/>
      <c r="VPG10" s="10"/>
      <c r="VPH10" s="10"/>
      <c r="VPI10" s="10"/>
      <c r="VPJ10" s="10"/>
      <c r="VPK10" s="10"/>
      <c r="VPL10" s="10"/>
      <c r="VPM10" s="10"/>
      <c r="VPN10" s="10"/>
      <c r="VPO10" s="10"/>
      <c r="VPP10" s="10"/>
      <c r="VPQ10" s="10"/>
      <c r="VPR10" s="10"/>
      <c r="VPS10" s="10"/>
      <c r="VPT10" s="10"/>
      <c r="VPU10" s="10"/>
      <c r="VPV10" s="10"/>
      <c r="VPW10" s="10"/>
      <c r="VPX10" s="10"/>
      <c r="VPY10" s="10"/>
      <c r="VPZ10" s="10"/>
      <c r="VQA10" s="10"/>
      <c r="VQB10" s="10"/>
      <c r="VQC10" s="10"/>
      <c r="VQD10" s="10"/>
      <c r="VQE10" s="10"/>
      <c r="VQF10" s="10"/>
      <c r="VQG10" s="10"/>
      <c r="VQH10" s="10"/>
      <c r="VQI10" s="10"/>
      <c r="VQJ10" s="10"/>
      <c r="VQK10" s="10"/>
      <c r="VQL10" s="10"/>
      <c r="VQM10" s="10"/>
      <c r="VQN10" s="10"/>
      <c r="VQO10" s="10"/>
      <c r="VQP10" s="10"/>
      <c r="VQQ10" s="10"/>
      <c r="VQR10" s="10"/>
      <c r="VQS10" s="10"/>
      <c r="VQT10" s="10"/>
      <c r="VQU10" s="10"/>
      <c r="VQV10" s="10"/>
      <c r="VQW10" s="10"/>
      <c r="VQX10" s="10"/>
      <c r="VQY10" s="10"/>
      <c r="VQZ10" s="10"/>
      <c r="VRA10" s="10"/>
      <c r="VRB10" s="10"/>
      <c r="VRC10" s="10"/>
      <c r="VRD10" s="10"/>
      <c r="VRE10" s="10"/>
      <c r="VRF10" s="10"/>
      <c r="VRG10" s="10"/>
      <c r="VRH10" s="10"/>
      <c r="VRI10" s="10"/>
      <c r="VRJ10" s="10"/>
      <c r="VRK10" s="10"/>
      <c r="VRL10" s="10"/>
      <c r="VRM10" s="10"/>
      <c r="VRN10" s="10"/>
      <c r="VRO10" s="10"/>
      <c r="VRP10" s="10"/>
      <c r="VRQ10" s="10"/>
      <c r="VRR10" s="10"/>
      <c r="VRS10" s="10"/>
      <c r="VRT10" s="10"/>
      <c r="VRU10" s="10"/>
      <c r="VRV10" s="10"/>
      <c r="VRW10" s="10"/>
      <c r="VRX10" s="10"/>
      <c r="VRY10" s="10"/>
      <c r="VRZ10" s="10"/>
      <c r="VSA10" s="10"/>
      <c r="VSB10" s="10"/>
      <c r="VSC10" s="10"/>
      <c r="VSD10" s="10"/>
      <c r="VSE10" s="10"/>
      <c r="VSF10" s="10"/>
      <c r="VSG10" s="10"/>
      <c r="VSH10" s="10"/>
      <c r="VSI10" s="10"/>
      <c r="VSJ10" s="10"/>
      <c r="VSK10" s="10"/>
      <c r="VSL10" s="10"/>
      <c r="VSM10" s="10"/>
      <c r="VSN10" s="10"/>
      <c r="VSO10" s="10"/>
      <c r="VSP10" s="10"/>
      <c r="VSQ10" s="10"/>
      <c r="VSR10" s="10"/>
      <c r="VSS10" s="10"/>
      <c r="VST10" s="10"/>
      <c r="VSU10" s="10"/>
      <c r="VSV10" s="10"/>
      <c r="VSW10" s="10"/>
      <c r="VSX10" s="10"/>
      <c r="VSY10" s="10"/>
      <c r="VSZ10" s="10"/>
      <c r="VTA10" s="10"/>
      <c r="VTB10" s="10"/>
      <c r="VTC10" s="10"/>
      <c r="VTD10" s="10"/>
      <c r="VTE10" s="10"/>
      <c r="VTF10" s="10"/>
      <c r="VTG10" s="10"/>
      <c r="VTH10" s="10"/>
      <c r="VTI10" s="10"/>
      <c r="VTJ10" s="10"/>
      <c r="VTK10" s="10"/>
      <c r="VTL10" s="10"/>
      <c r="VTM10" s="10"/>
      <c r="VTN10" s="10"/>
      <c r="VTO10" s="10"/>
      <c r="VTP10" s="10"/>
      <c r="VTQ10" s="10"/>
      <c r="VTR10" s="10"/>
      <c r="VTS10" s="10"/>
      <c r="VTT10" s="10"/>
      <c r="VTU10" s="10"/>
      <c r="VTV10" s="10"/>
      <c r="VTW10" s="10"/>
      <c r="VTX10" s="10"/>
      <c r="VTY10" s="10"/>
      <c r="VTZ10" s="10"/>
      <c r="VUA10" s="10"/>
      <c r="VUB10" s="10"/>
      <c r="VUC10" s="10"/>
      <c r="VUD10" s="10"/>
      <c r="VUE10" s="10"/>
      <c r="VUF10" s="10"/>
      <c r="VUG10" s="10"/>
      <c r="VUH10" s="10"/>
      <c r="VUI10" s="10"/>
      <c r="VUJ10" s="10"/>
      <c r="VUK10" s="10"/>
      <c r="VUL10" s="10"/>
      <c r="VUM10" s="10"/>
      <c r="VUN10" s="10"/>
      <c r="VUO10" s="10"/>
      <c r="VUP10" s="10"/>
      <c r="VUQ10" s="10"/>
      <c r="VUR10" s="10"/>
      <c r="VUS10" s="10"/>
      <c r="VUT10" s="10"/>
      <c r="VUU10" s="10"/>
      <c r="VUV10" s="10"/>
      <c r="VUW10" s="10"/>
      <c r="VUX10" s="10"/>
      <c r="VUY10" s="10"/>
      <c r="VUZ10" s="10"/>
      <c r="VVA10" s="10"/>
      <c r="VVB10" s="10"/>
      <c r="VVC10" s="10"/>
      <c r="VVD10" s="10"/>
      <c r="VVE10" s="10"/>
      <c r="VVF10" s="10"/>
      <c r="VVG10" s="10"/>
      <c r="VVH10" s="10"/>
      <c r="VVI10" s="10"/>
      <c r="VVJ10" s="10"/>
      <c r="VVK10" s="10"/>
      <c r="VVL10" s="10"/>
      <c r="VVM10" s="10"/>
      <c r="VVN10" s="10"/>
      <c r="VVO10" s="10"/>
      <c r="VVP10" s="10"/>
      <c r="VVQ10" s="10"/>
      <c r="VVR10" s="10"/>
      <c r="VVS10" s="10"/>
      <c r="VVT10" s="10"/>
      <c r="VVU10" s="10"/>
      <c r="VVV10" s="10"/>
      <c r="VVW10" s="10"/>
      <c r="VVX10" s="10"/>
      <c r="VVY10" s="10"/>
      <c r="VVZ10" s="10"/>
      <c r="VWA10" s="10"/>
      <c r="VWB10" s="10"/>
      <c r="VWC10" s="10"/>
      <c r="VWD10" s="10"/>
      <c r="VWE10" s="10"/>
      <c r="VWF10" s="10"/>
      <c r="VWG10" s="10"/>
      <c r="VWH10" s="10"/>
      <c r="VWI10" s="10"/>
      <c r="VWJ10" s="10"/>
      <c r="VWK10" s="10"/>
      <c r="VWL10" s="10"/>
      <c r="VWM10" s="10"/>
      <c r="VWN10" s="10"/>
      <c r="VWO10" s="10"/>
      <c r="VWP10" s="10"/>
      <c r="VWQ10" s="10"/>
      <c r="VWR10" s="10"/>
      <c r="VWS10" s="10"/>
      <c r="VWT10" s="10"/>
      <c r="VWU10" s="10"/>
      <c r="VWV10" s="10"/>
      <c r="VWW10" s="10"/>
      <c r="VWX10" s="10"/>
      <c r="VWY10" s="10"/>
      <c r="VWZ10" s="10"/>
      <c r="VXA10" s="10"/>
      <c r="VXB10" s="10"/>
      <c r="VXC10" s="10"/>
      <c r="VXD10" s="10"/>
      <c r="VXE10" s="10"/>
      <c r="VXF10" s="10"/>
      <c r="VXG10" s="10"/>
      <c r="VXH10" s="10"/>
      <c r="VXI10" s="10"/>
      <c r="VXJ10" s="10"/>
      <c r="VXK10" s="10"/>
      <c r="VXL10" s="10"/>
      <c r="VXM10" s="10"/>
      <c r="VXN10" s="10"/>
      <c r="VXO10" s="10"/>
      <c r="VXP10" s="10"/>
      <c r="VXQ10" s="10"/>
      <c r="VXR10" s="10"/>
      <c r="VXS10" s="10"/>
      <c r="VXT10" s="10"/>
      <c r="VXU10" s="10"/>
      <c r="VXV10" s="10"/>
      <c r="VXW10" s="10"/>
      <c r="VXX10" s="10"/>
      <c r="VXY10" s="10"/>
      <c r="VXZ10" s="10"/>
      <c r="VYA10" s="10"/>
      <c r="VYB10" s="10"/>
      <c r="VYC10" s="10"/>
      <c r="VYD10" s="10"/>
      <c r="VYE10" s="10"/>
      <c r="VYF10" s="10"/>
      <c r="VYG10" s="10"/>
      <c r="VYH10" s="10"/>
      <c r="VYI10" s="10"/>
      <c r="VYJ10" s="10"/>
      <c r="VYK10" s="10"/>
      <c r="VYL10" s="10"/>
      <c r="VYM10" s="10"/>
      <c r="VYN10" s="10"/>
      <c r="VYO10" s="10"/>
      <c r="VYP10" s="10"/>
      <c r="VYQ10" s="10"/>
      <c r="VYR10" s="10"/>
      <c r="VYS10" s="10"/>
      <c r="VYT10" s="10"/>
      <c r="VYU10" s="10"/>
      <c r="VYV10" s="10"/>
      <c r="VYW10" s="10"/>
      <c r="VYX10" s="10"/>
      <c r="VYY10" s="10"/>
      <c r="VYZ10" s="10"/>
      <c r="VZA10" s="10"/>
      <c r="VZB10" s="10"/>
      <c r="VZC10" s="10"/>
      <c r="VZD10" s="10"/>
      <c r="VZE10" s="10"/>
      <c r="VZF10" s="10"/>
      <c r="VZG10" s="10"/>
      <c r="VZH10" s="10"/>
      <c r="VZI10" s="10"/>
      <c r="VZJ10" s="10"/>
      <c r="VZK10" s="10"/>
      <c r="VZL10" s="10"/>
      <c r="VZM10" s="10"/>
      <c r="VZN10" s="10"/>
      <c r="VZO10" s="10"/>
      <c r="VZP10" s="10"/>
      <c r="VZQ10" s="10"/>
      <c r="VZR10" s="10"/>
      <c r="VZS10" s="10"/>
      <c r="VZT10" s="10"/>
      <c r="VZU10" s="10"/>
      <c r="VZV10" s="10"/>
      <c r="VZW10" s="10"/>
      <c r="VZX10" s="10"/>
      <c r="VZY10" s="10"/>
      <c r="VZZ10" s="10"/>
      <c r="WAA10" s="10"/>
      <c r="WAB10" s="10"/>
      <c r="WAC10" s="10"/>
      <c r="WAD10" s="10"/>
      <c r="WAE10" s="10"/>
      <c r="WAF10" s="10"/>
      <c r="WAG10" s="10"/>
      <c r="WAH10" s="10"/>
      <c r="WAI10" s="10"/>
      <c r="WAJ10" s="10"/>
      <c r="WAK10" s="10"/>
      <c r="WAL10" s="10"/>
      <c r="WAM10" s="10"/>
      <c r="WAN10" s="10"/>
      <c r="WAO10" s="10"/>
      <c r="WAP10" s="10"/>
      <c r="WAQ10" s="10"/>
      <c r="WAR10" s="10"/>
      <c r="WAS10" s="10"/>
      <c r="WAT10" s="10"/>
      <c r="WAU10" s="10"/>
      <c r="WAV10" s="10"/>
      <c r="WAW10" s="10"/>
      <c r="WAX10" s="10"/>
      <c r="WAY10" s="10"/>
      <c r="WAZ10" s="10"/>
      <c r="WBA10" s="10"/>
      <c r="WBB10" s="10"/>
      <c r="WBC10" s="10"/>
      <c r="WBD10" s="10"/>
      <c r="WBE10" s="10"/>
      <c r="WBF10" s="10"/>
      <c r="WBG10" s="10"/>
      <c r="WBH10" s="10"/>
      <c r="WBI10" s="10"/>
      <c r="WBJ10" s="10"/>
      <c r="WBK10" s="10"/>
      <c r="WBL10" s="10"/>
      <c r="WBM10" s="10"/>
      <c r="WBN10" s="10"/>
      <c r="WBO10" s="10"/>
      <c r="WBP10" s="10"/>
      <c r="WBQ10" s="10"/>
      <c r="WBR10" s="10"/>
      <c r="WBS10" s="10"/>
      <c r="WBT10" s="10"/>
      <c r="WBU10" s="10"/>
      <c r="WBV10" s="10"/>
      <c r="WBW10" s="10"/>
      <c r="WBX10" s="10"/>
      <c r="WBY10" s="10"/>
      <c r="WBZ10" s="10"/>
      <c r="WCA10" s="10"/>
      <c r="WCB10" s="10"/>
      <c r="WCC10" s="10"/>
      <c r="WCD10" s="10"/>
      <c r="WCE10" s="10"/>
      <c r="WCF10" s="10"/>
      <c r="WCG10" s="10"/>
      <c r="WCH10" s="10"/>
      <c r="WCI10" s="10"/>
      <c r="WCJ10" s="10"/>
      <c r="WCK10" s="10"/>
      <c r="WCL10" s="10"/>
      <c r="WCM10" s="10"/>
      <c r="WCN10" s="10"/>
      <c r="WCO10" s="10"/>
      <c r="WCP10" s="10"/>
      <c r="WCQ10" s="10"/>
      <c r="WCR10" s="10"/>
      <c r="WCS10" s="10"/>
      <c r="WCT10" s="10"/>
      <c r="WCU10" s="10"/>
      <c r="WCV10" s="10"/>
      <c r="WCW10" s="10"/>
      <c r="WCX10" s="10"/>
      <c r="WCY10" s="10"/>
      <c r="WCZ10" s="10"/>
      <c r="WDA10" s="10"/>
      <c r="WDB10" s="10"/>
      <c r="WDC10" s="10"/>
      <c r="WDD10" s="10"/>
      <c r="WDE10" s="10"/>
      <c r="WDF10" s="10"/>
      <c r="WDG10" s="10"/>
      <c r="WDH10" s="10"/>
      <c r="WDI10" s="10"/>
      <c r="WDJ10" s="10"/>
      <c r="WDK10" s="10"/>
      <c r="WDL10" s="10"/>
      <c r="WDM10" s="10"/>
      <c r="WDN10" s="10"/>
      <c r="WDO10" s="10"/>
      <c r="WDP10" s="10"/>
      <c r="WDQ10" s="10"/>
      <c r="WDR10" s="10"/>
      <c r="WDS10" s="10"/>
      <c r="WDT10" s="10"/>
      <c r="WDU10" s="10"/>
      <c r="WDV10" s="10"/>
      <c r="WDW10" s="10"/>
      <c r="WDX10" s="10"/>
      <c r="WDY10" s="10"/>
      <c r="WDZ10" s="10"/>
      <c r="WEA10" s="10"/>
      <c r="WEB10" s="10"/>
      <c r="WEC10" s="10"/>
      <c r="WED10" s="10"/>
      <c r="WEE10" s="10"/>
      <c r="WEF10" s="10"/>
      <c r="WEG10" s="10"/>
      <c r="WEH10" s="10"/>
      <c r="WEI10" s="10"/>
      <c r="WEJ10" s="10"/>
      <c r="WEK10" s="10"/>
      <c r="WEL10" s="10"/>
      <c r="WEM10" s="10"/>
      <c r="WEN10" s="10"/>
      <c r="WEO10" s="10"/>
      <c r="WEP10" s="10"/>
      <c r="WEQ10" s="10"/>
      <c r="WER10" s="10"/>
      <c r="WES10" s="10"/>
      <c r="WET10" s="10"/>
      <c r="WEU10" s="10"/>
      <c r="WEV10" s="10"/>
      <c r="WEW10" s="10"/>
      <c r="WEX10" s="10"/>
      <c r="WEY10" s="10"/>
      <c r="WEZ10" s="10"/>
      <c r="WFA10" s="10"/>
      <c r="WFB10" s="10"/>
      <c r="WFC10" s="10"/>
      <c r="WFD10" s="10"/>
      <c r="WFE10" s="10"/>
      <c r="WFF10" s="10"/>
      <c r="WFG10" s="10"/>
      <c r="WFH10" s="10"/>
      <c r="WFI10" s="10"/>
      <c r="WFJ10" s="10"/>
      <c r="WFK10" s="10"/>
      <c r="WFL10" s="10"/>
      <c r="WFM10" s="10"/>
      <c r="WFN10" s="10"/>
      <c r="WFO10" s="10"/>
      <c r="WFP10" s="10"/>
      <c r="WFQ10" s="10"/>
      <c r="WFR10" s="10"/>
      <c r="WFS10" s="10"/>
      <c r="WFT10" s="10"/>
      <c r="WFU10" s="10"/>
      <c r="WFV10" s="10"/>
      <c r="WFW10" s="10"/>
      <c r="WFX10" s="10"/>
      <c r="WFY10" s="10"/>
      <c r="WFZ10" s="10"/>
      <c r="WGA10" s="10"/>
      <c r="WGB10" s="10"/>
      <c r="WGC10" s="10"/>
      <c r="WGD10" s="10"/>
      <c r="WGE10" s="10"/>
      <c r="WGF10" s="10"/>
      <c r="WGG10" s="10"/>
      <c r="WGH10" s="10"/>
      <c r="WGI10" s="10"/>
      <c r="WGJ10" s="10"/>
      <c r="WGK10" s="10"/>
      <c r="WGL10" s="10"/>
      <c r="WGM10" s="10"/>
      <c r="WGN10" s="10"/>
      <c r="WGO10" s="10"/>
      <c r="WGP10" s="10"/>
      <c r="WGQ10" s="10"/>
      <c r="WGR10" s="10"/>
      <c r="WGS10" s="10"/>
      <c r="WGT10" s="10"/>
      <c r="WGU10" s="10"/>
      <c r="WGV10" s="10"/>
      <c r="WGW10" s="10"/>
      <c r="WGX10" s="10"/>
      <c r="WGY10" s="10"/>
      <c r="WGZ10" s="10"/>
      <c r="WHA10" s="10"/>
      <c r="WHB10" s="10"/>
      <c r="WHC10" s="10"/>
      <c r="WHD10" s="10"/>
      <c r="WHE10" s="10"/>
      <c r="WHF10" s="10"/>
      <c r="WHG10" s="10"/>
      <c r="WHH10" s="10"/>
      <c r="WHI10" s="10"/>
      <c r="WHJ10" s="10"/>
      <c r="WHK10" s="10"/>
      <c r="WHL10" s="10"/>
      <c r="WHM10" s="10"/>
      <c r="WHN10" s="10"/>
      <c r="WHO10" s="10"/>
      <c r="WHP10" s="10"/>
      <c r="WHQ10" s="10"/>
      <c r="WHR10" s="10"/>
      <c r="WHS10" s="10"/>
      <c r="WHT10" s="10"/>
      <c r="WHU10" s="10"/>
      <c r="WHV10" s="10"/>
      <c r="WHW10" s="10"/>
      <c r="WHX10" s="10"/>
      <c r="WHY10" s="10"/>
      <c r="WHZ10" s="10"/>
      <c r="WIA10" s="10"/>
      <c r="WIB10" s="10"/>
      <c r="WIC10" s="10"/>
      <c r="WID10" s="10"/>
      <c r="WIE10" s="10"/>
      <c r="WIF10" s="10"/>
      <c r="WIG10" s="10"/>
      <c r="WIH10" s="10"/>
      <c r="WII10" s="10"/>
      <c r="WIJ10" s="10"/>
      <c r="WIK10" s="10"/>
      <c r="WIL10" s="10"/>
      <c r="WIM10" s="10"/>
      <c r="WIN10" s="10"/>
      <c r="WIO10" s="10"/>
      <c r="WIP10" s="10"/>
      <c r="WIQ10" s="10"/>
      <c r="WIR10" s="10"/>
      <c r="WIS10" s="10"/>
      <c r="WIT10" s="10"/>
      <c r="WIU10" s="10"/>
      <c r="WIV10" s="10"/>
      <c r="WIW10" s="10"/>
      <c r="WIX10" s="10"/>
      <c r="WIY10" s="10"/>
      <c r="WIZ10" s="10"/>
      <c r="WJA10" s="10"/>
      <c r="WJB10" s="10"/>
      <c r="WJC10" s="10"/>
      <c r="WJD10" s="10"/>
      <c r="WJE10" s="10"/>
      <c r="WJF10" s="10"/>
      <c r="WJG10" s="10"/>
      <c r="WJH10" s="10"/>
      <c r="WJI10" s="10"/>
      <c r="WJJ10" s="10"/>
      <c r="WJK10" s="10"/>
      <c r="WJL10" s="10"/>
      <c r="WJM10" s="10"/>
      <c r="WJN10" s="10"/>
      <c r="WJO10" s="10"/>
      <c r="WJP10" s="10"/>
      <c r="WJQ10" s="10"/>
      <c r="WJR10" s="10"/>
      <c r="WJS10" s="10"/>
      <c r="WJT10" s="10"/>
      <c r="WJU10" s="10"/>
      <c r="WJV10" s="10"/>
      <c r="WJW10" s="10"/>
      <c r="WJX10" s="10"/>
      <c r="WJY10" s="10"/>
      <c r="WJZ10" s="10"/>
      <c r="WKA10" s="10"/>
      <c r="WKB10" s="10"/>
      <c r="WKC10" s="10"/>
      <c r="WKD10" s="10"/>
      <c r="WKE10" s="10"/>
      <c r="WKF10" s="10"/>
      <c r="WKG10" s="10"/>
      <c r="WKH10" s="10"/>
      <c r="WKI10" s="10"/>
      <c r="WKJ10" s="10"/>
      <c r="WKK10" s="10"/>
      <c r="WKL10" s="10"/>
      <c r="WKM10" s="10"/>
      <c r="WKN10" s="10"/>
      <c r="WKO10" s="10"/>
      <c r="WKP10" s="10"/>
      <c r="WKQ10" s="10"/>
      <c r="WKR10" s="10"/>
      <c r="WKS10" s="10"/>
      <c r="WKT10" s="10"/>
      <c r="WKU10" s="10"/>
      <c r="WKV10" s="10"/>
      <c r="WKW10" s="10"/>
      <c r="WKX10" s="10"/>
      <c r="WKY10" s="10"/>
      <c r="WKZ10" s="10"/>
      <c r="WLA10" s="10"/>
      <c r="WLB10" s="10"/>
      <c r="WLC10" s="10"/>
      <c r="WLD10" s="10"/>
      <c r="WLE10" s="10"/>
      <c r="WLF10" s="10"/>
      <c r="WLG10" s="10"/>
      <c r="WLH10" s="10"/>
      <c r="WLI10" s="10"/>
      <c r="WLJ10" s="10"/>
      <c r="WLK10" s="10"/>
      <c r="WLL10" s="10"/>
      <c r="WLM10" s="10"/>
      <c r="WLN10" s="10"/>
      <c r="WLO10" s="10"/>
      <c r="WLP10" s="10"/>
      <c r="WLQ10" s="10"/>
      <c r="WLR10" s="10"/>
      <c r="WLS10" s="10"/>
      <c r="WLT10" s="10"/>
      <c r="WLU10" s="10"/>
      <c r="WLV10" s="10"/>
      <c r="WLW10" s="10"/>
      <c r="WLX10" s="10"/>
      <c r="WLY10" s="10"/>
      <c r="WLZ10" s="10"/>
      <c r="WMA10" s="10"/>
      <c r="WMB10" s="10"/>
      <c r="WMC10" s="10"/>
      <c r="WMD10" s="10"/>
      <c r="WME10" s="10"/>
      <c r="WMF10" s="10"/>
      <c r="WMG10" s="10"/>
      <c r="WMH10" s="10"/>
      <c r="WMI10" s="10"/>
      <c r="WMJ10" s="10"/>
      <c r="WMK10" s="10"/>
      <c r="WML10" s="10"/>
      <c r="WMM10" s="10"/>
      <c r="WMN10" s="10"/>
      <c r="WMO10" s="10"/>
      <c r="WMP10" s="10"/>
      <c r="WMQ10" s="10"/>
      <c r="WMR10" s="10"/>
      <c r="WMS10" s="10"/>
      <c r="WMT10" s="10"/>
      <c r="WMU10" s="10"/>
      <c r="WMV10" s="10"/>
      <c r="WMW10" s="10"/>
      <c r="WMX10" s="10"/>
      <c r="WMY10" s="10"/>
      <c r="WMZ10" s="10"/>
      <c r="WNA10" s="10"/>
      <c r="WNB10" s="10"/>
      <c r="WNC10" s="10"/>
      <c r="WND10" s="10"/>
      <c r="WNE10" s="10"/>
      <c r="WNF10" s="10"/>
      <c r="WNG10" s="10"/>
      <c r="WNH10" s="10"/>
      <c r="WNI10" s="10"/>
      <c r="WNJ10" s="10"/>
      <c r="WNK10" s="10"/>
      <c r="WNL10" s="10"/>
      <c r="WNM10" s="10"/>
      <c r="WNN10" s="10"/>
      <c r="WNO10" s="10"/>
      <c r="WNP10" s="10"/>
      <c r="WNQ10" s="10"/>
      <c r="WNR10" s="10"/>
      <c r="WNS10" s="10"/>
      <c r="WNT10" s="10"/>
      <c r="WNU10" s="10"/>
      <c r="WNV10" s="10"/>
      <c r="WNW10" s="10"/>
      <c r="WNX10" s="10"/>
      <c r="WNY10" s="10"/>
      <c r="WNZ10" s="10"/>
      <c r="WOA10" s="10"/>
      <c r="WOB10" s="10"/>
      <c r="WOC10" s="10"/>
      <c r="WOD10" s="10"/>
      <c r="WOE10" s="10"/>
      <c r="WOF10" s="10"/>
      <c r="WOG10" s="10"/>
      <c r="WOH10" s="10"/>
      <c r="WOI10" s="10"/>
      <c r="WOJ10" s="10"/>
      <c r="WOK10" s="10"/>
      <c r="WOL10" s="10"/>
      <c r="WOM10" s="10"/>
      <c r="WON10" s="10"/>
      <c r="WOO10" s="10"/>
      <c r="WOP10" s="10"/>
      <c r="WOQ10" s="10"/>
      <c r="WOR10" s="10"/>
      <c r="WOS10" s="10"/>
      <c r="WOT10" s="10"/>
      <c r="WOU10" s="10"/>
      <c r="WOV10" s="10"/>
      <c r="WOW10" s="10"/>
      <c r="WOX10" s="10"/>
      <c r="WOY10" s="10"/>
      <c r="WOZ10" s="10"/>
      <c r="WPA10" s="10"/>
      <c r="WPB10" s="10"/>
      <c r="WPC10" s="10"/>
      <c r="WPD10" s="10"/>
      <c r="WPE10" s="10"/>
      <c r="WPF10" s="10"/>
      <c r="WPG10" s="10"/>
      <c r="WPH10" s="10"/>
      <c r="WPI10" s="10"/>
      <c r="WPJ10" s="10"/>
      <c r="WPK10" s="10"/>
      <c r="WPL10" s="10"/>
      <c r="WPM10" s="10"/>
      <c r="WPN10" s="10"/>
      <c r="WPO10" s="10"/>
      <c r="WPP10" s="10"/>
      <c r="WPQ10" s="10"/>
      <c r="WPR10" s="10"/>
      <c r="WPS10" s="10"/>
      <c r="WPT10" s="10"/>
      <c r="WPU10" s="10"/>
      <c r="WPV10" s="10"/>
      <c r="WPW10" s="10"/>
      <c r="WPX10" s="10"/>
      <c r="WPY10" s="10"/>
      <c r="WPZ10" s="10"/>
      <c r="WQA10" s="10"/>
      <c r="WQB10" s="10"/>
      <c r="WQC10" s="10"/>
      <c r="WQD10" s="10"/>
      <c r="WQE10" s="10"/>
      <c r="WQF10" s="10"/>
      <c r="WQG10" s="10"/>
      <c r="WQH10" s="10"/>
      <c r="WQI10" s="10"/>
      <c r="WQJ10" s="10"/>
      <c r="WQK10" s="10"/>
      <c r="WQL10" s="10"/>
      <c r="WQM10" s="10"/>
      <c r="WQN10" s="10"/>
      <c r="WQO10" s="10"/>
      <c r="WQP10" s="10"/>
      <c r="WQQ10" s="10"/>
      <c r="WQR10" s="10"/>
      <c r="WQS10" s="10"/>
      <c r="WQT10" s="10"/>
      <c r="WQU10" s="10"/>
      <c r="WQV10" s="10"/>
      <c r="WQW10" s="10"/>
      <c r="WQX10" s="10"/>
      <c r="WQY10" s="10"/>
      <c r="WQZ10" s="10"/>
      <c r="WRA10" s="10"/>
      <c r="WRB10" s="10"/>
      <c r="WRC10" s="10"/>
      <c r="WRD10" s="10"/>
      <c r="WRE10" s="10"/>
      <c r="WRF10" s="10"/>
      <c r="WRG10" s="10"/>
      <c r="WRH10" s="10"/>
      <c r="WRI10" s="10"/>
      <c r="WRJ10" s="10"/>
      <c r="WRK10" s="10"/>
      <c r="WRL10" s="10"/>
      <c r="WRM10" s="10"/>
      <c r="WRN10" s="10"/>
      <c r="WRO10" s="10"/>
      <c r="WRP10" s="10"/>
      <c r="WRQ10" s="10"/>
      <c r="WRR10" s="10"/>
      <c r="WRS10" s="10"/>
      <c r="WRT10" s="10"/>
      <c r="WRU10" s="10"/>
      <c r="WRV10" s="10"/>
      <c r="WRW10" s="10"/>
      <c r="WRX10" s="10"/>
      <c r="WRY10" s="10"/>
      <c r="WRZ10" s="10"/>
      <c r="WSA10" s="10"/>
      <c r="WSB10" s="10"/>
      <c r="WSC10" s="10"/>
      <c r="WSD10" s="10"/>
      <c r="WSE10" s="10"/>
      <c r="WSF10" s="10"/>
      <c r="WSG10" s="10"/>
      <c r="WSH10" s="10"/>
      <c r="WSI10" s="10"/>
      <c r="WSJ10" s="10"/>
      <c r="WSK10" s="10"/>
      <c r="WSL10" s="10"/>
      <c r="WSM10" s="10"/>
      <c r="WSN10" s="10"/>
      <c r="WSO10" s="10"/>
      <c r="WSP10" s="10"/>
      <c r="WSQ10" s="10"/>
      <c r="WSR10" s="10"/>
      <c r="WSS10" s="10"/>
      <c r="WST10" s="10"/>
      <c r="WSU10" s="10"/>
      <c r="WSV10" s="10"/>
      <c r="WSW10" s="10"/>
      <c r="WSX10" s="10"/>
      <c r="WSY10" s="10"/>
      <c r="WSZ10" s="10"/>
      <c r="WTA10" s="10"/>
      <c r="WTB10" s="10"/>
      <c r="WTC10" s="10"/>
      <c r="WTD10" s="10"/>
      <c r="WTE10" s="10"/>
      <c r="WTF10" s="10"/>
      <c r="WTG10" s="10"/>
      <c r="WTH10" s="10"/>
      <c r="WTI10" s="10"/>
      <c r="WTJ10" s="10"/>
      <c r="WTK10" s="10"/>
      <c r="WTL10" s="10"/>
      <c r="WTM10" s="10"/>
      <c r="WTN10" s="10"/>
      <c r="WTO10" s="10"/>
      <c r="WTP10" s="10"/>
      <c r="WTQ10" s="10"/>
      <c r="WTR10" s="10"/>
      <c r="WTS10" s="10"/>
      <c r="WTT10" s="10"/>
      <c r="WTU10" s="10"/>
      <c r="WTV10" s="10"/>
      <c r="WTW10" s="10"/>
      <c r="WTX10" s="10"/>
      <c r="WTY10" s="10"/>
      <c r="WTZ10" s="10"/>
      <c r="WUA10" s="10"/>
      <c r="WUB10" s="10"/>
      <c r="WUC10" s="10"/>
      <c r="WUD10" s="10"/>
      <c r="WUE10" s="10"/>
      <c r="WUF10" s="10"/>
      <c r="WUG10" s="10"/>
      <c r="WUH10" s="10"/>
      <c r="WUI10" s="10"/>
      <c r="WUJ10" s="10"/>
      <c r="WUK10" s="10"/>
      <c r="WUL10" s="10"/>
      <c r="WUM10" s="10"/>
      <c r="WUN10" s="10"/>
      <c r="WUO10" s="10"/>
      <c r="WUP10" s="10"/>
      <c r="WUQ10" s="10"/>
      <c r="WUR10" s="10"/>
      <c r="WUS10" s="10"/>
      <c r="WUT10" s="10"/>
      <c r="WUU10" s="10"/>
      <c r="WUV10" s="10"/>
      <c r="WUW10" s="10"/>
      <c r="WUX10" s="10"/>
      <c r="WUY10" s="10"/>
      <c r="WUZ10" s="10"/>
      <c r="WVA10" s="10"/>
      <c r="WVB10" s="10"/>
      <c r="WVC10" s="10"/>
      <c r="WVD10" s="10"/>
      <c r="WVE10" s="10"/>
      <c r="WVF10" s="10"/>
      <c r="WVG10" s="10"/>
      <c r="WVH10" s="10"/>
      <c r="WVI10" s="10"/>
      <c r="WVJ10" s="10"/>
      <c r="WVK10" s="10"/>
      <c r="WVL10" s="10"/>
      <c r="WVM10" s="10"/>
      <c r="WVN10" s="10"/>
      <c r="WVO10" s="10"/>
      <c r="WVP10" s="10"/>
      <c r="WVQ10" s="10"/>
      <c r="WVR10" s="10"/>
      <c r="WVS10" s="10"/>
      <c r="WVT10" s="10"/>
      <c r="WVU10" s="10"/>
      <c r="WVV10" s="10"/>
      <c r="WVW10" s="10"/>
      <c r="WVX10" s="10"/>
      <c r="WVY10" s="10"/>
      <c r="WVZ10" s="10"/>
      <c r="WWA10" s="10"/>
      <c r="WWB10" s="10"/>
      <c r="WWC10" s="10"/>
      <c r="WWD10" s="10"/>
      <c r="WWE10" s="10"/>
      <c r="WWF10" s="10"/>
      <c r="WWG10" s="10"/>
      <c r="WWH10" s="10"/>
      <c r="WWI10" s="10"/>
      <c r="WWJ10" s="10"/>
      <c r="WWK10" s="10"/>
      <c r="WWL10" s="10"/>
      <c r="WWM10" s="10"/>
      <c r="WWN10" s="10"/>
      <c r="WWO10" s="10"/>
      <c r="WWP10" s="10"/>
      <c r="WWQ10" s="10"/>
      <c r="WWR10" s="10"/>
      <c r="WWS10" s="10"/>
      <c r="WWT10" s="10"/>
      <c r="WWU10" s="10"/>
      <c r="WWV10" s="10"/>
      <c r="WWW10" s="10"/>
      <c r="WWX10" s="10"/>
      <c r="WWY10" s="10"/>
      <c r="WWZ10" s="10"/>
      <c r="WXA10" s="10"/>
      <c r="WXB10" s="10"/>
      <c r="WXC10" s="10"/>
      <c r="WXD10" s="10"/>
      <c r="WXE10" s="10"/>
      <c r="WXF10" s="10"/>
      <c r="WXG10" s="10"/>
      <c r="WXH10" s="10"/>
      <c r="WXI10" s="10"/>
      <c r="WXJ10" s="10"/>
      <c r="WXK10" s="10"/>
      <c r="WXL10" s="10"/>
      <c r="WXM10" s="10"/>
      <c r="WXN10" s="10"/>
      <c r="WXO10" s="10"/>
      <c r="WXP10" s="10"/>
      <c r="WXQ10" s="10"/>
      <c r="WXR10" s="10"/>
      <c r="WXS10" s="10"/>
      <c r="WXT10" s="10"/>
      <c r="WXU10" s="10"/>
      <c r="WXV10" s="10"/>
      <c r="WXW10" s="10"/>
      <c r="WXX10" s="10"/>
      <c r="WXY10" s="10"/>
      <c r="WXZ10" s="10"/>
      <c r="WYA10" s="10"/>
      <c r="WYB10" s="10"/>
      <c r="WYC10" s="10"/>
      <c r="WYD10" s="10"/>
      <c r="WYE10" s="10"/>
      <c r="WYF10" s="10"/>
      <c r="WYG10" s="10"/>
      <c r="WYH10" s="10"/>
      <c r="WYI10" s="10"/>
      <c r="WYJ10" s="10"/>
      <c r="WYK10" s="10"/>
      <c r="WYL10" s="10"/>
      <c r="WYM10" s="10"/>
      <c r="WYN10" s="10"/>
      <c r="WYO10" s="10"/>
      <c r="WYP10" s="10"/>
      <c r="WYQ10" s="10"/>
      <c r="WYR10" s="10"/>
      <c r="WYS10" s="10"/>
      <c r="WYT10" s="10"/>
      <c r="WYU10" s="10"/>
      <c r="WYV10" s="10"/>
      <c r="WYW10" s="10"/>
      <c r="WYX10" s="10"/>
      <c r="WYY10" s="10"/>
      <c r="WYZ10" s="10"/>
      <c r="WZA10" s="10"/>
      <c r="WZB10" s="10"/>
      <c r="WZC10" s="10"/>
      <c r="WZD10" s="10"/>
      <c r="WZE10" s="10"/>
      <c r="WZF10" s="10"/>
      <c r="WZG10" s="10"/>
      <c r="WZH10" s="10"/>
      <c r="WZI10" s="10"/>
      <c r="WZJ10" s="10"/>
      <c r="WZK10" s="10"/>
      <c r="WZL10" s="10"/>
      <c r="WZM10" s="10"/>
      <c r="WZN10" s="10"/>
      <c r="WZO10" s="10"/>
      <c r="WZP10" s="10"/>
      <c r="WZQ10" s="10"/>
      <c r="WZR10" s="10"/>
      <c r="WZS10" s="10"/>
      <c r="WZT10" s="10"/>
      <c r="WZU10" s="10"/>
      <c r="WZV10" s="10"/>
      <c r="WZW10" s="10"/>
      <c r="WZX10" s="10"/>
      <c r="WZY10" s="10"/>
      <c r="WZZ10" s="10"/>
      <c r="XAA10" s="10"/>
      <c r="XAB10" s="10"/>
      <c r="XAC10" s="10"/>
      <c r="XAD10" s="10"/>
      <c r="XAE10" s="10"/>
      <c r="XAF10" s="10"/>
      <c r="XAG10" s="10"/>
      <c r="XAH10" s="10"/>
      <c r="XAI10" s="10"/>
      <c r="XAJ10" s="10"/>
      <c r="XAK10" s="10"/>
      <c r="XAL10" s="10"/>
      <c r="XAM10" s="10"/>
      <c r="XAN10" s="10"/>
      <c r="XAO10" s="10"/>
      <c r="XAP10" s="10"/>
      <c r="XAQ10" s="10"/>
      <c r="XAR10" s="10"/>
      <c r="XAS10" s="10"/>
      <c r="XAT10" s="10"/>
      <c r="XAU10" s="10"/>
      <c r="XAV10" s="10"/>
      <c r="XAW10" s="10"/>
      <c r="XAX10" s="10"/>
      <c r="XAY10" s="10"/>
      <c r="XAZ10" s="10"/>
      <c r="XBA10" s="10"/>
      <c r="XBB10" s="10"/>
      <c r="XBC10" s="10"/>
      <c r="XBD10" s="10"/>
      <c r="XBE10" s="10"/>
      <c r="XBF10" s="10"/>
      <c r="XBG10" s="10"/>
      <c r="XBH10" s="10"/>
      <c r="XBI10" s="10"/>
      <c r="XBJ10" s="10"/>
      <c r="XBK10" s="10"/>
      <c r="XBL10" s="10"/>
      <c r="XBM10" s="10"/>
      <c r="XBN10" s="10"/>
      <c r="XBO10" s="10"/>
      <c r="XBP10" s="10"/>
      <c r="XBQ10" s="10"/>
      <c r="XBR10" s="10"/>
      <c r="XBS10" s="10"/>
      <c r="XBT10" s="10"/>
      <c r="XBU10" s="10"/>
      <c r="XBV10" s="10"/>
      <c r="XBW10" s="10"/>
      <c r="XBX10" s="10"/>
      <c r="XBY10" s="10"/>
      <c r="XBZ10" s="10"/>
      <c r="XCA10" s="10"/>
      <c r="XCB10" s="10"/>
      <c r="XCC10" s="10"/>
      <c r="XCD10" s="10"/>
      <c r="XCE10" s="10"/>
      <c r="XCF10" s="10"/>
      <c r="XCG10" s="10"/>
      <c r="XCH10" s="10"/>
      <c r="XCI10" s="10"/>
      <c r="XCJ10" s="10"/>
      <c r="XCK10" s="10"/>
      <c r="XCL10" s="10"/>
      <c r="XCM10" s="10"/>
      <c r="XCN10" s="10"/>
      <c r="XCO10" s="10"/>
      <c r="XCP10" s="10"/>
      <c r="XCQ10" s="10"/>
      <c r="XCR10" s="10"/>
      <c r="XCS10" s="10"/>
      <c r="XCT10" s="10"/>
      <c r="XCU10" s="10"/>
      <c r="XCV10" s="10"/>
      <c r="XCW10" s="10"/>
      <c r="XCX10" s="10"/>
      <c r="XCY10" s="10"/>
      <c r="XCZ10" s="10"/>
      <c r="XDA10" s="10"/>
      <c r="XDB10" s="10"/>
      <c r="XDC10" s="10"/>
      <c r="XDD10" s="10"/>
      <c r="XDE10" s="10"/>
      <c r="XDF10" s="10"/>
      <c r="XDG10" s="10"/>
      <c r="XDH10" s="10"/>
      <c r="XDI10" s="10"/>
      <c r="XDJ10" s="10"/>
      <c r="XDK10" s="10"/>
      <c r="XDL10" s="10"/>
      <c r="XDM10" s="10"/>
      <c r="XDN10" s="10"/>
      <c r="XDO10" s="10"/>
      <c r="XDP10" s="10"/>
      <c r="XDQ10" s="10"/>
    </row>
    <row r="11" customHeight="1" spans="1:8">
      <c r="A11" s="19">
        <v>5</v>
      </c>
      <c r="B11" s="25" t="s">
        <v>59</v>
      </c>
      <c r="C11" s="25">
        <v>148955</v>
      </c>
      <c r="D11" s="25" t="s">
        <v>60</v>
      </c>
      <c r="E11" s="25" t="s">
        <v>61</v>
      </c>
      <c r="F11" s="25" t="s">
        <v>62</v>
      </c>
      <c r="G11" s="16" t="s">
        <v>318</v>
      </c>
      <c r="H11" s="16" t="s">
        <v>319</v>
      </c>
    </row>
    <row r="12" customHeight="1" spans="1:8">
      <c r="A12" s="19"/>
      <c r="B12" s="25"/>
      <c r="C12" s="25">
        <v>1454</v>
      </c>
      <c r="D12" s="25" t="s">
        <v>67</v>
      </c>
      <c r="E12" s="25" t="s">
        <v>68</v>
      </c>
      <c r="F12" s="25" t="s">
        <v>62</v>
      </c>
      <c r="G12" s="16" t="s">
        <v>320</v>
      </c>
      <c r="H12" s="16"/>
    </row>
    <row r="13" customHeight="1" spans="1:8">
      <c r="A13" s="19"/>
      <c r="B13" s="25"/>
      <c r="C13" s="24">
        <v>63764</v>
      </c>
      <c r="D13" s="24" t="s">
        <v>70</v>
      </c>
      <c r="E13" s="24" t="s">
        <v>71</v>
      </c>
      <c r="F13" s="24" t="s">
        <v>72</v>
      </c>
      <c r="G13" s="16" t="s">
        <v>321</v>
      </c>
      <c r="H13" s="16"/>
    </row>
    <row r="14" s="10" customFormat="1" customHeight="1" spans="1:8">
      <c r="A14" s="19">
        <v>6</v>
      </c>
      <c r="B14" s="19" t="s">
        <v>73</v>
      </c>
      <c r="C14" s="26">
        <v>39103</v>
      </c>
      <c r="D14" s="26" t="s">
        <v>74</v>
      </c>
      <c r="E14" s="26" t="s">
        <v>75</v>
      </c>
      <c r="F14" s="19" t="s">
        <v>76</v>
      </c>
      <c r="G14" s="16" t="s">
        <v>322</v>
      </c>
      <c r="H14" s="16" t="s">
        <v>323</v>
      </c>
    </row>
    <row r="15" s="10" customFormat="1" customHeight="1" spans="1:8">
      <c r="A15" s="19"/>
      <c r="B15" s="19"/>
      <c r="C15" s="26">
        <v>174232</v>
      </c>
      <c r="D15" s="27" t="s">
        <v>74</v>
      </c>
      <c r="E15" s="26" t="s">
        <v>79</v>
      </c>
      <c r="F15" s="19" t="s">
        <v>76</v>
      </c>
      <c r="G15" s="16"/>
      <c r="H15" s="16" t="s">
        <v>324</v>
      </c>
    </row>
    <row r="16" customHeight="1" spans="1:8">
      <c r="A16" s="19">
        <v>7</v>
      </c>
      <c r="B16" s="25" t="s">
        <v>80</v>
      </c>
      <c r="C16" s="26">
        <v>164949</v>
      </c>
      <c r="D16" s="26" t="s">
        <v>81</v>
      </c>
      <c r="E16" s="27" t="s">
        <v>82</v>
      </c>
      <c r="F16" s="25" t="s">
        <v>83</v>
      </c>
      <c r="G16" s="16" t="s">
        <v>325</v>
      </c>
      <c r="H16" s="16" t="s">
        <v>326</v>
      </c>
    </row>
    <row r="17" customHeight="1" spans="1:8">
      <c r="A17" s="19"/>
      <c r="B17" s="25"/>
      <c r="C17" s="26">
        <v>75138</v>
      </c>
      <c r="D17" s="26" t="s">
        <v>81</v>
      </c>
      <c r="E17" s="26" t="s">
        <v>87</v>
      </c>
      <c r="F17" s="25" t="s">
        <v>83</v>
      </c>
      <c r="G17" s="16"/>
      <c r="H17" s="16" t="s">
        <v>327</v>
      </c>
    </row>
    <row r="18" customHeight="1" spans="1:8">
      <c r="A18" s="19"/>
      <c r="B18" s="25"/>
      <c r="C18" s="26">
        <v>84174</v>
      </c>
      <c r="D18" s="26" t="s">
        <v>88</v>
      </c>
      <c r="E18" s="26" t="s">
        <v>89</v>
      </c>
      <c r="F18" s="25" t="s">
        <v>90</v>
      </c>
      <c r="G18" s="16" t="s">
        <v>328</v>
      </c>
      <c r="H18" s="16" t="s">
        <v>329</v>
      </c>
    </row>
    <row r="19" customHeight="1" spans="1:8">
      <c r="A19" s="19"/>
      <c r="B19" s="25"/>
      <c r="C19" s="26">
        <v>166880</v>
      </c>
      <c r="D19" s="26" t="s">
        <v>91</v>
      </c>
      <c r="E19" s="26" t="s">
        <v>92</v>
      </c>
      <c r="F19" s="19" t="s">
        <v>93</v>
      </c>
      <c r="G19" s="16" t="s">
        <v>330</v>
      </c>
      <c r="H19" s="16"/>
    </row>
    <row r="20" customHeight="1" spans="1:8">
      <c r="A20" s="19"/>
      <c r="B20" s="25"/>
      <c r="C20" s="26">
        <v>21580</v>
      </c>
      <c r="D20" s="26" t="s">
        <v>94</v>
      </c>
      <c r="E20" s="26" t="s">
        <v>95</v>
      </c>
      <c r="F20" s="19" t="s">
        <v>96</v>
      </c>
      <c r="G20" s="16" t="s">
        <v>331</v>
      </c>
      <c r="H20" s="16" t="s">
        <v>332</v>
      </c>
    </row>
    <row r="21" s="11" customFormat="1" customHeight="1" spans="1:16345">
      <c r="A21" s="24">
        <v>8</v>
      </c>
      <c r="B21" s="24" t="s">
        <v>97</v>
      </c>
      <c r="C21" s="24">
        <v>171872</v>
      </c>
      <c r="D21" s="24" t="s">
        <v>98</v>
      </c>
      <c r="E21" s="24" t="s">
        <v>99</v>
      </c>
      <c r="F21" s="24" t="s">
        <v>100</v>
      </c>
      <c r="G21" s="16" t="s">
        <v>333</v>
      </c>
      <c r="H21" s="16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  <c r="ALC21" s="28"/>
      <c r="ALD21" s="28"/>
      <c r="ALE21" s="28"/>
      <c r="ALF21" s="28"/>
      <c r="ALG21" s="28"/>
      <c r="ALH21" s="28"/>
      <c r="ALI21" s="28"/>
      <c r="ALJ21" s="28"/>
      <c r="ALK21" s="28"/>
      <c r="ALL21" s="28"/>
      <c r="ALM21" s="28"/>
      <c r="ALN21" s="28"/>
      <c r="ALO21" s="28"/>
      <c r="ALP21" s="28"/>
      <c r="ALQ21" s="28"/>
      <c r="ALR21" s="28"/>
      <c r="ALS21" s="28"/>
      <c r="ALT21" s="28"/>
      <c r="ALU21" s="28"/>
      <c r="ALV21" s="28"/>
      <c r="ALW21" s="28"/>
      <c r="ALX21" s="28"/>
      <c r="ALY21" s="28"/>
      <c r="ALZ21" s="28"/>
      <c r="AMA21" s="28"/>
      <c r="AMB21" s="28"/>
      <c r="AMC21" s="28"/>
      <c r="AMD21" s="28"/>
      <c r="AME21" s="28"/>
      <c r="AMF21" s="28"/>
      <c r="AMG21" s="28"/>
      <c r="AMH21" s="28"/>
      <c r="AMI21" s="28"/>
      <c r="AMJ21" s="28"/>
      <c r="AMK21" s="28"/>
      <c r="AML21" s="28"/>
      <c r="AMM21" s="28"/>
      <c r="AMN21" s="28"/>
      <c r="AMO21" s="28"/>
      <c r="AMP21" s="28"/>
      <c r="AMQ21" s="28"/>
      <c r="AMR21" s="28"/>
      <c r="AMS21" s="28"/>
      <c r="AMT21" s="28"/>
      <c r="AMU21" s="28"/>
      <c r="AMV21" s="28"/>
      <c r="AMW21" s="28"/>
      <c r="AMX21" s="28"/>
      <c r="AMY21" s="28"/>
      <c r="AMZ21" s="28"/>
      <c r="ANA21" s="28"/>
      <c r="ANB21" s="28"/>
      <c r="ANC21" s="28"/>
      <c r="AND21" s="28"/>
      <c r="ANE21" s="28"/>
      <c r="ANF21" s="28"/>
      <c r="ANG21" s="28"/>
      <c r="ANH21" s="28"/>
      <c r="ANI21" s="28"/>
      <c r="ANJ21" s="28"/>
      <c r="ANK21" s="28"/>
      <c r="ANL21" s="28"/>
      <c r="ANM21" s="28"/>
      <c r="ANN21" s="28"/>
      <c r="ANO21" s="28"/>
      <c r="ANP21" s="28"/>
      <c r="ANQ21" s="28"/>
      <c r="ANR21" s="28"/>
      <c r="ANS21" s="28"/>
      <c r="ANT21" s="28"/>
      <c r="ANU21" s="28"/>
      <c r="ANV21" s="28"/>
      <c r="ANW21" s="28"/>
      <c r="ANX21" s="28"/>
      <c r="ANY21" s="28"/>
      <c r="ANZ21" s="28"/>
      <c r="AOA21" s="28"/>
      <c r="AOB21" s="28"/>
      <c r="AOC21" s="28"/>
      <c r="AOD21" s="28"/>
      <c r="AOE21" s="28"/>
      <c r="AOF21" s="28"/>
      <c r="AOG21" s="28"/>
      <c r="AOH21" s="28"/>
      <c r="AOI21" s="28"/>
      <c r="AOJ21" s="28"/>
      <c r="AOK21" s="28"/>
      <c r="AOL21" s="28"/>
      <c r="AOM21" s="28"/>
      <c r="AON21" s="28"/>
      <c r="AOO21" s="28"/>
      <c r="AOP21" s="28"/>
      <c r="AOQ21" s="28"/>
      <c r="AOR21" s="28"/>
      <c r="AOS21" s="28"/>
      <c r="AOT21" s="28"/>
      <c r="AOU21" s="28"/>
      <c r="AOV21" s="28"/>
      <c r="AOW21" s="28"/>
      <c r="AOX21" s="28"/>
      <c r="AOY21" s="28"/>
      <c r="AOZ21" s="28"/>
      <c r="APA21" s="28"/>
      <c r="APB21" s="28"/>
      <c r="APC21" s="28"/>
      <c r="APD21" s="28"/>
      <c r="APE21" s="28"/>
      <c r="APF21" s="28"/>
      <c r="APG21" s="28"/>
      <c r="APH21" s="28"/>
      <c r="API21" s="28"/>
      <c r="APJ21" s="28"/>
      <c r="APK21" s="28"/>
      <c r="APL21" s="28"/>
      <c r="APM21" s="28"/>
      <c r="APN21" s="28"/>
      <c r="APO21" s="28"/>
      <c r="APP21" s="28"/>
      <c r="APQ21" s="28"/>
      <c r="APR21" s="28"/>
      <c r="APS21" s="28"/>
      <c r="APT21" s="28"/>
      <c r="APU21" s="28"/>
      <c r="APV21" s="28"/>
      <c r="APW21" s="28"/>
      <c r="APX21" s="28"/>
      <c r="APY21" s="28"/>
      <c r="APZ21" s="28"/>
      <c r="AQA21" s="28"/>
      <c r="AQB21" s="28"/>
      <c r="AQC21" s="28"/>
      <c r="AQD21" s="28"/>
      <c r="AQE21" s="28"/>
      <c r="AQF21" s="28"/>
      <c r="AQG21" s="28"/>
      <c r="AQH21" s="28"/>
      <c r="AQI21" s="28"/>
      <c r="AQJ21" s="28"/>
      <c r="AQK21" s="28"/>
      <c r="AQL21" s="28"/>
      <c r="AQM21" s="28"/>
      <c r="AQN21" s="28"/>
      <c r="AQO21" s="28"/>
      <c r="AQP21" s="28"/>
      <c r="AQQ21" s="28"/>
      <c r="AQR21" s="28"/>
      <c r="AQS21" s="28"/>
      <c r="AQT21" s="28"/>
      <c r="AQU21" s="28"/>
      <c r="AQV21" s="28"/>
      <c r="AQW21" s="28"/>
      <c r="AQX21" s="28"/>
      <c r="AQY21" s="28"/>
      <c r="AQZ21" s="28"/>
      <c r="ARA21" s="28"/>
      <c r="ARB21" s="28"/>
      <c r="ARC21" s="28"/>
      <c r="ARD21" s="28"/>
      <c r="ARE21" s="28"/>
      <c r="ARF21" s="28"/>
      <c r="ARG21" s="28"/>
      <c r="ARH21" s="28"/>
      <c r="ARI21" s="28"/>
      <c r="ARJ21" s="28"/>
      <c r="ARK21" s="28"/>
      <c r="ARL21" s="28"/>
      <c r="ARM21" s="28"/>
      <c r="ARN21" s="28"/>
      <c r="ARO21" s="28"/>
      <c r="ARP21" s="28"/>
      <c r="ARQ21" s="28"/>
      <c r="ARR21" s="28"/>
      <c r="ARS21" s="28"/>
      <c r="ART21" s="28"/>
      <c r="ARU21" s="28"/>
      <c r="ARV21" s="28"/>
      <c r="ARW21" s="28"/>
      <c r="ARX21" s="28"/>
      <c r="ARY21" s="28"/>
      <c r="ARZ21" s="28"/>
      <c r="ASA21" s="28"/>
      <c r="ASB21" s="28"/>
      <c r="ASC21" s="28"/>
      <c r="ASD21" s="28"/>
      <c r="ASE21" s="28"/>
      <c r="ASF21" s="28"/>
      <c r="ASG21" s="28"/>
      <c r="ASH21" s="28"/>
      <c r="ASI21" s="28"/>
      <c r="ASJ21" s="28"/>
      <c r="ASK21" s="28"/>
      <c r="ASL21" s="28"/>
      <c r="ASM21" s="28"/>
      <c r="ASN21" s="28"/>
      <c r="ASO21" s="28"/>
      <c r="ASP21" s="28"/>
      <c r="ASQ21" s="28"/>
      <c r="ASR21" s="28"/>
      <c r="ASS21" s="28"/>
      <c r="AST21" s="28"/>
      <c r="ASU21" s="28"/>
      <c r="ASV21" s="28"/>
      <c r="ASW21" s="28"/>
      <c r="ASX21" s="28"/>
      <c r="ASY21" s="28"/>
      <c r="ASZ21" s="28"/>
      <c r="ATA21" s="28"/>
      <c r="ATB21" s="28"/>
      <c r="ATC21" s="28"/>
      <c r="ATD21" s="28"/>
      <c r="ATE21" s="28"/>
      <c r="ATF21" s="28"/>
      <c r="ATG21" s="28"/>
      <c r="ATH21" s="28"/>
      <c r="ATI21" s="28"/>
      <c r="ATJ21" s="28"/>
      <c r="ATK21" s="28"/>
      <c r="ATL21" s="28"/>
      <c r="ATM21" s="28"/>
      <c r="ATN21" s="28"/>
      <c r="ATO21" s="28"/>
      <c r="ATP21" s="28"/>
      <c r="ATQ21" s="28"/>
      <c r="ATR21" s="28"/>
      <c r="ATS21" s="28"/>
      <c r="ATT21" s="28"/>
      <c r="ATU21" s="28"/>
      <c r="ATV21" s="28"/>
      <c r="ATW21" s="28"/>
      <c r="ATX21" s="28"/>
      <c r="ATY21" s="28"/>
      <c r="ATZ21" s="28"/>
      <c r="AUA21" s="28"/>
      <c r="AUB21" s="28"/>
      <c r="AUC21" s="28"/>
      <c r="AUD21" s="28"/>
      <c r="AUE21" s="28"/>
      <c r="AUF21" s="28"/>
      <c r="AUG21" s="28"/>
      <c r="AUH21" s="28"/>
      <c r="AUI21" s="28"/>
      <c r="AUJ21" s="28"/>
      <c r="AUK21" s="28"/>
      <c r="AUL21" s="28"/>
      <c r="AUM21" s="28"/>
      <c r="AUN21" s="28"/>
      <c r="AUO21" s="28"/>
      <c r="AUP21" s="28"/>
      <c r="AUQ21" s="28"/>
      <c r="AUR21" s="28"/>
      <c r="AUS21" s="28"/>
      <c r="AUT21" s="28"/>
      <c r="AUU21" s="28"/>
      <c r="AUV21" s="28"/>
      <c r="AUW21" s="28"/>
      <c r="AUX21" s="28"/>
      <c r="AUY21" s="28"/>
      <c r="AUZ21" s="28"/>
      <c r="AVA21" s="28"/>
      <c r="AVB21" s="28"/>
      <c r="AVC21" s="28"/>
      <c r="AVD21" s="28"/>
      <c r="AVE21" s="28"/>
      <c r="AVF21" s="28"/>
      <c r="AVG21" s="28"/>
      <c r="AVH21" s="28"/>
      <c r="AVI21" s="28"/>
      <c r="AVJ21" s="28"/>
      <c r="AVK21" s="28"/>
      <c r="AVL21" s="28"/>
      <c r="AVM21" s="28"/>
      <c r="AVN21" s="28"/>
      <c r="AVO21" s="28"/>
      <c r="AVP21" s="28"/>
      <c r="AVQ21" s="28"/>
      <c r="AVR21" s="28"/>
      <c r="AVS21" s="28"/>
      <c r="AVT21" s="28"/>
      <c r="AVU21" s="28"/>
      <c r="AVV21" s="28"/>
      <c r="AVW21" s="28"/>
      <c r="AVX21" s="28"/>
      <c r="AVY21" s="28"/>
      <c r="AVZ21" s="28"/>
      <c r="AWA21" s="28"/>
      <c r="AWB21" s="28"/>
      <c r="AWC21" s="28"/>
      <c r="AWD21" s="28"/>
      <c r="AWE21" s="28"/>
      <c r="AWF21" s="28"/>
      <c r="AWG21" s="28"/>
      <c r="AWH21" s="28"/>
      <c r="AWI21" s="28"/>
      <c r="AWJ21" s="28"/>
      <c r="AWK21" s="28"/>
      <c r="AWL21" s="28"/>
      <c r="AWM21" s="28"/>
      <c r="AWN21" s="28"/>
      <c r="AWO21" s="28"/>
      <c r="AWP21" s="28"/>
      <c r="AWQ21" s="28"/>
      <c r="AWR21" s="28"/>
      <c r="AWS21" s="28"/>
      <c r="AWT21" s="28"/>
      <c r="AWU21" s="28"/>
      <c r="AWV21" s="28"/>
      <c r="AWW21" s="28"/>
      <c r="AWX21" s="28"/>
      <c r="AWY21" s="28"/>
      <c r="AWZ21" s="28"/>
      <c r="AXA21" s="28"/>
      <c r="AXB21" s="28"/>
      <c r="AXC21" s="28"/>
      <c r="AXD21" s="28"/>
      <c r="AXE21" s="28"/>
      <c r="AXF21" s="28"/>
      <c r="AXG21" s="28"/>
      <c r="AXH21" s="28"/>
      <c r="AXI21" s="28"/>
      <c r="AXJ21" s="28"/>
      <c r="AXK21" s="28"/>
      <c r="AXL21" s="28"/>
      <c r="AXM21" s="28"/>
      <c r="AXN21" s="28"/>
      <c r="AXO21" s="28"/>
      <c r="AXP21" s="28"/>
      <c r="AXQ21" s="28"/>
      <c r="AXR21" s="28"/>
      <c r="AXS21" s="28"/>
      <c r="AXT21" s="28"/>
      <c r="AXU21" s="28"/>
      <c r="AXV21" s="28"/>
      <c r="AXW21" s="28"/>
      <c r="AXX21" s="28"/>
      <c r="AXY21" s="28"/>
      <c r="AXZ21" s="28"/>
      <c r="AYA21" s="28"/>
      <c r="AYB21" s="28"/>
      <c r="AYC21" s="28"/>
      <c r="AYD21" s="28"/>
      <c r="AYE21" s="28"/>
      <c r="AYF21" s="28"/>
      <c r="AYG21" s="28"/>
      <c r="AYH21" s="28"/>
      <c r="AYI21" s="28"/>
      <c r="AYJ21" s="28"/>
      <c r="AYK21" s="28"/>
      <c r="AYL21" s="28"/>
      <c r="AYM21" s="28"/>
      <c r="AYN21" s="28"/>
      <c r="AYO21" s="28"/>
      <c r="AYP21" s="28"/>
      <c r="AYQ21" s="28"/>
      <c r="AYR21" s="28"/>
      <c r="AYS21" s="28"/>
      <c r="AYT21" s="28"/>
      <c r="AYU21" s="28"/>
      <c r="AYV21" s="28"/>
      <c r="AYW21" s="28"/>
      <c r="AYX21" s="28"/>
      <c r="AYY21" s="28"/>
      <c r="AYZ21" s="28"/>
      <c r="AZA21" s="28"/>
      <c r="AZB21" s="28"/>
      <c r="AZC21" s="28"/>
      <c r="AZD21" s="28"/>
      <c r="AZE21" s="28"/>
      <c r="AZF21" s="28"/>
      <c r="AZG21" s="28"/>
      <c r="AZH21" s="28"/>
      <c r="AZI21" s="28"/>
      <c r="AZJ21" s="28"/>
      <c r="AZK21" s="28"/>
      <c r="AZL21" s="28"/>
      <c r="AZM21" s="28"/>
      <c r="AZN21" s="28"/>
      <c r="AZO21" s="28"/>
      <c r="AZP21" s="28"/>
      <c r="AZQ21" s="28"/>
      <c r="AZR21" s="28"/>
      <c r="AZS21" s="28"/>
      <c r="AZT21" s="28"/>
      <c r="AZU21" s="28"/>
      <c r="AZV21" s="28"/>
      <c r="AZW21" s="28"/>
      <c r="AZX21" s="28"/>
      <c r="AZY21" s="28"/>
      <c r="AZZ21" s="28"/>
      <c r="BAA21" s="28"/>
      <c r="BAB21" s="28"/>
      <c r="BAC21" s="28"/>
      <c r="BAD21" s="28"/>
      <c r="BAE21" s="28"/>
      <c r="BAF21" s="28"/>
      <c r="BAG21" s="28"/>
      <c r="BAH21" s="28"/>
      <c r="BAI21" s="28"/>
      <c r="BAJ21" s="28"/>
      <c r="BAK21" s="28"/>
      <c r="BAL21" s="28"/>
      <c r="BAM21" s="28"/>
      <c r="BAN21" s="28"/>
      <c r="BAO21" s="28"/>
      <c r="BAP21" s="28"/>
      <c r="BAQ21" s="28"/>
      <c r="BAR21" s="28"/>
      <c r="BAS21" s="28"/>
      <c r="BAT21" s="28"/>
      <c r="BAU21" s="28"/>
      <c r="BAV21" s="28"/>
      <c r="BAW21" s="28"/>
      <c r="BAX21" s="28"/>
      <c r="BAY21" s="28"/>
      <c r="BAZ21" s="28"/>
      <c r="BBA21" s="28"/>
      <c r="BBB21" s="28"/>
      <c r="BBC21" s="28"/>
      <c r="BBD21" s="28"/>
      <c r="BBE21" s="28"/>
      <c r="BBF21" s="28"/>
      <c r="BBG21" s="28"/>
      <c r="BBH21" s="28"/>
      <c r="BBI21" s="28"/>
      <c r="BBJ21" s="28"/>
      <c r="BBK21" s="28"/>
      <c r="BBL21" s="28"/>
      <c r="BBM21" s="28"/>
      <c r="BBN21" s="28"/>
      <c r="BBO21" s="28"/>
      <c r="BBP21" s="28"/>
      <c r="BBQ21" s="28"/>
      <c r="BBR21" s="28"/>
      <c r="BBS21" s="28"/>
      <c r="BBT21" s="28"/>
      <c r="BBU21" s="28"/>
      <c r="BBV21" s="28"/>
      <c r="BBW21" s="28"/>
      <c r="BBX21" s="28"/>
      <c r="BBY21" s="28"/>
      <c r="BBZ21" s="28"/>
      <c r="BCA21" s="28"/>
      <c r="BCB21" s="28"/>
      <c r="BCC21" s="28"/>
      <c r="BCD21" s="28"/>
      <c r="BCE21" s="28"/>
      <c r="BCF21" s="28"/>
      <c r="BCG21" s="28"/>
      <c r="BCH21" s="28"/>
      <c r="BCI21" s="28"/>
      <c r="BCJ21" s="28"/>
      <c r="BCK21" s="28"/>
      <c r="BCL21" s="28"/>
      <c r="BCM21" s="28"/>
      <c r="BCN21" s="28"/>
      <c r="BCO21" s="28"/>
      <c r="BCP21" s="28"/>
      <c r="BCQ21" s="28"/>
      <c r="BCR21" s="28"/>
      <c r="BCS21" s="28"/>
      <c r="BCT21" s="28"/>
      <c r="BCU21" s="28"/>
      <c r="BCV21" s="28"/>
      <c r="BCW21" s="28"/>
      <c r="BCX21" s="28"/>
      <c r="BCY21" s="28"/>
      <c r="BCZ21" s="28"/>
      <c r="BDA21" s="28"/>
      <c r="BDB21" s="28"/>
      <c r="BDC21" s="28"/>
      <c r="BDD21" s="28"/>
      <c r="BDE21" s="28"/>
      <c r="BDF21" s="28"/>
      <c r="BDG21" s="28"/>
      <c r="BDH21" s="28"/>
      <c r="BDI21" s="28"/>
      <c r="BDJ21" s="28"/>
      <c r="BDK21" s="28"/>
      <c r="BDL21" s="28"/>
      <c r="BDM21" s="28"/>
      <c r="BDN21" s="28"/>
      <c r="BDO21" s="28"/>
      <c r="BDP21" s="28"/>
      <c r="BDQ21" s="28"/>
      <c r="BDR21" s="28"/>
      <c r="BDS21" s="28"/>
      <c r="BDT21" s="28"/>
      <c r="BDU21" s="28"/>
      <c r="BDV21" s="28"/>
      <c r="BDW21" s="28"/>
      <c r="BDX21" s="28"/>
      <c r="BDY21" s="28"/>
      <c r="BDZ21" s="28"/>
      <c r="BEA21" s="28"/>
      <c r="BEB21" s="28"/>
      <c r="BEC21" s="28"/>
      <c r="BED21" s="28"/>
      <c r="BEE21" s="28"/>
      <c r="BEF21" s="28"/>
      <c r="BEG21" s="28"/>
      <c r="BEH21" s="28"/>
      <c r="BEI21" s="28"/>
      <c r="BEJ21" s="28"/>
      <c r="BEK21" s="28"/>
      <c r="BEL21" s="28"/>
      <c r="BEM21" s="28"/>
      <c r="BEN21" s="28"/>
      <c r="BEO21" s="28"/>
      <c r="BEP21" s="28"/>
      <c r="BEQ21" s="28"/>
      <c r="BER21" s="28"/>
      <c r="BES21" s="28"/>
      <c r="BET21" s="28"/>
      <c r="BEU21" s="28"/>
      <c r="BEV21" s="28"/>
      <c r="BEW21" s="28"/>
      <c r="BEX21" s="28"/>
      <c r="BEY21" s="28"/>
      <c r="BEZ21" s="28"/>
      <c r="BFA21" s="28"/>
      <c r="BFB21" s="28"/>
      <c r="BFC21" s="28"/>
      <c r="BFD21" s="28"/>
      <c r="BFE21" s="28"/>
      <c r="BFF21" s="28"/>
      <c r="BFG21" s="28"/>
      <c r="BFH21" s="28"/>
      <c r="BFI21" s="28"/>
      <c r="BFJ21" s="28"/>
      <c r="BFK21" s="28"/>
      <c r="BFL21" s="28"/>
      <c r="BFM21" s="28"/>
      <c r="BFN21" s="28"/>
      <c r="BFO21" s="28"/>
      <c r="BFP21" s="28"/>
      <c r="BFQ21" s="28"/>
      <c r="BFR21" s="28"/>
      <c r="BFS21" s="28"/>
      <c r="BFT21" s="28"/>
      <c r="BFU21" s="28"/>
      <c r="BFV21" s="28"/>
      <c r="BFW21" s="28"/>
      <c r="BFX21" s="28"/>
      <c r="BFY21" s="28"/>
      <c r="BFZ21" s="28"/>
      <c r="BGA21" s="28"/>
      <c r="BGB21" s="28"/>
      <c r="BGC21" s="28"/>
      <c r="BGD21" s="28"/>
      <c r="BGE21" s="28"/>
      <c r="BGF21" s="28"/>
      <c r="BGG21" s="28"/>
      <c r="BGH21" s="28"/>
      <c r="BGI21" s="28"/>
      <c r="BGJ21" s="28"/>
      <c r="BGK21" s="28"/>
      <c r="BGL21" s="28"/>
      <c r="BGM21" s="28"/>
      <c r="BGN21" s="28"/>
      <c r="BGO21" s="28"/>
      <c r="BGP21" s="28"/>
      <c r="BGQ21" s="28"/>
      <c r="BGR21" s="28"/>
      <c r="BGS21" s="28"/>
      <c r="BGT21" s="28"/>
      <c r="BGU21" s="28"/>
      <c r="BGV21" s="28"/>
      <c r="BGW21" s="28"/>
      <c r="BGX21" s="28"/>
      <c r="BGY21" s="28"/>
      <c r="BGZ21" s="28"/>
      <c r="BHA21" s="28"/>
      <c r="BHB21" s="28"/>
      <c r="BHC21" s="28"/>
      <c r="BHD21" s="28"/>
      <c r="BHE21" s="28"/>
      <c r="BHF21" s="28"/>
      <c r="BHG21" s="28"/>
      <c r="BHH21" s="28"/>
      <c r="BHI21" s="28"/>
      <c r="BHJ21" s="28"/>
      <c r="BHK21" s="28"/>
      <c r="BHL21" s="28"/>
      <c r="BHM21" s="28"/>
      <c r="BHN21" s="28"/>
      <c r="BHO21" s="28"/>
      <c r="BHP21" s="28"/>
      <c r="BHQ21" s="28"/>
      <c r="BHR21" s="28"/>
      <c r="BHS21" s="28"/>
      <c r="BHT21" s="28"/>
      <c r="BHU21" s="28"/>
      <c r="BHV21" s="28"/>
      <c r="BHW21" s="28"/>
      <c r="BHX21" s="28"/>
      <c r="BHY21" s="28"/>
      <c r="BHZ21" s="28"/>
      <c r="BIA21" s="28"/>
      <c r="BIB21" s="28"/>
      <c r="BIC21" s="28"/>
      <c r="BID21" s="28"/>
      <c r="BIE21" s="28"/>
      <c r="BIF21" s="28"/>
      <c r="BIG21" s="28"/>
      <c r="BIH21" s="28"/>
      <c r="BII21" s="28"/>
      <c r="BIJ21" s="28"/>
      <c r="BIK21" s="28"/>
      <c r="BIL21" s="28"/>
      <c r="BIM21" s="28"/>
      <c r="BIN21" s="28"/>
      <c r="BIO21" s="28"/>
      <c r="BIP21" s="28"/>
      <c r="BIQ21" s="28"/>
      <c r="BIR21" s="28"/>
      <c r="BIS21" s="28"/>
      <c r="BIT21" s="28"/>
      <c r="BIU21" s="28"/>
      <c r="BIV21" s="28"/>
      <c r="BIW21" s="28"/>
      <c r="BIX21" s="28"/>
      <c r="BIY21" s="28"/>
      <c r="BIZ21" s="28"/>
      <c r="BJA21" s="28"/>
      <c r="BJB21" s="28"/>
      <c r="BJC21" s="28"/>
      <c r="BJD21" s="28"/>
      <c r="BJE21" s="28"/>
      <c r="BJF21" s="28"/>
      <c r="BJG21" s="28"/>
      <c r="BJH21" s="28"/>
      <c r="BJI21" s="28"/>
      <c r="BJJ21" s="28"/>
      <c r="BJK21" s="28"/>
      <c r="BJL21" s="28"/>
      <c r="BJM21" s="28"/>
      <c r="BJN21" s="28"/>
      <c r="BJO21" s="28"/>
      <c r="BJP21" s="28"/>
      <c r="BJQ21" s="28"/>
      <c r="BJR21" s="28"/>
      <c r="BJS21" s="28"/>
      <c r="BJT21" s="28"/>
      <c r="BJU21" s="28"/>
      <c r="BJV21" s="28"/>
      <c r="BJW21" s="28"/>
      <c r="BJX21" s="28"/>
      <c r="BJY21" s="28"/>
      <c r="BJZ21" s="28"/>
      <c r="BKA21" s="28"/>
      <c r="BKB21" s="28"/>
      <c r="BKC21" s="28"/>
      <c r="BKD21" s="28"/>
      <c r="BKE21" s="28"/>
      <c r="BKF21" s="28"/>
      <c r="BKG21" s="28"/>
      <c r="BKH21" s="28"/>
      <c r="BKI21" s="28"/>
      <c r="BKJ21" s="28"/>
      <c r="BKK21" s="28"/>
      <c r="BKL21" s="28"/>
      <c r="BKM21" s="28"/>
      <c r="BKN21" s="28"/>
      <c r="BKO21" s="28"/>
      <c r="BKP21" s="28"/>
      <c r="BKQ21" s="28"/>
      <c r="BKR21" s="28"/>
      <c r="BKS21" s="28"/>
      <c r="BKT21" s="28"/>
      <c r="BKU21" s="28"/>
      <c r="BKV21" s="28"/>
      <c r="BKW21" s="28"/>
      <c r="BKX21" s="28"/>
      <c r="BKY21" s="28"/>
      <c r="BKZ21" s="28"/>
      <c r="BLA21" s="28"/>
      <c r="BLB21" s="28"/>
      <c r="BLC21" s="28"/>
      <c r="BLD21" s="28"/>
      <c r="BLE21" s="28"/>
      <c r="BLF21" s="28"/>
      <c r="BLG21" s="28"/>
      <c r="BLH21" s="28"/>
      <c r="BLI21" s="28"/>
      <c r="BLJ21" s="28"/>
      <c r="BLK21" s="28"/>
      <c r="BLL21" s="28"/>
      <c r="BLM21" s="28"/>
      <c r="BLN21" s="28"/>
      <c r="BLO21" s="28"/>
      <c r="BLP21" s="28"/>
      <c r="BLQ21" s="28"/>
      <c r="BLR21" s="28"/>
      <c r="BLS21" s="28"/>
      <c r="BLT21" s="28"/>
      <c r="BLU21" s="28"/>
      <c r="BLV21" s="28"/>
      <c r="BLW21" s="28"/>
      <c r="BLX21" s="28"/>
      <c r="BLY21" s="28"/>
      <c r="BLZ21" s="28"/>
      <c r="BMA21" s="28"/>
      <c r="BMB21" s="28"/>
      <c r="BMC21" s="28"/>
      <c r="BMD21" s="28"/>
      <c r="BME21" s="28"/>
      <c r="BMF21" s="28"/>
      <c r="BMG21" s="28"/>
      <c r="BMH21" s="28"/>
      <c r="BMI21" s="28"/>
      <c r="BMJ21" s="28"/>
      <c r="BMK21" s="28"/>
      <c r="BML21" s="28"/>
      <c r="BMM21" s="28"/>
      <c r="BMN21" s="28"/>
      <c r="BMO21" s="28"/>
      <c r="BMP21" s="28"/>
      <c r="BMQ21" s="28"/>
      <c r="BMR21" s="28"/>
      <c r="BMS21" s="28"/>
      <c r="BMT21" s="28"/>
      <c r="BMU21" s="28"/>
      <c r="BMV21" s="28"/>
      <c r="BMW21" s="28"/>
      <c r="BMX21" s="28"/>
      <c r="BMY21" s="28"/>
      <c r="BMZ21" s="28"/>
      <c r="BNA21" s="28"/>
      <c r="BNB21" s="28"/>
      <c r="BNC21" s="28"/>
      <c r="BND21" s="28"/>
      <c r="BNE21" s="28"/>
      <c r="BNF21" s="28"/>
      <c r="BNG21" s="28"/>
      <c r="BNH21" s="28"/>
      <c r="BNI21" s="28"/>
      <c r="BNJ21" s="28"/>
      <c r="BNK21" s="28"/>
      <c r="BNL21" s="28"/>
      <c r="BNM21" s="28"/>
      <c r="BNN21" s="28"/>
      <c r="BNO21" s="28"/>
      <c r="BNP21" s="28"/>
      <c r="BNQ21" s="28"/>
      <c r="BNR21" s="28"/>
      <c r="BNS21" s="28"/>
      <c r="BNT21" s="28"/>
      <c r="BNU21" s="28"/>
      <c r="BNV21" s="28"/>
      <c r="BNW21" s="28"/>
      <c r="BNX21" s="28"/>
      <c r="BNY21" s="28"/>
      <c r="BNZ21" s="28"/>
      <c r="BOA21" s="28"/>
      <c r="BOB21" s="28"/>
      <c r="BOC21" s="28"/>
      <c r="BOD21" s="28"/>
      <c r="BOE21" s="28"/>
      <c r="BOF21" s="28"/>
      <c r="BOG21" s="28"/>
      <c r="BOH21" s="28"/>
      <c r="BOI21" s="28"/>
      <c r="BOJ21" s="28"/>
      <c r="BOK21" s="28"/>
      <c r="BOL21" s="28"/>
      <c r="BOM21" s="28"/>
      <c r="BON21" s="28"/>
      <c r="BOO21" s="28"/>
      <c r="BOP21" s="28"/>
      <c r="BOQ21" s="28"/>
      <c r="BOR21" s="28"/>
      <c r="BOS21" s="28"/>
      <c r="BOT21" s="28"/>
      <c r="BOU21" s="28"/>
      <c r="BOV21" s="28"/>
      <c r="BOW21" s="28"/>
      <c r="BOX21" s="28"/>
      <c r="BOY21" s="28"/>
      <c r="BOZ21" s="28"/>
      <c r="BPA21" s="28"/>
      <c r="BPB21" s="28"/>
      <c r="BPC21" s="28"/>
      <c r="BPD21" s="28"/>
      <c r="BPE21" s="28"/>
      <c r="BPF21" s="28"/>
      <c r="BPG21" s="28"/>
      <c r="BPH21" s="28"/>
      <c r="BPI21" s="28"/>
      <c r="BPJ21" s="28"/>
      <c r="BPK21" s="28"/>
      <c r="BPL21" s="28"/>
      <c r="BPM21" s="28"/>
      <c r="BPN21" s="28"/>
      <c r="BPO21" s="28"/>
      <c r="BPP21" s="28"/>
      <c r="BPQ21" s="28"/>
      <c r="BPR21" s="28"/>
      <c r="BPS21" s="28"/>
      <c r="BPT21" s="28"/>
      <c r="BPU21" s="28"/>
      <c r="BPV21" s="28"/>
      <c r="BPW21" s="28"/>
      <c r="BPX21" s="28"/>
      <c r="BPY21" s="28"/>
      <c r="BPZ21" s="28"/>
      <c r="BQA21" s="28"/>
      <c r="BQB21" s="28"/>
      <c r="BQC21" s="28"/>
      <c r="BQD21" s="28"/>
      <c r="BQE21" s="28"/>
      <c r="BQF21" s="28"/>
      <c r="BQG21" s="28"/>
      <c r="BQH21" s="28"/>
      <c r="BQI21" s="28"/>
      <c r="BQJ21" s="28"/>
      <c r="BQK21" s="28"/>
      <c r="BQL21" s="28"/>
      <c r="BQM21" s="28"/>
      <c r="BQN21" s="28"/>
      <c r="BQO21" s="28"/>
      <c r="BQP21" s="28"/>
      <c r="BQQ21" s="28"/>
      <c r="BQR21" s="28"/>
      <c r="BQS21" s="28"/>
      <c r="BQT21" s="28"/>
      <c r="BQU21" s="28"/>
      <c r="BQV21" s="28"/>
      <c r="BQW21" s="28"/>
      <c r="BQX21" s="28"/>
      <c r="BQY21" s="28"/>
      <c r="BQZ21" s="28"/>
      <c r="BRA21" s="28"/>
      <c r="BRB21" s="28"/>
      <c r="BRC21" s="28"/>
      <c r="BRD21" s="28"/>
      <c r="BRE21" s="28"/>
      <c r="BRF21" s="28"/>
      <c r="BRG21" s="28"/>
      <c r="BRH21" s="28"/>
      <c r="BRI21" s="28"/>
      <c r="BRJ21" s="28"/>
      <c r="BRK21" s="28"/>
      <c r="BRL21" s="28"/>
      <c r="BRM21" s="28"/>
      <c r="BRN21" s="28"/>
      <c r="BRO21" s="28"/>
      <c r="BRP21" s="28"/>
      <c r="BRQ21" s="28"/>
      <c r="BRR21" s="28"/>
      <c r="BRS21" s="28"/>
      <c r="BRT21" s="28"/>
      <c r="BRU21" s="28"/>
      <c r="BRV21" s="28"/>
      <c r="BRW21" s="28"/>
      <c r="BRX21" s="28"/>
      <c r="BRY21" s="28"/>
      <c r="BRZ21" s="28"/>
      <c r="BSA21" s="28"/>
      <c r="BSB21" s="28"/>
      <c r="BSC21" s="28"/>
      <c r="BSD21" s="28"/>
      <c r="BSE21" s="28"/>
      <c r="BSF21" s="28"/>
      <c r="BSG21" s="28"/>
      <c r="BSH21" s="28"/>
      <c r="BSI21" s="28"/>
      <c r="BSJ21" s="28"/>
      <c r="BSK21" s="28"/>
      <c r="BSL21" s="28"/>
      <c r="BSM21" s="28"/>
      <c r="BSN21" s="28"/>
      <c r="BSO21" s="28"/>
      <c r="BSP21" s="28"/>
      <c r="BSQ21" s="28"/>
      <c r="BSR21" s="28"/>
      <c r="BSS21" s="28"/>
      <c r="BST21" s="28"/>
      <c r="BSU21" s="28"/>
      <c r="BSV21" s="28"/>
      <c r="BSW21" s="28"/>
      <c r="BSX21" s="28"/>
      <c r="BSY21" s="28"/>
      <c r="BSZ21" s="28"/>
      <c r="BTA21" s="28"/>
      <c r="BTB21" s="28"/>
      <c r="BTC21" s="28"/>
      <c r="BTD21" s="28"/>
      <c r="BTE21" s="28"/>
      <c r="BTF21" s="28"/>
      <c r="BTG21" s="28"/>
      <c r="BTH21" s="28"/>
      <c r="BTI21" s="28"/>
      <c r="BTJ21" s="28"/>
      <c r="BTK21" s="28"/>
      <c r="BTL21" s="28"/>
      <c r="BTM21" s="28"/>
      <c r="BTN21" s="28"/>
      <c r="BTO21" s="28"/>
      <c r="BTP21" s="28"/>
      <c r="BTQ21" s="28"/>
      <c r="BTR21" s="28"/>
      <c r="BTS21" s="28"/>
      <c r="BTT21" s="28"/>
      <c r="BTU21" s="28"/>
      <c r="BTV21" s="28"/>
      <c r="BTW21" s="28"/>
      <c r="BTX21" s="28"/>
      <c r="BTY21" s="28"/>
      <c r="BTZ21" s="28"/>
      <c r="BUA21" s="28"/>
      <c r="BUB21" s="28"/>
      <c r="BUC21" s="28"/>
      <c r="BUD21" s="28"/>
      <c r="BUE21" s="28"/>
      <c r="BUF21" s="28"/>
      <c r="BUG21" s="28"/>
      <c r="BUH21" s="28"/>
      <c r="BUI21" s="28"/>
      <c r="BUJ21" s="28"/>
      <c r="BUK21" s="28"/>
      <c r="BUL21" s="28"/>
      <c r="BUM21" s="28"/>
      <c r="BUN21" s="28"/>
      <c r="BUO21" s="28"/>
      <c r="BUP21" s="28"/>
      <c r="BUQ21" s="28"/>
      <c r="BUR21" s="28"/>
      <c r="BUS21" s="28"/>
      <c r="BUT21" s="28"/>
      <c r="BUU21" s="28"/>
      <c r="BUV21" s="28"/>
      <c r="BUW21" s="28"/>
      <c r="BUX21" s="28"/>
      <c r="BUY21" s="28"/>
      <c r="BUZ21" s="28"/>
      <c r="BVA21" s="28"/>
      <c r="BVB21" s="28"/>
      <c r="BVC21" s="28"/>
      <c r="BVD21" s="28"/>
      <c r="BVE21" s="28"/>
      <c r="BVF21" s="28"/>
      <c r="BVG21" s="28"/>
      <c r="BVH21" s="28"/>
      <c r="BVI21" s="28"/>
      <c r="BVJ21" s="28"/>
      <c r="BVK21" s="28"/>
      <c r="BVL21" s="28"/>
      <c r="BVM21" s="28"/>
      <c r="BVN21" s="28"/>
      <c r="BVO21" s="28"/>
      <c r="BVP21" s="28"/>
      <c r="BVQ21" s="28"/>
      <c r="BVR21" s="28"/>
      <c r="BVS21" s="28"/>
      <c r="BVT21" s="28"/>
      <c r="BVU21" s="28"/>
      <c r="BVV21" s="28"/>
      <c r="BVW21" s="28"/>
      <c r="BVX21" s="28"/>
      <c r="BVY21" s="28"/>
      <c r="BVZ21" s="28"/>
      <c r="BWA21" s="28"/>
      <c r="BWB21" s="28"/>
      <c r="BWC21" s="28"/>
      <c r="BWD21" s="28"/>
      <c r="BWE21" s="28"/>
      <c r="BWF21" s="28"/>
      <c r="BWG21" s="28"/>
      <c r="BWH21" s="28"/>
      <c r="BWI21" s="28"/>
      <c r="BWJ21" s="28"/>
      <c r="BWK21" s="28"/>
      <c r="BWL21" s="28"/>
      <c r="BWM21" s="28"/>
      <c r="BWN21" s="28"/>
      <c r="BWO21" s="28"/>
      <c r="BWP21" s="28"/>
      <c r="BWQ21" s="28"/>
      <c r="BWR21" s="28"/>
      <c r="BWS21" s="28"/>
      <c r="BWT21" s="28"/>
      <c r="BWU21" s="28"/>
      <c r="BWV21" s="28"/>
      <c r="BWW21" s="28"/>
      <c r="BWX21" s="28"/>
      <c r="BWY21" s="28"/>
      <c r="BWZ21" s="28"/>
      <c r="BXA21" s="28"/>
      <c r="BXB21" s="28"/>
      <c r="BXC21" s="28"/>
      <c r="BXD21" s="28"/>
      <c r="BXE21" s="28"/>
      <c r="BXF21" s="28"/>
      <c r="BXG21" s="28"/>
      <c r="BXH21" s="28"/>
      <c r="BXI21" s="28"/>
      <c r="BXJ21" s="28"/>
      <c r="BXK21" s="28"/>
      <c r="BXL21" s="28"/>
      <c r="BXM21" s="28"/>
      <c r="BXN21" s="28"/>
      <c r="BXO21" s="28"/>
      <c r="BXP21" s="28"/>
      <c r="BXQ21" s="28"/>
      <c r="BXR21" s="28"/>
      <c r="BXS21" s="28"/>
      <c r="BXT21" s="28"/>
      <c r="BXU21" s="28"/>
      <c r="BXV21" s="28"/>
      <c r="BXW21" s="28"/>
      <c r="BXX21" s="28"/>
      <c r="BXY21" s="28"/>
      <c r="BXZ21" s="28"/>
      <c r="BYA21" s="28"/>
      <c r="BYB21" s="28"/>
      <c r="BYC21" s="28"/>
      <c r="BYD21" s="28"/>
      <c r="BYE21" s="28"/>
      <c r="BYF21" s="28"/>
      <c r="BYG21" s="28"/>
      <c r="BYH21" s="28"/>
      <c r="BYI21" s="28"/>
      <c r="BYJ21" s="28"/>
      <c r="BYK21" s="28"/>
      <c r="BYL21" s="28"/>
      <c r="BYM21" s="28"/>
      <c r="BYN21" s="28"/>
      <c r="BYO21" s="28"/>
      <c r="BYP21" s="28"/>
      <c r="BYQ21" s="28"/>
      <c r="BYR21" s="28"/>
      <c r="BYS21" s="28"/>
      <c r="BYT21" s="28"/>
      <c r="BYU21" s="28"/>
      <c r="BYV21" s="28"/>
      <c r="BYW21" s="28"/>
      <c r="BYX21" s="28"/>
      <c r="BYY21" s="28"/>
      <c r="BYZ21" s="28"/>
      <c r="BZA21" s="28"/>
      <c r="BZB21" s="28"/>
      <c r="BZC21" s="28"/>
      <c r="BZD21" s="28"/>
      <c r="BZE21" s="28"/>
      <c r="BZF21" s="28"/>
      <c r="BZG21" s="28"/>
      <c r="BZH21" s="28"/>
      <c r="BZI21" s="28"/>
      <c r="BZJ21" s="28"/>
      <c r="BZK21" s="28"/>
      <c r="BZL21" s="28"/>
      <c r="BZM21" s="28"/>
      <c r="BZN21" s="28"/>
      <c r="BZO21" s="28"/>
      <c r="BZP21" s="28"/>
      <c r="BZQ21" s="28"/>
      <c r="BZR21" s="28"/>
      <c r="BZS21" s="28"/>
      <c r="BZT21" s="28"/>
      <c r="BZU21" s="28"/>
      <c r="BZV21" s="28"/>
      <c r="BZW21" s="28"/>
      <c r="BZX21" s="28"/>
      <c r="BZY21" s="28"/>
      <c r="BZZ21" s="28"/>
      <c r="CAA21" s="28"/>
      <c r="CAB21" s="28"/>
      <c r="CAC21" s="28"/>
      <c r="CAD21" s="28"/>
      <c r="CAE21" s="28"/>
      <c r="CAF21" s="28"/>
      <c r="CAG21" s="28"/>
      <c r="CAH21" s="28"/>
      <c r="CAI21" s="28"/>
      <c r="CAJ21" s="28"/>
      <c r="CAK21" s="28"/>
      <c r="CAL21" s="28"/>
      <c r="CAM21" s="28"/>
      <c r="CAN21" s="28"/>
      <c r="CAO21" s="28"/>
      <c r="CAP21" s="28"/>
      <c r="CAQ21" s="28"/>
      <c r="CAR21" s="28"/>
      <c r="CAS21" s="28"/>
      <c r="CAT21" s="28"/>
      <c r="CAU21" s="28"/>
      <c r="CAV21" s="28"/>
      <c r="CAW21" s="28"/>
      <c r="CAX21" s="28"/>
      <c r="CAY21" s="28"/>
      <c r="CAZ21" s="28"/>
      <c r="CBA21" s="28"/>
      <c r="CBB21" s="28"/>
      <c r="CBC21" s="28"/>
      <c r="CBD21" s="28"/>
      <c r="CBE21" s="28"/>
      <c r="CBF21" s="28"/>
      <c r="CBG21" s="28"/>
      <c r="CBH21" s="28"/>
      <c r="CBI21" s="28"/>
      <c r="CBJ21" s="28"/>
      <c r="CBK21" s="28"/>
      <c r="CBL21" s="28"/>
      <c r="CBM21" s="28"/>
      <c r="CBN21" s="28"/>
      <c r="CBO21" s="28"/>
      <c r="CBP21" s="28"/>
      <c r="CBQ21" s="28"/>
      <c r="CBR21" s="28"/>
      <c r="CBS21" s="28"/>
      <c r="CBT21" s="28"/>
      <c r="CBU21" s="28"/>
      <c r="CBV21" s="28"/>
      <c r="CBW21" s="28"/>
      <c r="CBX21" s="28"/>
      <c r="CBY21" s="28"/>
      <c r="CBZ21" s="28"/>
      <c r="CCA21" s="28"/>
      <c r="CCB21" s="28"/>
      <c r="CCC21" s="28"/>
      <c r="CCD21" s="28"/>
      <c r="CCE21" s="28"/>
      <c r="CCF21" s="28"/>
      <c r="CCG21" s="28"/>
      <c r="CCH21" s="28"/>
      <c r="CCI21" s="28"/>
      <c r="CCJ21" s="28"/>
      <c r="CCK21" s="28"/>
      <c r="CCL21" s="28"/>
      <c r="CCM21" s="28"/>
      <c r="CCN21" s="28"/>
      <c r="CCO21" s="28"/>
      <c r="CCP21" s="28"/>
      <c r="CCQ21" s="28"/>
      <c r="CCR21" s="28"/>
      <c r="CCS21" s="28"/>
      <c r="CCT21" s="28"/>
      <c r="CCU21" s="28"/>
      <c r="CCV21" s="28"/>
      <c r="CCW21" s="28"/>
      <c r="CCX21" s="28"/>
      <c r="CCY21" s="28"/>
      <c r="CCZ21" s="28"/>
      <c r="CDA21" s="28"/>
      <c r="CDB21" s="28"/>
      <c r="CDC21" s="28"/>
      <c r="CDD21" s="28"/>
      <c r="CDE21" s="28"/>
      <c r="CDF21" s="28"/>
      <c r="CDG21" s="28"/>
      <c r="CDH21" s="28"/>
      <c r="CDI21" s="28"/>
      <c r="CDJ21" s="28"/>
      <c r="CDK21" s="28"/>
      <c r="CDL21" s="28"/>
      <c r="CDM21" s="28"/>
      <c r="CDN21" s="28"/>
      <c r="CDO21" s="28"/>
      <c r="CDP21" s="28"/>
      <c r="CDQ21" s="28"/>
      <c r="CDR21" s="28"/>
      <c r="CDS21" s="28"/>
      <c r="CDT21" s="28"/>
      <c r="CDU21" s="28"/>
      <c r="CDV21" s="28"/>
      <c r="CDW21" s="28"/>
      <c r="CDX21" s="28"/>
      <c r="CDY21" s="28"/>
      <c r="CDZ21" s="28"/>
      <c r="CEA21" s="28"/>
      <c r="CEB21" s="28"/>
      <c r="CEC21" s="28"/>
      <c r="CED21" s="28"/>
      <c r="CEE21" s="28"/>
      <c r="CEF21" s="28"/>
      <c r="CEG21" s="28"/>
      <c r="CEH21" s="28"/>
      <c r="CEI21" s="28"/>
      <c r="CEJ21" s="28"/>
      <c r="CEK21" s="28"/>
      <c r="CEL21" s="28"/>
      <c r="CEM21" s="28"/>
      <c r="CEN21" s="28"/>
      <c r="CEO21" s="28"/>
      <c r="CEP21" s="28"/>
      <c r="CEQ21" s="28"/>
      <c r="CER21" s="28"/>
      <c r="CES21" s="28"/>
      <c r="CET21" s="28"/>
      <c r="CEU21" s="28"/>
      <c r="CEV21" s="28"/>
      <c r="CEW21" s="28"/>
      <c r="CEX21" s="28"/>
      <c r="CEY21" s="28"/>
      <c r="CEZ21" s="28"/>
      <c r="CFA21" s="28"/>
      <c r="CFB21" s="28"/>
      <c r="CFC21" s="28"/>
      <c r="CFD21" s="28"/>
      <c r="CFE21" s="28"/>
      <c r="CFF21" s="28"/>
      <c r="CFG21" s="28"/>
      <c r="CFH21" s="28"/>
      <c r="CFI21" s="28"/>
      <c r="CFJ21" s="28"/>
      <c r="CFK21" s="28"/>
      <c r="CFL21" s="28"/>
      <c r="CFM21" s="28"/>
      <c r="CFN21" s="28"/>
      <c r="CFO21" s="28"/>
      <c r="CFP21" s="28"/>
      <c r="CFQ21" s="28"/>
      <c r="CFR21" s="28"/>
      <c r="CFS21" s="28"/>
      <c r="CFT21" s="28"/>
      <c r="CFU21" s="28"/>
      <c r="CFV21" s="28"/>
      <c r="CFW21" s="28"/>
      <c r="CFX21" s="28"/>
      <c r="CFY21" s="28"/>
      <c r="CFZ21" s="28"/>
      <c r="CGA21" s="28"/>
      <c r="CGB21" s="28"/>
      <c r="CGC21" s="28"/>
      <c r="CGD21" s="28"/>
      <c r="CGE21" s="28"/>
      <c r="CGF21" s="28"/>
      <c r="CGG21" s="28"/>
      <c r="CGH21" s="28"/>
      <c r="CGI21" s="28"/>
      <c r="CGJ21" s="28"/>
      <c r="CGK21" s="28"/>
      <c r="CGL21" s="28"/>
      <c r="CGM21" s="28"/>
      <c r="CGN21" s="28"/>
      <c r="CGO21" s="28"/>
      <c r="CGP21" s="28"/>
      <c r="CGQ21" s="28"/>
      <c r="CGR21" s="28"/>
      <c r="CGS21" s="28"/>
      <c r="CGT21" s="28"/>
      <c r="CGU21" s="28"/>
      <c r="CGV21" s="28"/>
      <c r="CGW21" s="28"/>
      <c r="CGX21" s="28"/>
      <c r="CGY21" s="28"/>
      <c r="CGZ21" s="28"/>
      <c r="CHA21" s="28"/>
      <c r="CHB21" s="28"/>
      <c r="CHC21" s="28"/>
      <c r="CHD21" s="28"/>
      <c r="CHE21" s="28"/>
      <c r="CHF21" s="28"/>
      <c r="CHG21" s="28"/>
      <c r="CHH21" s="28"/>
      <c r="CHI21" s="28"/>
      <c r="CHJ21" s="28"/>
      <c r="CHK21" s="28"/>
      <c r="CHL21" s="28"/>
      <c r="CHM21" s="28"/>
      <c r="CHN21" s="28"/>
      <c r="CHO21" s="28"/>
      <c r="CHP21" s="28"/>
      <c r="CHQ21" s="28"/>
      <c r="CHR21" s="28"/>
      <c r="CHS21" s="28"/>
      <c r="CHT21" s="28"/>
      <c r="CHU21" s="28"/>
      <c r="CHV21" s="28"/>
      <c r="CHW21" s="28"/>
      <c r="CHX21" s="28"/>
      <c r="CHY21" s="28"/>
      <c r="CHZ21" s="28"/>
      <c r="CIA21" s="28"/>
      <c r="CIB21" s="28"/>
      <c r="CIC21" s="28"/>
      <c r="CID21" s="28"/>
      <c r="CIE21" s="28"/>
      <c r="CIF21" s="28"/>
      <c r="CIG21" s="28"/>
      <c r="CIH21" s="28"/>
      <c r="CII21" s="28"/>
      <c r="CIJ21" s="28"/>
      <c r="CIK21" s="28"/>
      <c r="CIL21" s="28"/>
      <c r="CIM21" s="28"/>
      <c r="CIN21" s="28"/>
      <c r="CIO21" s="28"/>
      <c r="CIP21" s="28"/>
      <c r="CIQ21" s="28"/>
      <c r="CIR21" s="28"/>
      <c r="CIS21" s="28"/>
      <c r="CIT21" s="28"/>
      <c r="CIU21" s="28"/>
      <c r="CIV21" s="28"/>
      <c r="CIW21" s="28"/>
      <c r="CIX21" s="28"/>
      <c r="CIY21" s="28"/>
      <c r="CIZ21" s="28"/>
      <c r="CJA21" s="28"/>
      <c r="CJB21" s="28"/>
      <c r="CJC21" s="28"/>
      <c r="CJD21" s="28"/>
      <c r="CJE21" s="28"/>
      <c r="CJF21" s="28"/>
      <c r="CJG21" s="28"/>
      <c r="CJH21" s="28"/>
      <c r="CJI21" s="28"/>
      <c r="CJJ21" s="28"/>
      <c r="CJK21" s="28"/>
      <c r="CJL21" s="28"/>
      <c r="CJM21" s="28"/>
      <c r="CJN21" s="28"/>
      <c r="CJO21" s="28"/>
      <c r="CJP21" s="28"/>
      <c r="CJQ21" s="28"/>
      <c r="CJR21" s="28"/>
      <c r="CJS21" s="28"/>
      <c r="CJT21" s="28"/>
      <c r="CJU21" s="28"/>
      <c r="CJV21" s="28"/>
      <c r="CJW21" s="28"/>
      <c r="CJX21" s="28"/>
      <c r="CJY21" s="28"/>
      <c r="CJZ21" s="28"/>
      <c r="CKA21" s="28"/>
      <c r="CKB21" s="28"/>
      <c r="CKC21" s="28"/>
      <c r="CKD21" s="28"/>
      <c r="CKE21" s="28"/>
      <c r="CKF21" s="28"/>
      <c r="CKG21" s="28"/>
      <c r="CKH21" s="28"/>
      <c r="CKI21" s="28"/>
      <c r="CKJ21" s="28"/>
      <c r="CKK21" s="28"/>
      <c r="CKL21" s="28"/>
      <c r="CKM21" s="28"/>
      <c r="CKN21" s="28"/>
      <c r="CKO21" s="28"/>
      <c r="CKP21" s="28"/>
      <c r="CKQ21" s="28"/>
      <c r="CKR21" s="28"/>
      <c r="CKS21" s="28"/>
      <c r="CKT21" s="28"/>
      <c r="CKU21" s="28"/>
      <c r="CKV21" s="28"/>
      <c r="CKW21" s="28"/>
      <c r="CKX21" s="28"/>
      <c r="CKY21" s="28"/>
      <c r="CKZ21" s="28"/>
      <c r="CLA21" s="28"/>
      <c r="CLB21" s="28"/>
      <c r="CLC21" s="28"/>
      <c r="CLD21" s="28"/>
      <c r="CLE21" s="28"/>
      <c r="CLF21" s="28"/>
      <c r="CLG21" s="28"/>
      <c r="CLH21" s="28"/>
      <c r="CLI21" s="28"/>
      <c r="CLJ21" s="28"/>
      <c r="CLK21" s="28"/>
      <c r="CLL21" s="28"/>
      <c r="CLM21" s="28"/>
      <c r="CLN21" s="28"/>
      <c r="CLO21" s="28"/>
      <c r="CLP21" s="28"/>
      <c r="CLQ21" s="28"/>
      <c r="CLR21" s="28"/>
      <c r="CLS21" s="28"/>
      <c r="CLT21" s="28"/>
      <c r="CLU21" s="28"/>
      <c r="CLV21" s="28"/>
      <c r="CLW21" s="28"/>
      <c r="CLX21" s="28"/>
      <c r="CLY21" s="28"/>
      <c r="CLZ21" s="28"/>
      <c r="CMA21" s="28"/>
      <c r="CMB21" s="28"/>
      <c r="CMC21" s="28"/>
      <c r="CMD21" s="28"/>
      <c r="CME21" s="28"/>
      <c r="CMF21" s="28"/>
      <c r="CMG21" s="28"/>
      <c r="CMH21" s="28"/>
      <c r="CMI21" s="28"/>
      <c r="CMJ21" s="28"/>
      <c r="CMK21" s="28"/>
      <c r="CML21" s="28"/>
      <c r="CMM21" s="28"/>
      <c r="CMN21" s="28"/>
      <c r="CMO21" s="28"/>
      <c r="CMP21" s="28"/>
      <c r="CMQ21" s="28"/>
      <c r="CMR21" s="28"/>
      <c r="CMS21" s="28"/>
      <c r="CMT21" s="28"/>
      <c r="CMU21" s="28"/>
      <c r="CMV21" s="28"/>
      <c r="CMW21" s="28"/>
      <c r="CMX21" s="28"/>
      <c r="CMY21" s="28"/>
      <c r="CMZ21" s="28"/>
      <c r="CNA21" s="28"/>
      <c r="CNB21" s="28"/>
      <c r="CNC21" s="28"/>
      <c r="CND21" s="28"/>
      <c r="CNE21" s="28"/>
      <c r="CNF21" s="28"/>
      <c r="CNG21" s="28"/>
      <c r="CNH21" s="28"/>
      <c r="CNI21" s="28"/>
      <c r="CNJ21" s="28"/>
      <c r="CNK21" s="28"/>
      <c r="CNL21" s="28"/>
      <c r="CNM21" s="28"/>
      <c r="CNN21" s="28"/>
      <c r="CNO21" s="28"/>
      <c r="CNP21" s="28"/>
      <c r="CNQ21" s="28"/>
      <c r="CNR21" s="28"/>
      <c r="CNS21" s="28"/>
      <c r="CNT21" s="28"/>
      <c r="CNU21" s="28"/>
      <c r="CNV21" s="28"/>
      <c r="CNW21" s="28"/>
      <c r="CNX21" s="28"/>
      <c r="CNY21" s="28"/>
      <c r="CNZ21" s="28"/>
      <c r="COA21" s="28"/>
      <c r="COB21" s="28"/>
      <c r="COC21" s="28"/>
      <c r="COD21" s="28"/>
      <c r="COE21" s="28"/>
      <c r="COF21" s="28"/>
      <c r="COG21" s="28"/>
      <c r="COH21" s="28"/>
      <c r="COI21" s="28"/>
      <c r="COJ21" s="28"/>
      <c r="COK21" s="28"/>
      <c r="COL21" s="28"/>
      <c r="COM21" s="28"/>
      <c r="CON21" s="28"/>
      <c r="COO21" s="28"/>
      <c r="COP21" s="28"/>
      <c r="COQ21" s="28"/>
      <c r="COR21" s="28"/>
      <c r="COS21" s="28"/>
      <c r="COT21" s="28"/>
      <c r="COU21" s="28"/>
      <c r="COV21" s="28"/>
      <c r="COW21" s="28"/>
      <c r="COX21" s="28"/>
      <c r="COY21" s="28"/>
      <c r="COZ21" s="28"/>
      <c r="CPA21" s="28"/>
      <c r="CPB21" s="28"/>
      <c r="CPC21" s="28"/>
      <c r="CPD21" s="28"/>
      <c r="CPE21" s="28"/>
      <c r="CPF21" s="28"/>
      <c r="CPG21" s="28"/>
      <c r="CPH21" s="28"/>
      <c r="CPI21" s="28"/>
      <c r="CPJ21" s="28"/>
      <c r="CPK21" s="28"/>
      <c r="CPL21" s="28"/>
      <c r="CPM21" s="28"/>
      <c r="CPN21" s="28"/>
      <c r="CPO21" s="28"/>
      <c r="CPP21" s="28"/>
      <c r="CPQ21" s="28"/>
      <c r="CPR21" s="28"/>
      <c r="CPS21" s="28"/>
      <c r="CPT21" s="28"/>
      <c r="CPU21" s="28"/>
      <c r="CPV21" s="28"/>
      <c r="CPW21" s="28"/>
      <c r="CPX21" s="28"/>
      <c r="CPY21" s="28"/>
      <c r="CPZ21" s="28"/>
      <c r="CQA21" s="28"/>
      <c r="CQB21" s="28"/>
      <c r="CQC21" s="28"/>
      <c r="CQD21" s="28"/>
      <c r="CQE21" s="28"/>
      <c r="CQF21" s="28"/>
      <c r="CQG21" s="28"/>
      <c r="CQH21" s="28"/>
      <c r="CQI21" s="28"/>
      <c r="CQJ21" s="28"/>
      <c r="CQK21" s="28"/>
      <c r="CQL21" s="28"/>
      <c r="CQM21" s="28"/>
      <c r="CQN21" s="28"/>
      <c r="CQO21" s="28"/>
      <c r="CQP21" s="28"/>
      <c r="CQQ21" s="28"/>
      <c r="CQR21" s="28"/>
      <c r="CQS21" s="28"/>
      <c r="CQT21" s="28"/>
      <c r="CQU21" s="28"/>
      <c r="CQV21" s="28"/>
      <c r="CQW21" s="28"/>
      <c r="CQX21" s="28"/>
      <c r="CQY21" s="28"/>
      <c r="CQZ21" s="28"/>
      <c r="CRA21" s="28"/>
      <c r="CRB21" s="28"/>
      <c r="CRC21" s="28"/>
      <c r="CRD21" s="28"/>
      <c r="CRE21" s="28"/>
      <c r="CRF21" s="28"/>
      <c r="CRG21" s="28"/>
      <c r="CRH21" s="28"/>
      <c r="CRI21" s="28"/>
      <c r="CRJ21" s="28"/>
      <c r="CRK21" s="28"/>
      <c r="CRL21" s="28"/>
      <c r="CRM21" s="28"/>
      <c r="CRN21" s="28"/>
      <c r="CRO21" s="28"/>
      <c r="CRP21" s="28"/>
      <c r="CRQ21" s="28"/>
      <c r="CRR21" s="28"/>
      <c r="CRS21" s="28"/>
      <c r="CRT21" s="28"/>
      <c r="CRU21" s="28"/>
      <c r="CRV21" s="28"/>
      <c r="CRW21" s="28"/>
      <c r="CRX21" s="28"/>
      <c r="CRY21" s="28"/>
      <c r="CRZ21" s="28"/>
      <c r="CSA21" s="28"/>
      <c r="CSB21" s="28"/>
      <c r="CSC21" s="28"/>
      <c r="CSD21" s="28"/>
      <c r="CSE21" s="28"/>
      <c r="CSF21" s="28"/>
      <c r="CSG21" s="28"/>
      <c r="CSH21" s="28"/>
      <c r="CSI21" s="28"/>
      <c r="CSJ21" s="28"/>
      <c r="CSK21" s="28"/>
      <c r="CSL21" s="28"/>
      <c r="CSM21" s="28"/>
      <c r="CSN21" s="28"/>
      <c r="CSO21" s="28"/>
      <c r="CSP21" s="28"/>
      <c r="CSQ21" s="28"/>
      <c r="CSR21" s="28"/>
      <c r="CSS21" s="28"/>
      <c r="CST21" s="28"/>
      <c r="CSU21" s="28"/>
      <c r="CSV21" s="28"/>
      <c r="CSW21" s="28"/>
      <c r="CSX21" s="28"/>
      <c r="CSY21" s="28"/>
      <c r="CSZ21" s="28"/>
      <c r="CTA21" s="28"/>
      <c r="CTB21" s="28"/>
      <c r="CTC21" s="28"/>
      <c r="CTD21" s="28"/>
      <c r="CTE21" s="28"/>
      <c r="CTF21" s="28"/>
      <c r="CTG21" s="28"/>
      <c r="CTH21" s="28"/>
      <c r="CTI21" s="28"/>
      <c r="CTJ21" s="28"/>
      <c r="CTK21" s="28"/>
      <c r="CTL21" s="28"/>
      <c r="CTM21" s="28"/>
      <c r="CTN21" s="28"/>
      <c r="CTO21" s="28"/>
      <c r="CTP21" s="28"/>
      <c r="CTQ21" s="28"/>
      <c r="CTR21" s="28"/>
      <c r="CTS21" s="28"/>
      <c r="CTT21" s="28"/>
      <c r="CTU21" s="28"/>
      <c r="CTV21" s="28"/>
      <c r="CTW21" s="28"/>
      <c r="CTX21" s="28"/>
      <c r="CTY21" s="28"/>
      <c r="CTZ21" s="28"/>
      <c r="CUA21" s="28"/>
      <c r="CUB21" s="28"/>
      <c r="CUC21" s="28"/>
      <c r="CUD21" s="28"/>
      <c r="CUE21" s="28"/>
      <c r="CUF21" s="28"/>
      <c r="CUG21" s="28"/>
      <c r="CUH21" s="28"/>
      <c r="CUI21" s="28"/>
      <c r="CUJ21" s="28"/>
      <c r="CUK21" s="28"/>
      <c r="CUL21" s="28"/>
      <c r="CUM21" s="28"/>
      <c r="CUN21" s="28"/>
      <c r="CUO21" s="28"/>
      <c r="CUP21" s="28"/>
      <c r="CUQ21" s="28"/>
      <c r="CUR21" s="28"/>
      <c r="CUS21" s="28"/>
      <c r="CUT21" s="28"/>
      <c r="CUU21" s="28"/>
      <c r="CUV21" s="28"/>
      <c r="CUW21" s="28"/>
      <c r="CUX21" s="28"/>
      <c r="CUY21" s="28"/>
      <c r="CUZ21" s="28"/>
      <c r="CVA21" s="28"/>
      <c r="CVB21" s="28"/>
      <c r="CVC21" s="28"/>
      <c r="CVD21" s="28"/>
      <c r="CVE21" s="28"/>
      <c r="CVF21" s="28"/>
      <c r="CVG21" s="28"/>
      <c r="CVH21" s="28"/>
      <c r="CVI21" s="28"/>
      <c r="CVJ21" s="28"/>
      <c r="CVK21" s="28"/>
      <c r="CVL21" s="28"/>
      <c r="CVM21" s="28"/>
      <c r="CVN21" s="28"/>
      <c r="CVO21" s="28"/>
      <c r="CVP21" s="28"/>
      <c r="CVQ21" s="28"/>
      <c r="CVR21" s="28"/>
      <c r="CVS21" s="28"/>
      <c r="CVT21" s="28"/>
      <c r="CVU21" s="28"/>
      <c r="CVV21" s="28"/>
      <c r="CVW21" s="28"/>
      <c r="CVX21" s="28"/>
      <c r="CVY21" s="28"/>
      <c r="CVZ21" s="28"/>
      <c r="CWA21" s="28"/>
      <c r="CWB21" s="28"/>
      <c r="CWC21" s="28"/>
      <c r="CWD21" s="28"/>
      <c r="CWE21" s="28"/>
      <c r="CWF21" s="28"/>
      <c r="CWG21" s="28"/>
      <c r="CWH21" s="28"/>
      <c r="CWI21" s="28"/>
      <c r="CWJ21" s="28"/>
      <c r="CWK21" s="28"/>
      <c r="CWL21" s="28"/>
      <c r="CWM21" s="28"/>
      <c r="CWN21" s="28"/>
      <c r="CWO21" s="28"/>
      <c r="CWP21" s="28"/>
      <c r="CWQ21" s="28"/>
      <c r="CWR21" s="28"/>
      <c r="CWS21" s="28"/>
      <c r="CWT21" s="28"/>
      <c r="CWU21" s="28"/>
      <c r="CWV21" s="28"/>
      <c r="CWW21" s="28"/>
      <c r="CWX21" s="28"/>
      <c r="CWY21" s="28"/>
      <c r="CWZ21" s="28"/>
      <c r="CXA21" s="28"/>
      <c r="CXB21" s="28"/>
      <c r="CXC21" s="28"/>
      <c r="CXD21" s="28"/>
      <c r="CXE21" s="28"/>
      <c r="CXF21" s="28"/>
      <c r="CXG21" s="28"/>
      <c r="CXH21" s="28"/>
      <c r="CXI21" s="28"/>
      <c r="CXJ21" s="28"/>
      <c r="CXK21" s="28"/>
      <c r="CXL21" s="28"/>
      <c r="CXM21" s="28"/>
      <c r="CXN21" s="28"/>
      <c r="CXO21" s="28"/>
      <c r="CXP21" s="28"/>
      <c r="CXQ21" s="28"/>
      <c r="CXR21" s="28"/>
      <c r="CXS21" s="28"/>
      <c r="CXT21" s="28"/>
      <c r="CXU21" s="28"/>
      <c r="CXV21" s="28"/>
      <c r="CXW21" s="28"/>
      <c r="CXX21" s="28"/>
      <c r="CXY21" s="28"/>
      <c r="CXZ21" s="28"/>
      <c r="CYA21" s="28"/>
      <c r="CYB21" s="28"/>
      <c r="CYC21" s="28"/>
      <c r="CYD21" s="28"/>
      <c r="CYE21" s="28"/>
      <c r="CYF21" s="28"/>
      <c r="CYG21" s="28"/>
      <c r="CYH21" s="28"/>
      <c r="CYI21" s="28"/>
      <c r="CYJ21" s="28"/>
      <c r="CYK21" s="28"/>
      <c r="CYL21" s="28"/>
      <c r="CYM21" s="28"/>
      <c r="CYN21" s="28"/>
      <c r="CYO21" s="28"/>
      <c r="CYP21" s="28"/>
      <c r="CYQ21" s="28"/>
      <c r="CYR21" s="28"/>
      <c r="CYS21" s="28"/>
      <c r="CYT21" s="28"/>
      <c r="CYU21" s="28"/>
      <c r="CYV21" s="28"/>
      <c r="CYW21" s="28"/>
      <c r="CYX21" s="28"/>
      <c r="CYY21" s="28"/>
      <c r="CYZ21" s="28"/>
      <c r="CZA21" s="28"/>
      <c r="CZB21" s="28"/>
      <c r="CZC21" s="28"/>
      <c r="CZD21" s="28"/>
      <c r="CZE21" s="28"/>
      <c r="CZF21" s="28"/>
      <c r="CZG21" s="28"/>
      <c r="CZH21" s="28"/>
      <c r="CZI21" s="28"/>
      <c r="CZJ21" s="28"/>
      <c r="CZK21" s="28"/>
      <c r="CZL21" s="28"/>
      <c r="CZM21" s="28"/>
      <c r="CZN21" s="28"/>
      <c r="CZO21" s="28"/>
      <c r="CZP21" s="28"/>
      <c r="CZQ21" s="28"/>
      <c r="CZR21" s="28"/>
      <c r="CZS21" s="28"/>
      <c r="CZT21" s="28"/>
      <c r="CZU21" s="28"/>
      <c r="CZV21" s="28"/>
      <c r="CZW21" s="28"/>
      <c r="CZX21" s="28"/>
      <c r="CZY21" s="28"/>
      <c r="CZZ21" s="28"/>
      <c r="DAA21" s="28"/>
      <c r="DAB21" s="28"/>
      <c r="DAC21" s="28"/>
      <c r="DAD21" s="28"/>
      <c r="DAE21" s="28"/>
      <c r="DAF21" s="28"/>
      <c r="DAG21" s="28"/>
      <c r="DAH21" s="28"/>
      <c r="DAI21" s="28"/>
      <c r="DAJ21" s="28"/>
      <c r="DAK21" s="28"/>
      <c r="DAL21" s="28"/>
      <c r="DAM21" s="28"/>
      <c r="DAN21" s="28"/>
      <c r="DAO21" s="28"/>
      <c r="DAP21" s="28"/>
      <c r="DAQ21" s="28"/>
      <c r="DAR21" s="28"/>
      <c r="DAS21" s="28"/>
      <c r="DAT21" s="28"/>
      <c r="DAU21" s="28"/>
      <c r="DAV21" s="28"/>
      <c r="DAW21" s="28"/>
      <c r="DAX21" s="28"/>
      <c r="DAY21" s="28"/>
      <c r="DAZ21" s="28"/>
      <c r="DBA21" s="28"/>
      <c r="DBB21" s="28"/>
      <c r="DBC21" s="28"/>
      <c r="DBD21" s="28"/>
      <c r="DBE21" s="28"/>
      <c r="DBF21" s="28"/>
      <c r="DBG21" s="28"/>
      <c r="DBH21" s="28"/>
      <c r="DBI21" s="28"/>
      <c r="DBJ21" s="28"/>
      <c r="DBK21" s="28"/>
      <c r="DBL21" s="28"/>
      <c r="DBM21" s="28"/>
      <c r="DBN21" s="28"/>
      <c r="DBO21" s="28"/>
      <c r="DBP21" s="28"/>
      <c r="DBQ21" s="28"/>
      <c r="DBR21" s="28"/>
      <c r="DBS21" s="28"/>
      <c r="DBT21" s="28"/>
      <c r="DBU21" s="28"/>
      <c r="DBV21" s="28"/>
      <c r="DBW21" s="28"/>
      <c r="DBX21" s="28"/>
      <c r="DBY21" s="28"/>
      <c r="DBZ21" s="28"/>
      <c r="DCA21" s="28"/>
      <c r="DCB21" s="28"/>
      <c r="DCC21" s="28"/>
      <c r="DCD21" s="28"/>
      <c r="DCE21" s="28"/>
      <c r="DCF21" s="28"/>
      <c r="DCG21" s="28"/>
      <c r="DCH21" s="28"/>
      <c r="DCI21" s="28"/>
      <c r="DCJ21" s="28"/>
      <c r="DCK21" s="28"/>
      <c r="DCL21" s="28"/>
      <c r="DCM21" s="28"/>
      <c r="DCN21" s="28"/>
      <c r="DCO21" s="28"/>
      <c r="DCP21" s="28"/>
      <c r="DCQ21" s="28"/>
      <c r="DCR21" s="28"/>
      <c r="DCS21" s="28"/>
      <c r="DCT21" s="28"/>
      <c r="DCU21" s="28"/>
      <c r="DCV21" s="28"/>
      <c r="DCW21" s="28"/>
      <c r="DCX21" s="28"/>
      <c r="DCY21" s="28"/>
      <c r="DCZ21" s="28"/>
      <c r="DDA21" s="28"/>
      <c r="DDB21" s="28"/>
      <c r="DDC21" s="28"/>
      <c r="DDD21" s="28"/>
      <c r="DDE21" s="28"/>
      <c r="DDF21" s="28"/>
      <c r="DDG21" s="28"/>
      <c r="DDH21" s="28"/>
      <c r="DDI21" s="28"/>
      <c r="DDJ21" s="28"/>
      <c r="DDK21" s="28"/>
      <c r="DDL21" s="28"/>
      <c r="DDM21" s="28"/>
      <c r="DDN21" s="28"/>
      <c r="DDO21" s="28"/>
      <c r="DDP21" s="28"/>
      <c r="DDQ21" s="28"/>
      <c r="DDR21" s="28"/>
      <c r="DDS21" s="28"/>
      <c r="DDT21" s="28"/>
      <c r="DDU21" s="28"/>
      <c r="DDV21" s="28"/>
      <c r="DDW21" s="28"/>
      <c r="DDX21" s="28"/>
      <c r="DDY21" s="28"/>
      <c r="DDZ21" s="28"/>
      <c r="DEA21" s="28"/>
      <c r="DEB21" s="28"/>
      <c r="DEC21" s="28"/>
      <c r="DED21" s="28"/>
      <c r="DEE21" s="28"/>
      <c r="DEF21" s="28"/>
      <c r="DEG21" s="28"/>
      <c r="DEH21" s="28"/>
      <c r="DEI21" s="28"/>
      <c r="DEJ21" s="28"/>
      <c r="DEK21" s="28"/>
      <c r="DEL21" s="28"/>
      <c r="DEM21" s="28"/>
      <c r="DEN21" s="28"/>
      <c r="DEO21" s="28"/>
      <c r="DEP21" s="28"/>
      <c r="DEQ21" s="28"/>
      <c r="DER21" s="28"/>
      <c r="DES21" s="28"/>
      <c r="DET21" s="28"/>
      <c r="DEU21" s="28"/>
      <c r="DEV21" s="28"/>
      <c r="DEW21" s="28"/>
      <c r="DEX21" s="28"/>
      <c r="DEY21" s="28"/>
      <c r="DEZ21" s="28"/>
      <c r="DFA21" s="28"/>
      <c r="DFB21" s="28"/>
      <c r="DFC21" s="28"/>
      <c r="DFD21" s="28"/>
      <c r="DFE21" s="28"/>
      <c r="DFF21" s="28"/>
      <c r="DFG21" s="28"/>
      <c r="DFH21" s="28"/>
      <c r="DFI21" s="28"/>
      <c r="DFJ21" s="28"/>
      <c r="DFK21" s="28"/>
      <c r="DFL21" s="28"/>
      <c r="DFM21" s="28"/>
      <c r="DFN21" s="28"/>
      <c r="DFO21" s="28"/>
      <c r="DFP21" s="28"/>
      <c r="DFQ21" s="28"/>
      <c r="DFR21" s="28"/>
      <c r="DFS21" s="28"/>
      <c r="DFT21" s="28"/>
      <c r="DFU21" s="28"/>
      <c r="DFV21" s="28"/>
      <c r="DFW21" s="28"/>
      <c r="DFX21" s="28"/>
      <c r="DFY21" s="28"/>
      <c r="DFZ21" s="28"/>
      <c r="DGA21" s="28"/>
      <c r="DGB21" s="28"/>
      <c r="DGC21" s="28"/>
      <c r="DGD21" s="28"/>
      <c r="DGE21" s="28"/>
      <c r="DGF21" s="28"/>
      <c r="DGG21" s="28"/>
      <c r="DGH21" s="28"/>
      <c r="DGI21" s="28"/>
      <c r="DGJ21" s="28"/>
      <c r="DGK21" s="28"/>
      <c r="DGL21" s="28"/>
      <c r="DGM21" s="28"/>
      <c r="DGN21" s="28"/>
      <c r="DGO21" s="28"/>
      <c r="DGP21" s="28"/>
      <c r="DGQ21" s="28"/>
      <c r="DGR21" s="28"/>
      <c r="DGS21" s="28"/>
      <c r="DGT21" s="28"/>
      <c r="DGU21" s="28"/>
      <c r="DGV21" s="28"/>
      <c r="DGW21" s="28"/>
      <c r="DGX21" s="28"/>
      <c r="DGY21" s="28"/>
      <c r="DGZ21" s="28"/>
      <c r="DHA21" s="28"/>
      <c r="DHB21" s="28"/>
      <c r="DHC21" s="28"/>
      <c r="DHD21" s="28"/>
      <c r="DHE21" s="28"/>
      <c r="DHF21" s="28"/>
      <c r="DHG21" s="28"/>
      <c r="DHH21" s="28"/>
      <c r="DHI21" s="28"/>
      <c r="DHJ21" s="28"/>
      <c r="DHK21" s="28"/>
      <c r="DHL21" s="28"/>
      <c r="DHM21" s="28"/>
      <c r="DHN21" s="28"/>
      <c r="DHO21" s="28"/>
      <c r="DHP21" s="28"/>
      <c r="DHQ21" s="28"/>
      <c r="DHR21" s="28"/>
      <c r="DHS21" s="28"/>
      <c r="DHT21" s="28"/>
      <c r="DHU21" s="28"/>
      <c r="DHV21" s="28"/>
      <c r="DHW21" s="28"/>
      <c r="DHX21" s="28"/>
      <c r="DHY21" s="28"/>
      <c r="DHZ21" s="28"/>
      <c r="DIA21" s="28"/>
      <c r="DIB21" s="28"/>
      <c r="DIC21" s="28"/>
      <c r="DID21" s="28"/>
      <c r="DIE21" s="28"/>
      <c r="DIF21" s="28"/>
      <c r="DIG21" s="28"/>
      <c r="DIH21" s="28"/>
      <c r="DII21" s="28"/>
      <c r="DIJ21" s="28"/>
      <c r="DIK21" s="28"/>
      <c r="DIL21" s="28"/>
      <c r="DIM21" s="28"/>
      <c r="DIN21" s="28"/>
      <c r="DIO21" s="28"/>
      <c r="DIP21" s="28"/>
      <c r="DIQ21" s="28"/>
      <c r="DIR21" s="28"/>
      <c r="DIS21" s="28"/>
      <c r="DIT21" s="28"/>
      <c r="DIU21" s="28"/>
      <c r="DIV21" s="28"/>
      <c r="DIW21" s="28"/>
      <c r="DIX21" s="28"/>
      <c r="DIY21" s="28"/>
      <c r="DIZ21" s="28"/>
      <c r="DJA21" s="28"/>
      <c r="DJB21" s="28"/>
      <c r="DJC21" s="28"/>
      <c r="DJD21" s="28"/>
      <c r="DJE21" s="28"/>
      <c r="DJF21" s="28"/>
      <c r="DJG21" s="28"/>
      <c r="DJH21" s="28"/>
      <c r="DJI21" s="28"/>
      <c r="DJJ21" s="28"/>
      <c r="DJK21" s="28"/>
      <c r="DJL21" s="28"/>
      <c r="DJM21" s="28"/>
      <c r="DJN21" s="28"/>
      <c r="DJO21" s="28"/>
      <c r="DJP21" s="28"/>
      <c r="DJQ21" s="28"/>
      <c r="DJR21" s="28"/>
      <c r="DJS21" s="28"/>
      <c r="DJT21" s="28"/>
      <c r="DJU21" s="28"/>
      <c r="DJV21" s="28"/>
      <c r="DJW21" s="28"/>
      <c r="DJX21" s="28"/>
      <c r="DJY21" s="28"/>
      <c r="DJZ21" s="28"/>
      <c r="DKA21" s="28"/>
      <c r="DKB21" s="28"/>
      <c r="DKC21" s="28"/>
      <c r="DKD21" s="28"/>
      <c r="DKE21" s="28"/>
      <c r="DKF21" s="28"/>
      <c r="DKG21" s="28"/>
      <c r="DKH21" s="28"/>
      <c r="DKI21" s="28"/>
      <c r="DKJ21" s="28"/>
      <c r="DKK21" s="28"/>
      <c r="DKL21" s="28"/>
      <c r="DKM21" s="28"/>
      <c r="DKN21" s="28"/>
      <c r="DKO21" s="28"/>
      <c r="DKP21" s="28"/>
      <c r="DKQ21" s="28"/>
      <c r="DKR21" s="28"/>
      <c r="DKS21" s="28"/>
      <c r="DKT21" s="28"/>
      <c r="DKU21" s="28"/>
      <c r="DKV21" s="28"/>
      <c r="DKW21" s="28"/>
      <c r="DKX21" s="28"/>
      <c r="DKY21" s="28"/>
      <c r="DKZ21" s="28"/>
      <c r="DLA21" s="28"/>
      <c r="DLB21" s="28"/>
      <c r="DLC21" s="28"/>
      <c r="DLD21" s="28"/>
      <c r="DLE21" s="28"/>
      <c r="DLF21" s="28"/>
      <c r="DLG21" s="28"/>
      <c r="DLH21" s="28"/>
      <c r="DLI21" s="28"/>
      <c r="DLJ21" s="28"/>
      <c r="DLK21" s="28"/>
      <c r="DLL21" s="28"/>
      <c r="DLM21" s="28"/>
      <c r="DLN21" s="28"/>
      <c r="DLO21" s="28"/>
      <c r="DLP21" s="28"/>
      <c r="DLQ21" s="28"/>
      <c r="DLR21" s="28"/>
      <c r="DLS21" s="28"/>
      <c r="DLT21" s="28"/>
      <c r="DLU21" s="28"/>
      <c r="DLV21" s="28"/>
      <c r="DLW21" s="28"/>
      <c r="DLX21" s="28"/>
      <c r="DLY21" s="28"/>
      <c r="DLZ21" s="28"/>
      <c r="DMA21" s="28"/>
      <c r="DMB21" s="28"/>
      <c r="DMC21" s="28"/>
      <c r="DMD21" s="28"/>
      <c r="DME21" s="28"/>
      <c r="DMF21" s="28"/>
      <c r="DMG21" s="28"/>
      <c r="DMH21" s="28"/>
      <c r="DMI21" s="28"/>
      <c r="DMJ21" s="28"/>
      <c r="DMK21" s="28"/>
      <c r="DML21" s="28"/>
      <c r="DMM21" s="28"/>
      <c r="DMN21" s="28"/>
      <c r="DMO21" s="28"/>
      <c r="DMP21" s="28"/>
      <c r="DMQ21" s="28"/>
      <c r="DMR21" s="28"/>
      <c r="DMS21" s="28"/>
      <c r="DMT21" s="28"/>
      <c r="DMU21" s="28"/>
      <c r="DMV21" s="28"/>
      <c r="DMW21" s="28"/>
      <c r="DMX21" s="28"/>
      <c r="DMY21" s="28"/>
      <c r="DMZ21" s="28"/>
      <c r="DNA21" s="28"/>
      <c r="DNB21" s="28"/>
      <c r="DNC21" s="28"/>
      <c r="DND21" s="28"/>
      <c r="DNE21" s="28"/>
      <c r="DNF21" s="28"/>
      <c r="DNG21" s="28"/>
      <c r="DNH21" s="28"/>
      <c r="DNI21" s="28"/>
      <c r="DNJ21" s="28"/>
      <c r="DNK21" s="28"/>
      <c r="DNL21" s="28"/>
      <c r="DNM21" s="28"/>
      <c r="DNN21" s="28"/>
      <c r="DNO21" s="28"/>
      <c r="DNP21" s="28"/>
      <c r="DNQ21" s="28"/>
      <c r="DNR21" s="28"/>
      <c r="DNS21" s="28"/>
      <c r="DNT21" s="28"/>
      <c r="DNU21" s="28"/>
      <c r="DNV21" s="28"/>
      <c r="DNW21" s="28"/>
      <c r="DNX21" s="28"/>
      <c r="DNY21" s="28"/>
      <c r="DNZ21" s="28"/>
      <c r="DOA21" s="28"/>
      <c r="DOB21" s="28"/>
      <c r="DOC21" s="28"/>
      <c r="DOD21" s="28"/>
      <c r="DOE21" s="28"/>
      <c r="DOF21" s="28"/>
      <c r="DOG21" s="28"/>
      <c r="DOH21" s="28"/>
      <c r="DOI21" s="28"/>
      <c r="DOJ21" s="28"/>
      <c r="DOK21" s="28"/>
      <c r="DOL21" s="28"/>
      <c r="DOM21" s="28"/>
      <c r="DON21" s="28"/>
      <c r="DOO21" s="28"/>
      <c r="DOP21" s="28"/>
      <c r="DOQ21" s="28"/>
      <c r="DOR21" s="28"/>
      <c r="DOS21" s="28"/>
      <c r="DOT21" s="28"/>
      <c r="DOU21" s="28"/>
      <c r="DOV21" s="28"/>
      <c r="DOW21" s="28"/>
      <c r="DOX21" s="28"/>
      <c r="DOY21" s="28"/>
      <c r="DOZ21" s="28"/>
      <c r="DPA21" s="28"/>
      <c r="DPB21" s="28"/>
      <c r="DPC21" s="28"/>
      <c r="DPD21" s="28"/>
      <c r="DPE21" s="28"/>
      <c r="DPF21" s="28"/>
      <c r="DPG21" s="28"/>
      <c r="DPH21" s="28"/>
      <c r="DPI21" s="28"/>
      <c r="DPJ21" s="28"/>
      <c r="DPK21" s="28"/>
      <c r="DPL21" s="28"/>
      <c r="DPM21" s="28"/>
      <c r="DPN21" s="28"/>
      <c r="DPO21" s="28"/>
      <c r="DPP21" s="28"/>
      <c r="DPQ21" s="28"/>
      <c r="DPR21" s="28"/>
      <c r="DPS21" s="28"/>
      <c r="DPT21" s="28"/>
      <c r="DPU21" s="28"/>
      <c r="DPV21" s="28"/>
      <c r="DPW21" s="28"/>
      <c r="DPX21" s="28"/>
      <c r="DPY21" s="28"/>
      <c r="DPZ21" s="28"/>
      <c r="DQA21" s="28"/>
      <c r="DQB21" s="28"/>
      <c r="DQC21" s="28"/>
      <c r="DQD21" s="28"/>
      <c r="DQE21" s="28"/>
      <c r="DQF21" s="28"/>
      <c r="DQG21" s="28"/>
      <c r="DQH21" s="28"/>
      <c r="DQI21" s="28"/>
      <c r="DQJ21" s="28"/>
      <c r="DQK21" s="28"/>
      <c r="DQL21" s="28"/>
      <c r="DQM21" s="28"/>
      <c r="DQN21" s="28"/>
      <c r="DQO21" s="28"/>
      <c r="DQP21" s="28"/>
      <c r="DQQ21" s="28"/>
      <c r="DQR21" s="28"/>
      <c r="DQS21" s="28"/>
      <c r="DQT21" s="28"/>
      <c r="DQU21" s="28"/>
      <c r="DQV21" s="28"/>
      <c r="DQW21" s="28"/>
      <c r="DQX21" s="28"/>
      <c r="DQY21" s="28"/>
      <c r="DQZ21" s="28"/>
      <c r="DRA21" s="28"/>
      <c r="DRB21" s="28"/>
      <c r="DRC21" s="28"/>
      <c r="DRD21" s="28"/>
      <c r="DRE21" s="28"/>
      <c r="DRF21" s="28"/>
      <c r="DRG21" s="28"/>
      <c r="DRH21" s="28"/>
      <c r="DRI21" s="28"/>
      <c r="DRJ21" s="28"/>
      <c r="DRK21" s="28"/>
      <c r="DRL21" s="28"/>
      <c r="DRM21" s="28"/>
      <c r="DRN21" s="28"/>
      <c r="DRO21" s="28"/>
      <c r="DRP21" s="28"/>
      <c r="DRQ21" s="28"/>
      <c r="DRR21" s="28"/>
      <c r="DRS21" s="28"/>
      <c r="DRT21" s="28"/>
      <c r="DRU21" s="28"/>
      <c r="DRV21" s="28"/>
      <c r="DRW21" s="28"/>
      <c r="DRX21" s="28"/>
      <c r="DRY21" s="28"/>
      <c r="DRZ21" s="28"/>
      <c r="DSA21" s="28"/>
      <c r="DSB21" s="28"/>
      <c r="DSC21" s="28"/>
      <c r="DSD21" s="28"/>
      <c r="DSE21" s="28"/>
      <c r="DSF21" s="28"/>
      <c r="DSG21" s="28"/>
      <c r="DSH21" s="28"/>
      <c r="DSI21" s="28"/>
      <c r="DSJ21" s="28"/>
      <c r="DSK21" s="28"/>
      <c r="DSL21" s="28"/>
      <c r="DSM21" s="28"/>
      <c r="DSN21" s="28"/>
      <c r="DSO21" s="28"/>
      <c r="DSP21" s="28"/>
      <c r="DSQ21" s="28"/>
      <c r="DSR21" s="28"/>
      <c r="DSS21" s="28"/>
      <c r="DST21" s="28"/>
      <c r="DSU21" s="28"/>
      <c r="DSV21" s="28"/>
      <c r="DSW21" s="28"/>
      <c r="DSX21" s="28"/>
      <c r="DSY21" s="28"/>
      <c r="DSZ21" s="28"/>
      <c r="DTA21" s="28"/>
      <c r="DTB21" s="28"/>
      <c r="DTC21" s="28"/>
      <c r="DTD21" s="28"/>
      <c r="DTE21" s="28"/>
      <c r="DTF21" s="28"/>
      <c r="DTG21" s="28"/>
      <c r="DTH21" s="28"/>
      <c r="DTI21" s="28"/>
      <c r="DTJ21" s="28"/>
      <c r="DTK21" s="28"/>
      <c r="DTL21" s="28"/>
      <c r="DTM21" s="28"/>
      <c r="DTN21" s="28"/>
      <c r="DTO21" s="28"/>
      <c r="DTP21" s="28"/>
      <c r="DTQ21" s="28"/>
      <c r="DTR21" s="28"/>
      <c r="DTS21" s="28"/>
      <c r="DTT21" s="28"/>
      <c r="DTU21" s="28"/>
      <c r="DTV21" s="28"/>
      <c r="DTW21" s="28"/>
      <c r="DTX21" s="28"/>
      <c r="DTY21" s="28"/>
      <c r="DTZ21" s="28"/>
      <c r="DUA21" s="28"/>
      <c r="DUB21" s="28"/>
      <c r="DUC21" s="28"/>
      <c r="DUD21" s="28"/>
      <c r="DUE21" s="28"/>
      <c r="DUF21" s="28"/>
      <c r="DUG21" s="28"/>
      <c r="DUH21" s="28"/>
      <c r="DUI21" s="28"/>
      <c r="DUJ21" s="28"/>
      <c r="DUK21" s="28"/>
      <c r="DUL21" s="28"/>
      <c r="DUM21" s="28"/>
      <c r="DUN21" s="28"/>
      <c r="DUO21" s="28"/>
      <c r="DUP21" s="28"/>
      <c r="DUQ21" s="28"/>
      <c r="DUR21" s="28"/>
      <c r="DUS21" s="28"/>
      <c r="DUT21" s="28"/>
      <c r="DUU21" s="28"/>
      <c r="DUV21" s="28"/>
      <c r="DUW21" s="28"/>
      <c r="DUX21" s="28"/>
      <c r="DUY21" s="28"/>
      <c r="DUZ21" s="28"/>
      <c r="DVA21" s="28"/>
      <c r="DVB21" s="28"/>
      <c r="DVC21" s="28"/>
      <c r="DVD21" s="28"/>
      <c r="DVE21" s="28"/>
      <c r="DVF21" s="28"/>
      <c r="DVG21" s="28"/>
      <c r="DVH21" s="28"/>
      <c r="DVI21" s="28"/>
      <c r="DVJ21" s="28"/>
      <c r="DVK21" s="28"/>
      <c r="DVL21" s="28"/>
      <c r="DVM21" s="28"/>
      <c r="DVN21" s="28"/>
      <c r="DVO21" s="28"/>
      <c r="DVP21" s="28"/>
      <c r="DVQ21" s="28"/>
      <c r="DVR21" s="28"/>
      <c r="DVS21" s="28"/>
      <c r="DVT21" s="28"/>
      <c r="DVU21" s="28"/>
      <c r="DVV21" s="28"/>
      <c r="DVW21" s="28"/>
      <c r="DVX21" s="28"/>
      <c r="DVY21" s="28"/>
      <c r="DVZ21" s="28"/>
      <c r="DWA21" s="28"/>
      <c r="DWB21" s="28"/>
      <c r="DWC21" s="28"/>
      <c r="DWD21" s="28"/>
      <c r="DWE21" s="28"/>
      <c r="DWF21" s="28"/>
      <c r="DWG21" s="28"/>
      <c r="DWH21" s="28"/>
      <c r="DWI21" s="28"/>
      <c r="DWJ21" s="28"/>
      <c r="DWK21" s="28"/>
      <c r="DWL21" s="28"/>
      <c r="DWM21" s="28"/>
      <c r="DWN21" s="28"/>
      <c r="DWO21" s="28"/>
      <c r="DWP21" s="28"/>
      <c r="DWQ21" s="28"/>
      <c r="DWR21" s="28"/>
      <c r="DWS21" s="28"/>
      <c r="DWT21" s="28"/>
      <c r="DWU21" s="28"/>
      <c r="DWV21" s="28"/>
      <c r="DWW21" s="28"/>
      <c r="DWX21" s="28"/>
      <c r="DWY21" s="28"/>
      <c r="DWZ21" s="28"/>
      <c r="DXA21" s="28"/>
      <c r="DXB21" s="28"/>
      <c r="DXC21" s="28"/>
      <c r="DXD21" s="28"/>
      <c r="DXE21" s="28"/>
      <c r="DXF21" s="28"/>
      <c r="DXG21" s="28"/>
      <c r="DXH21" s="28"/>
      <c r="DXI21" s="28"/>
      <c r="DXJ21" s="28"/>
      <c r="DXK21" s="28"/>
      <c r="DXL21" s="28"/>
      <c r="DXM21" s="28"/>
      <c r="DXN21" s="28"/>
      <c r="DXO21" s="28"/>
      <c r="DXP21" s="28"/>
      <c r="DXQ21" s="28"/>
      <c r="DXR21" s="28"/>
      <c r="DXS21" s="28"/>
      <c r="DXT21" s="28"/>
      <c r="DXU21" s="28"/>
      <c r="DXV21" s="28"/>
      <c r="DXW21" s="28"/>
      <c r="DXX21" s="28"/>
      <c r="DXY21" s="28"/>
      <c r="DXZ21" s="28"/>
      <c r="DYA21" s="28"/>
      <c r="DYB21" s="28"/>
      <c r="DYC21" s="28"/>
      <c r="DYD21" s="28"/>
      <c r="DYE21" s="28"/>
      <c r="DYF21" s="28"/>
      <c r="DYG21" s="28"/>
      <c r="DYH21" s="28"/>
      <c r="DYI21" s="28"/>
      <c r="DYJ21" s="28"/>
      <c r="DYK21" s="28"/>
      <c r="DYL21" s="28"/>
      <c r="DYM21" s="28"/>
      <c r="DYN21" s="28"/>
      <c r="DYO21" s="28"/>
      <c r="DYP21" s="28"/>
      <c r="DYQ21" s="28"/>
      <c r="DYR21" s="28"/>
      <c r="DYS21" s="28"/>
      <c r="DYT21" s="28"/>
      <c r="DYU21" s="28"/>
      <c r="DYV21" s="28"/>
      <c r="DYW21" s="28"/>
      <c r="DYX21" s="28"/>
      <c r="DYY21" s="28"/>
      <c r="DYZ21" s="28"/>
      <c r="DZA21" s="28"/>
      <c r="DZB21" s="28"/>
      <c r="DZC21" s="28"/>
      <c r="DZD21" s="28"/>
      <c r="DZE21" s="28"/>
      <c r="DZF21" s="28"/>
      <c r="DZG21" s="28"/>
      <c r="DZH21" s="28"/>
      <c r="DZI21" s="28"/>
      <c r="DZJ21" s="28"/>
      <c r="DZK21" s="28"/>
      <c r="DZL21" s="28"/>
      <c r="DZM21" s="28"/>
      <c r="DZN21" s="28"/>
      <c r="DZO21" s="28"/>
      <c r="DZP21" s="28"/>
      <c r="DZQ21" s="28"/>
      <c r="DZR21" s="28"/>
      <c r="DZS21" s="28"/>
      <c r="DZT21" s="28"/>
      <c r="DZU21" s="28"/>
      <c r="DZV21" s="28"/>
      <c r="DZW21" s="28"/>
      <c r="DZX21" s="28"/>
      <c r="DZY21" s="28"/>
      <c r="DZZ21" s="28"/>
      <c r="EAA21" s="28"/>
      <c r="EAB21" s="28"/>
      <c r="EAC21" s="28"/>
      <c r="EAD21" s="28"/>
      <c r="EAE21" s="28"/>
      <c r="EAF21" s="28"/>
      <c r="EAG21" s="28"/>
      <c r="EAH21" s="28"/>
      <c r="EAI21" s="28"/>
      <c r="EAJ21" s="28"/>
      <c r="EAK21" s="28"/>
      <c r="EAL21" s="28"/>
      <c r="EAM21" s="28"/>
      <c r="EAN21" s="28"/>
      <c r="EAO21" s="28"/>
      <c r="EAP21" s="28"/>
      <c r="EAQ21" s="28"/>
      <c r="EAR21" s="28"/>
      <c r="EAS21" s="28"/>
      <c r="EAT21" s="28"/>
      <c r="EAU21" s="28"/>
      <c r="EAV21" s="28"/>
      <c r="EAW21" s="28"/>
      <c r="EAX21" s="28"/>
      <c r="EAY21" s="28"/>
      <c r="EAZ21" s="28"/>
      <c r="EBA21" s="28"/>
      <c r="EBB21" s="28"/>
      <c r="EBC21" s="28"/>
      <c r="EBD21" s="28"/>
      <c r="EBE21" s="28"/>
      <c r="EBF21" s="28"/>
      <c r="EBG21" s="28"/>
      <c r="EBH21" s="28"/>
      <c r="EBI21" s="28"/>
      <c r="EBJ21" s="28"/>
      <c r="EBK21" s="28"/>
      <c r="EBL21" s="28"/>
      <c r="EBM21" s="28"/>
      <c r="EBN21" s="28"/>
      <c r="EBO21" s="28"/>
      <c r="EBP21" s="28"/>
      <c r="EBQ21" s="28"/>
      <c r="EBR21" s="28"/>
      <c r="EBS21" s="28"/>
      <c r="EBT21" s="28"/>
      <c r="EBU21" s="28"/>
      <c r="EBV21" s="28"/>
      <c r="EBW21" s="28"/>
      <c r="EBX21" s="28"/>
      <c r="EBY21" s="28"/>
      <c r="EBZ21" s="28"/>
      <c r="ECA21" s="28"/>
      <c r="ECB21" s="28"/>
      <c r="ECC21" s="28"/>
      <c r="ECD21" s="28"/>
      <c r="ECE21" s="28"/>
      <c r="ECF21" s="28"/>
      <c r="ECG21" s="28"/>
      <c r="ECH21" s="28"/>
      <c r="ECI21" s="28"/>
      <c r="ECJ21" s="28"/>
      <c r="ECK21" s="28"/>
      <c r="ECL21" s="28"/>
      <c r="ECM21" s="28"/>
      <c r="ECN21" s="28"/>
      <c r="ECO21" s="28"/>
      <c r="ECP21" s="28"/>
      <c r="ECQ21" s="28"/>
      <c r="ECR21" s="28"/>
      <c r="ECS21" s="28"/>
      <c r="ECT21" s="28"/>
      <c r="ECU21" s="28"/>
      <c r="ECV21" s="28"/>
      <c r="ECW21" s="28"/>
      <c r="ECX21" s="28"/>
      <c r="ECY21" s="28"/>
      <c r="ECZ21" s="28"/>
      <c r="EDA21" s="28"/>
      <c r="EDB21" s="28"/>
      <c r="EDC21" s="28"/>
      <c r="EDD21" s="28"/>
      <c r="EDE21" s="28"/>
      <c r="EDF21" s="28"/>
      <c r="EDG21" s="28"/>
      <c r="EDH21" s="28"/>
      <c r="EDI21" s="28"/>
      <c r="EDJ21" s="28"/>
      <c r="EDK21" s="28"/>
      <c r="EDL21" s="28"/>
      <c r="EDM21" s="28"/>
      <c r="EDN21" s="28"/>
      <c r="EDO21" s="28"/>
      <c r="EDP21" s="28"/>
      <c r="EDQ21" s="28"/>
      <c r="EDR21" s="28"/>
      <c r="EDS21" s="28"/>
      <c r="EDT21" s="28"/>
      <c r="EDU21" s="28"/>
      <c r="EDV21" s="28"/>
      <c r="EDW21" s="28"/>
      <c r="EDX21" s="28"/>
      <c r="EDY21" s="28"/>
      <c r="EDZ21" s="28"/>
      <c r="EEA21" s="28"/>
      <c r="EEB21" s="28"/>
      <c r="EEC21" s="28"/>
      <c r="EED21" s="28"/>
      <c r="EEE21" s="28"/>
      <c r="EEF21" s="28"/>
      <c r="EEG21" s="28"/>
      <c r="EEH21" s="28"/>
      <c r="EEI21" s="28"/>
      <c r="EEJ21" s="28"/>
      <c r="EEK21" s="28"/>
      <c r="EEL21" s="28"/>
      <c r="EEM21" s="28"/>
      <c r="EEN21" s="28"/>
      <c r="EEO21" s="28"/>
      <c r="EEP21" s="28"/>
      <c r="EEQ21" s="28"/>
      <c r="EER21" s="28"/>
      <c r="EES21" s="28"/>
      <c r="EET21" s="28"/>
      <c r="EEU21" s="28"/>
      <c r="EEV21" s="28"/>
      <c r="EEW21" s="28"/>
      <c r="EEX21" s="28"/>
      <c r="EEY21" s="28"/>
      <c r="EEZ21" s="28"/>
      <c r="EFA21" s="28"/>
      <c r="EFB21" s="28"/>
      <c r="EFC21" s="28"/>
      <c r="EFD21" s="28"/>
      <c r="EFE21" s="28"/>
      <c r="EFF21" s="28"/>
      <c r="EFG21" s="28"/>
      <c r="EFH21" s="28"/>
      <c r="EFI21" s="28"/>
      <c r="EFJ21" s="28"/>
      <c r="EFK21" s="28"/>
      <c r="EFL21" s="28"/>
      <c r="EFM21" s="28"/>
      <c r="EFN21" s="28"/>
      <c r="EFO21" s="28"/>
      <c r="EFP21" s="28"/>
      <c r="EFQ21" s="28"/>
      <c r="EFR21" s="28"/>
      <c r="EFS21" s="28"/>
      <c r="EFT21" s="28"/>
      <c r="EFU21" s="28"/>
      <c r="EFV21" s="28"/>
      <c r="EFW21" s="28"/>
      <c r="EFX21" s="28"/>
      <c r="EFY21" s="28"/>
      <c r="EFZ21" s="28"/>
      <c r="EGA21" s="28"/>
      <c r="EGB21" s="28"/>
      <c r="EGC21" s="28"/>
      <c r="EGD21" s="28"/>
      <c r="EGE21" s="28"/>
      <c r="EGF21" s="28"/>
      <c r="EGG21" s="28"/>
      <c r="EGH21" s="28"/>
      <c r="EGI21" s="28"/>
      <c r="EGJ21" s="28"/>
      <c r="EGK21" s="28"/>
      <c r="EGL21" s="28"/>
      <c r="EGM21" s="28"/>
      <c r="EGN21" s="28"/>
      <c r="EGO21" s="28"/>
      <c r="EGP21" s="28"/>
      <c r="EGQ21" s="28"/>
      <c r="EGR21" s="28"/>
      <c r="EGS21" s="28"/>
      <c r="EGT21" s="28"/>
      <c r="EGU21" s="28"/>
      <c r="EGV21" s="28"/>
      <c r="EGW21" s="28"/>
      <c r="EGX21" s="28"/>
      <c r="EGY21" s="28"/>
      <c r="EGZ21" s="28"/>
      <c r="EHA21" s="28"/>
      <c r="EHB21" s="28"/>
      <c r="EHC21" s="28"/>
      <c r="EHD21" s="28"/>
      <c r="EHE21" s="28"/>
      <c r="EHF21" s="28"/>
      <c r="EHG21" s="28"/>
      <c r="EHH21" s="28"/>
      <c r="EHI21" s="28"/>
      <c r="EHJ21" s="28"/>
      <c r="EHK21" s="28"/>
      <c r="EHL21" s="28"/>
      <c r="EHM21" s="28"/>
      <c r="EHN21" s="28"/>
      <c r="EHO21" s="28"/>
      <c r="EHP21" s="28"/>
      <c r="EHQ21" s="28"/>
      <c r="EHR21" s="28"/>
      <c r="EHS21" s="28"/>
      <c r="EHT21" s="28"/>
      <c r="EHU21" s="28"/>
      <c r="EHV21" s="28"/>
      <c r="EHW21" s="28"/>
      <c r="EHX21" s="28"/>
      <c r="EHY21" s="28"/>
      <c r="EHZ21" s="28"/>
      <c r="EIA21" s="28"/>
      <c r="EIB21" s="28"/>
      <c r="EIC21" s="28"/>
      <c r="EID21" s="28"/>
      <c r="EIE21" s="28"/>
      <c r="EIF21" s="28"/>
      <c r="EIG21" s="28"/>
      <c r="EIH21" s="28"/>
      <c r="EII21" s="28"/>
      <c r="EIJ21" s="28"/>
      <c r="EIK21" s="28"/>
      <c r="EIL21" s="28"/>
      <c r="EIM21" s="28"/>
      <c r="EIN21" s="28"/>
      <c r="EIO21" s="28"/>
      <c r="EIP21" s="28"/>
      <c r="EIQ21" s="28"/>
      <c r="EIR21" s="28"/>
      <c r="EIS21" s="28"/>
      <c r="EIT21" s="28"/>
      <c r="EIU21" s="28"/>
      <c r="EIV21" s="28"/>
      <c r="EIW21" s="28"/>
      <c r="EIX21" s="28"/>
      <c r="EIY21" s="28"/>
      <c r="EIZ21" s="28"/>
      <c r="EJA21" s="28"/>
      <c r="EJB21" s="28"/>
      <c r="EJC21" s="28"/>
      <c r="EJD21" s="28"/>
      <c r="EJE21" s="28"/>
      <c r="EJF21" s="28"/>
      <c r="EJG21" s="28"/>
      <c r="EJH21" s="28"/>
      <c r="EJI21" s="28"/>
      <c r="EJJ21" s="28"/>
      <c r="EJK21" s="28"/>
      <c r="EJL21" s="28"/>
      <c r="EJM21" s="28"/>
      <c r="EJN21" s="28"/>
      <c r="EJO21" s="28"/>
      <c r="EJP21" s="28"/>
      <c r="EJQ21" s="28"/>
      <c r="EJR21" s="28"/>
      <c r="EJS21" s="28"/>
      <c r="EJT21" s="28"/>
      <c r="EJU21" s="28"/>
      <c r="EJV21" s="28"/>
      <c r="EJW21" s="28"/>
      <c r="EJX21" s="28"/>
      <c r="EJY21" s="28"/>
      <c r="EJZ21" s="28"/>
      <c r="EKA21" s="28"/>
      <c r="EKB21" s="28"/>
      <c r="EKC21" s="28"/>
      <c r="EKD21" s="28"/>
      <c r="EKE21" s="28"/>
      <c r="EKF21" s="28"/>
      <c r="EKG21" s="28"/>
      <c r="EKH21" s="28"/>
      <c r="EKI21" s="28"/>
      <c r="EKJ21" s="28"/>
      <c r="EKK21" s="28"/>
      <c r="EKL21" s="28"/>
      <c r="EKM21" s="28"/>
      <c r="EKN21" s="28"/>
      <c r="EKO21" s="28"/>
      <c r="EKP21" s="28"/>
      <c r="EKQ21" s="28"/>
      <c r="EKR21" s="28"/>
      <c r="EKS21" s="28"/>
      <c r="EKT21" s="28"/>
      <c r="EKU21" s="28"/>
      <c r="EKV21" s="28"/>
      <c r="EKW21" s="28"/>
      <c r="EKX21" s="28"/>
      <c r="EKY21" s="28"/>
      <c r="EKZ21" s="28"/>
      <c r="ELA21" s="28"/>
      <c r="ELB21" s="28"/>
      <c r="ELC21" s="28"/>
      <c r="ELD21" s="28"/>
      <c r="ELE21" s="28"/>
      <c r="ELF21" s="28"/>
      <c r="ELG21" s="28"/>
      <c r="ELH21" s="28"/>
      <c r="ELI21" s="28"/>
      <c r="ELJ21" s="28"/>
      <c r="ELK21" s="28"/>
      <c r="ELL21" s="28"/>
      <c r="ELM21" s="28"/>
      <c r="ELN21" s="28"/>
      <c r="ELO21" s="28"/>
      <c r="ELP21" s="28"/>
      <c r="ELQ21" s="28"/>
      <c r="ELR21" s="28"/>
      <c r="ELS21" s="28"/>
      <c r="ELT21" s="28"/>
      <c r="ELU21" s="28"/>
      <c r="ELV21" s="28"/>
      <c r="ELW21" s="28"/>
      <c r="ELX21" s="28"/>
      <c r="ELY21" s="28"/>
      <c r="ELZ21" s="28"/>
      <c r="EMA21" s="28"/>
      <c r="EMB21" s="28"/>
      <c r="EMC21" s="28"/>
      <c r="EMD21" s="28"/>
      <c r="EME21" s="28"/>
      <c r="EMF21" s="28"/>
      <c r="EMG21" s="28"/>
      <c r="EMH21" s="28"/>
      <c r="EMI21" s="28"/>
      <c r="EMJ21" s="28"/>
      <c r="EMK21" s="28"/>
      <c r="EML21" s="28"/>
      <c r="EMM21" s="28"/>
      <c r="EMN21" s="28"/>
      <c r="EMO21" s="28"/>
      <c r="EMP21" s="28"/>
      <c r="EMQ21" s="28"/>
      <c r="EMR21" s="28"/>
      <c r="EMS21" s="28"/>
      <c r="EMT21" s="28"/>
      <c r="EMU21" s="28"/>
      <c r="EMV21" s="28"/>
      <c r="EMW21" s="28"/>
      <c r="EMX21" s="28"/>
      <c r="EMY21" s="28"/>
      <c r="EMZ21" s="28"/>
      <c r="ENA21" s="28"/>
      <c r="ENB21" s="28"/>
      <c r="ENC21" s="28"/>
      <c r="END21" s="28"/>
      <c r="ENE21" s="28"/>
      <c r="ENF21" s="28"/>
      <c r="ENG21" s="28"/>
      <c r="ENH21" s="28"/>
      <c r="ENI21" s="28"/>
      <c r="ENJ21" s="28"/>
      <c r="ENK21" s="28"/>
      <c r="ENL21" s="28"/>
      <c r="ENM21" s="28"/>
      <c r="ENN21" s="28"/>
      <c r="ENO21" s="28"/>
      <c r="ENP21" s="28"/>
      <c r="ENQ21" s="28"/>
      <c r="ENR21" s="28"/>
      <c r="ENS21" s="28"/>
      <c r="ENT21" s="28"/>
      <c r="ENU21" s="28"/>
      <c r="ENV21" s="28"/>
      <c r="ENW21" s="28"/>
      <c r="ENX21" s="28"/>
      <c r="ENY21" s="28"/>
      <c r="ENZ21" s="28"/>
      <c r="EOA21" s="28"/>
      <c r="EOB21" s="28"/>
      <c r="EOC21" s="28"/>
      <c r="EOD21" s="28"/>
      <c r="EOE21" s="28"/>
      <c r="EOF21" s="28"/>
      <c r="EOG21" s="28"/>
      <c r="EOH21" s="28"/>
      <c r="EOI21" s="28"/>
      <c r="EOJ21" s="28"/>
      <c r="EOK21" s="28"/>
      <c r="EOL21" s="28"/>
      <c r="EOM21" s="28"/>
      <c r="EON21" s="28"/>
      <c r="EOO21" s="28"/>
      <c r="EOP21" s="28"/>
      <c r="EOQ21" s="28"/>
      <c r="EOR21" s="28"/>
      <c r="EOS21" s="28"/>
      <c r="EOT21" s="28"/>
      <c r="EOU21" s="28"/>
      <c r="EOV21" s="28"/>
      <c r="EOW21" s="28"/>
      <c r="EOX21" s="28"/>
      <c r="EOY21" s="28"/>
      <c r="EOZ21" s="28"/>
      <c r="EPA21" s="28"/>
      <c r="EPB21" s="28"/>
      <c r="EPC21" s="28"/>
      <c r="EPD21" s="28"/>
      <c r="EPE21" s="28"/>
      <c r="EPF21" s="28"/>
      <c r="EPG21" s="28"/>
      <c r="EPH21" s="28"/>
      <c r="EPI21" s="28"/>
      <c r="EPJ21" s="28"/>
      <c r="EPK21" s="28"/>
      <c r="EPL21" s="28"/>
      <c r="EPM21" s="28"/>
      <c r="EPN21" s="28"/>
      <c r="EPO21" s="28"/>
      <c r="EPP21" s="28"/>
      <c r="EPQ21" s="28"/>
      <c r="EPR21" s="28"/>
      <c r="EPS21" s="28"/>
      <c r="EPT21" s="28"/>
      <c r="EPU21" s="28"/>
      <c r="EPV21" s="28"/>
      <c r="EPW21" s="28"/>
      <c r="EPX21" s="28"/>
      <c r="EPY21" s="28"/>
      <c r="EPZ21" s="28"/>
      <c r="EQA21" s="28"/>
      <c r="EQB21" s="28"/>
      <c r="EQC21" s="28"/>
      <c r="EQD21" s="28"/>
      <c r="EQE21" s="28"/>
      <c r="EQF21" s="28"/>
      <c r="EQG21" s="28"/>
      <c r="EQH21" s="28"/>
      <c r="EQI21" s="28"/>
      <c r="EQJ21" s="28"/>
      <c r="EQK21" s="28"/>
      <c r="EQL21" s="28"/>
      <c r="EQM21" s="28"/>
      <c r="EQN21" s="28"/>
      <c r="EQO21" s="28"/>
      <c r="EQP21" s="28"/>
      <c r="EQQ21" s="28"/>
      <c r="EQR21" s="28"/>
      <c r="EQS21" s="28"/>
      <c r="EQT21" s="28"/>
      <c r="EQU21" s="28"/>
      <c r="EQV21" s="28"/>
      <c r="EQW21" s="28"/>
      <c r="EQX21" s="28"/>
      <c r="EQY21" s="28"/>
      <c r="EQZ21" s="28"/>
      <c r="ERA21" s="28"/>
      <c r="ERB21" s="28"/>
      <c r="ERC21" s="28"/>
      <c r="ERD21" s="28"/>
      <c r="ERE21" s="28"/>
      <c r="ERF21" s="28"/>
      <c r="ERG21" s="28"/>
      <c r="ERH21" s="28"/>
      <c r="ERI21" s="28"/>
      <c r="ERJ21" s="28"/>
      <c r="ERK21" s="28"/>
      <c r="ERL21" s="28"/>
      <c r="ERM21" s="28"/>
      <c r="ERN21" s="28"/>
      <c r="ERO21" s="28"/>
      <c r="ERP21" s="28"/>
      <c r="ERQ21" s="28"/>
      <c r="ERR21" s="28"/>
      <c r="ERS21" s="28"/>
      <c r="ERT21" s="28"/>
      <c r="ERU21" s="28"/>
      <c r="ERV21" s="28"/>
      <c r="ERW21" s="28"/>
      <c r="ERX21" s="28"/>
      <c r="ERY21" s="28"/>
      <c r="ERZ21" s="28"/>
      <c r="ESA21" s="28"/>
      <c r="ESB21" s="28"/>
      <c r="ESC21" s="28"/>
      <c r="ESD21" s="28"/>
      <c r="ESE21" s="28"/>
      <c r="ESF21" s="28"/>
      <c r="ESG21" s="28"/>
      <c r="ESH21" s="28"/>
      <c r="ESI21" s="28"/>
      <c r="ESJ21" s="28"/>
      <c r="ESK21" s="28"/>
      <c r="ESL21" s="28"/>
      <c r="ESM21" s="28"/>
      <c r="ESN21" s="28"/>
      <c r="ESO21" s="28"/>
      <c r="ESP21" s="28"/>
      <c r="ESQ21" s="28"/>
      <c r="ESR21" s="28"/>
      <c r="ESS21" s="28"/>
      <c r="EST21" s="28"/>
      <c r="ESU21" s="28"/>
      <c r="ESV21" s="28"/>
      <c r="ESW21" s="28"/>
      <c r="ESX21" s="28"/>
      <c r="ESY21" s="28"/>
      <c r="ESZ21" s="28"/>
      <c r="ETA21" s="28"/>
      <c r="ETB21" s="28"/>
      <c r="ETC21" s="28"/>
      <c r="ETD21" s="28"/>
      <c r="ETE21" s="28"/>
      <c r="ETF21" s="28"/>
      <c r="ETG21" s="28"/>
      <c r="ETH21" s="28"/>
      <c r="ETI21" s="28"/>
      <c r="ETJ21" s="28"/>
      <c r="ETK21" s="28"/>
      <c r="ETL21" s="28"/>
      <c r="ETM21" s="28"/>
      <c r="ETN21" s="28"/>
      <c r="ETO21" s="28"/>
      <c r="ETP21" s="28"/>
      <c r="ETQ21" s="28"/>
      <c r="ETR21" s="28"/>
      <c r="ETS21" s="28"/>
      <c r="ETT21" s="28"/>
      <c r="ETU21" s="28"/>
      <c r="ETV21" s="28"/>
      <c r="ETW21" s="28"/>
      <c r="ETX21" s="28"/>
      <c r="ETY21" s="28"/>
      <c r="ETZ21" s="28"/>
      <c r="EUA21" s="28"/>
      <c r="EUB21" s="28"/>
      <c r="EUC21" s="28"/>
      <c r="EUD21" s="28"/>
      <c r="EUE21" s="28"/>
      <c r="EUF21" s="28"/>
      <c r="EUG21" s="28"/>
      <c r="EUH21" s="28"/>
      <c r="EUI21" s="28"/>
      <c r="EUJ21" s="28"/>
      <c r="EUK21" s="28"/>
      <c r="EUL21" s="28"/>
      <c r="EUM21" s="28"/>
      <c r="EUN21" s="28"/>
      <c r="EUO21" s="28"/>
      <c r="EUP21" s="28"/>
      <c r="EUQ21" s="28"/>
      <c r="EUR21" s="28"/>
      <c r="EUS21" s="28"/>
      <c r="EUT21" s="28"/>
      <c r="EUU21" s="28"/>
      <c r="EUV21" s="28"/>
      <c r="EUW21" s="28"/>
      <c r="EUX21" s="28"/>
      <c r="EUY21" s="28"/>
      <c r="EUZ21" s="28"/>
      <c r="EVA21" s="28"/>
      <c r="EVB21" s="28"/>
      <c r="EVC21" s="28"/>
      <c r="EVD21" s="28"/>
      <c r="EVE21" s="28"/>
      <c r="EVF21" s="28"/>
      <c r="EVG21" s="28"/>
      <c r="EVH21" s="28"/>
      <c r="EVI21" s="28"/>
      <c r="EVJ21" s="28"/>
      <c r="EVK21" s="28"/>
      <c r="EVL21" s="28"/>
      <c r="EVM21" s="28"/>
      <c r="EVN21" s="28"/>
      <c r="EVO21" s="28"/>
      <c r="EVP21" s="28"/>
      <c r="EVQ21" s="28"/>
      <c r="EVR21" s="28"/>
      <c r="EVS21" s="28"/>
      <c r="EVT21" s="28"/>
      <c r="EVU21" s="28"/>
      <c r="EVV21" s="28"/>
      <c r="EVW21" s="28"/>
      <c r="EVX21" s="28"/>
      <c r="EVY21" s="28"/>
      <c r="EVZ21" s="28"/>
      <c r="EWA21" s="28"/>
      <c r="EWB21" s="28"/>
      <c r="EWC21" s="28"/>
      <c r="EWD21" s="28"/>
      <c r="EWE21" s="28"/>
      <c r="EWF21" s="28"/>
      <c r="EWG21" s="28"/>
      <c r="EWH21" s="28"/>
      <c r="EWI21" s="28"/>
      <c r="EWJ21" s="28"/>
      <c r="EWK21" s="28"/>
      <c r="EWL21" s="28"/>
      <c r="EWM21" s="28"/>
      <c r="EWN21" s="28"/>
      <c r="EWO21" s="28"/>
      <c r="EWP21" s="28"/>
      <c r="EWQ21" s="28"/>
      <c r="EWR21" s="28"/>
      <c r="EWS21" s="28"/>
      <c r="EWT21" s="28"/>
      <c r="EWU21" s="28"/>
      <c r="EWV21" s="28"/>
      <c r="EWW21" s="28"/>
      <c r="EWX21" s="28"/>
      <c r="EWY21" s="28"/>
      <c r="EWZ21" s="28"/>
      <c r="EXA21" s="28"/>
      <c r="EXB21" s="28"/>
      <c r="EXC21" s="28"/>
      <c r="EXD21" s="28"/>
      <c r="EXE21" s="28"/>
      <c r="EXF21" s="28"/>
      <c r="EXG21" s="28"/>
      <c r="EXH21" s="28"/>
      <c r="EXI21" s="28"/>
      <c r="EXJ21" s="28"/>
      <c r="EXK21" s="28"/>
      <c r="EXL21" s="28"/>
      <c r="EXM21" s="28"/>
      <c r="EXN21" s="28"/>
      <c r="EXO21" s="28"/>
      <c r="EXP21" s="28"/>
      <c r="EXQ21" s="28"/>
      <c r="EXR21" s="28"/>
      <c r="EXS21" s="28"/>
      <c r="EXT21" s="28"/>
      <c r="EXU21" s="28"/>
      <c r="EXV21" s="28"/>
      <c r="EXW21" s="28"/>
      <c r="EXX21" s="28"/>
      <c r="EXY21" s="28"/>
      <c r="EXZ21" s="28"/>
      <c r="EYA21" s="28"/>
      <c r="EYB21" s="28"/>
      <c r="EYC21" s="28"/>
      <c r="EYD21" s="28"/>
      <c r="EYE21" s="28"/>
      <c r="EYF21" s="28"/>
      <c r="EYG21" s="28"/>
      <c r="EYH21" s="28"/>
      <c r="EYI21" s="28"/>
      <c r="EYJ21" s="28"/>
      <c r="EYK21" s="28"/>
      <c r="EYL21" s="28"/>
      <c r="EYM21" s="28"/>
      <c r="EYN21" s="28"/>
      <c r="EYO21" s="28"/>
      <c r="EYP21" s="28"/>
      <c r="EYQ21" s="28"/>
      <c r="EYR21" s="28"/>
      <c r="EYS21" s="28"/>
      <c r="EYT21" s="28"/>
      <c r="EYU21" s="28"/>
      <c r="EYV21" s="28"/>
      <c r="EYW21" s="28"/>
      <c r="EYX21" s="28"/>
      <c r="EYY21" s="28"/>
      <c r="EYZ21" s="28"/>
      <c r="EZA21" s="28"/>
      <c r="EZB21" s="28"/>
      <c r="EZC21" s="28"/>
      <c r="EZD21" s="28"/>
      <c r="EZE21" s="28"/>
      <c r="EZF21" s="28"/>
      <c r="EZG21" s="28"/>
      <c r="EZH21" s="28"/>
      <c r="EZI21" s="28"/>
      <c r="EZJ21" s="28"/>
      <c r="EZK21" s="28"/>
      <c r="EZL21" s="28"/>
      <c r="EZM21" s="28"/>
      <c r="EZN21" s="28"/>
      <c r="EZO21" s="28"/>
      <c r="EZP21" s="28"/>
      <c r="EZQ21" s="28"/>
      <c r="EZR21" s="28"/>
      <c r="EZS21" s="28"/>
      <c r="EZT21" s="28"/>
      <c r="EZU21" s="28"/>
      <c r="EZV21" s="28"/>
      <c r="EZW21" s="28"/>
      <c r="EZX21" s="28"/>
      <c r="EZY21" s="28"/>
      <c r="EZZ21" s="28"/>
      <c r="FAA21" s="28"/>
      <c r="FAB21" s="28"/>
      <c r="FAC21" s="28"/>
      <c r="FAD21" s="28"/>
      <c r="FAE21" s="28"/>
      <c r="FAF21" s="28"/>
      <c r="FAG21" s="28"/>
      <c r="FAH21" s="28"/>
      <c r="FAI21" s="28"/>
      <c r="FAJ21" s="28"/>
      <c r="FAK21" s="28"/>
      <c r="FAL21" s="28"/>
      <c r="FAM21" s="28"/>
      <c r="FAN21" s="28"/>
      <c r="FAO21" s="28"/>
      <c r="FAP21" s="28"/>
      <c r="FAQ21" s="28"/>
      <c r="FAR21" s="28"/>
      <c r="FAS21" s="28"/>
      <c r="FAT21" s="28"/>
      <c r="FAU21" s="28"/>
      <c r="FAV21" s="28"/>
      <c r="FAW21" s="28"/>
      <c r="FAX21" s="28"/>
      <c r="FAY21" s="28"/>
      <c r="FAZ21" s="28"/>
      <c r="FBA21" s="28"/>
      <c r="FBB21" s="28"/>
      <c r="FBC21" s="28"/>
      <c r="FBD21" s="28"/>
      <c r="FBE21" s="28"/>
      <c r="FBF21" s="28"/>
      <c r="FBG21" s="28"/>
      <c r="FBH21" s="28"/>
      <c r="FBI21" s="28"/>
      <c r="FBJ21" s="28"/>
      <c r="FBK21" s="28"/>
      <c r="FBL21" s="28"/>
      <c r="FBM21" s="28"/>
      <c r="FBN21" s="28"/>
      <c r="FBO21" s="28"/>
      <c r="FBP21" s="28"/>
      <c r="FBQ21" s="28"/>
      <c r="FBR21" s="28"/>
      <c r="FBS21" s="28"/>
      <c r="FBT21" s="28"/>
      <c r="FBU21" s="28"/>
      <c r="FBV21" s="28"/>
      <c r="FBW21" s="28"/>
      <c r="FBX21" s="28"/>
      <c r="FBY21" s="28"/>
      <c r="FBZ21" s="28"/>
      <c r="FCA21" s="28"/>
      <c r="FCB21" s="28"/>
      <c r="FCC21" s="28"/>
      <c r="FCD21" s="28"/>
      <c r="FCE21" s="28"/>
      <c r="FCF21" s="28"/>
      <c r="FCG21" s="28"/>
      <c r="FCH21" s="28"/>
      <c r="FCI21" s="28"/>
      <c r="FCJ21" s="28"/>
      <c r="FCK21" s="28"/>
      <c r="FCL21" s="28"/>
      <c r="FCM21" s="28"/>
      <c r="FCN21" s="28"/>
      <c r="FCO21" s="28"/>
      <c r="FCP21" s="28"/>
      <c r="FCQ21" s="28"/>
      <c r="FCR21" s="28"/>
      <c r="FCS21" s="28"/>
      <c r="FCT21" s="28"/>
      <c r="FCU21" s="28"/>
      <c r="FCV21" s="28"/>
      <c r="FCW21" s="28"/>
      <c r="FCX21" s="28"/>
      <c r="FCY21" s="28"/>
      <c r="FCZ21" s="28"/>
      <c r="FDA21" s="28"/>
      <c r="FDB21" s="28"/>
      <c r="FDC21" s="28"/>
      <c r="FDD21" s="28"/>
      <c r="FDE21" s="28"/>
      <c r="FDF21" s="28"/>
      <c r="FDG21" s="28"/>
      <c r="FDH21" s="28"/>
      <c r="FDI21" s="28"/>
      <c r="FDJ21" s="28"/>
      <c r="FDK21" s="28"/>
      <c r="FDL21" s="28"/>
      <c r="FDM21" s="28"/>
      <c r="FDN21" s="28"/>
      <c r="FDO21" s="28"/>
      <c r="FDP21" s="28"/>
      <c r="FDQ21" s="28"/>
      <c r="FDR21" s="28"/>
      <c r="FDS21" s="28"/>
      <c r="FDT21" s="28"/>
      <c r="FDU21" s="28"/>
      <c r="FDV21" s="28"/>
      <c r="FDW21" s="28"/>
      <c r="FDX21" s="28"/>
      <c r="FDY21" s="28"/>
      <c r="FDZ21" s="28"/>
      <c r="FEA21" s="28"/>
      <c r="FEB21" s="28"/>
      <c r="FEC21" s="28"/>
      <c r="FED21" s="28"/>
      <c r="FEE21" s="28"/>
      <c r="FEF21" s="28"/>
      <c r="FEG21" s="28"/>
      <c r="FEH21" s="28"/>
      <c r="FEI21" s="28"/>
      <c r="FEJ21" s="28"/>
      <c r="FEK21" s="28"/>
      <c r="FEL21" s="28"/>
      <c r="FEM21" s="28"/>
      <c r="FEN21" s="28"/>
      <c r="FEO21" s="28"/>
      <c r="FEP21" s="28"/>
      <c r="FEQ21" s="28"/>
      <c r="FER21" s="28"/>
      <c r="FES21" s="28"/>
      <c r="FET21" s="28"/>
      <c r="FEU21" s="28"/>
      <c r="FEV21" s="28"/>
      <c r="FEW21" s="28"/>
      <c r="FEX21" s="28"/>
      <c r="FEY21" s="28"/>
      <c r="FEZ21" s="28"/>
      <c r="FFA21" s="28"/>
      <c r="FFB21" s="28"/>
      <c r="FFC21" s="28"/>
      <c r="FFD21" s="28"/>
      <c r="FFE21" s="28"/>
      <c r="FFF21" s="28"/>
      <c r="FFG21" s="28"/>
      <c r="FFH21" s="28"/>
      <c r="FFI21" s="28"/>
      <c r="FFJ21" s="28"/>
      <c r="FFK21" s="28"/>
      <c r="FFL21" s="28"/>
      <c r="FFM21" s="28"/>
      <c r="FFN21" s="28"/>
      <c r="FFO21" s="28"/>
      <c r="FFP21" s="28"/>
      <c r="FFQ21" s="28"/>
      <c r="FFR21" s="28"/>
      <c r="FFS21" s="28"/>
      <c r="FFT21" s="28"/>
      <c r="FFU21" s="28"/>
      <c r="FFV21" s="28"/>
      <c r="FFW21" s="28"/>
      <c r="FFX21" s="28"/>
      <c r="FFY21" s="28"/>
      <c r="FFZ21" s="28"/>
      <c r="FGA21" s="28"/>
      <c r="FGB21" s="28"/>
      <c r="FGC21" s="28"/>
      <c r="FGD21" s="28"/>
      <c r="FGE21" s="28"/>
      <c r="FGF21" s="28"/>
      <c r="FGG21" s="28"/>
      <c r="FGH21" s="28"/>
      <c r="FGI21" s="28"/>
      <c r="FGJ21" s="28"/>
      <c r="FGK21" s="28"/>
      <c r="FGL21" s="28"/>
      <c r="FGM21" s="28"/>
      <c r="FGN21" s="28"/>
      <c r="FGO21" s="28"/>
      <c r="FGP21" s="28"/>
      <c r="FGQ21" s="28"/>
      <c r="FGR21" s="28"/>
      <c r="FGS21" s="28"/>
      <c r="FGT21" s="28"/>
      <c r="FGU21" s="28"/>
      <c r="FGV21" s="28"/>
      <c r="FGW21" s="28"/>
      <c r="FGX21" s="28"/>
      <c r="FGY21" s="28"/>
      <c r="FGZ21" s="28"/>
      <c r="FHA21" s="28"/>
      <c r="FHB21" s="28"/>
      <c r="FHC21" s="28"/>
      <c r="FHD21" s="28"/>
      <c r="FHE21" s="28"/>
      <c r="FHF21" s="28"/>
      <c r="FHG21" s="28"/>
      <c r="FHH21" s="28"/>
      <c r="FHI21" s="28"/>
      <c r="FHJ21" s="28"/>
      <c r="FHK21" s="28"/>
      <c r="FHL21" s="28"/>
      <c r="FHM21" s="28"/>
      <c r="FHN21" s="28"/>
      <c r="FHO21" s="28"/>
      <c r="FHP21" s="28"/>
      <c r="FHQ21" s="28"/>
      <c r="FHR21" s="28"/>
      <c r="FHS21" s="28"/>
      <c r="FHT21" s="28"/>
      <c r="FHU21" s="28"/>
      <c r="FHV21" s="28"/>
      <c r="FHW21" s="28"/>
      <c r="FHX21" s="28"/>
      <c r="FHY21" s="28"/>
      <c r="FHZ21" s="28"/>
      <c r="FIA21" s="28"/>
      <c r="FIB21" s="28"/>
      <c r="FIC21" s="28"/>
      <c r="FID21" s="28"/>
      <c r="FIE21" s="28"/>
      <c r="FIF21" s="28"/>
      <c r="FIG21" s="28"/>
      <c r="FIH21" s="28"/>
      <c r="FII21" s="28"/>
      <c r="FIJ21" s="28"/>
      <c r="FIK21" s="28"/>
      <c r="FIL21" s="28"/>
      <c r="FIM21" s="28"/>
      <c r="FIN21" s="28"/>
      <c r="FIO21" s="28"/>
      <c r="FIP21" s="28"/>
      <c r="FIQ21" s="28"/>
      <c r="FIR21" s="28"/>
      <c r="FIS21" s="28"/>
      <c r="FIT21" s="28"/>
      <c r="FIU21" s="28"/>
      <c r="FIV21" s="28"/>
      <c r="FIW21" s="28"/>
      <c r="FIX21" s="28"/>
      <c r="FIY21" s="28"/>
      <c r="FIZ21" s="28"/>
      <c r="FJA21" s="28"/>
      <c r="FJB21" s="28"/>
      <c r="FJC21" s="28"/>
      <c r="FJD21" s="28"/>
      <c r="FJE21" s="28"/>
      <c r="FJF21" s="28"/>
      <c r="FJG21" s="28"/>
      <c r="FJH21" s="28"/>
      <c r="FJI21" s="28"/>
      <c r="FJJ21" s="28"/>
      <c r="FJK21" s="28"/>
      <c r="FJL21" s="28"/>
      <c r="FJM21" s="28"/>
      <c r="FJN21" s="28"/>
      <c r="FJO21" s="28"/>
      <c r="FJP21" s="28"/>
      <c r="FJQ21" s="28"/>
      <c r="FJR21" s="28"/>
      <c r="FJS21" s="28"/>
      <c r="FJT21" s="28"/>
      <c r="FJU21" s="28"/>
      <c r="FJV21" s="28"/>
      <c r="FJW21" s="28"/>
      <c r="FJX21" s="28"/>
      <c r="FJY21" s="28"/>
      <c r="FJZ21" s="28"/>
      <c r="FKA21" s="28"/>
      <c r="FKB21" s="28"/>
      <c r="FKC21" s="28"/>
      <c r="FKD21" s="28"/>
      <c r="FKE21" s="28"/>
      <c r="FKF21" s="28"/>
      <c r="FKG21" s="28"/>
      <c r="FKH21" s="28"/>
      <c r="FKI21" s="28"/>
      <c r="FKJ21" s="28"/>
      <c r="FKK21" s="28"/>
      <c r="FKL21" s="28"/>
      <c r="FKM21" s="28"/>
      <c r="FKN21" s="28"/>
      <c r="FKO21" s="28"/>
      <c r="FKP21" s="28"/>
      <c r="FKQ21" s="28"/>
      <c r="FKR21" s="28"/>
      <c r="FKS21" s="28"/>
      <c r="FKT21" s="28"/>
      <c r="FKU21" s="28"/>
      <c r="FKV21" s="28"/>
      <c r="FKW21" s="28"/>
      <c r="FKX21" s="28"/>
      <c r="FKY21" s="28"/>
      <c r="FKZ21" s="28"/>
      <c r="FLA21" s="28"/>
      <c r="FLB21" s="28"/>
      <c r="FLC21" s="28"/>
      <c r="FLD21" s="28"/>
      <c r="FLE21" s="28"/>
      <c r="FLF21" s="28"/>
      <c r="FLG21" s="28"/>
      <c r="FLH21" s="28"/>
      <c r="FLI21" s="28"/>
      <c r="FLJ21" s="28"/>
      <c r="FLK21" s="28"/>
      <c r="FLL21" s="28"/>
      <c r="FLM21" s="28"/>
      <c r="FLN21" s="28"/>
      <c r="FLO21" s="28"/>
      <c r="FLP21" s="28"/>
      <c r="FLQ21" s="28"/>
      <c r="FLR21" s="28"/>
      <c r="FLS21" s="28"/>
      <c r="FLT21" s="28"/>
      <c r="FLU21" s="28"/>
      <c r="FLV21" s="28"/>
      <c r="FLW21" s="28"/>
      <c r="FLX21" s="28"/>
      <c r="FLY21" s="28"/>
      <c r="FLZ21" s="28"/>
      <c r="FMA21" s="28"/>
      <c r="FMB21" s="28"/>
      <c r="FMC21" s="28"/>
      <c r="FMD21" s="28"/>
      <c r="FME21" s="28"/>
      <c r="FMF21" s="28"/>
      <c r="FMG21" s="28"/>
      <c r="FMH21" s="28"/>
      <c r="FMI21" s="28"/>
      <c r="FMJ21" s="28"/>
      <c r="FMK21" s="28"/>
      <c r="FML21" s="28"/>
      <c r="FMM21" s="28"/>
      <c r="FMN21" s="28"/>
      <c r="FMO21" s="28"/>
      <c r="FMP21" s="28"/>
      <c r="FMQ21" s="28"/>
      <c r="FMR21" s="28"/>
      <c r="FMS21" s="28"/>
      <c r="FMT21" s="28"/>
      <c r="FMU21" s="28"/>
      <c r="FMV21" s="28"/>
      <c r="FMW21" s="28"/>
      <c r="FMX21" s="28"/>
      <c r="FMY21" s="28"/>
      <c r="FMZ21" s="28"/>
      <c r="FNA21" s="28"/>
      <c r="FNB21" s="28"/>
      <c r="FNC21" s="28"/>
      <c r="FND21" s="28"/>
      <c r="FNE21" s="28"/>
      <c r="FNF21" s="28"/>
      <c r="FNG21" s="28"/>
      <c r="FNH21" s="28"/>
      <c r="FNI21" s="28"/>
      <c r="FNJ21" s="28"/>
      <c r="FNK21" s="28"/>
      <c r="FNL21" s="28"/>
      <c r="FNM21" s="28"/>
      <c r="FNN21" s="28"/>
      <c r="FNO21" s="28"/>
      <c r="FNP21" s="28"/>
      <c r="FNQ21" s="28"/>
      <c r="FNR21" s="28"/>
      <c r="FNS21" s="28"/>
      <c r="FNT21" s="28"/>
      <c r="FNU21" s="28"/>
      <c r="FNV21" s="28"/>
      <c r="FNW21" s="28"/>
      <c r="FNX21" s="28"/>
      <c r="FNY21" s="28"/>
      <c r="FNZ21" s="28"/>
      <c r="FOA21" s="28"/>
      <c r="FOB21" s="28"/>
      <c r="FOC21" s="28"/>
      <c r="FOD21" s="28"/>
      <c r="FOE21" s="28"/>
      <c r="FOF21" s="28"/>
      <c r="FOG21" s="28"/>
      <c r="FOH21" s="28"/>
      <c r="FOI21" s="28"/>
      <c r="FOJ21" s="28"/>
      <c r="FOK21" s="28"/>
      <c r="FOL21" s="28"/>
      <c r="FOM21" s="28"/>
      <c r="FON21" s="28"/>
      <c r="FOO21" s="28"/>
      <c r="FOP21" s="28"/>
      <c r="FOQ21" s="28"/>
      <c r="FOR21" s="28"/>
      <c r="FOS21" s="28"/>
      <c r="FOT21" s="28"/>
      <c r="FOU21" s="28"/>
      <c r="FOV21" s="28"/>
      <c r="FOW21" s="28"/>
      <c r="FOX21" s="28"/>
      <c r="FOY21" s="28"/>
      <c r="FOZ21" s="28"/>
      <c r="FPA21" s="28"/>
      <c r="FPB21" s="28"/>
      <c r="FPC21" s="28"/>
      <c r="FPD21" s="28"/>
      <c r="FPE21" s="28"/>
      <c r="FPF21" s="28"/>
      <c r="FPG21" s="28"/>
      <c r="FPH21" s="28"/>
      <c r="FPI21" s="28"/>
      <c r="FPJ21" s="28"/>
      <c r="FPK21" s="28"/>
      <c r="FPL21" s="28"/>
      <c r="FPM21" s="28"/>
      <c r="FPN21" s="28"/>
      <c r="FPO21" s="28"/>
      <c r="FPP21" s="28"/>
      <c r="FPQ21" s="28"/>
      <c r="FPR21" s="28"/>
      <c r="FPS21" s="28"/>
      <c r="FPT21" s="28"/>
      <c r="FPU21" s="28"/>
      <c r="FPV21" s="28"/>
      <c r="FPW21" s="28"/>
      <c r="FPX21" s="28"/>
      <c r="FPY21" s="28"/>
      <c r="FPZ21" s="28"/>
      <c r="FQA21" s="28"/>
      <c r="FQB21" s="28"/>
      <c r="FQC21" s="28"/>
      <c r="FQD21" s="28"/>
      <c r="FQE21" s="28"/>
      <c r="FQF21" s="28"/>
      <c r="FQG21" s="28"/>
      <c r="FQH21" s="28"/>
      <c r="FQI21" s="28"/>
      <c r="FQJ21" s="28"/>
      <c r="FQK21" s="28"/>
      <c r="FQL21" s="28"/>
      <c r="FQM21" s="28"/>
      <c r="FQN21" s="28"/>
      <c r="FQO21" s="28"/>
      <c r="FQP21" s="28"/>
      <c r="FQQ21" s="28"/>
      <c r="FQR21" s="28"/>
      <c r="FQS21" s="28"/>
      <c r="FQT21" s="28"/>
      <c r="FQU21" s="28"/>
      <c r="FQV21" s="28"/>
      <c r="FQW21" s="28"/>
      <c r="FQX21" s="28"/>
      <c r="FQY21" s="28"/>
      <c r="FQZ21" s="28"/>
      <c r="FRA21" s="28"/>
      <c r="FRB21" s="28"/>
      <c r="FRC21" s="28"/>
      <c r="FRD21" s="28"/>
      <c r="FRE21" s="28"/>
      <c r="FRF21" s="28"/>
      <c r="FRG21" s="28"/>
      <c r="FRH21" s="28"/>
      <c r="FRI21" s="28"/>
      <c r="FRJ21" s="28"/>
      <c r="FRK21" s="28"/>
      <c r="FRL21" s="28"/>
      <c r="FRM21" s="28"/>
      <c r="FRN21" s="28"/>
      <c r="FRO21" s="28"/>
      <c r="FRP21" s="28"/>
      <c r="FRQ21" s="28"/>
      <c r="FRR21" s="28"/>
      <c r="FRS21" s="28"/>
      <c r="FRT21" s="28"/>
      <c r="FRU21" s="28"/>
      <c r="FRV21" s="28"/>
      <c r="FRW21" s="28"/>
      <c r="FRX21" s="28"/>
      <c r="FRY21" s="28"/>
      <c r="FRZ21" s="28"/>
      <c r="FSA21" s="28"/>
      <c r="FSB21" s="28"/>
      <c r="FSC21" s="28"/>
      <c r="FSD21" s="28"/>
      <c r="FSE21" s="28"/>
      <c r="FSF21" s="28"/>
      <c r="FSG21" s="28"/>
      <c r="FSH21" s="28"/>
      <c r="FSI21" s="28"/>
      <c r="FSJ21" s="28"/>
      <c r="FSK21" s="28"/>
      <c r="FSL21" s="28"/>
      <c r="FSM21" s="28"/>
      <c r="FSN21" s="28"/>
      <c r="FSO21" s="28"/>
      <c r="FSP21" s="28"/>
      <c r="FSQ21" s="28"/>
      <c r="FSR21" s="28"/>
      <c r="FSS21" s="28"/>
      <c r="FST21" s="28"/>
      <c r="FSU21" s="28"/>
      <c r="FSV21" s="28"/>
      <c r="FSW21" s="28"/>
      <c r="FSX21" s="28"/>
      <c r="FSY21" s="28"/>
      <c r="FSZ21" s="28"/>
      <c r="FTA21" s="28"/>
      <c r="FTB21" s="28"/>
      <c r="FTC21" s="28"/>
      <c r="FTD21" s="28"/>
      <c r="FTE21" s="28"/>
      <c r="FTF21" s="28"/>
      <c r="FTG21" s="28"/>
      <c r="FTH21" s="28"/>
      <c r="FTI21" s="28"/>
      <c r="FTJ21" s="28"/>
      <c r="FTK21" s="28"/>
      <c r="FTL21" s="28"/>
      <c r="FTM21" s="28"/>
      <c r="FTN21" s="28"/>
      <c r="FTO21" s="28"/>
      <c r="FTP21" s="28"/>
      <c r="FTQ21" s="28"/>
      <c r="FTR21" s="28"/>
      <c r="FTS21" s="28"/>
      <c r="FTT21" s="28"/>
      <c r="FTU21" s="28"/>
      <c r="FTV21" s="28"/>
      <c r="FTW21" s="28"/>
      <c r="FTX21" s="28"/>
      <c r="FTY21" s="28"/>
      <c r="FTZ21" s="28"/>
      <c r="FUA21" s="28"/>
      <c r="FUB21" s="28"/>
      <c r="FUC21" s="28"/>
      <c r="FUD21" s="28"/>
      <c r="FUE21" s="28"/>
      <c r="FUF21" s="28"/>
      <c r="FUG21" s="28"/>
      <c r="FUH21" s="28"/>
      <c r="FUI21" s="28"/>
      <c r="FUJ21" s="28"/>
      <c r="FUK21" s="28"/>
      <c r="FUL21" s="28"/>
      <c r="FUM21" s="28"/>
      <c r="FUN21" s="28"/>
      <c r="FUO21" s="28"/>
      <c r="FUP21" s="28"/>
      <c r="FUQ21" s="28"/>
      <c r="FUR21" s="28"/>
      <c r="FUS21" s="28"/>
      <c r="FUT21" s="28"/>
      <c r="FUU21" s="28"/>
      <c r="FUV21" s="28"/>
      <c r="FUW21" s="28"/>
      <c r="FUX21" s="28"/>
      <c r="FUY21" s="28"/>
      <c r="FUZ21" s="28"/>
      <c r="FVA21" s="28"/>
      <c r="FVB21" s="28"/>
      <c r="FVC21" s="28"/>
      <c r="FVD21" s="28"/>
      <c r="FVE21" s="28"/>
      <c r="FVF21" s="28"/>
      <c r="FVG21" s="28"/>
      <c r="FVH21" s="28"/>
      <c r="FVI21" s="28"/>
      <c r="FVJ21" s="28"/>
      <c r="FVK21" s="28"/>
      <c r="FVL21" s="28"/>
      <c r="FVM21" s="28"/>
      <c r="FVN21" s="28"/>
      <c r="FVO21" s="28"/>
      <c r="FVP21" s="28"/>
      <c r="FVQ21" s="28"/>
      <c r="FVR21" s="28"/>
      <c r="FVS21" s="28"/>
      <c r="FVT21" s="28"/>
      <c r="FVU21" s="28"/>
      <c r="FVV21" s="28"/>
      <c r="FVW21" s="28"/>
      <c r="FVX21" s="28"/>
      <c r="FVY21" s="28"/>
      <c r="FVZ21" s="28"/>
      <c r="FWA21" s="28"/>
      <c r="FWB21" s="28"/>
      <c r="FWC21" s="28"/>
      <c r="FWD21" s="28"/>
      <c r="FWE21" s="28"/>
      <c r="FWF21" s="28"/>
      <c r="FWG21" s="28"/>
      <c r="FWH21" s="28"/>
      <c r="FWI21" s="28"/>
      <c r="FWJ21" s="28"/>
      <c r="FWK21" s="28"/>
      <c r="FWL21" s="28"/>
      <c r="FWM21" s="28"/>
      <c r="FWN21" s="28"/>
      <c r="FWO21" s="28"/>
      <c r="FWP21" s="28"/>
      <c r="FWQ21" s="28"/>
      <c r="FWR21" s="28"/>
      <c r="FWS21" s="28"/>
      <c r="FWT21" s="28"/>
      <c r="FWU21" s="28"/>
      <c r="FWV21" s="28"/>
      <c r="FWW21" s="28"/>
      <c r="FWX21" s="28"/>
      <c r="FWY21" s="28"/>
      <c r="FWZ21" s="28"/>
      <c r="FXA21" s="28"/>
      <c r="FXB21" s="28"/>
      <c r="FXC21" s="28"/>
      <c r="FXD21" s="28"/>
      <c r="FXE21" s="28"/>
      <c r="FXF21" s="28"/>
      <c r="FXG21" s="28"/>
      <c r="FXH21" s="28"/>
      <c r="FXI21" s="28"/>
      <c r="FXJ21" s="28"/>
      <c r="FXK21" s="28"/>
      <c r="FXL21" s="28"/>
      <c r="FXM21" s="28"/>
      <c r="FXN21" s="28"/>
      <c r="FXO21" s="28"/>
      <c r="FXP21" s="28"/>
      <c r="FXQ21" s="28"/>
      <c r="FXR21" s="28"/>
      <c r="FXS21" s="28"/>
      <c r="FXT21" s="28"/>
      <c r="FXU21" s="28"/>
      <c r="FXV21" s="28"/>
      <c r="FXW21" s="28"/>
      <c r="FXX21" s="28"/>
      <c r="FXY21" s="28"/>
      <c r="FXZ21" s="28"/>
      <c r="FYA21" s="28"/>
      <c r="FYB21" s="28"/>
      <c r="FYC21" s="28"/>
      <c r="FYD21" s="28"/>
      <c r="FYE21" s="28"/>
      <c r="FYF21" s="28"/>
      <c r="FYG21" s="28"/>
      <c r="FYH21" s="28"/>
      <c r="FYI21" s="28"/>
      <c r="FYJ21" s="28"/>
      <c r="FYK21" s="28"/>
      <c r="FYL21" s="28"/>
      <c r="FYM21" s="28"/>
      <c r="FYN21" s="28"/>
      <c r="FYO21" s="28"/>
      <c r="FYP21" s="28"/>
      <c r="FYQ21" s="28"/>
      <c r="FYR21" s="28"/>
      <c r="FYS21" s="28"/>
      <c r="FYT21" s="28"/>
      <c r="FYU21" s="28"/>
      <c r="FYV21" s="28"/>
      <c r="FYW21" s="28"/>
      <c r="FYX21" s="28"/>
      <c r="FYY21" s="28"/>
      <c r="FYZ21" s="28"/>
      <c r="FZA21" s="28"/>
      <c r="FZB21" s="28"/>
      <c r="FZC21" s="28"/>
      <c r="FZD21" s="28"/>
      <c r="FZE21" s="28"/>
      <c r="FZF21" s="28"/>
      <c r="FZG21" s="28"/>
      <c r="FZH21" s="28"/>
      <c r="FZI21" s="28"/>
      <c r="FZJ21" s="28"/>
      <c r="FZK21" s="28"/>
      <c r="FZL21" s="28"/>
      <c r="FZM21" s="28"/>
      <c r="FZN21" s="28"/>
      <c r="FZO21" s="28"/>
      <c r="FZP21" s="28"/>
      <c r="FZQ21" s="28"/>
      <c r="FZR21" s="28"/>
      <c r="FZS21" s="28"/>
      <c r="FZT21" s="28"/>
      <c r="FZU21" s="28"/>
      <c r="FZV21" s="28"/>
      <c r="FZW21" s="28"/>
      <c r="FZX21" s="28"/>
      <c r="FZY21" s="28"/>
      <c r="FZZ21" s="28"/>
      <c r="GAA21" s="28"/>
      <c r="GAB21" s="28"/>
      <c r="GAC21" s="28"/>
      <c r="GAD21" s="28"/>
      <c r="GAE21" s="28"/>
      <c r="GAF21" s="28"/>
      <c r="GAG21" s="28"/>
      <c r="GAH21" s="28"/>
      <c r="GAI21" s="28"/>
      <c r="GAJ21" s="28"/>
      <c r="GAK21" s="28"/>
      <c r="GAL21" s="28"/>
      <c r="GAM21" s="28"/>
      <c r="GAN21" s="28"/>
      <c r="GAO21" s="28"/>
      <c r="GAP21" s="28"/>
      <c r="GAQ21" s="28"/>
      <c r="GAR21" s="28"/>
      <c r="GAS21" s="28"/>
      <c r="GAT21" s="28"/>
      <c r="GAU21" s="28"/>
      <c r="GAV21" s="28"/>
      <c r="GAW21" s="28"/>
      <c r="GAX21" s="28"/>
      <c r="GAY21" s="28"/>
      <c r="GAZ21" s="28"/>
      <c r="GBA21" s="28"/>
      <c r="GBB21" s="28"/>
      <c r="GBC21" s="28"/>
      <c r="GBD21" s="28"/>
      <c r="GBE21" s="28"/>
      <c r="GBF21" s="28"/>
      <c r="GBG21" s="28"/>
      <c r="GBH21" s="28"/>
      <c r="GBI21" s="28"/>
      <c r="GBJ21" s="28"/>
      <c r="GBK21" s="28"/>
      <c r="GBL21" s="28"/>
      <c r="GBM21" s="28"/>
      <c r="GBN21" s="28"/>
      <c r="GBO21" s="28"/>
      <c r="GBP21" s="28"/>
      <c r="GBQ21" s="28"/>
      <c r="GBR21" s="28"/>
      <c r="GBS21" s="28"/>
      <c r="GBT21" s="28"/>
      <c r="GBU21" s="28"/>
      <c r="GBV21" s="28"/>
      <c r="GBW21" s="28"/>
      <c r="GBX21" s="28"/>
      <c r="GBY21" s="28"/>
      <c r="GBZ21" s="28"/>
      <c r="GCA21" s="28"/>
      <c r="GCB21" s="28"/>
      <c r="GCC21" s="28"/>
      <c r="GCD21" s="28"/>
      <c r="GCE21" s="28"/>
      <c r="GCF21" s="28"/>
      <c r="GCG21" s="28"/>
      <c r="GCH21" s="28"/>
      <c r="GCI21" s="28"/>
      <c r="GCJ21" s="28"/>
      <c r="GCK21" s="28"/>
      <c r="GCL21" s="28"/>
      <c r="GCM21" s="28"/>
      <c r="GCN21" s="28"/>
      <c r="GCO21" s="28"/>
      <c r="GCP21" s="28"/>
      <c r="GCQ21" s="28"/>
      <c r="GCR21" s="28"/>
      <c r="GCS21" s="28"/>
      <c r="GCT21" s="28"/>
      <c r="GCU21" s="28"/>
      <c r="GCV21" s="28"/>
      <c r="GCW21" s="28"/>
      <c r="GCX21" s="28"/>
      <c r="GCY21" s="28"/>
      <c r="GCZ21" s="28"/>
      <c r="GDA21" s="28"/>
      <c r="GDB21" s="28"/>
      <c r="GDC21" s="28"/>
      <c r="GDD21" s="28"/>
      <c r="GDE21" s="28"/>
      <c r="GDF21" s="28"/>
      <c r="GDG21" s="28"/>
      <c r="GDH21" s="28"/>
      <c r="GDI21" s="28"/>
      <c r="GDJ21" s="28"/>
      <c r="GDK21" s="28"/>
      <c r="GDL21" s="28"/>
      <c r="GDM21" s="28"/>
      <c r="GDN21" s="28"/>
      <c r="GDO21" s="28"/>
      <c r="GDP21" s="28"/>
      <c r="GDQ21" s="28"/>
      <c r="GDR21" s="28"/>
      <c r="GDS21" s="28"/>
      <c r="GDT21" s="28"/>
      <c r="GDU21" s="28"/>
      <c r="GDV21" s="28"/>
      <c r="GDW21" s="28"/>
      <c r="GDX21" s="28"/>
      <c r="GDY21" s="28"/>
      <c r="GDZ21" s="28"/>
      <c r="GEA21" s="28"/>
      <c r="GEB21" s="28"/>
      <c r="GEC21" s="28"/>
      <c r="GED21" s="28"/>
      <c r="GEE21" s="28"/>
      <c r="GEF21" s="28"/>
      <c r="GEG21" s="28"/>
      <c r="GEH21" s="28"/>
      <c r="GEI21" s="28"/>
      <c r="GEJ21" s="28"/>
      <c r="GEK21" s="28"/>
      <c r="GEL21" s="28"/>
      <c r="GEM21" s="28"/>
      <c r="GEN21" s="28"/>
      <c r="GEO21" s="28"/>
      <c r="GEP21" s="28"/>
      <c r="GEQ21" s="28"/>
      <c r="GER21" s="28"/>
      <c r="GES21" s="28"/>
      <c r="GET21" s="28"/>
      <c r="GEU21" s="28"/>
      <c r="GEV21" s="28"/>
      <c r="GEW21" s="28"/>
      <c r="GEX21" s="28"/>
      <c r="GEY21" s="28"/>
      <c r="GEZ21" s="28"/>
      <c r="GFA21" s="28"/>
      <c r="GFB21" s="28"/>
      <c r="GFC21" s="28"/>
      <c r="GFD21" s="28"/>
      <c r="GFE21" s="28"/>
      <c r="GFF21" s="28"/>
      <c r="GFG21" s="28"/>
      <c r="GFH21" s="28"/>
      <c r="GFI21" s="28"/>
      <c r="GFJ21" s="28"/>
      <c r="GFK21" s="28"/>
      <c r="GFL21" s="28"/>
      <c r="GFM21" s="28"/>
      <c r="GFN21" s="28"/>
      <c r="GFO21" s="28"/>
      <c r="GFP21" s="28"/>
      <c r="GFQ21" s="28"/>
      <c r="GFR21" s="28"/>
      <c r="GFS21" s="28"/>
      <c r="GFT21" s="28"/>
      <c r="GFU21" s="28"/>
      <c r="GFV21" s="28"/>
      <c r="GFW21" s="28"/>
      <c r="GFX21" s="28"/>
      <c r="GFY21" s="28"/>
      <c r="GFZ21" s="28"/>
      <c r="GGA21" s="28"/>
      <c r="GGB21" s="28"/>
      <c r="GGC21" s="28"/>
      <c r="GGD21" s="28"/>
      <c r="GGE21" s="28"/>
      <c r="GGF21" s="28"/>
      <c r="GGG21" s="28"/>
      <c r="GGH21" s="28"/>
      <c r="GGI21" s="28"/>
      <c r="GGJ21" s="28"/>
      <c r="GGK21" s="28"/>
      <c r="GGL21" s="28"/>
      <c r="GGM21" s="28"/>
      <c r="GGN21" s="28"/>
      <c r="GGO21" s="28"/>
      <c r="GGP21" s="28"/>
      <c r="GGQ21" s="28"/>
      <c r="GGR21" s="28"/>
      <c r="GGS21" s="28"/>
      <c r="GGT21" s="28"/>
      <c r="GGU21" s="28"/>
      <c r="GGV21" s="28"/>
      <c r="GGW21" s="28"/>
      <c r="GGX21" s="28"/>
      <c r="GGY21" s="28"/>
      <c r="GGZ21" s="28"/>
      <c r="GHA21" s="28"/>
      <c r="GHB21" s="28"/>
      <c r="GHC21" s="28"/>
      <c r="GHD21" s="28"/>
      <c r="GHE21" s="28"/>
      <c r="GHF21" s="28"/>
      <c r="GHG21" s="28"/>
      <c r="GHH21" s="28"/>
      <c r="GHI21" s="28"/>
      <c r="GHJ21" s="28"/>
      <c r="GHK21" s="28"/>
      <c r="GHL21" s="28"/>
      <c r="GHM21" s="28"/>
      <c r="GHN21" s="28"/>
      <c r="GHO21" s="28"/>
      <c r="GHP21" s="28"/>
      <c r="GHQ21" s="28"/>
      <c r="GHR21" s="28"/>
      <c r="GHS21" s="28"/>
      <c r="GHT21" s="28"/>
      <c r="GHU21" s="28"/>
      <c r="GHV21" s="28"/>
      <c r="GHW21" s="28"/>
      <c r="GHX21" s="28"/>
      <c r="GHY21" s="28"/>
      <c r="GHZ21" s="28"/>
      <c r="GIA21" s="28"/>
      <c r="GIB21" s="28"/>
      <c r="GIC21" s="28"/>
      <c r="GID21" s="28"/>
      <c r="GIE21" s="28"/>
      <c r="GIF21" s="28"/>
      <c r="GIG21" s="28"/>
      <c r="GIH21" s="28"/>
      <c r="GII21" s="28"/>
      <c r="GIJ21" s="28"/>
      <c r="GIK21" s="28"/>
      <c r="GIL21" s="28"/>
      <c r="GIM21" s="28"/>
      <c r="GIN21" s="28"/>
      <c r="GIO21" s="28"/>
      <c r="GIP21" s="28"/>
      <c r="GIQ21" s="28"/>
      <c r="GIR21" s="28"/>
      <c r="GIS21" s="28"/>
      <c r="GIT21" s="28"/>
      <c r="GIU21" s="28"/>
      <c r="GIV21" s="28"/>
      <c r="GIW21" s="28"/>
      <c r="GIX21" s="28"/>
      <c r="GIY21" s="28"/>
      <c r="GIZ21" s="28"/>
      <c r="GJA21" s="28"/>
      <c r="GJB21" s="28"/>
      <c r="GJC21" s="28"/>
      <c r="GJD21" s="28"/>
      <c r="GJE21" s="28"/>
      <c r="GJF21" s="28"/>
      <c r="GJG21" s="28"/>
      <c r="GJH21" s="28"/>
      <c r="GJI21" s="28"/>
      <c r="GJJ21" s="28"/>
      <c r="GJK21" s="28"/>
      <c r="GJL21" s="28"/>
      <c r="GJM21" s="28"/>
      <c r="GJN21" s="28"/>
      <c r="GJO21" s="28"/>
      <c r="GJP21" s="28"/>
      <c r="GJQ21" s="28"/>
      <c r="GJR21" s="28"/>
      <c r="GJS21" s="28"/>
      <c r="GJT21" s="28"/>
      <c r="GJU21" s="28"/>
      <c r="GJV21" s="28"/>
      <c r="GJW21" s="28"/>
      <c r="GJX21" s="28"/>
      <c r="GJY21" s="28"/>
      <c r="GJZ21" s="28"/>
      <c r="GKA21" s="28"/>
      <c r="GKB21" s="28"/>
      <c r="GKC21" s="28"/>
      <c r="GKD21" s="28"/>
      <c r="GKE21" s="28"/>
      <c r="GKF21" s="28"/>
      <c r="GKG21" s="28"/>
      <c r="GKH21" s="28"/>
      <c r="GKI21" s="28"/>
      <c r="GKJ21" s="28"/>
      <c r="GKK21" s="28"/>
      <c r="GKL21" s="28"/>
      <c r="GKM21" s="28"/>
      <c r="GKN21" s="28"/>
      <c r="GKO21" s="28"/>
      <c r="GKP21" s="28"/>
      <c r="GKQ21" s="28"/>
      <c r="GKR21" s="28"/>
      <c r="GKS21" s="28"/>
      <c r="GKT21" s="28"/>
      <c r="GKU21" s="28"/>
      <c r="GKV21" s="28"/>
      <c r="GKW21" s="28"/>
      <c r="GKX21" s="28"/>
      <c r="GKY21" s="28"/>
      <c r="GKZ21" s="28"/>
      <c r="GLA21" s="28"/>
      <c r="GLB21" s="28"/>
      <c r="GLC21" s="28"/>
      <c r="GLD21" s="28"/>
      <c r="GLE21" s="28"/>
      <c r="GLF21" s="28"/>
      <c r="GLG21" s="28"/>
      <c r="GLH21" s="28"/>
      <c r="GLI21" s="28"/>
      <c r="GLJ21" s="28"/>
      <c r="GLK21" s="28"/>
      <c r="GLL21" s="28"/>
      <c r="GLM21" s="28"/>
      <c r="GLN21" s="28"/>
      <c r="GLO21" s="28"/>
      <c r="GLP21" s="28"/>
      <c r="GLQ21" s="28"/>
      <c r="GLR21" s="28"/>
      <c r="GLS21" s="28"/>
      <c r="GLT21" s="28"/>
      <c r="GLU21" s="28"/>
      <c r="GLV21" s="28"/>
      <c r="GLW21" s="28"/>
      <c r="GLX21" s="28"/>
      <c r="GLY21" s="28"/>
      <c r="GLZ21" s="28"/>
      <c r="GMA21" s="28"/>
      <c r="GMB21" s="28"/>
      <c r="GMC21" s="28"/>
      <c r="GMD21" s="28"/>
      <c r="GME21" s="28"/>
      <c r="GMF21" s="28"/>
      <c r="GMG21" s="28"/>
      <c r="GMH21" s="28"/>
      <c r="GMI21" s="28"/>
      <c r="GMJ21" s="28"/>
      <c r="GMK21" s="28"/>
      <c r="GML21" s="28"/>
      <c r="GMM21" s="28"/>
      <c r="GMN21" s="28"/>
      <c r="GMO21" s="28"/>
      <c r="GMP21" s="28"/>
      <c r="GMQ21" s="28"/>
      <c r="GMR21" s="28"/>
      <c r="GMS21" s="28"/>
      <c r="GMT21" s="28"/>
      <c r="GMU21" s="28"/>
      <c r="GMV21" s="28"/>
      <c r="GMW21" s="28"/>
      <c r="GMX21" s="28"/>
      <c r="GMY21" s="28"/>
      <c r="GMZ21" s="28"/>
      <c r="GNA21" s="28"/>
      <c r="GNB21" s="28"/>
      <c r="GNC21" s="28"/>
      <c r="GND21" s="28"/>
      <c r="GNE21" s="28"/>
      <c r="GNF21" s="28"/>
      <c r="GNG21" s="28"/>
      <c r="GNH21" s="28"/>
      <c r="GNI21" s="28"/>
      <c r="GNJ21" s="28"/>
      <c r="GNK21" s="28"/>
      <c r="GNL21" s="28"/>
      <c r="GNM21" s="28"/>
      <c r="GNN21" s="28"/>
      <c r="GNO21" s="28"/>
      <c r="GNP21" s="28"/>
      <c r="GNQ21" s="28"/>
      <c r="GNR21" s="28"/>
      <c r="GNS21" s="28"/>
      <c r="GNT21" s="28"/>
      <c r="GNU21" s="28"/>
      <c r="GNV21" s="28"/>
      <c r="GNW21" s="28"/>
      <c r="GNX21" s="28"/>
      <c r="GNY21" s="28"/>
      <c r="GNZ21" s="28"/>
      <c r="GOA21" s="28"/>
      <c r="GOB21" s="28"/>
      <c r="GOC21" s="28"/>
      <c r="GOD21" s="28"/>
      <c r="GOE21" s="28"/>
      <c r="GOF21" s="28"/>
      <c r="GOG21" s="28"/>
      <c r="GOH21" s="28"/>
      <c r="GOI21" s="28"/>
      <c r="GOJ21" s="28"/>
      <c r="GOK21" s="28"/>
      <c r="GOL21" s="28"/>
      <c r="GOM21" s="28"/>
      <c r="GON21" s="28"/>
      <c r="GOO21" s="28"/>
      <c r="GOP21" s="28"/>
      <c r="GOQ21" s="28"/>
      <c r="GOR21" s="28"/>
      <c r="GOS21" s="28"/>
      <c r="GOT21" s="28"/>
      <c r="GOU21" s="28"/>
      <c r="GOV21" s="28"/>
      <c r="GOW21" s="28"/>
      <c r="GOX21" s="28"/>
      <c r="GOY21" s="28"/>
      <c r="GOZ21" s="28"/>
      <c r="GPA21" s="28"/>
      <c r="GPB21" s="28"/>
      <c r="GPC21" s="28"/>
      <c r="GPD21" s="28"/>
      <c r="GPE21" s="28"/>
      <c r="GPF21" s="28"/>
      <c r="GPG21" s="28"/>
      <c r="GPH21" s="28"/>
      <c r="GPI21" s="28"/>
      <c r="GPJ21" s="28"/>
      <c r="GPK21" s="28"/>
      <c r="GPL21" s="28"/>
      <c r="GPM21" s="28"/>
      <c r="GPN21" s="28"/>
      <c r="GPO21" s="28"/>
      <c r="GPP21" s="28"/>
      <c r="GPQ21" s="28"/>
      <c r="GPR21" s="28"/>
      <c r="GPS21" s="28"/>
      <c r="GPT21" s="28"/>
      <c r="GPU21" s="28"/>
      <c r="GPV21" s="28"/>
      <c r="GPW21" s="28"/>
      <c r="GPX21" s="28"/>
      <c r="GPY21" s="28"/>
      <c r="GPZ21" s="28"/>
      <c r="GQA21" s="28"/>
      <c r="GQB21" s="28"/>
      <c r="GQC21" s="28"/>
      <c r="GQD21" s="28"/>
      <c r="GQE21" s="28"/>
      <c r="GQF21" s="28"/>
      <c r="GQG21" s="28"/>
      <c r="GQH21" s="28"/>
      <c r="GQI21" s="28"/>
      <c r="GQJ21" s="28"/>
      <c r="GQK21" s="28"/>
      <c r="GQL21" s="28"/>
      <c r="GQM21" s="28"/>
      <c r="GQN21" s="28"/>
      <c r="GQO21" s="28"/>
      <c r="GQP21" s="28"/>
      <c r="GQQ21" s="28"/>
      <c r="GQR21" s="28"/>
      <c r="GQS21" s="28"/>
      <c r="GQT21" s="28"/>
      <c r="GQU21" s="28"/>
      <c r="GQV21" s="28"/>
      <c r="GQW21" s="28"/>
      <c r="GQX21" s="28"/>
      <c r="GQY21" s="28"/>
      <c r="GQZ21" s="28"/>
      <c r="GRA21" s="28"/>
      <c r="GRB21" s="28"/>
      <c r="GRC21" s="28"/>
      <c r="GRD21" s="28"/>
      <c r="GRE21" s="28"/>
      <c r="GRF21" s="28"/>
      <c r="GRG21" s="28"/>
      <c r="GRH21" s="28"/>
      <c r="GRI21" s="28"/>
      <c r="GRJ21" s="28"/>
      <c r="GRK21" s="28"/>
      <c r="GRL21" s="28"/>
      <c r="GRM21" s="28"/>
      <c r="GRN21" s="28"/>
      <c r="GRO21" s="28"/>
      <c r="GRP21" s="28"/>
      <c r="GRQ21" s="28"/>
      <c r="GRR21" s="28"/>
      <c r="GRS21" s="28"/>
      <c r="GRT21" s="28"/>
      <c r="GRU21" s="28"/>
      <c r="GRV21" s="28"/>
      <c r="GRW21" s="28"/>
      <c r="GRX21" s="28"/>
      <c r="GRY21" s="28"/>
      <c r="GRZ21" s="28"/>
      <c r="GSA21" s="28"/>
      <c r="GSB21" s="28"/>
      <c r="GSC21" s="28"/>
      <c r="GSD21" s="28"/>
      <c r="GSE21" s="28"/>
      <c r="GSF21" s="28"/>
      <c r="GSG21" s="28"/>
      <c r="GSH21" s="28"/>
      <c r="GSI21" s="28"/>
      <c r="GSJ21" s="28"/>
      <c r="GSK21" s="28"/>
      <c r="GSL21" s="28"/>
      <c r="GSM21" s="28"/>
      <c r="GSN21" s="28"/>
      <c r="GSO21" s="28"/>
      <c r="GSP21" s="28"/>
      <c r="GSQ21" s="28"/>
      <c r="GSR21" s="28"/>
      <c r="GSS21" s="28"/>
      <c r="GST21" s="28"/>
      <c r="GSU21" s="28"/>
      <c r="GSV21" s="28"/>
      <c r="GSW21" s="28"/>
      <c r="GSX21" s="28"/>
      <c r="GSY21" s="28"/>
      <c r="GSZ21" s="28"/>
      <c r="GTA21" s="28"/>
      <c r="GTB21" s="28"/>
      <c r="GTC21" s="28"/>
      <c r="GTD21" s="28"/>
      <c r="GTE21" s="28"/>
      <c r="GTF21" s="28"/>
      <c r="GTG21" s="28"/>
      <c r="GTH21" s="28"/>
      <c r="GTI21" s="28"/>
      <c r="GTJ21" s="28"/>
      <c r="GTK21" s="28"/>
      <c r="GTL21" s="28"/>
      <c r="GTM21" s="28"/>
      <c r="GTN21" s="28"/>
      <c r="GTO21" s="28"/>
      <c r="GTP21" s="28"/>
      <c r="GTQ21" s="28"/>
      <c r="GTR21" s="28"/>
      <c r="GTS21" s="28"/>
      <c r="GTT21" s="28"/>
      <c r="GTU21" s="28"/>
      <c r="GTV21" s="28"/>
      <c r="GTW21" s="28"/>
      <c r="GTX21" s="28"/>
      <c r="GTY21" s="28"/>
      <c r="GTZ21" s="28"/>
      <c r="GUA21" s="28"/>
      <c r="GUB21" s="28"/>
      <c r="GUC21" s="28"/>
      <c r="GUD21" s="28"/>
      <c r="GUE21" s="28"/>
      <c r="GUF21" s="28"/>
      <c r="GUG21" s="28"/>
      <c r="GUH21" s="28"/>
      <c r="GUI21" s="28"/>
      <c r="GUJ21" s="28"/>
      <c r="GUK21" s="28"/>
      <c r="GUL21" s="28"/>
      <c r="GUM21" s="28"/>
      <c r="GUN21" s="28"/>
      <c r="GUO21" s="28"/>
      <c r="GUP21" s="28"/>
      <c r="GUQ21" s="28"/>
      <c r="GUR21" s="28"/>
      <c r="GUS21" s="28"/>
      <c r="GUT21" s="28"/>
      <c r="GUU21" s="28"/>
      <c r="GUV21" s="28"/>
      <c r="GUW21" s="28"/>
      <c r="GUX21" s="28"/>
      <c r="GUY21" s="28"/>
      <c r="GUZ21" s="28"/>
      <c r="GVA21" s="28"/>
      <c r="GVB21" s="28"/>
      <c r="GVC21" s="28"/>
      <c r="GVD21" s="28"/>
      <c r="GVE21" s="28"/>
      <c r="GVF21" s="28"/>
      <c r="GVG21" s="28"/>
      <c r="GVH21" s="28"/>
      <c r="GVI21" s="28"/>
      <c r="GVJ21" s="28"/>
      <c r="GVK21" s="28"/>
      <c r="GVL21" s="28"/>
      <c r="GVM21" s="28"/>
      <c r="GVN21" s="28"/>
      <c r="GVO21" s="28"/>
      <c r="GVP21" s="28"/>
      <c r="GVQ21" s="28"/>
      <c r="GVR21" s="28"/>
      <c r="GVS21" s="28"/>
      <c r="GVT21" s="28"/>
      <c r="GVU21" s="28"/>
      <c r="GVV21" s="28"/>
      <c r="GVW21" s="28"/>
      <c r="GVX21" s="28"/>
      <c r="GVY21" s="28"/>
      <c r="GVZ21" s="28"/>
      <c r="GWA21" s="28"/>
      <c r="GWB21" s="28"/>
      <c r="GWC21" s="28"/>
      <c r="GWD21" s="28"/>
      <c r="GWE21" s="28"/>
      <c r="GWF21" s="28"/>
      <c r="GWG21" s="28"/>
      <c r="GWH21" s="28"/>
      <c r="GWI21" s="28"/>
      <c r="GWJ21" s="28"/>
      <c r="GWK21" s="28"/>
      <c r="GWL21" s="28"/>
      <c r="GWM21" s="28"/>
      <c r="GWN21" s="28"/>
      <c r="GWO21" s="28"/>
      <c r="GWP21" s="28"/>
      <c r="GWQ21" s="28"/>
      <c r="GWR21" s="28"/>
      <c r="GWS21" s="28"/>
      <c r="GWT21" s="28"/>
      <c r="GWU21" s="28"/>
      <c r="GWV21" s="28"/>
      <c r="GWW21" s="28"/>
      <c r="GWX21" s="28"/>
      <c r="GWY21" s="28"/>
      <c r="GWZ21" s="28"/>
      <c r="GXA21" s="28"/>
      <c r="GXB21" s="28"/>
      <c r="GXC21" s="28"/>
      <c r="GXD21" s="28"/>
      <c r="GXE21" s="28"/>
      <c r="GXF21" s="28"/>
      <c r="GXG21" s="28"/>
      <c r="GXH21" s="28"/>
      <c r="GXI21" s="28"/>
      <c r="GXJ21" s="28"/>
      <c r="GXK21" s="28"/>
      <c r="GXL21" s="28"/>
      <c r="GXM21" s="28"/>
      <c r="GXN21" s="28"/>
      <c r="GXO21" s="28"/>
      <c r="GXP21" s="28"/>
      <c r="GXQ21" s="28"/>
      <c r="GXR21" s="28"/>
      <c r="GXS21" s="28"/>
      <c r="GXT21" s="28"/>
      <c r="GXU21" s="28"/>
      <c r="GXV21" s="28"/>
      <c r="GXW21" s="28"/>
      <c r="GXX21" s="28"/>
      <c r="GXY21" s="28"/>
      <c r="GXZ21" s="28"/>
      <c r="GYA21" s="28"/>
      <c r="GYB21" s="28"/>
      <c r="GYC21" s="28"/>
      <c r="GYD21" s="28"/>
      <c r="GYE21" s="28"/>
      <c r="GYF21" s="28"/>
      <c r="GYG21" s="28"/>
      <c r="GYH21" s="28"/>
      <c r="GYI21" s="28"/>
      <c r="GYJ21" s="28"/>
      <c r="GYK21" s="28"/>
      <c r="GYL21" s="28"/>
      <c r="GYM21" s="28"/>
      <c r="GYN21" s="28"/>
      <c r="GYO21" s="28"/>
      <c r="GYP21" s="28"/>
      <c r="GYQ21" s="28"/>
      <c r="GYR21" s="28"/>
      <c r="GYS21" s="28"/>
      <c r="GYT21" s="28"/>
      <c r="GYU21" s="28"/>
      <c r="GYV21" s="28"/>
      <c r="GYW21" s="28"/>
      <c r="GYX21" s="28"/>
      <c r="GYY21" s="28"/>
      <c r="GYZ21" s="28"/>
      <c r="GZA21" s="28"/>
      <c r="GZB21" s="28"/>
      <c r="GZC21" s="28"/>
      <c r="GZD21" s="28"/>
      <c r="GZE21" s="28"/>
      <c r="GZF21" s="28"/>
      <c r="GZG21" s="28"/>
      <c r="GZH21" s="28"/>
      <c r="GZI21" s="28"/>
      <c r="GZJ21" s="28"/>
      <c r="GZK21" s="28"/>
      <c r="GZL21" s="28"/>
      <c r="GZM21" s="28"/>
      <c r="GZN21" s="28"/>
      <c r="GZO21" s="28"/>
      <c r="GZP21" s="28"/>
      <c r="GZQ21" s="28"/>
      <c r="GZR21" s="28"/>
      <c r="GZS21" s="28"/>
      <c r="GZT21" s="28"/>
      <c r="GZU21" s="28"/>
      <c r="GZV21" s="28"/>
      <c r="GZW21" s="28"/>
      <c r="GZX21" s="28"/>
      <c r="GZY21" s="28"/>
      <c r="GZZ21" s="28"/>
      <c r="HAA21" s="28"/>
      <c r="HAB21" s="28"/>
      <c r="HAC21" s="28"/>
      <c r="HAD21" s="28"/>
      <c r="HAE21" s="28"/>
      <c r="HAF21" s="28"/>
      <c r="HAG21" s="28"/>
      <c r="HAH21" s="28"/>
      <c r="HAI21" s="28"/>
      <c r="HAJ21" s="28"/>
      <c r="HAK21" s="28"/>
      <c r="HAL21" s="28"/>
      <c r="HAM21" s="28"/>
      <c r="HAN21" s="28"/>
      <c r="HAO21" s="28"/>
      <c r="HAP21" s="28"/>
      <c r="HAQ21" s="28"/>
      <c r="HAR21" s="28"/>
      <c r="HAS21" s="28"/>
      <c r="HAT21" s="28"/>
      <c r="HAU21" s="28"/>
      <c r="HAV21" s="28"/>
      <c r="HAW21" s="28"/>
      <c r="HAX21" s="28"/>
      <c r="HAY21" s="28"/>
      <c r="HAZ21" s="28"/>
      <c r="HBA21" s="28"/>
      <c r="HBB21" s="28"/>
      <c r="HBC21" s="28"/>
      <c r="HBD21" s="28"/>
      <c r="HBE21" s="28"/>
      <c r="HBF21" s="28"/>
      <c r="HBG21" s="28"/>
      <c r="HBH21" s="28"/>
      <c r="HBI21" s="28"/>
      <c r="HBJ21" s="28"/>
      <c r="HBK21" s="28"/>
      <c r="HBL21" s="28"/>
      <c r="HBM21" s="28"/>
      <c r="HBN21" s="28"/>
      <c r="HBO21" s="28"/>
      <c r="HBP21" s="28"/>
      <c r="HBQ21" s="28"/>
      <c r="HBR21" s="28"/>
      <c r="HBS21" s="28"/>
      <c r="HBT21" s="28"/>
      <c r="HBU21" s="28"/>
      <c r="HBV21" s="28"/>
      <c r="HBW21" s="28"/>
      <c r="HBX21" s="28"/>
      <c r="HBY21" s="28"/>
      <c r="HBZ21" s="28"/>
      <c r="HCA21" s="28"/>
      <c r="HCB21" s="28"/>
      <c r="HCC21" s="28"/>
      <c r="HCD21" s="28"/>
      <c r="HCE21" s="28"/>
      <c r="HCF21" s="28"/>
      <c r="HCG21" s="28"/>
      <c r="HCH21" s="28"/>
      <c r="HCI21" s="28"/>
      <c r="HCJ21" s="28"/>
      <c r="HCK21" s="28"/>
      <c r="HCL21" s="28"/>
      <c r="HCM21" s="28"/>
      <c r="HCN21" s="28"/>
      <c r="HCO21" s="28"/>
      <c r="HCP21" s="28"/>
      <c r="HCQ21" s="28"/>
      <c r="HCR21" s="28"/>
      <c r="HCS21" s="28"/>
      <c r="HCT21" s="28"/>
      <c r="HCU21" s="28"/>
      <c r="HCV21" s="28"/>
      <c r="HCW21" s="28"/>
      <c r="HCX21" s="28"/>
      <c r="HCY21" s="28"/>
      <c r="HCZ21" s="28"/>
      <c r="HDA21" s="28"/>
      <c r="HDB21" s="28"/>
      <c r="HDC21" s="28"/>
      <c r="HDD21" s="28"/>
      <c r="HDE21" s="28"/>
      <c r="HDF21" s="28"/>
      <c r="HDG21" s="28"/>
      <c r="HDH21" s="28"/>
      <c r="HDI21" s="28"/>
      <c r="HDJ21" s="28"/>
      <c r="HDK21" s="28"/>
      <c r="HDL21" s="28"/>
      <c r="HDM21" s="28"/>
      <c r="HDN21" s="28"/>
      <c r="HDO21" s="28"/>
      <c r="HDP21" s="28"/>
      <c r="HDQ21" s="28"/>
      <c r="HDR21" s="28"/>
      <c r="HDS21" s="28"/>
      <c r="HDT21" s="28"/>
      <c r="HDU21" s="28"/>
      <c r="HDV21" s="28"/>
      <c r="HDW21" s="28"/>
      <c r="HDX21" s="28"/>
      <c r="HDY21" s="28"/>
      <c r="HDZ21" s="28"/>
      <c r="HEA21" s="28"/>
      <c r="HEB21" s="28"/>
      <c r="HEC21" s="28"/>
      <c r="HED21" s="28"/>
      <c r="HEE21" s="28"/>
      <c r="HEF21" s="28"/>
      <c r="HEG21" s="28"/>
      <c r="HEH21" s="28"/>
      <c r="HEI21" s="28"/>
      <c r="HEJ21" s="28"/>
      <c r="HEK21" s="28"/>
      <c r="HEL21" s="28"/>
      <c r="HEM21" s="28"/>
      <c r="HEN21" s="28"/>
      <c r="HEO21" s="28"/>
      <c r="HEP21" s="28"/>
      <c r="HEQ21" s="28"/>
      <c r="HER21" s="28"/>
      <c r="HES21" s="28"/>
      <c r="HET21" s="28"/>
      <c r="HEU21" s="28"/>
      <c r="HEV21" s="28"/>
      <c r="HEW21" s="28"/>
      <c r="HEX21" s="28"/>
      <c r="HEY21" s="28"/>
      <c r="HEZ21" s="28"/>
      <c r="HFA21" s="28"/>
      <c r="HFB21" s="28"/>
      <c r="HFC21" s="28"/>
      <c r="HFD21" s="28"/>
      <c r="HFE21" s="28"/>
      <c r="HFF21" s="28"/>
      <c r="HFG21" s="28"/>
      <c r="HFH21" s="28"/>
      <c r="HFI21" s="28"/>
      <c r="HFJ21" s="28"/>
      <c r="HFK21" s="28"/>
      <c r="HFL21" s="28"/>
      <c r="HFM21" s="28"/>
      <c r="HFN21" s="28"/>
      <c r="HFO21" s="28"/>
      <c r="HFP21" s="28"/>
      <c r="HFQ21" s="28"/>
      <c r="HFR21" s="28"/>
      <c r="HFS21" s="28"/>
      <c r="HFT21" s="28"/>
      <c r="HFU21" s="28"/>
      <c r="HFV21" s="28"/>
      <c r="HFW21" s="28"/>
      <c r="HFX21" s="28"/>
      <c r="HFY21" s="28"/>
      <c r="HFZ21" s="28"/>
      <c r="HGA21" s="28"/>
      <c r="HGB21" s="28"/>
      <c r="HGC21" s="28"/>
      <c r="HGD21" s="28"/>
      <c r="HGE21" s="28"/>
      <c r="HGF21" s="28"/>
      <c r="HGG21" s="28"/>
      <c r="HGH21" s="28"/>
      <c r="HGI21" s="28"/>
      <c r="HGJ21" s="28"/>
      <c r="HGK21" s="28"/>
      <c r="HGL21" s="28"/>
      <c r="HGM21" s="28"/>
      <c r="HGN21" s="28"/>
      <c r="HGO21" s="28"/>
      <c r="HGP21" s="28"/>
      <c r="HGQ21" s="28"/>
      <c r="HGR21" s="28"/>
      <c r="HGS21" s="28"/>
      <c r="HGT21" s="28"/>
      <c r="HGU21" s="28"/>
      <c r="HGV21" s="28"/>
      <c r="HGW21" s="28"/>
      <c r="HGX21" s="28"/>
      <c r="HGY21" s="28"/>
      <c r="HGZ21" s="28"/>
      <c r="HHA21" s="28"/>
      <c r="HHB21" s="28"/>
      <c r="HHC21" s="28"/>
      <c r="HHD21" s="28"/>
      <c r="HHE21" s="28"/>
      <c r="HHF21" s="28"/>
      <c r="HHG21" s="28"/>
      <c r="HHH21" s="28"/>
      <c r="HHI21" s="28"/>
      <c r="HHJ21" s="28"/>
      <c r="HHK21" s="28"/>
      <c r="HHL21" s="28"/>
      <c r="HHM21" s="28"/>
      <c r="HHN21" s="28"/>
      <c r="HHO21" s="28"/>
      <c r="HHP21" s="28"/>
      <c r="HHQ21" s="28"/>
      <c r="HHR21" s="28"/>
      <c r="HHS21" s="28"/>
      <c r="HHT21" s="28"/>
      <c r="HHU21" s="28"/>
      <c r="HHV21" s="28"/>
      <c r="HHW21" s="28"/>
      <c r="HHX21" s="28"/>
      <c r="HHY21" s="28"/>
      <c r="HHZ21" s="28"/>
      <c r="HIA21" s="28"/>
      <c r="HIB21" s="28"/>
      <c r="HIC21" s="28"/>
      <c r="HID21" s="28"/>
      <c r="HIE21" s="28"/>
      <c r="HIF21" s="28"/>
      <c r="HIG21" s="28"/>
      <c r="HIH21" s="28"/>
      <c r="HII21" s="28"/>
      <c r="HIJ21" s="28"/>
      <c r="HIK21" s="28"/>
      <c r="HIL21" s="28"/>
      <c r="HIM21" s="28"/>
      <c r="HIN21" s="28"/>
      <c r="HIO21" s="28"/>
      <c r="HIP21" s="28"/>
      <c r="HIQ21" s="28"/>
      <c r="HIR21" s="28"/>
      <c r="HIS21" s="28"/>
      <c r="HIT21" s="28"/>
      <c r="HIU21" s="28"/>
      <c r="HIV21" s="28"/>
      <c r="HIW21" s="28"/>
      <c r="HIX21" s="28"/>
      <c r="HIY21" s="28"/>
      <c r="HIZ21" s="28"/>
      <c r="HJA21" s="28"/>
      <c r="HJB21" s="28"/>
      <c r="HJC21" s="28"/>
      <c r="HJD21" s="28"/>
      <c r="HJE21" s="28"/>
      <c r="HJF21" s="28"/>
      <c r="HJG21" s="28"/>
      <c r="HJH21" s="28"/>
      <c r="HJI21" s="28"/>
      <c r="HJJ21" s="28"/>
      <c r="HJK21" s="28"/>
      <c r="HJL21" s="28"/>
      <c r="HJM21" s="28"/>
      <c r="HJN21" s="28"/>
      <c r="HJO21" s="28"/>
      <c r="HJP21" s="28"/>
      <c r="HJQ21" s="28"/>
      <c r="HJR21" s="28"/>
      <c r="HJS21" s="28"/>
      <c r="HJT21" s="28"/>
      <c r="HJU21" s="28"/>
      <c r="HJV21" s="28"/>
      <c r="HJW21" s="28"/>
      <c r="HJX21" s="28"/>
      <c r="HJY21" s="28"/>
      <c r="HJZ21" s="28"/>
      <c r="HKA21" s="28"/>
      <c r="HKB21" s="28"/>
      <c r="HKC21" s="28"/>
      <c r="HKD21" s="28"/>
      <c r="HKE21" s="28"/>
      <c r="HKF21" s="28"/>
      <c r="HKG21" s="28"/>
      <c r="HKH21" s="28"/>
      <c r="HKI21" s="28"/>
      <c r="HKJ21" s="28"/>
      <c r="HKK21" s="28"/>
      <c r="HKL21" s="28"/>
      <c r="HKM21" s="28"/>
      <c r="HKN21" s="28"/>
      <c r="HKO21" s="28"/>
      <c r="HKP21" s="28"/>
      <c r="HKQ21" s="28"/>
      <c r="HKR21" s="28"/>
      <c r="HKS21" s="28"/>
      <c r="HKT21" s="28"/>
      <c r="HKU21" s="28"/>
      <c r="HKV21" s="28"/>
      <c r="HKW21" s="28"/>
      <c r="HKX21" s="28"/>
      <c r="HKY21" s="28"/>
      <c r="HKZ21" s="28"/>
      <c r="HLA21" s="28"/>
      <c r="HLB21" s="28"/>
      <c r="HLC21" s="28"/>
      <c r="HLD21" s="28"/>
      <c r="HLE21" s="28"/>
      <c r="HLF21" s="28"/>
      <c r="HLG21" s="28"/>
      <c r="HLH21" s="28"/>
      <c r="HLI21" s="28"/>
      <c r="HLJ21" s="28"/>
      <c r="HLK21" s="28"/>
      <c r="HLL21" s="28"/>
      <c r="HLM21" s="28"/>
      <c r="HLN21" s="28"/>
      <c r="HLO21" s="28"/>
      <c r="HLP21" s="28"/>
      <c r="HLQ21" s="28"/>
      <c r="HLR21" s="28"/>
      <c r="HLS21" s="28"/>
      <c r="HLT21" s="28"/>
      <c r="HLU21" s="28"/>
      <c r="HLV21" s="28"/>
      <c r="HLW21" s="28"/>
      <c r="HLX21" s="28"/>
      <c r="HLY21" s="28"/>
      <c r="HLZ21" s="28"/>
      <c r="HMA21" s="28"/>
      <c r="HMB21" s="28"/>
      <c r="HMC21" s="28"/>
      <c r="HMD21" s="28"/>
      <c r="HME21" s="28"/>
      <c r="HMF21" s="28"/>
      <c r="HMG21" s="28"/>
      <c r="HMH21" s="28"/>
      <c r="HMI21" s="28"/>
      <c r="HMJ21" s="28"/>
      <c r="HMK21" s="28"/>
      <c r="HML21" s="28"/>
      <c r="HMM21" s="28"/>
      <c r="HMN21" s="28"/>
      <c r="HMO21" s="28"/>
      <c r="HMP21" s="28"/>
      <c r="HMQ21" s="28"/>
      <c r="HMR21" s="28"/>
      <c r="HMS21" s="28"/>
      <c r="HMT21" s="28"/>
      <c r="HMU21" s="28"/>
      <c r="HMV21" s="28"/>
      <c r="HMW21" s="28"/>
      <c r="HMX21" s="28"/>
      <c r="HMY21" s="28"/>
      <c r="HMZ21" s="28"/>
      <c r="HNA21" s="28"/>
      <c r="HNB21" s="28"/>
      <c r="HNC21" s="28"/>
      <c r="HND21" s="28"/>
      <c r="HNE21" s="28"/>
      <c r="HNF21" s="28"/>
      <c r="HNG21" s="28"/>
      <c r="HNH21" s="28"/>
      <c r="HNI21" s="28"/>
      <c r="HNJ21" s="28"/>
      <c r="HNK21" s="28"/>
      <c r="HNL21" s="28"/>
      <c r="HNM21" s="28"/>
      <c r="HNN21" s="28"/>
      <c r="HNO21" s="28"/>
      <c r="HNP21" s="28"/>
      <c r="HNQ21" s="28"/>
      <c r="HNR21" s="28"/>
      <c r="HNS21" s="28"/>
      <c r="HNT21" s="28"/>
      <c r="HNU21" s="28"/>
      <c r="HNV21" s="28"/>
      <c r="HNW21" s="28"/>
      <c r="HNX21" s="28"/>
      <c r="HNY21" s="28"/>
      <c r="HNZ21" s="28"/>
      <c r="HOA21" s="28"/>
      <c r="HOB21" s="28"/>
      <c r="HOC21" s="28"/>
      <c r="HOD21" s="28"/>
      <c r="HOE21" s="28"/>
      <c r="HOF21" s="28"/>
      <c r="HOG21" s="28"/>
      <c r="HOH21" s="28"/>
      <c r="HOI21" s="28"/>
      <c r="HOJ21" s="28"/>
      <c r="HOK21" s="28"/>
      <c r="HOL21" s="28"/>
      <c r="HOM21" s="28"/>
      <c r="HON21" s="28"/>
      <c r="HOO21" s="28"/>
      <c r="HOP21" s="28"/>
      <c r="HOQ21" s="28"/>
      <c r="HOR21" s="28"/>
      <c r="HOS21" s="28"/>
      <c r="HOT21" s="28"/>
      <c r="HOU21" s="28"/>
      <c r="HOV21" s="28"/>
      <c r="HOW21" s="28"/>
      <c r="HOX21" s="28"/>
      <c r="HOY21" s="28"/>
      <c r="HOZ21" s="28"/>
      <c r="HPA21" s="28"/>
      <c r="HPB21" s="28"/>
      <c r="HPC21" s="28"/>
      <c r="HPD21" s="28"/>
      <c r="HPE21" s="28"/>
      <c r="HPF21" s="28"/>
      <c r="HPG21" s="28"/>
      <c r="HPH21" s="28"/>
      <c r="HPI21" s="28"/>
      <c r="HPJ21" s="28"/>
      <c r="HPK21" s="28"/>
      <c r="HPL21" s="28"/>
      <c r="HPM21" s="28"/>
      <c r="HPN21" s="28"/>
      <c r="HPO21" s="28"/>
      <c r="HPP21" s="28"/>
      <c r="HPQ21" s="28"/>
      <c r="HPR21" s="28"/>
      <c r="HPS21" s="28"/>
      <c r="HPT21" s="28"/>
      <c r="HPU21" s="28"/>
      <c r="HPV21" s="28"/>
      <c r="HPW21" s="28"/>
      <c r="HPX21" s="28"/>
      <c r="HPY21" s="28"/>
      <c r="HPZ21" s="28"/>
      <c r="HQA21" s="28"/>
      <c r="HQB21" s="28"/>
      <c r="HQC21" s="28"/>
      <c r="HQD21" s="28"/>
      <c r="HQE21" s="28"/>
      <c r="HQF21" s="28"/>
      <c r="HQG21" s="28"/>
      <c r="HQH21" s="28"/>
      <c r="HQI21" s="28"/>
      <c r="HQJ21" s="28"/>
      <c r="HQK21" s="28"/>
      <c r="HQL21" s="28"/>
      <c r="HQM21" s="28"/>
      <c r="HQN21" s="28"/>
      <c r="HQO21" s="28"/>
      <c r="HQP21" s="28"/>
      <c r="HQQ21" s="28"/>
      <c r="HQR21" s="28"/>
      <c r="HQS21" s="28"/>
      <c r="HQT21" s="28"/>
      <c r="HQU21" s="28"/>
      <c r="HQV21" s="28"/>
      <c r="HQW21" s="28"/>
      <c r="HQX21" s="28"/>
      <c r="HQY21" s="28"/>
      <c r="HQZ21" s="28"/>
      <c r="HRA21" s="28"/>
      <c r="HRB21" s="28"/>
      <c r="HRC21" s="28"/>
      <c r="HRD21" s="28"/>
      <c r="HRE21" s="28"/>
      <c r="HRF21" s="28"/>
      <c r="HRG21" s="28"/>
      <c r="HRH21" s="28"/>
      <c r="HRI21" s="28"/>
      <c r="HRJ21" s="28"/>
      <c r="HRK21" s="28"/>
      <c r="HRL21" s="28"/>
      <c r="HRM21" s="28"/>
      <c r="HRN21" s="28"/>
      <c r="HRO21" s="28"/>
      <c r="HRP21" s="28"/>
      <c r="HRQ21" s="28"/>
      <c r="HRR21" s="28"/>
      <c r="HRS21" s="28"/>
      <c r="HRT21" s="28"/>
      <c r="HRU21" s="28"/>
      <c r="HRV21" s="28"/>
      <c r="HRW21" s="28"/>
      <c r="HRX21" s="28"/>
      <c r="HRY21" s="28"/>
      <c r="HRZ21" s="28"/>
      <c r="HSA21" s="28"/>
      <c r="HSB21" s="28"/>
      <c r="HSC21" s="28"/>
      <c r="HSD21" s="28"/>
      <c r="HSE21" s="28"/>
      <c r="HSF21" s="28"/>
      <c r="HSG21" s="28"/>
      <c r="HSH21" s="28"/>
      <c r="HSI21" s="28"/>
      <c r="HSJ21" s="28"/>
      <c r="HSK21" s="28"/>
      <c r="HSL21" s="28"/>
      <c r="HSM21" s="28"/>
      <c r="HSN21" s="28"/>
      <c r="HSO21" s="28"/>
      <c r="HSP21" s="28"/>
      <c r="HSQ21" s="28"/>
      <c r="HSR21" s="28"/>
      <c r="HSS21" s="28"/>
      <c r="HST21" s="28"/>
      <c r="HSU21" s="28"/>
      <c r="HSV21" s="28"/>
      <c r="HSW21" s="28"/>
      <c r="HSX21" s="28"/>
      <c r="HSY21" s="28"/>
      <c r="HSZ21" s="28"/>
      <c r="HTA21" s="28"/>
      <c r="HTB21" s="28"/>
      <c r="HTC21" s="28"/>
      <c r="HTD21" s="28"/>
      <c r="HTE21" s="28"/>
      <c r="HTF21" s="28"/>
      <c r="HTG21" s="28"/>
      <c r="HTH21" s="28"/>
      <c r="HTI21" s="28"/>
      <c r="HTJ21" s="28"/>
      <c r="HTK21" s="28"/>
      <c r="HTL21" s="28"/>
      <c r="HTM21" s="28"/>
      <c r="HTN21" s="28"/>
      <c r="HTO21" s="28"/>
      <c r="HTP21" s="28"/>
      <c r="HTQ21" s="28"/>
      <c r="HTR21" s="28"/>
      <c r="HTS21" s="28"/>
      <c r="HTT21" s="28"/>
      <c r="HTU21" s="28"/>
      <c r="HTV21" s="28"/>
      <c r="HTW21" s="28"/>
      <c r="HTX21" s="28"/>
      <c r="HTY21" s="28"/>
      <c r="HTZ21" s="28"/>
      <c r="HUA21" s="28"/>
      <c r="HUB21" s="28"/>
      <c r="HUC21" s="28"/>
      <c r="HUD21" s="28"/>
      <c r="HUE21" s="28"/>
      <c r="HUF21" s="28"/>
      <c r="HUG21" s="28"/>
      <c r="HUH21" s="28"/>
      <c r="HUI21" s="28"/>
      <c r="HUJ21" s="28"/>
      <c r="HUK21" s="28"/>
      <c r="HUL21" s="28"/>
      <c r="HUM21" s="28"/>
      <c r="HUN21" s="28"/>
      <c r="HUO21" s="28"/>
      <c r="HUP21" s="28"/>
      <c r="HUQ21" s="28"/>
      <c r="HUR21" s="28"/>
      <c r="HUS21" s="28"/>
      <c r="HUT21" s="28"/>
      <c r="HUU21" s="28"/>
      <c r="HUV21" s="28"/>
      <c r="HUW21" s="28"/>
      <c r="HUX21" s="28"/>
      <c r="HUY21" s="28"/>
      <c r="HUZ21" s="28"/>
      <c r="HVA21" s="28"/>
      <c r="HVB21" s="28"/>
      <c r="HVC21" s="28"/>
      <c r="HVD21" s="28"/>
      <c r="HVE21" s="28"/>
      <c r="HVF21" s="28"/>
      <c r="HVG21" s="28"/>
      <c r="HVH21" s="28"/>
      <c r="HVI21" s="28"/>
      <c r="HVJ21" s="28"/>
      <c r="HVK21" s="28"/>
      <c r="HVL21" s="28"/>
      <c r="HVM21" s="28"/>
      <c r="HVN21" s="28"/>
      <c r="HVO21" s="28"/>
      <c r="HVP21" s="28"/>
      <c r="HVQ21" s="28"/>
      <c r="HVR21" s="28"/>
      <c r="HVS21" s="28"/>
      <c r="HVT21" s="28"/>
      <c r="HVU21" s="28"/>
      <c r="HVV21" s="28"/>
      <c r="HVW21" s="28"/>
      <c r="HVX21" s="28"/>
      <c r="HVY21" s="28"/>
      <c r="HVZ21" s="28"/>
      <c r="HWA21" s="28"/>
      <c r="HWB21" s="28"/>
      <c r="HWC21" s="28"/>
      <c r="HWD21" s="28"/>
      <c r="HWE21" s="28"/>
      <c r="HWF21" s="28"/>
      <c r="HWG21" s="28"/>
      <c r="HWH21" s="28"/>
      <c r="HWI21" s="28"/>
      <c r="HWJ21" s="28"/>
      <c r="HWK21" s="28"/>
      <c r="HWL21" s="28"/>
      <c r="HWM21" s="28"/>
      <c r="HWN21" s="28"/>
      <c r="HWO21" s="28"/>
      <c r="HWP21" s="28"/>
      <c r="HWQ21" s="28"/>
      <c r="HWR21" s="28"/>
      <c r="HWS21" s="28"/>
      <c r="HWT21" s="28"/>
      <c r="HWU21" s="28"/>
      <c r="HWV21" s="28"/>
      <c r="HWW21" s="28"/>
      <c r="HWX21" s="28"/>
      <c r="HWY21" s="28"/>
      <c r="HWZ21" s="28"/>
      <c r="HXA21" s="28"/>
      <c r="HXB21" s="28"/>
      <c r="HXC21" s="28"/>
      <c r="HXD21" s="28"/>
      <c r="HXE21" s="28"/>
      <c r="HXF21" s="28"/>
      <c r="HXG21" s="28"/>
      <c r="HXH21" s="28"/>
      <c r="HXI21" s="28"/>
      <c r="HXJ21" s="28"/>
      <c r="HXK21" s="28"/>
      <c r="HXL21" s="28"/>
      <c r="HXM21" s="28"/>
      <c r="HXN21" s="28"/>
      <c r="HXO21" s="28"/>
      <c r="HXP21" s="28"/>
      <c r="HXQ21" s="28"/>
      <c r="HXR21" s="28"/>
      <c r="HXS21" s="28"/>
      <c r="HXT21" s="28"/>
      <c r="HXU21" s="28"/>
      <c r="HXV21" s="28"/>
      <c r="HXW21" s="28"/>
      <c r="HXX21" s="28"/>
      <c r="HXY21" s="28"/>
      <c r="HXZ21" s="28"/>
      <c r="HYA21" s="28"/>
      <c r="HYB21" s="28"/>
      <c r="HYC21" s="28"/>
      <c r="HYD21" s="28"/>
      <c r="HYE21" s="28"/>
      <c r="HYF21" s="28"/>
      <c r="HYG21" s="28"/>
      <c r="HYH21" s="28"/>
      <c r="HYI21" s="28"/>
      <c r="HYJ21" s="28"/>
      <c r="HYK21" s="28"/>
      <c r="HYL21" s="28"/>
      <c r="HYM21" s="28"/>
      <c r="HYN21" s="28"/>
      <c r="HYO21" s="28"/>
      <c r="HYP21" s="28"/>
      <c r="HYQ21" s="28"/>
      <c r="HYR21" s="28"/>
      <c r="HYS21" s="28"/>
      <c r="HYT21" s="28"/>
      <c r="HYU21" s="28"/>
      <c r="HYV21" s="28"/>
      <c r="HYW21" s="28"/>
      <c r="HYX21" s="28"/>
      <c r="HYY21" s="28"/>
      <c r="HYZ21" s="28"/>
      <c r="HZA21" s="28"/>
      <c r="HZB21" s="28"/>
      <c r="HZC21" s="28"/>
      <c r="HZD21" s="28"/>
      <c r="HZE21" s="28"/>
      <c r="HZF21" s="28"/>
      <c r="HZG21" s="28"/>
      <c r="HZH21" s="28"/>
      <c r="HZI21" s="28"/>
      <c r="HZJ21" s="28"/>
      <c r="HZK21" s="28"/>
      <c r="HZL21" s="28"/>
      <c r="HZM21" s="28"/>
      <c r="HZN21" s="28"/>
      <c r="HZO21" s="28"/>
      <c r="HZP21" s="28"/>
      <c r="HZQ21" s="28"/>
      <c r="HZR21" s="28"/>
      <c r="HZS21" s="28"/>
      <c r="HZT21" s="28"/>
      <c r="HZU21" s="28"/>
      <c r="HZV21" s="28"/>
      <c r="HZW21" s="28"/>
      <c r="HZX21" s="28"/>
      <c r="HZY21" s="28"/>
      <c r="HZZ21" s="28"/>
      <c r="IAA21" s="28"/>
      <c r="IAB21" s="28"/>
      <c r="IAC21" s="28"/>
      <c r="IAD21" s="28"/>
      <c r="IAE21" s="28"/>
      <c r="IAF21" s="28"/>
      <c r="IAG21" s="28"/>
      <c r="IAH21" s="28"/>
      <c r="IAI21" s="28"/>
      <c r="IAJ21" s="28"/>
      <c r="IAK21" s="28"/>
      <c r="IAL21" s="28"/>
      <c r="IAM21" s="28"/>
      <c r="IAN21" s="28"/>
      <c r="IAO21" s="28"/>
      <c r="IAP21" s="28"/>
      <c r="IAQ21" s="28"/>
      <c r="IAR21" s="28"/>
      <c r="IAS21" s="28"/>
      <c r="IAT21" s="28"/>
      <c r="IAU21" s="28"/>
      <c r="IAV21" s="28"/>
      <c r="IAW21" s="28"/>
      <c r="IAX21" s="28"/>
      <c r="IAY21" s="28"/>
      <c r="IAZ21" s="28"/>
      <c r="IBA21" s="28"/>
      <c r="IBB21" s="28"/>
      <c r="IBC21" s="28"/>
      <c r="IBD21" s="28"/>
      <c r="IBE21" s="28"/>
      <c r="IBF21" s="28"/>
      <c r="IBG21" s="28"/>
      <c r="IBH21" s="28"/>
      <c r="IBI21" s="28"/>
      <c r="IBJ21" s="28"/>
      <c r="IBK21" s="28"/>
      <c r="IBL21" s="28"/>
      <c r="IBM21" s="28"/>
      <c r="IBN21" s="28"/>
      <c r="IBO21" s="28"/>
      <c r="IBP21" s="28"/>
      <c r="IBQ21" s="28"/>
      <c r="IBR21" s="28"/>
      <c r="IBS21" s="28"/>
      <c r="IBT21" s="28"/>
      <c r="IBU21" s="28"/>
      <c r="IBV21" s="28"/>
      <c r="IBW21" s="28"/>
      <c r="IBX21" s="28"/>
      <c r="IBY21" s="28"/>
      <c r="IBZ21" s="28"/>
      <c r="ICA21" s="28"/>
      <c r="ICB21" s="28"/>
      <c r="ICC21" s="28"/>
      <c r="ICD21" s="28"/>
      <c r="ICE21" s="28"/>
      <c r="ICF21" s="28"/>
      <c r="ICG21" s="28"/>
      <c r="ICH21" s="28"/>
      <c r="ICI21" s="28"/>
      <c r="ICJ21" s="28"/>
      <c r="ICK21" s="28"/>
      <c r="ICL21" s="28"/>
      <c r="ICM21" s="28"/>
      <c r="ICN21" s="28"/>
      <c r="ICO21" s="28"/>
      <c r="ICP21" s="28"/>
      <c r="ICQ21" s="28"/>
      <c r="ICR21" s="28"/>
      <c r="ICS21" s="28"/>
      <c r="ICT21" s="28"/>
      <c r="ICU21" s="28"/>
      <c r="ICV21" s="28"/>
      <c r="ICW21" s="28"/>
      <c r="ICX21" s="28"/>
      <c r="ICY21" s="28"/>
      <c r="ICZ21" s="28"/>
      <c r="IDA21" s="28"/>
      <c r="IDB21" s="28"/>
      <c r="IDC21" s="28"/>
      <c r="IDD21" s="28"/>
      <c r="IDE21" s="28"/>
      <c r="IDF21" s="28"/>
      <c r="IDG21" s="28"/>
      <c r="IDH21" s="28"/>
      <c r="IDI21" s="28"/>
      <c r="IDJ21" s="28"/>
      <c r="IDK21" s="28"/>
      <c r="IDL21" s="28"/>
      <c r="IDM21" s="28"/>
      <c r="IDN21" s="28"/>
      <c r="IDO21" s="28"/>
      <c r="IDP21" s="28"/>
      <c r="IDQ21" s="28"/>
      <c r="IDR21" s="28"/>
      <c r="IDS21" s="28"/>
      <c r="IDT21" s="28"/>
      <c r="IDU21" s="28"/>
      <c r="IDV21" s="28"/>
      <c r="IDW21" s="28"/>
      <c r="IDX21" s="28"/>
      <c r="IDY21" s="28"/>
      <c r="IDZ21" s="28"/>
      <c r="IEA21" s="28"/>
      <c r="IEB21" s="28"/>
      <c r="IEC21" s="28"/>
      <c r="IED21" s="28"/>
      <c r="IEE21" s="28"/>
      <c r="IEF21" s="28"/>
      <c r="IEG21" s="28"/>
      <c r="IEH21" s="28"/>
      <c r="IEI21" s="28"/>
      <c r="IEJ21" s="28"/>
      <c r="IEK21" s="28"/>
      <c r="IEL21" s="28"/>
      <c r="IEM21" s="28"/>
      <c r="IEN21" s="28"/>
      <c r="IEO21" s="28"/>
      <c r="IEP21" s="28"/>
      <c r="IEQ21" s="28"/>
      <c r="IER21" s="28"/>
      <c r="IES21" s="28"/>
      <c r="IET21" s="28"/>
      <c r="IEU21" s="28"/>
      <c r="IEV21" s="28"/>
      <c r="IEW21" s="28"/>
      <c r="IEX21" s="28"/>
      <c r="IEY21" s="28"/>
      <c r="IEZ21" s="28"/>
      <c r="IFA21" s="28"/>
      <c r="IFB21" s="28"/>
      <c r="IFC21" s="28"/>
      <c r="IFD21" s="28"/>
      <c r="IFE21" s="28"/>
      <c r="IFF21" s="28"/>
      <c r="IFG21" s="28"/>
      <c r="IFH21" s="28"/>
      <c r="IFI21" s="28"/>
      <c r="IFJ21" s="28"/>
      <c r="IFK21" s="28"/>
      <c r="IFL21" s="28"/>
      <c r="IFM21" s="28"/>
      <c r="IFN21" s="28"/>
      <c r="IFO21" s="28"/>
      <c r="IFP21" s="28"/>
      <c r="IFQ21" s="28"/>
      <c r="IFR21" s="28"/>
      <c r="IFS21" s="28"/>
      <c r="IFT21" s="28"/>
      <c r="IFU21" s="28"/>
      <c r="IFV21" s="28"/>
      <c r="IFW21" s="28"/>
      <c r="IFX21" s="28"/>
      <c r="IFY21" s="28"/>
      <c r="IFZ21" s="28"/>
      <c r="IGA21" s="28"/>
      <c r="IGB21" s="28"/>
      <c r="IGC21" s="28"/>
      <c r="IGD21" s="28"/>
      <c r="IGE21" s="28"/>
      <c r="IGF21" s="28"/>
      <c r="IGG21" s="28"/>
      <c r="IGH21" s="28"/>
      <c r="IGI21" s="28"/>
      <c r="IGJ21" s="28"/>
      <c r="IGK21" s="28"/>
      <c r="IGL21" s="28"/>
      <c r="IGM21" s="28"/>
      <c r="IGN21" s="28"/>
      <c r="IGO21" s="28"/>
      <c r="IGP21" s="28"/>
      <c r="IGQ21" s="28"/>
      <c r="IGR21" s="28"/>
      <c r="IGS21" s="28"/>
      <c r="IGT21" s="28"/>
      <c r="IGU21" s="28"/>
      <c r="IGV21" s="28"/>
      <c r="IGW21" s="28"/>
      <c r="IGX21" s="28"/>
      <c r="IGY21" s="28"/>
      <c r="IGZ21" s="28"/>
      <c r="IHA21" s="28"/>
      <c r="IHB21" s="28"/>
      <c r="IHC21" s="28"/>
      <c r="IHD21" s="28"/>
      <c r="IHE21" s="28"/>
      <c r="IHF21" s="28"/>
      <c r="IHG21" s="28"/>
      <c r="IHH21" s="28"/>
      <c r="IHI21" s="28"/>
      <c r="IHJ21" s="28"/>
      <c r="IHK21" s="28"/>
      <c r="IHL21" s="28"/>
      <c r="IHM21" s="28"/>
      <c r="IHN21" s="28"/>
      <c r="IHO21" s="28"/>
      <c r="IHP21" s="28"/>
      <c r="IHQ21" s="28"/>
      <c r="IHR21" s="28"/>
      <c r="IHS21" s="28"/>
      <c r="IHT21" s="28"/>
      <c r="IHU21" s="28"/>
      <c r="IHV21" s="28"/>
      <c r="IHW21" s="28"/>
      <c r="IHX21" s="28"/>
      <c r="IHY21" s="28"/>
      <c r="IHZ21" s="28"/>
      <c r="IIA21" s="28"/>
      <c r="IIB21" s="28"/>
      <c r="IIC21" s="28"/>
      <c r="IID21" s="28"/>
      <c r="IIE21" s="28"/>
      <c r="IIF21" s="28"/>
      <c r="IIG21" s="28"/>
      <c r="IIH21" s="28"/>
      <c r="III21" s="28"/>
      <c r="IIJ21" s="28"/>
      <c r="IIK21" s="28"/>
      <c r="IIL21" s="28"/>
      <c r="IIM21" s="28"/>
      <c r="IIN21" s="28"/>
      <c r="IIO21" s="28"/>
      <c r="IIP21" s="28"/>
      <c r="IIQ21" s="28"/>
      <c r="IIR21" s="28"/>
      <c r="IIS21" s="28"/>
      <c r="IIT21" s="28"/>
      <c r="IIU21" s="28"/>
      <c r="IIV21" s="28"/>
      <c r="IIW21" s="28"/>
      <c r="IIX21" s="28"/>
      <c r="IIY21" s="28"/>
      <c r="IIZ21" s="28"/>
      <c r="IJA21" s="28"/>
      <c r="IJB21" s="28"/>
      <c r="IJC21" s="28"/>
      <c r="IJD21" s="28"/>
      <c r="IJE21" s="28"/>
      <c r="IJF21" s="28"/>
      <c r="IJG21" s="28"/>
      <c r="IJH21" s="28"/>
      <c r="IJI21" s="28"/>
      <c r="IJJ21" s="28"/>
      <c r="IJK21" s="28"/>
      <c r="IJL21" s="28"/>
      <c r="IJM21" s="28"/>
      <c r="IJN21" s="28"/>
      <c r="IJO21" s="28"/>
      <c r="IJP21" s="28"/>
      <c r="IJQ21" s="28"/>
      <c r="IJR21" s="28"/>
      <c r="IJS21" s="28"/>
      <c r="IJT21" s="28"/>
      <c r="IJU21" s="28"/>
      <c r="IJV21" s="28"/>
      <c r="IJW21" s="28"/>
      <c r="IJX21" s="28"/>
      <c r="IJY21" s="28"/>
      <c r="IJZ21" s="28"/>
      <c r="IKA21" s="28"/>
      <c r="IKB21" s="28"/>
      <c r="IKC21" s="28"/>
      <c r="IKD21" s="28"/>
      <c r="IKE21" s="28"/>
      <c r="IKF21" s="28"/>
      <c r="IKG21" s="28"/>
      <c r="IKH21" s="28"/>
      <c r="IKI21" s="28"/>
      <c r="IKJ21" s="28"/>
      <c r="IKK21" s="28"/>
      <c r="IKL21" s="28"/>
      <c r="IKM21" s="28"/>
      <c r="IKN21" s="28"/>
      <c r="IKO21" s="28"/>
      <c r="IKP21" s="28"/>
      <c r="IKQ21" s="28"/>
      <c r="IKR21" s="28"/>
      <c r="IKS21" s="28"/>
      <c r="IKT21" s="28"/>
      <c r="IKU21" s="28"/>
      <c r="IKV21" s="28"/>
      <c r="IKW21" s="28"/>
      <c r="IKX21" s="28"/>
      <c r="IKY21" s="28"/>
      <c r="IKZ21" s="28"/>
      <c r="ILA21" s="28"/>
      <c r="ILB21" s="28"/>
      <c r="ILC21" s="28"/>
      <c r="ILD21" s="28"/>
      <c r="ILE21" s="28"/>
      <c r="ILF21" s="28"/>
      <c r="ILG21" s="28"/>
      <c r="ILH21" s="28"/>
      <c r="ILI21" s="28"/>
      <c r="ILJ21" s="28"/>
      <c r="ILK21" s="28"/>
      <c r="ILL21" s="28"/>
      <c r="ILM21" s="28"/>
      <c r="ILN21" s="28"/>
      <c r="ILO21" s="28"/>
      <c r="ILP21" s="28"/>
      <c r="ILQ21" s="28"/>
      <c r="ILR21" s="28"/>
      <c r="ILS21" s="28"/>
      <c r="ILT21" s="28"/>
      <c r="ILU21" s="28"/>
      <c r="ILV21" s="28"/>
      <c r="ILW21" s="28"/>
      <c r="ILX21" s="28"/>
      <c r="ILY21" s="28"/>
      <c r="ILZ21" s="28"/>
      <c r="IMA21" s="28"/>
      <c r="IMB21" s="28"/>
      <c r="IMC21" s="28"/>
      <c r="IMD21" s="28"/>
      <c r="IME21" s="28"/>
      <c r="IMF21" s="28"/>
      <c r="IMG21" s="28"/>
      <c r="IMH21" s="28"/>
      <c r="IMI21" s="28"/>
      <c r="IMJ21" s="28"/>
      <c r="IMK21" s="28"/>
      <c r="IML21" s="28"/>
      <c r="IMM21" s="28"/>
      <c r="IMN21" s="28"/>
      <c r="IMO21" s="28"/>
      <c r="IMP21" s="28"/>
      <c r="IMQ21" s="28"/>
      <c r="IMR21" s="28"/>
      <c r="IMS21" s="28"/>
      <c r="IMT21" s="28"/>
      <c r="IMU21" s="28"/>
      <c r="IMV21" s="28"/>
      <c r="IMW21" s="28"/>
      <c r="IMX21" s="28"/>
      <c r="IMY21" s="28"/>
      <c r="IMZ21" s="28"/>
      <c r="INA21" s="28"/>
      <c r="INB21" s="28"/>
      <c r="INC21" s="28"/>
      <c r="IND21" s="28"/>
      <c r="INE21" s="28"/>
      <c r="INF21" s="28"/>
      <c r="ING21" s="28"/>
      <c r="INH21" s="28"/>
      <c r="INI21" s="28"/>
      <c r="INJ21" s="28"/>
      <c r="INK21" s="28"/>
      <c r="INL21" s="28"/>
      <c r="INM21" s="28"/>
      <c r="INN21" s="28"/>
      <c r="INO21" s="28"/>
      <c r="INP21" s="28"/>
      <c r="INQ21" s="28"/>
      <c r="INR21" s="28"/>
      <c r="INS21" s="28"/>
      <c r="INT21" s="28"/>
      <c r="INU21" s="28"/>
      <c r="INV21" s="28"/>
      <c r="INW21" s="28"/>
      <c r="INX21" s="28"/>
      <c r="INY21" s="28"/>
      <c r="INZ21" s="28"/>
      <c r="IOA21" s="28"/>
      <c r="IOB21" s="28"/>
      <c r="IOC21" s="28"/>
      <c r="IOD21" s="28"/>
      <c r="IOE21" s="28"/>
      <c r="IOF21" s="28"/>
      <c r="IOG21" s="28"/>
      <c r="IOH21" s="28"/>
      <c r="IOI21" s="28"/>
      <c r="IOJ21" s="28"/>
      <c r="IOK21" s="28"/>
      <c r="IOL21" s="28"/>
      <c r="IOM21" s="28"/>
      <c r="ION21" s="28"/>
      <c r="IOO21" s="28"/>
      <c r="IOP21" s="28"/>
      <c r="IOQ21" s="28"/>
      <c r="IOR21" s="28"/>
      <c r="IOS21" s="28"/>
      <c r="IOT21" s="28"/>
      <c r="IOU21" s="28"/>
      <c r="IOV21" s="28"/>
      <c r="IOW21" s="28"/>
      <c r="IOX21" s="28"/>
      <c r="IOY21" s="28"/>
      <c r="IOZ21" s="28"/>
      <c r="IPA21" s="28"/>
      <c r="IPB21" s="28"/>
      <c r="IPC21" s="28"/>
      <c r="IPD21" s="28"/>
      <c r="IPE21" s="28"/>
      <c r="IPF21" s="28"/>
      <c r="IPG21" s="28"/>
      <c r="IPH21" s="28"/>
      <c r="IPI21" s="28"/>
      <c r="IPJ21" s="28"/>
      <c r="IPK21" s="28"/>
      <c r="IPL21" s="28"/>
      <c r="IPM21" s="28"/>
      <c r="IPN21" s="28"/>
      <c r="IPO21" s="28"/>
      <c r="IPP21" s="28"/>
      <c r="IPQ21" s="28"/>
      <c r="IPR21" s="28"/>
      <c r="IPS21" s="28"/>
      <c r="IPT21" s="28"/>
      <c r="IPU21" s="28"/>
      <c r="IPV21" s="28"/>
      <c r="IPW21" s="28"/>
      <c r="IPX21" s="28"/>
      <c r="IPY21" s="28"/>
      <c r="IPZ21" s="28"/>
      <c r="IQA21" s="28"/>
      <c r="IQB21" s="28"/>
      <c r="IQC21" s="28"/>
      <c r="IQD21" s="28"/>
      <c r="IQE21" s="28"/>
      <c r="IQF21" s="28"/>
      <c r="IQG21" s="28"/>
      <c r="IQH21" s="28"/>
      <c r="IQI21" s="28"/>
      <c r="IQJ21" s="28"/>
      <c r="IQK21" s="28"/>
      <c r="IQL21" s="28"/>
      <c r="IQM21" s="28"/>
      <c r="IQN21" s="28"/>
      <c r="IQO21" s="28"/>
      <c r="IQP21" s="28"/>
      <c r="IQQ21" s="28"/>
      <c r="IQR21" s="28"/>
      <c r="IQS21" s="28"/>
      <c r="IQT21" s="28"/>
      <c r="IQU21" s="28"/>
      <c r="IQV21" s="28"/>
      <c r="IQW21" s="28"/>
      <c r="IQX21" s="28"/>
      <c r="IQY21" s="28"/>
      <c r="IQZ21" s="28"/>
      <c r="IRA21" s="28"/>
      <c r="IRB21" s="28"/>
      <c r="IRC21" s="28"/>
      <c r="IRD21" s="28"/>
      <c r="IRE21" s="28"/>
      <c r="IRF21" s="28"/>
      <c r="IRG21" s="28"/>
      <c r="IRH21" s="28"/>
      <c r="IRI21" s="28"/>
      <c r="IRJ21" s="28"/>
      <c r="IRK21" s="28"/>
      <c r="IRL21" s="28"/>
      <c r="IRM21" s="28"/>
      <c r="IRN21" s="28"/>
      <c r="IRO21" s="28"/>
      <c r="IRP21" s="28"/>
      <c r="IRQ21" s="28"/>
      <c r="IRR21" s="28"/>
      <c r="IRS21" s="28"/>
      <c r="IRT21" s="28"/>
      <c r="IRU21" s="28"/>
      <c r="IRV21" s="28"/>
      <c r="IRW21" s="28"/>
      <c r="IRX21" s="28"/>
      <c r="IRY21" s="28"/>
      <c r="IRZ21" s="28"/>
      <c r="ISA21" s="28"/>
      <c r="ISB21" s="28"/>
      <c r="ISC21" s="28"/>
      <c r="ISD21" s="28"/>
      <c r="ISE21" s="28"/>
      <c r="ISF21" s="28"/>
      <c r="ISG21" s="28"/>
      <c r="ISH21" s="28"/>
      <c r="ISI21" s="28"/>
      <c r="ISJ21" s="28"/>
      <c r="ISK21" s="28"/>
      <c r="ISL21" s="28"/>
      <c r="ISM21" s="28"/>
      <c r="ISN21" s="28"/>
      <c r="ISO21" s="28"/>
      <c r="ISP21" s="28"/>
      <c r="ISQ21" s="28"/>
      <c r="ISR21" s="28"/>
      <c r="ISS21" s="28"/>
      <c r="IST21" s="28"/>
      <c r="ISU21" s="28"/>
      <c r="ISV21" s="28"/>
      <c r="ISW21" s="28"/>
      <c r="ISX21" s="28"/>
      <c r="ISY21" s="28"/>
      <c r="ISZ21" s="28"/>
      <c r="ITA21" s="28"/>
      <c r="ITB21" s="28"/>
      <c r="ITC21" s="28"/>
      <c r="ITD21" s="28"/>
      <c r="ITE21" s="28"/>
      <c r="ITF21" s="28"/>
      <c r="ITG21" s="28"/>
      <c r="ITH21" s="28"/>
      <c r="ITI21" s="28"/>
      <c r="ITJ21" s="28"/>
      <c r="ITK21" s="28"/>
      <c r="ITL21" s="28"/>
      <c r="ITM21" s="28"/>
      <c r="ITN21" s="28"/>
      <c r="ITO21" s="28"/>
      <c r="ITP21" s="28"/>
      <c r="ITQ21" s="28"/>
      <c r="ITR21" s="28"/>
      <c r="ITS21" s="28"/>
      <c r="ITT21" s="28"/>
      <c r="ITU21" s="28"/>
      <c r="ITV21" s="28"/>
      <c r="ITW21" s="28"/>
      <c r="ITX21" s="28"/>
      <c r="ITY21" s="28"/>
      <c r="ITZ21" s="28"/>
      <c r="IUA21" s="28"/>
      <c r="IUB21" s="28"/>
      <c r="IUC21" s="28"/>
      <c r="IUD21" s="28"/>
      <c r="IUE21" s="28"/>
      <c r="IUF21" s="28"/>
      <c r="IUG21" s="28"/>
      <c r="IUH21" s="28"/>
      <c r="IUI21" s="28"/>
      <c r="IUJ21" s="28"/>
      <c r="IUK21" s="28"/>
      <c r="IUL21" s="28"/>
      <c r="IUM21" s="28"/>
      <c r="IUN21" s="28"/>
      <c r="IUO21" s="28"/>
      <c r="IUP21" s="28"/>
      <c r="IUQ21" s="28"/>
      <c r="IUR21" s="28"/>
      <c r="IUS21" s="28"/>
      <c r="IUT21" s="28"/>
      <c r="IUU21" s="28"/>
      <c r="IUV21" s="28"/>
      <c r="IUW21" s="28"/>
      <c r="IUX21" s="28"/>
      <c r="IUY21" s="28"/>
      <c r="IUZ21" s="28"/>
      <c r="IVA21" s="28"/>
      <c r="IVB21" s="28"/>
      <c r="IVC21" s="28"/>
      <c r="IVD21" s="28"/>
      <c r="IVE21" s="28"/>
      <c r="IVF21" s="28"/>
      <c r="IVG21" s="28"/>
      <c r="IVH21" s="28"/>
      <c r="IVI21" s="28"/>
      <c r="IVJ21" s="28"/>
      <c r="IVK21" s="28"/>
      <c r="IVL21" s="28"/>
      <c r="IVM21" s="28"/>
      <c r="IVN21" s="28"/>
      <c r="IVO21" s="28"/>
      <c r="IVP21" s="28"/>
      <c r="IVQ21" s="28"/>
      <c r="IVR21" s="28"/>
      <c r="IVS21" s="28"/>
      <c r="IVT21" s="28"/>
      <c r="IVU21" s="28"/>
      <c r="IVV21" s="28"/>
      <c r="IVW21" s="28"/>
      <c r="IVX21" s="28"/>
      <c r="IVY21" s="28"/>
      <c r="IVZ21" s="28"/>
      <c r="IWA21" s="28"/>
      <c r="IWB21" s="28"/>
      <c r="IWC21" s="28"/>
      <c r="IWD21" s="28"/>
      <c r="IWE21" s="28"/>
      <c r="IWF21" s="28"/>
      <c r="IWG21" s="28"/>
      <c r="IWH21" s="28"/>
      <c r="IWI21" s="28"/>
      <c r="IWJ21" s="28"/>
      <c r="IWK21" s="28"/>
      <c r="IWL21" s="28"/>
      <c r="IWM21" s="28"/>
      <c r="IWN21" s="28"/>
      <c r="IWO21" s="28"/>
      <c r="IWP21" s="28"/>
      <c r="IWQ21" s="28"/>
      <c r="IWR21" s="28"/>
      <c r="IWS21" s="28"/>
      <c r="IWT21" s="28"/>
      <c r="IWU21" s="28"/>
      <c r="IWV21" s="28"/>
      <c r="IWW21" s="28"/>
      <c r="IWX21" s="28"/>
      <c r="IWY21" s="28"/>
      <c r="IWZ21" s="28"/>
      <c r="IXA21" s="28"/>
      <c r="IXB21" s="28"/>
      <c r="IXC21" s="28"/>
      <c r="IXD21" s="28"/>
      <c r="IXE21" s="28"/>
      <c r="IXF21" s="28"/>
      <c r="IXG21" s="28"/>
      <c r="IXH21" s="28"/>
      <c r="IXI21" s="28"/>
      <c r="IXJ21" s="28"/>
      <c r="IXK21" s="28"/>
      <c r="IXL21" s="28"/>
      <c r="IXM21" s="28"/>
      <c r="IXN21" s="28"/>
      <c r="IXO21" s="28"/>
      <c r="IXP21" s="28"/>
      <c r="IXQ21" s="28"/>
      <c r="IXR21" s="28"/>
      <c r="IXS21" s="28"/>
      <c r="IXT21" s="28"/>
      <c r="IXU21" s="28"/>
      <c r="IXV21" s="28"/>
      <c r="IXW21" s="28"/>
      <c r="IXX21" s="28"/>
      <c r="IXY21" s="28"/>
      <c r="IXZ21" s="28"/>
      <c r="IYA21" s="28"/>
      <c r="IYB21" s="28"/>
      <c r="IYC21" s="28"/>
      <c r="IYD21" s="28"/>
      <c r="IYE21" s="28"/>
      <c r="IYF21" s="28"/>
      <c r="IYG21" s="28"/>
      <c r="IYH21" s="28"/>
      <c r="IYI21" s="28"/>
      <c r="IYJ21" s="28"/>
      <c r="IYK21" s="28"/>
      <c r="IYL21" s="28"/>
      <c r="IYM21" s="28"/>
      <c r="IYN21" s="28"/>
      <c r="IYO21" s="28"/>
      <c r="IYP21" s="28"/>
      <c r="IYQ21" s="28"/>
      <c r="IYR21" s="28"/>
      <c r="IYS21" s="28"/>
      <c r="IYT21" s="28"/>
      <c r="IYU21" s="28"/>
      <c r="IYV21" s="28"/>
      <c r="IYW21" s="28"/>
      <c r="IYX21" s="28"/>
      <c r="IYY21" s="28"/>
      <c r="IYZ21" s="28"/>
      <c r="IZA21" s="28"/>
      <c r="IZB21" s="28"/>
      <c r="IZC21" s="28"/>
      <c r="IZD21" s="28"/>
      <c r="IZE21" s="28"/>
      <c r="IZF21" s="28"/>
      <c r="IZG21" s="28"/>
      <c r="IZH21" s="28"/>
      <c r="IZI21" s="28"/>
      <c r="IZJ21" s="28"/>
      <c r="IZK21" s="28"/>
      <c r="IZL21" s="28"/>
      <c r="IZM21" s="28"/>
      <c r="IZN21" s="28"/>
      <c r="IZO21" s="28"/>
      <c r="IZP21" s="28"/>
      <c r="IZQ21" s="28"/>
      <c r="IZR21" s="28"/>
      <c r="IZS21" s="28"/>
      <c r="IZT21" s="28"/>
      <c r="IZU21" s="28"/>
      <c r="IZV21" s="28"/>
      <c r="IZW21" s="28"/>
      <c r="IZX21" s="28"/>
      <c r="IZY21" s="28"/>
      <c r="IZZ21" s="28"/>
      <c r="JAA21" s="28"/>
      <c r="JAB21" s="28"/>
      <c r="JAC21" s="28"/>
      <c r="JAD21" s="28"/>
      <c r="JAE21" s="28"/>
      <c r="JAF21" s="28"/>
      <c r="JAG21" s="28"/>
      <c r="JAH21" s="28"/>
      <c r="JAI21" s="28"/>
      <c r="JAJ21" s="28"/>
      <c r="JAK21" s="28"/>
      <c r="JAL21" s="28"/>
      <c r="JAM21" s="28"/>
      <c r="JAN21" s="28"/>
      <c r="JAO21" s="28"/>
      <c r="JAP21" s="28"/>
      <c r="JAQ21" s="28"/>
      <c r="JAR21" s="28"/>
      <c r="JAS21" s="28"/>
      <c r="JAT21" s="28"/>
      <c r="JAU21" s="28"/>
      <c r="JAV21" s="28"/>
      <c r="JAW21" s="28"/>
      <c r="JAX21" s="28"/>
      <c r="JAY21" s="28"/>
      <c r="JAZ21" s="28"/>
      <c r="JBA21" s="28"/>
      <c r="JBB21" s="28"/>
      <c r="JBC21" s="28"/>
      <c r="JBD21" s="28"/>
      <c r="JBE21" s="28"/>
      <c r="JBF21" s="28"/>
      <c r="JBG21" s="28"/>
      <c r="JBH21" s="28"/>
      <c r="JBI21" s="28"/>
      <c r="JBJ21" s="28"/>
      <c r="JBK21" s="28"/>
      <c r="JBL21" s="28"/>
      <c r="JBM21" s="28"/>
      <c r="JBN21" s="28"/>
      <c r="JBO21" s="28"/>
      <c r="JBP21" s="28"/>
      <c r="JBQ21" s="28"/>
      <c r="JBR21" s="28"/>
      <c r="JBS21" s="28"/>
      <c r="JBT21" s="28"/>
      <c r="JBU21" s="28"/>
      <c r="JBV21" s="28"/>
      <c r="JBW21" s="28"/>
      <c r="JBX21" s="28"/>
      <c r="JBY21" s="28"/>
      <c r="JBZ21" s="28"/>
      <c r="JCA21" s="28"/>
      <c r="JCB21" s="28"/>
      <c r="JCC21" s="28"/>
      <c r="JCD21" s="28"/>
      <c r="JCE21" s="28"/>
      <c r="JCF21" s="28"/>
      <c r="JCG21" s="28"/>
      <c r="JCH21" s="28"/>
      <c r="JCI21" s="28"/>
      <c r="JCJ21" s="28"/>
      <c r="JCK21" s="28"/>
      <c r="JCL21" s="28"/>
      <c r="JCM21" s="28"/>
      <c r="JCN21" s="28"/>
      <c r="JCO21" s="28"/>
      <c r="JCP21" s="28"/>
      <c r="JCQ21" s="28"/>
      <c r="JCR21" s="28"/>
      <c r="JCS21" s="28"/>
      <c r="JCT21" s="28"/>
      <c r="JCU21" s="28"/>
      <c r="JCV21" s="28"/>
      <c r="JCW21" s="28"/>
      <c r="JCX21" s="28"/>
      <c r="JCY21" s="28"/>
      <c r="JCZ21" s="28"/>
      <c r="JDA21" s="28"/>
      <c r="JDB21" s="28"/>
      <c r="JDC21" s="28"/>
      <c r="JDD21" s="28"/>
      <c r="JDE21" s="28"/>
      <c r="JDF21" s="28"/>
      <c r="JDG21" s="28"/>
      <c r="JDH21" s="28"/>
      <c r="JDI21" s="28"/>
      <c r="JDJ21" s="28"/>
      <c r="JDK21" s="28"/>
      <c r="JDL21" s="28"/>
      <c r="JDM21" s="28"/>
      <c r="JDN21" s="28"/>
      <c r="JDO21" s="28"/>
      <c r="JDP21" s="28"/>
      <c r="JDQ21" s="28"/>
      <c r="JDR21" s="28"/>
      <c r="JDS21" s="28"/>
      <c r="JDT21" s="28"/>
      <c r="JDU21" s="28"/>
      <c r="JDV21" s="28"/>
      <c r="JDW21" s="28"/>
      <c r="JDX21" s="28"/>
      <c r="JDY21" s="28"/>
      <c r="JDZ21" s="28"/>
      <c r="JEA21" s="28"/>
      <c r="JEB21" s="28"/>
      <c r="JEC21" s="28"/>
      <c r="JED21" s="28"/>
      <c r="JEE21" s="28"/>
      <c r="JEF21" s="28"/>
      <c r="JEG21" s="28"/>
      <c r="JEH21" s="28"/>
      <c r="JEI21" s="28"/>
      <c r="JEJ21" s="28"/>
      <c r="JEK21" s="28"/>
      <c r="JEL21" s="28"/>
      <c r="JEM21" s="28"/>
      <c r="JEN21" s="28"/>
      <c r="JEO21" s="28"/>
      <c r="JEP21" s="28"/>
      <c r="JEQ21" s="28"/>
      <c r="JER21" s="28"/>
      <c r="JES21" s="28"/>
      <c r="JET21" s="28"/>
      <c r="JEU21" s="28"/>
      <c r="JEV21" s="28"/>
      <c r="JEW21" s="28"/>
      <c r="JEX21" s="28"/>
      <c r="JEY21" s="28"/>
      <c r="JEZ21" s="28"/>
      <c r="JFA21" s="28"/>
      <c r="JFB21" s="28"/>
      <c r="JFC21" s="28"/>
      <c r="JFD21" s="28"/>
      <c r="JFE21" s="28"/>
      <c r="JFF21" s="28"/>
      <c r="JFG21" s="28"/>
      <c r="JFH21" s="28"/>
      <c r="JFI21" s="28"/>
      <c r="JFJ21" s="28"/>
      <c r="JFK21" s="28"/>
      <c r="JFL21" s="28"/>
      <c r="JFM21" s="28"/>
      <c r="JFN21" s="28"/>
      <c r="JFO21" s="28"/>
      <c r="JFP21" s="28"/>
      <c r="JFQ21" s="28"/>
      <c r="JFR21" s="28"/>
      <c r="JFS21" s="28"/>
      <c r="JFT21" s="28"/>
      <c r="JFU21" s="28"/>
      <c r="JFV21" s="28"/>
      <c r="JFW21" s="28"/>
      <c r="JFX21" s="28"/>
      <c r="JFY21" s="28"/>
      <c r="JFZ21" s="28"/>
      <c r="JGA21" s="28"/>
      <c r="JGB21" s="28"/>
      <c r="JGC21" s="28"/>
      <c r="JGD21" s="28"/>
      <c r="JGE21" s="28"/>
      <c r="JGF21" s="28"/>
      <c r="JGG21" s="28"/>
      <c r="JGH21" s="28"/>
      <c r="JGI21" s="28"/>
      <c r="JGJ21" s="28"/>
      <c r="JGK21" s="28"/>
      <c r="JGL21" s="28"/>
      <c r="JGM21" s="28"/>
      <c r="JGN21" s="28"/>
      <c r="JGO21" s="28"/>
      <c r="JGP21" s="28"/>
      <c r="JGQ21" s="28"/>
      <c r="JGR21" s="28"/>
      <c r="JGS21" s="28"/>
      <c r="JGT21" s="28"/>
      <c r="JGU21" s="28"/>
      <c r="JGV21" s="28"/>
      <c r="JGW21" s="28"/>
      <c r="JGX21" s="28"/>
      <c r="JGY21" s="28"/>
      <c r="JGZ21" s="28"/>
      <c r="JHA21" s="28"/>
      <c r="JHB21" s="28"/>
      <c r="JHC21" s="28"/>
      <c r="JHD21" s="28"/>
      <c r="JHE21" s="28"/>
      <c r="JHF21" s="28"/>
      <c r="JHG21" s="28"/>
      <c r="JHH21" s="28"/>
      <c r="JHI21" s="28"/>
      <c r="JHJ21" s="28"/>
      <c r="JHK21" s="28"/>
      <c r="JHL21" s="28"/>
      <c r="JHM21" s="28"/>
      <c r="JHN21" s="28"/>
      <c r="JHO21" s="28"/>
      <c r="JHP21" s="28"/>
      <c r="JHQ21" s="28"/>
      <c r="JHR21" s="28"/>
      <c r="JHS21" s="28"/>
      <c r="JHT21" s="28"/>
      <c r="JHU21" s="28"/>
      <c r="JHV21" s="28"/>
      <c r="JHW21" s="28"/>
      <c r="JHX21" s="28"/>
      <c r="JHY21" s="28"/>
      <c r="JHZ21" s="28"/>
      <c r="JIA21" s="28"/>
      <c r="JIB21" s="28"/>
      <c r="JIC21" s="28"/>
      <c r="JID21" s="28"/>
      <c r="JIE21" s="28"/>
      <c r="JIF21" s="28"/>
      <c r="JIG21" s="28"/>
      <c r="JIH21" s="28"/>
      <c r="JII21" s="28"/>
      <c r="JIJ21" s="28"/>
      <c r="JIK21" s="28"/>
      <c r="JIL21" s="28"/>
      <c r="JIM21" s="28"/>
      <c r="JIN21" s="28"/>
      <c r="JIO21" s="28"/>
      <c r="JIP21" s="28"/>
      <c r="JIQ21" s="28"/>
      <c r="JIR21" s="28"/>
      <c r="JIS21" s="28"/>
      <c r="JIT21" s="28"/>
      <c r="JIU21" s="28"/>
      <c r="JIV21" s="28"/>
      <c r="JIW21" s="28"/>
      <c r="JIX21" s="28"/>
      <c r="JIY21" s="28"/>
      <c r="JIZ21" s="28"/>
      <c r="JJA21" s="28"/>
      <c r="JJB21" s="28"/>
      <c r="JJC21" s="28"/>
      <c r="JJD21" s="28"/>
      <c r="JJE21" s="28"/>
      <c r="JJF21" s="28"/>
      <c r="JJG21" s="28"/>
      <c r="JJH21" s="28"/>
      <c r="JJI21" s="28"/>
      <c r="JJJ21" s="28"/>
      <c r="JJK21" s="28"/>
      <c r="JJL21" s="28"/>
      <c r="JJM21" s="28"/>
      <c r="JJN21" s="28"/>
      <c r="JJO21" s="28"/>
      <c r="JJP21" s="28"/>
      <c r="JJQ21" s="28"/>
      <c r="JJR21" s="28"/>
      <c r="JJS21" s="28"/>
      <c r="JJT21" s="28"/>
      <c r="JJU21" s="28"/>
      <c r="JJV21" s="28"/>
      <c r="JJW21" s="28"/>
      <c r="JJX21" s="28"/>
      <c r="JJY21" s="28"/>
      <c r="JJZ21" s="28"/>
      <c r="JKA21" s="28"/>
      <c r="JKB21" s="28"/>
      <c r="JKC21" s="28"/>
      <c r="JKD21" s="28"/>
      <c r="JKE21" s="28"/>
      <c r="JKF21" s="28"/>
      <c r="JKG21" s="28"/>
      <c r="JKH21" s="28"/>
      <c r="JKI21" s="28"/>
      <c r="JKJ21" s="28"/>
      <c r="JKK21" s="28"/>
      <c r="JKL21" s="28"/>
      <c r="JKM21" s="28"/>
      <c r="JKN21" s="28"/>
      <c r="JKO21" s="28"/>
      <c r="JKP21" s="28"/>
      <c r="JKQ21" s="28"/>
      <c r="JKR21" s="28"/>
      <c r="JKS21" s="28"/>
      <c r="JKT21" s="28"/>
      <c r="JKU21" s="28"/>
      <c r="JKV21" s="28"/>
      <c r="JKW21" s="28"/>
      <c r="JKX21" s="28"/>
      <c r="JKY21" s="28"/>
      <c r="JKZ21" s="28"/>
      <c r="JLA21" s="28"/>
      <c r="JLB21" s="28"/>
      <c r="JLC21" s="28"/>
      <c r="JLD21" s="28"/>
      <c r="JLE21" s="28"/>
      <c r="JLF21" s="28"/>
      <c r="JLG21" s="28"/>
      <c r="JLH21" s="28"/>
      <c r="JLI21" s="28"/>
      <c r="JLJ21" s="28"/>
      <c r="JLK21" s="28"/>
      <c r="JLL21" s="28"/>
      <c r="JLM21" s="28"/>
      <c r="JLN21" s="28"/>
      <c r="JLO21" s="28"/>
      <c r="JLP21" s="28"/>
      <c r="JLQ21" s="28"/>
      <c r="JLR21" s="28"/>
      <c r="JLS21" s="28"/>
      <c r="JLT21" s="28"/>
      <c r="JLU21" s="28"/>
      <c r="JLV21" s="28"/>
      <c r="JLW21" s="28"/>
      <c r="JLX21" s="28"/>
      <c r="JLY21" s="28"/>
      <c r="JLZ21" s="28"/>
      <c r="JMA21" s="28"/>
      <c r="JMB21" s="28"/>
      <c r="JMC21" s="28"/>
      <c r="JMD21" s="28"/>
      <c r="JME21" s="28"/>
      <c r="JMF21" s="28"/>
      <c r="JMG21" s="28"/>
      <c r="JMH21" s="28"/>
      <c r="JMI21" s="28"/>
      <c r="JMJ21" s="28"/>
      <c r="JMK21" s="28"/>
      <c r="JML21" s="28"/>
      <c r="JMM21" s="28"/>
      <c r="JMN21" s="28"/>
      <c r="JMO21" s="28"/>
      <c r="JMP21" s="28"/>
      <c r="JMQ21" s="28"/>
      <c r="JMR21" s="28"/>
      <c r="JMS21" s="28"/>
      <c r="JMT21" s="28"/>
      <c r="JMU21" s="28"/>
      <c r="JMV21" s="28"/>
      <c r="JMW21" s="28"/>
      <c r="JMX21" s="28"/>
      <c r="JMY21" s="28"/>
      <c r="JMZ21" s="28"/>
      <c r="JNA21" s="28"/>
      <c r="JNB21" s="28"/>
      <c r="JNC21" s="28"/>
      <c r="JND21" s="28"/>
      <c r="JNE21" s="28"/>
      <c r="JNF21" s="28"/>
      <c r="JNG21" s="28"/>
      <c r="JNH21" s="28"/>
      <c r="JNI21" s="28"/>
      <c r="JNJ21" s="28"/>
      <c r="JNK21" s="28"/>
      <c r="JNL21" s="28"/>
      <c r="JNM21" s="28"/>
      <c r="JNN21" s="28"/>
      <c r="JNO21" s="28"/>
      <c r="JNP21" s="28"/>
      <c r="JNQ21" s="28"/>
      <c r="JNR21" s="28"/>
      <c r="JNS21" s="28"/>
      <c r="JNT21" s="28"/>
      <c r="JNU21" s="28"/>
      <c r="JNV21" s="28"/>
      <c r="JNW21" s="28"/>
      <c r="JNX21" s="28"/>
      <c r="JNY21" s="28"/>
      <c r="JNZ21" s="28"/>
      <c r="JOA21" s="28"/>
      <c r="JOB21" s="28"/>
      <c r="JOC21" s="28"/>
      <c r="JOD21" s="28"/>
      <c r="JOE21" s="28"/>
      <c r="JOF21" s="28"/>
      <c r="JOG21" s="28"/>
      <c r="JOH21" s="28"/>
      <c r="JOI21" s="28"/>
      <c r="JOJ21" s="28"/>
      <c r="JOK21" s="28"/>
      <c r="JOL21" s="28"/>
      <c r="JOM21" s="28"/>
      <c r="JON21" s="28"/>
      <c r="JOO21" s="28"/>
      <c r="JOP21" s="28"/>
      <c r="JOQ21" s="28"/>
      <c r="JOR21" s="28"/>
      <c r="JOS21" s="28"/>
      <c r="JOT21" s="28"/>
      <c r="JOU21" s="28"/>
      <c r="JOV21" s="28"/>
      <c r="JOW21" s="28"/>
      <c r="JOX21" s="28"/>
      <c r="JOY21" s="28"/>
      <c r="JOZ21" s="28"/>
      <c r="JPA21" s="28"/>
      <c r="JPB21" s="28"/>
      <c r="JPC21" s="28"/>
      <c r="JPD21" s="28"/>
      <c r="JPE21" s="28"/>
      <c r="JPF21" s="28"/>
      <c r="JPG21" s="28"/>
      <c r="JPH21" s="28"/>
      <c r="JPI21" s="28"/>
      <c r="JPJ21" s="28"/>
      <c r="JPK21" s="28"/>
      <c r="JPL21" s="28"/>
      <c r="JPM21" s="28"/>
      <c r="JPN21" s="28"/>
      <c r="JPO21" s="28"/>
      <c r="JPP21" s="28"/>
      <c r="JPQ21" s="28"/>
      <c r="JPR21" s="28"/>
      <c r="JPS21" s="28"/>
      <c r="JPT21" s="28"/>
      <c r="JPU21" s="28"/>
      <c r="JPV21" s="28"/>
      <c r="JPW21" s="28"/>
      <c r="JPX21" s="28"/>
      <c r="JPY21" s="28"/>
      <c r="JPZ21" s="28"/>
      <c r="JQA21" s="28"/>
      <c r="JQB21" s="28"/>
      <c r="JQC21" s="28"/>
      <c r="JQD21" s="28"/>
      <c r="JQE21" s="28"/>
      <c r="JQF21" s="28"/>
      <c r="JQG21" s="28"/>
      <c r="JQH21" s="28"/>
      <c r="JQI21" s="28"/>
      <c r="JQJ21" s="28"/>
      <c r="JQK21" s="28"/>
      <c r="JQL21" s="28"/>
      <c r="JQM21" s="28"/>
      <c r="JQN21" s="28"/>
      <c r="JQO21" s="28"/>
      <c r="JQP21" s="28"/>
      <c r="JQQ21" s="28"/>
      <c r="JQR21" s="28"/>
      <c r="JQS21" s="28"/>
      <c r="JQT21" s="28"/>
      <c r="JQU21" s="28"/>
      <c r="JQV21" s="28"/>
      <c r="JQW21" s="28"/>
      <c r="JQX21" s="28"/>
      <c r="JQY21" s="28"/>
      <c r="JQZ21" s="28"/>
      <c r="JRA21" s="28"/>
      <c r="JRB21" s="28"/>
      <c r="JRC21" s="28"/>
      <c r="JRD21" s="28"/>
      <c r="JRE21" s="28"/>
      <c r="JRF21" s="28"/>
      <c r="JRG21" s="28"/>
      <c r="JRH21" s="28"/>
      <c r="JRI21" s="28"/>
      <c r="JRJ21" s="28"/>
      <c r="JRK21" s="28"/>
      <c r="JRL21" s="28"/>
      <c r="JRM21" s="28"/>
      <c r="JRN21" s="28"/>
      <c r="JRO21" s="28"/>
      <c r="JRP21" s="28"/>
      <c r="JRQ21" s="28"/>
      <c r="JRR21" s="28"/>
      <c r="JRS21" s="28"/>
      <c r="JRT21" s="28"/>
      <c r="JRU21" s="28"/>
      <c r="JRV21" s="28"/>
      <c r="JRW21" s="28"/>
      <c r="JRX21" s="28"/>
      <c r="JRY21" s="28"/>
      <c r="JRZ21" s="28"/>
      <c r="JSA21" s="28"/>
      <c r="JSB21" s="28"/>
      <c r="JSC21" s="28"/>
      <c r="JSD21" s="28"/>
      <c r="JSE21" s="28"/>
      <c r="JSF21" s="28"/>
      <c r="JSG21" s="28"/>
      <c r="JSH21" s="28"/>
      <c r="JSI21" s="28"/>
      <c r="JSJ21" s="28"/>
      <c r="JSK21" s="28"/>
      <c r="JSL21" s="28"/>
      <c r="JSM21" s="28"/>
      <c r="JSN21" s="28"/>
      <c r="JSO21" s="28"/>
      <c r="JSP21" s="28"/>
      <c r="JSQ21" s="28"/>
      <c r="JSR21" s="28"/>
      <c r="JSS21" s="28"/>
      <c r="JST21" s="28"/>
      <c r="JSU21" s="28"/>
      <c r="JSV21" s="28"/>
      <c r="JSW21" s="28"/>
      <c r="JSX21" s="28"/>
      <c r="JSY21" s="28"/>
      <c r="JSZ21" s="28"/>
      <c r="JTA21" s="28"/>
      <c r="JTB21" s="28"/>
      <c r="JTC21" s="28"/>
      <c r="JTD21" s="28"/>
      <c r="JTE21" s="28"/>
      <c r="JTF21" s="28"/>
      <c r="JTG21" s="28"/>
      <c r="JTH21" s="28"/>
      <c r="JTI21" s="28"/>
      <c r="JTJ21" s="28"/>
      <c r="JTK21" s="28"/>
      <c r="JTL21" s="28"/>
      <c r="JTM21" s="28"/>
      <c r="JTN21" s="28"/>
      <c r="JTO21" s="28"/>
      <c r="JTP21" s="28"/>
      <c r="JTQ21" s="28"/>
      <c r="JTR21" s="28"/>
      <c r="JTS21" s="28"/>
      <c r="JTT21" s="28"/>
      <c r="JTU21" s="28"/>
      <c r="JTV21" s="28"/>
      <c r="JTW21" s="28"/>
      <c r="JTX21" s="28"/>
      <c r="JTY21" s="28"/>
      <c r="JTZ21" s="28"/>
      <c r="JUA21" s="28"/>
      <c r="JUB21" s="28"/>
      <c r="JUC21" s="28"/>
      <c r="JUD21" s="28"/>
      <c r="JUE21" s="28"/>
      <c r="JUF21" s="28"/>
      <c r="JUG21" s="28"/>
      <c r="JUH21" s="28"/>
      <c r="JUI21" s="28"/>
      <c r="JUJ21" s="28"/>
      <c r="JUK21" s="28"/>
      <c r="JUL21" s="28"/>
      <c r="JUM21" s="28"/>
      <c r="JUN21" s="28"/>
      <c r="JUO21" s="28"/>
      <c r="JUP21" s="28"/>
      <c r="JUQ21" s="28"/>
      <c r="JUR21" s="28"/>
      <c r="JUS21" s="28"/>
      <c r="JUT21" s="28"/>
      <c r="JUU21" s="28"/>
      <c r="JUV21" s="28"/>
      <c r="JUW21" s="28"/>
      <c r="JUX21" s="28"/>
      <c r="JUY21" s="28"/>
      <c r="JUZ21" s="28"/>
      <c r="JVA21" s="28"/>
      <c r="JVB21" s="28"/>
      <c r="JVC21" s="28"/>
      <c r="JVD21" s="28"/>
      <c r="JVE21" s="28"/>
      <c r="JVF21" s="28"/>
      <c r="JVG21" s="28"/>
      <c r="JVH21" s="28"/>
      <c r="JVI21" s="28"/>
      <c r="JVJ21" s="28"/>
      <c r="JVK21" s="28"/>
      <c r="JVL21" s="28"/>
      <c r="JVM21" s="28"/>
      <c r="JVN21" s="28"/>
      <c r="JVO21" s="28"/>
      <c r="JVP21" s="28"/>
      <c r="JVQ21" s="28"/>
      <c r="JVR21" s="28"/>
      <c r="JVS21" s="28"/>
      <c r="JVT21" s="28"/>
      <c r="JVU21" s="28"/>
      <c r="JVV21" s="28"/>
      <c r="JVW21" s="28"/>
      <c r="JVX21" s="28"/>
      <c r="JVY21" s="28"/>
      <c r="JVZ21" s="28"/>
      <c r="JWA21" s="28"/>
      <c r="JWB21" s="28"/>
      <c r="JWC21" s="28"/>
      <c r="JWD21" s="28"/>
      <c r="JWE21" s="28"/>
      <c r="JWF21" s="28"/>
      <c r="JWG21" s="28"/>
      <c r="JWH21" s="28"/>
      <c r="JWI21" s="28"/>
      <c r="JWJ21" s="28"/>
      <c r="JWK21" s="28"/>
      <c r="JWL21" s="28"/>
      <c r="JWM21" s="28"/>
      <c r="JWN21" s="28"/>
      <c r="JWO21" s="28"/>
      <c r="JWP21" s="28"/>
      <c r="JWQ21" s="28"/>
      <c r="JWR21" s="28"/>
      <c r="JWS21" s="28"/>
      <c r="JWT21" s="28"/>
      <c r="JWU21" s="28"/>
      <c r="JWV21" s="28"/>
      <c r="JWW21" s="28"/>
      <c r="JWX21" s="28"/>
      <c r="JWY21" s="28"/>
      <c r="JWZ21" s="28"/>
      <c r="JXA21" s="28"/>
      <c r="JXB21" s="28"/>
      <c r="JXC21" s="28"/>
      <c r="JXD21" s="28"/>
      <c r="JXE21" s="28"/>
      <c r="JXF21" s="28"/>
      <c r="JXG21" s="28"/>
      <c r="JXH21" s="28"/>
      <c r="JXI21" s="28"/>
      <c r="JXJ21" s="28"/>
      <c r="JXK21" s="28"/>
      <c r="JXL21" s="28"/>
      <c r="JXM21" s="28"/>
      <c r="JXN21" s="28"/>
      <c r="JXO21" s="28"/>
      <c r="JXP21" s="28"/>
      <c r="JXQ21" s="28"/>
      <c r="JXR21" s="28"/>
      <c r="JXS21" s="28"/>
      <c r="JXT21" s="28"/>
      <c r="JXU21" s="28"/>
      <c r="JXV21" s="28"/>
      <c r="JXW21" s="28"/>
      <c r="JXX21" s="28"/>
      <c r="JXY21" s="28"/>
      <c r="JXZ21" s="28"/>
      <c r="JYA21" s="28"/>
      <c r="JYB21" s="28"/>
      <c r="JYC21" s="28"/>
      <c r="JYD21" s="28"/>
      <c r="JYE21" s="28"/>
      <c r="JYF21" s="28"/>
      <c r="JYG21" s="28"/>
      <c r="JYH21" s="28"/>
      <c r="JYI21" s="28"/>
      <c r="JYJ21" s="28"/>
      <c r="JYK21" s="28"/>
      <c r="JYL21" s="28"/>
      <c r="JYM21" s="28"/>
      <c r="JYN21" s="28"/>
      <c r="JYO21" s="28"/>
      <c r="JYP21" s="28"/>
      <c r="JYQ21" s="28"/>
      <c r="JYR21" s="28"/>
      <c r="JYS21" s="28"/>
      <c r="JYT21" s="28"/>
      <c r="JYU21" s="28"/>
      <c r="JYV21" s="28"/>
      <c r="JYW21" s="28"/>
      <c r="JYX21" s="28"/>
      <c r="JYY21" s="28"/>
      <c r="JYZ21" s="28"/>
      <c r="JZA21" s="28"/>
      <c r="JZB21" s="28"/>
      <c r="JZC21" s="28"/>
      <c r="JZD21" s="28"/>
      <c r="JZE21" s="28"/>
      <c r="JZF21" s="28"/>
      <c r="JZG21" s="28"/>
      <c r="JZH21" s="28"/>
      <c r="JZI21" s="28"/>
      <c r="JZJ21" s="28"/>
      <c r="JZK21" s="28"/>
      <c r="JZL21" s="28"/>
      <c r="JZM21" s="28"/>
      <c r="JZN21" s="28"/>
      <c r="JZO21" s="28"/>
      <c r="JZP21" s="28"/>
      <c r="JZQ21" s="28"/>
      <c r="JZR21" s="28"/>
      <c r="JZS21" s="28"/>
      <c r="JZT21" s="28"/>
      <c r="JZU21" s="28"/>
      <c r="JZV21" s="28"/>
      <c r="JZW21" s="28"/>
      <c r="JZX21" s="28"/>
      <c r="JZY21" s="28"/>
      <c r="JZZ21" s="28"/>
      <c r="KAA21" s="28"/>
      <c r="KAB21" s="28"/>
      <c r="KAC21" s="28"/>
      <c r="KAD21" s="28"/>
      <c r="KAE21" s="28"/>
      <c r="KAF21" s="28"/>
      <c r="KAG21" s="28"/>
      <c r="KAH21" s="28"/>
      <c r="KAI21" s="28"/>
      <c r="KAJ21" s="28"/>
      <c r="KAK21" s="28"/>
      <c r="KAL21" s="28"/>
      <c r="KAM21" s="28"/>
      <c r="KAN21" s="28"/>
      <c r="KAO21" s="28"/>
      <c r="KAP21" s="28"/>
      <c r="KAQ21" s="28"/>
      <c r="KAR21" s="28"/>
      <c r="KAS21" s="28"/>
      <c r="KAT21" s="28"/>
      <c r="KAU21" s="28"/>
      <c r="KAV21" s="28"/>
      <c r="KAW21" s="28"/>
      <c r="KAX21" s="28"/>
      <c r="KAY21" s="28"/>
      <c r="KAZ21" s="28"/>
      <c r="KBA21" s="28"/>
      <c r="KBB21" s="28"/>
      <c r="KBC21" s="28"/>
      <c r="KBD21" s="28"/>
      <c r="KBE21" s="28"/>
      <c r="KBF21" s="28"/>
      <c r="KBG21" s="28"/>
      <c r="KBH21" s="28"/>
      <c r="KBI21" s="28"/>
      <c r="KBJ21" s="28"/>
      <c r="KBK21" s="28"/>
      <c r="KBL21" s="28"/>
      <c r="KBM21" s="28"/>
      <c r="KBN21" s="28"/>
      <c r="KBO21" s="28"/>
      <c r="KBP21" s="28"/>
      <c r="KBQ21" s="28"/>
      <c r="KBR21" s="28"/>
      <c r="KBS21" s="28"/>
      <c r="KBT21" s="28"/>
      <c r="KBU21" s="28"/>
      <c r="KBV21" s="28"/>
      <c r="KBW21" s="28"/>
      <c r="KBX21" s="28"/>
      <c r="KBY21" s="28"/>
      <c r="KBZ21" s="28"/>
      <c r="KCA21" s="28"/>
      <c r="KCB21" s="28"/>
      <c r="KCC21" s="28"/>
      <c r="KCD21" s="28"/>
      <c r="KCE21" s="28"/>
      <c r="KCF21" s="28"/>
      <c r="KCG21" s="28"/>
      <c r="KCH21" s="28"/>
      <c r="KCI21" s="28"/>
      <c r="KCJ21" s="28"/>
      <c r="KCK21" s="28"/>
      <c r="KCL21" s="28"/>
      <c r="KCM21" s="28"/>
      <c r="KCN21" s="28"/>
      <c r="KCO21" s="28"/>
      <c r="KCP21" s="28"/>
      <c r="KCQ21" s="28"/>
      <c r="KCR21" s="28"/>
      <c r="KCS21" s="28"/>
      <c r="KCT21" s="28"/>
      <c r="KCU21" s="28"/>
      <c r="KCV21" s="28"/>
      <c r="KCW21" s="28"/>
      <c r="KCX21" s="28"/>
      <c r="KCY21" s="28"/>
      <c r="KCZ21" s="28"/>
      <c r="KDA21" s="28"/>
      <c r="KDB21" s="28"/>
      <c r="KDC21" s="28"/>
      <c r="KDD21" s="28"/>
      <c r="KDE21" s="28"/>
      <c r="KDF21" s="28"/>
      <c r="KDG21" s="28"/>
      <c r="KDH21" s="28"/>
      <c r="KDI21" s="28"/>
      <c r="KDJ21" s="28"/>
      <c r="KDK21" s="28"/>
      <c r="KDL21" s="28"/>
      <c r="KDM21" s="28"/>
      <c r="KDN21" s="28"/>
      <c r="KDO21" s="28"/>
      <c r="KDP21" s="28"/>
      <c r="KDQ21" s="28"/>
      <c r="KDR21" s="28"/>
      <c r="KDS21" s="28"/>
      <c r="KDT21" s="28"/>
      <c r="KDU21" s="28"/>
      <c r="KDV21" s="28"/>
      <c r="KDW21" s="28"/>
      <c r="KDX21" s="28"/>
      <c r="KDY21" s="28"/>
      <c r="KDZ21" s="28"/>
      <c r="KEA21" s="28"/>
      <c r="KEB21" s="28"/>
      <c r="KEC21" s="28"/>
      <c r="KED21" s="28"/>
      <c r="KEE21" s="28"/>
      <c r="KEF21" s="28"/>
      <c r="KEG21" s="28"/>
      <c r="KEH21" s="28"/>
      <c r="KEI21" s="28"/>
      <c r="KEJ21" s="28"/>
      <c r="KEK21" s="28"/>
      <c r="KEL21" s="28"/>
      <c r="KEM21" s="28"/>
      <c r="KEN21" s="28"/>
      <c r="KEO21" s="28"/>
      <c r="KEP21" s="28"/>
      <c r="KEQ21" s="28"/>
      <c r="KER21" s="28"/>
      <c r="KES21" s="28"/>
      <c r="KET21" s="28"/>
      <c r="KEU21" s="28"/>
      <c r="KEV21" s="28"/>
      <c r="KEW21" s="28"/>
      <c r="KEX21" s="28"/>
      <c r="KEY21" s="28"/>
      <c r="KEZ21" s="28"/>
      <c r="KFA21" s="28"/>
      <c r="KFB21" s="28"/>
      <c r="KFC21" s="28"/>
      <c r="KFD21" s="28"/>
      <c r="KFE21" s="28"/>
      <c r="KFF21" s="28"/>
      <c r="KFG21" s="28"/>
      <c r="KFH21" s="28"/>
      <c r="KFI21" s="28"/>
      <c r="KFJ21" s="28"/>
      <c r="KFK21" s="28"/>
      <c r="KFL21" s="28"/>
      <c r="KFM21" s="28"/>
      <c r="KFN21" s="28"/>
      <c r="KFO21" s="28"/>
      <c r="KFP21" s="28"/>
      <c r="KFQ21" s="28"/>
      <c r="KFR21" s="28"/>
      <c r="KFS21" s="28"/>
      <c r="KFT21" s="28"/>
      <c r="KFU21" s="28"/>
      <c r="KFV21" s="28"/>
      <c r="KFW21" s="28"/>
      <c r="KFX21" s="28"/>
      <c r="KFY21" s="28"/>
      <c r="KFZ21" s="28"/>
      <c r="KGA21" s="28"/>
      <c r="KGB21" s="28"/>
      <c r="KGC21" s="28"/>
      <c r="KGD21" s="28"/>
      <c r="KGE21" s="28"/>
      <c r="KGF21" s="28"/>
      <c r="KGG21" s="28"/>
      <c r="KGH21" s="28"/>
      <c r="KGI21" s="28"/>
      <c r="KGJ21" s="28"/>
      <c r="KGK21" s="28"/>
      <c r="KGL21" s="28"/>
      <c r="KGM21" s="28"/>
      <c r="KGN21" s="28"/>
      <c r="KGO21" s="28"/>
      <c r="KGP21" s="28"/>
      <c r="KGQ21" s="28"/>
      <c r="KGR21" s="28"/>
      <c r="KGS21" s="28"/>
      <c r="KGT21" s="28"/>
      <c r="KGU21" s="28"/>
      <c r="KGV21" s="28"/>
      <c r="KGW21" s="28"/>
      <c r="KGX21" s="28"/>
      <c r="KGY21" s="28"/>
      <c r="KGZ21" s="28"/>
      <c r="KHA21" s="28"/>
      <c r="KHB21" s="28"/>
      <c r="KHC21" s="28"/>
      <c r="KHD21" s="28"/>
      <c r="KHE21" s="28"/>
      <c r="KHF21" s="28"/>
      <c r="KHG21" s="28"/>
      <c r="KHH21" s="28"/>
      <c r="KHI21" s="28"/>
      <c r="KHJ21" s="28"/>
      <c r="KHK21" s="28"/>
      <c r="KHL21" s="28"/>
      <c r="KHM21" s="28"/>
      <c r="KHN21" s="28"/>
      <c r="KHO21" s="28"/>
      <c r="KHP21" s="28"/>
      <c r="KHQ21" s="28"/>
      <c r="KHR21" s="28"/>
      <c r="KHS21" s="28"/>
      <c r="KHT21" s="28"/>
      <c r="KHU21" s="28"/>
      <c r="KHV21" s="28"/>
      <c r="KHW21" s="28"/>
      <c r="KHX21" s="28"/>
      <c r="KHY21" s="28"/>
      <c r="KHZ21" s="28"/>
      <c r="KIA21" s="28"/>
      <c r="KIB21" s="28"/>
      <c r="KIC21" s="28"/>
      <c r="KID21" s="28"/>
      <c r="KIE21" s="28"/>
      <c r="KIF21" s="28"/>
      <c r="KIG21" s="28"/>
      <c r="KIH21" s="28"/>
      <c r="KII21" s="28"/>
      <c r="KIJ21" s="28"/>
      <c r="KIK21" s="28"/>
      <c r="KIL21" s="28"/>
      <c r="KIM21" s="28"/>
      <c r="KIN21" s="28"/>
      <c r="KIO21" s="28"/>
      <c r="KIP21" s="28"/>
      <c r="KIQ21" s="28"/>
      <c r="KIR21" s="28"/>
      <c r="KIS21" s="28"/>
      <c r="KIT21" s="28"/>
      <c r="KIU21" s="28"/>
      <c r="KIV21" s="28"/>
      <c r="KIW21" s="28"/>
      <c r="KIX21" s="28"/>
      <c r="KIY21" s="28"/>
      <c r="KIZ21" s="28"/>
      <c r="KJA21" s="28"/>
      <c r="KJB21" s="28"/>
      <c r="KJC21" s="28"/>
      <c r="KJD21" s="28"/>
      <c r="KJE21" s="28"/>
      <c r="KJF21" s="28"/>
      <c r="KJG21" s="28"/>
      <c r="KJH21" s="28"/>
      <c r="KJI21" s="28"/>
      <c r="KJJ21" s="28"/>
      <c r="KJK21" s="28"/>
      <c r="KJL21" s="28"/>
      <c r="KJM21" s="28"/>
      <c r="KJN21" s="28"/>
      <c r="KJO21" s="28"/>
      <c r="KJP21" s="28"/>
      <c r="KJQ21" s="28"/>
      <c r="KJR21" s="28"/>
      <c r="KJS21" s="28"/>
      <c r="KJT21" s="28"/>
      <c r="KJU21" s="28"/>
      <c r="KJV21" s="28"/>
      <c r="KJW21" s="28"/>
      <c r="KJX21" s="28"/>
      <c r="KJY21" s="28"/>
      <c r="KJZ21" s="28"/>
      <c r="KKA21" s="28"/>
      <c r="KKB21" s="28"/>
      <c r="KKC21" s="28"/>
      <c r="KKD21" s="28"/>
      <c r="KKE21" s="28"/>
      <c r="KKF21" s="28"/>
      <c r="KKG21" s="28"/>
      <c r="KKH21" s="28"/>
      <c r="KKI21" s="28"/>
      <c r="KKJ21" s="28"/>
      <c r="KKK21" s="28"/>
      <c r="KKL21" s="28"/>
      <c r="KKM21" s="28"/>
      <c r="KKN21" s="28"/>
      <c r="KKO21" s="28"/>
      <c r="KKP21" s="28"/>
      <c r="KKQ21" s="28"/>
      <c r="KKR21" s="28"/>
      <c r="KKS21" s="28"/>
      <c r="KKT21" s="28"/>
      <c r="KKU21" s="28"/>
      <c r="KKV21" s="28"/>
      <c r="KKW21" s="28"/>
      <c r="KKX21" s="28"/>
      <c r="KKY21" s="28"/>
      <c r="KKZ21" s="28"/>
      <c r="KLA21" s="28"/>
      <c r="KLB21" s="28"/>
      <c r="KLC21" s="28"/>
      <c r="KLD21" s="28"/>
      <c r="KLE21" s="28"/>
      <c r="KLF21" s="28"/>
      <c r="KLG21" s="28"/>
      <c r="KLH21" s="28"/>
      <c r="KLI21" s="28"/>
      <c r="KLJ21" s="28"/>
      <c r="KLK21" s="28"/>
      <c r="KLL21" s="28"/>
      <c r="KLM21" s="28"/>
      <c r="KLN21" s="28"/>
      <c r="KLO21" s="28"/>
      <c r="KLP21" s="28"/>
      <c r="KLQ21" s="28"/>
      <c r="KLR21" s="28"/>
      <c r="KLS21" s="28"/>
      <c r="KLT21" s="28"/>
      <c r="KLU21" s="28"/>
      <c r="KLV21" s="28"/>
      <c r="KLW21" s="28"/>
      <c r="KLX21" s="28"/>
      <c r="KLY21" s="28"/>
      <c r="KLZ21" s="28"/>
      <c r="KMA21" s="28"/>
      <c r="KMB21" s="28"/>
      <c r="KMC21" s="28"/>
      <c r="KMD21" s="28"/>
      <c r="KME21" s="28"/>
      <c r="KMF21" s="28"/>
      <c r="KMG21" s="28"/>
      <c r="KMH21" s="28"/>
      <c r="KMI21" s="28"/>
      <c r="KMJ21" s="28"/>
      <c r="KMK21" s="28"/>
      <c r="KML21" s="28"/>
      <c r="KMM21" s="28"/>
      <c r="KMN21" s="28"/>
      <c r="KMO21" s="28"/>
      <c r="KMP21" s="28"/>
      <c r="KMQ21" s="28"/>
      <c r="KMR21" s="28"/>
      <c r="KMS21" s="28"/>
      <c r="KMT21" s="28"/>
      <c r="KMU21" s="28"/>
      <c r="KMV21" s="28"/>
      <c r="KMW21" s="28"/>
      <c r="KMX21" s="28"/>
      <c r="KMY21" s="28"/>
      <c r="KMZ21" s="28"/>
      <c r="KNA21" s="28"/>
      <c r="KNB21" s="28"/>
      <c r="KNC21" s="28"/>
      <c r="KND21" s="28"/>
      <c r="KNE21" s="28"/>
      <c r="KNF21" s="28"/>
      <c r="KNG21" s="28"/>
      <c r="KNH21" s="28"/>
      <c r="KNI21" s="28"/>
      <c r="KNJ21" s="28"/>
      <c r="KNK21" s="28"/>
      <c r="KNL21" s="28"/>
      <c r="KNM21" s="28"/>
      <c r="KNN21" s="28"/>
      <c r="KNO21" s="28"/>
      <c r="KNP21" s="28"/>
      <c r="KNQ21" s="28"/>
      <c r="KNR21" s="28"/>
      <c r="KNS21" s="28"/>
      <c r="KNT21" s="28"/>
      <c r="KNU21" s="28"/>
      <c r="KNV21" s="28"/>
      <c r="KNW21" s="28"/>
      <c r="KNX21" s="28"/>
      <c r="KNY21" s="28"/>
      <c r="KNZ21" s="28"/>
      <c r="KOA21" s="28"/>
      <c r="KOB21" s="28"/>
      <c r="KOC21" s="28"/>
      <c r="KOD21" s="28"/>
      <c r="KOE21" s="28"/>
      <c r="KOF21" s="28"/>
      <c r="KOG21" s="28"/>
      <c r="KOH21" s="28"/>
      <c r="KOI21" s="28"/>
      <c r="KOJ21" s="28"/>
      <c r="KOK21" s="28"/>
      <c r="KOL21" s="28"/>
      <c r="KOM21" s="28"/>
      <c r="KON21" s="28"/>
      <c r="KOO21" s="28"/>
      <c r="KOP21" s="28"/>
      <c r="KOQ21" s="28"/>
      <c r="KOR21" s="28"/>
      <c r="KOS21" s="28"/>
      <c r="KOT21" s="28"/>
      <c r="KOU21" s="28"/>
      <c r="KOV21" s="28"/>
      <c r="KOW21" s="28"/>
      <c r="KOX21" s="28"/>
      <c r="KOY21" s="28"/>
      <c r="KOZ21" s="28"/>
      <c r="KPA21" s="28"/>
      <c r="KPB21" s="28"/>
      <c r="KPC21" s="28"/>
      <c r="KPD21" s="28"/>
      <c r="KPE21" s="28"/>
      <c r="KPF21" s="28"/>
      <c r="KPG21" s="28"/>
      <c r="KPH21" s="28"/>
      <c r="KPI21" s="28"/>
      <c r="KPJ21" s="28"/>
      <c r="KPK21" s="28"/>
      <c r="KPL21" s="28"/>
      <c r="KPM21" s="28"/>
      <c r="KPN21" s="28"/>
      <c r="KPO21" s="28"/>
      <c r="KPP21" s="28"/>
      <c r="KPQ21" s="28"/>
      <c r="KPR21" s="28"/>
      <c r="KPS21" s="28"/>
      <c r="KPT21" s="28"/>
      <c r="KPU21" s="28"/>
      <c r="KPV21" s="28"/>
      <c r="KPW21" s="28"/>
      <c r="KPX21" s="28"/>
      <c r="KPY21" s="28"/>
      <c r="KPZ21" s="28"/>
      <c r="KQA21" s="28"/>
      <c r="KQB21" s="28"/>
      <c r="KQC21" s="28"/>
      <c r="KQD21" s="28"/>
      <c r="KQE21" s="28"/>
      <c r="KQF21" s="28"/>
      <c r="KQG21" s="28"/>
      <c r="KQH21" s="28"/>
      <c r="KQI21" s="28"/>
      <c r="KQJ21" s="28"/>
      <c r="KQK21" s="28"/>
      <c r="KQL21" s="28"/>
      <c r="KQM21" s="28"/>
      <c r="KQN21" s="28"/>
      <c r="KQO21" s="28"/>
      <c r="KQP21" s="28"/>
      <c r="KQQ21" s="28"/>
      <c r="KQR21" s="28"/>
      <c r="KQS21" s="28"/>
      <c r="KQT21" s="28"/>
      <c r="KQU21" s="28"/>
      <c r="KQV21" s="28"/>
      <c r="KQW21" s="28"/>
      <c r="KQX21" s="28"/>
      <c r="KQY21" s="28"/>
      <c r="KQZ21" s="28"/>
      <c r="KRA21" s="28"/>
      <c r="KRB21" s="28"/>
      <c r="KRC21" s="28"/>
      <c r="KRD21" s="28"/>
      <c r="KRE21" s="28"/>
      <c r="KRF21" s="28"/>
      <c r="KRG21" s="28"/>
      <c r="KRH21" s="28"/>
      <c r="KRI21" s="28"/>
      <c r="KRJ21" s="28"/>
      <c r="KRK21" s="28"/>
      <c r="KRL21" s="28"/>
      <c r="KRM21" s="28"/>
      <c r="KRN21" s="28"/>
      <c r="KRO21" s="28"/>
      <c r="KRP21" s="28"/>
      <c r="KRQ21" s="28"/>
      <c r="KRR21" s="28"/>
      <c r="KRS21" s="28"/>
      <c r="KRT21" s="28"/>
      <c r="KRU21" s="28"/>
      <c r="KRV21" s="28"/>
      <c r="KRW21" s="28"/>
      <c r="KRX21" s="28"/>
      <c r="KRY21" s="28"/>
      <c r="KRZ21" s="28"/>
      <c r="KSA21" s="28"/>
      <c r="KSB21" s="28"/>
      <c r="KSC21" s="28"/>
      <c r="KSD21" s="28"/>
      <c r="KSE21" s="28"/>
      <c r="KSF21" s="28"/>
      <c r="KSG21" s="28"/>
      <c r="KSH21" s="28"/>
      <c r="KSI21" s="28"/>
      <c r="KSJ21" s="28"/>
      <c r="KSK21" s="28"/>
      <c r="KSL21" s="28"/>
      <c r="KSM21" s="28"/>
      <c r="KSN21" s="28"/>
      <c r="KSO21" s="28"/>
      <c r="KSP21" s="28"/>
      <c r="KSQ21" s="28"/>
      <c r="KSR21" s="28"/>
      <c r="KSS21" s="28"/>
      <c r="KST21" s="28"/>
      <c r="KSU21" s="28"/>
      <c r="KSV21" s="28"/>
      <c r="KSW21" s="28"/>
      <c r="KSX21" s="28"/>
      <c r="KSY21" s="28"/>
      <c r="KSZ21" s="28"/>
      <c r="KTA21" s="28"/>
      <c r="KTB21" s="28"/>
      <c r="KTC21" s="28"/>
      <c r="KTD21" s="28"/>
      <c r="KTE21" s="28"/>
      <c r="KTF21" s="28"/>
      <c r="KTG21" s="28"/>
      <c r="KTH21" s="28"/>
      <c r="KTI21" s="28"/>
      <c r="KTJ21" s="28"/>
      <c r="KTK21" s="28"/>
      <c r="KTL21" s="28"/>
      <c r="KTM21" s="28"/>
      <c r="KTN21" s="28"/>
      <c r="KTO21" s="28"/>
      <c r="KTP21" s="28"/>
      <c r="KTQ21" s="28"/>
      <c r="KTR21" s="28"/>
      <c r="KTS21" s="28"/>
      <c r="KTT21" s="28"/>
      <c r="KTU21" s="28"/>
      <c r="KTV21" s="28"/>
      <c r="KTW21" s="28"/>
      <c r="KTX21" s="28"/>
      <c r="KTY21" s="28"/>
      <c r="KTZ21" s="28"/>
      <c r="KUA21" s="28"/>
      <c r="KUB21" s="28"/>
      <c r="KUC21" s="28"/>
      <c r="KUD21" s="28"/>
      <c r="KUE21" s="28"/>
      <c r="KUF21" s="28"/>
      <c r="KUG21" s="28"/>
      <c r="KUH21" s="28"/>
      <c r="KUI21" s="28"/>
      <c r="KUJ21" s="28"/>
      <c r="KUK21" s="28"/>
      <c r="KUL21" s="28"/>
      <c r="KUM21" s="28"/>
      <c r="KUN21" s="28"/>
      <c r="KUO21" s="28"/>
      <c r="KUP21" s="28"/>
      <c r="KUQ21" s="28"/>
      <c r="KUR21" s="28"/>
      <c r="KUS21" s="28"/>
      <c r="KUT21" s="28"/>
      <c r="KUU21" s="28"/>
      <c r="KUV21" s="28"/>
      <c r="KUW21" s="28"/>
      <c r="KUX21" s="28"/>
      <c r="KUY21" s="28"/>
      <c r="KUZ21" s="28"/>
      <c r="KVA21" s="28"/>
      <c r="KVB21" s="28"/>
      <c r="KVC21" s="28"/>
      <c r="KVD21" s="28"/>
      <c r="KVE21" s="28"/>
      <c r="KVF21" s="28"/>
      <c r="KVG21" s="28"/>
      <c r="KVH21" s="28"/>
      <c r="KVI21" s="28"/>
      <c r="KVJ21" s="28"/>
      <c r="KVK21" s="28"/>
      <c r="KVL21" s="28"/>
      <c r="KVM21" s="28"/>
      <c r="KVN21" s="28"/>
      <c r="KVO21" s="28"/>
      <c r="KVP21" s="28"/>
      <c r="KVQ21" s="28"/>
      <c r="KVR21" s="28"/>
      <c r="KVS21" s="28"/>
      <c r="KVT21" s="28"/>
      <c r="KVU21" s="28"/>
      <c r="KVV21" s="28"/>
      <c r="KVW21" s="28"/>
      <c r="KVX21" s="28"/>
      <c r="KVY21" s="28"/>
      <c r="KVZ21" s="28"/>
      <c r="KWA21" s="28"/>
      <c r="KWB21" s="28"/>
      <c r="KWC21" s="28"/>
      <c r="KWD21" s="28"/>
      <c r="KWE21" s="28"/>
      <c r="KWF21" s="28"/>
      <c r="KWG21" s="28"/>
      <c r="KWH21" s="28"/>
      <c r="KWI21" s="28"/>
      <c r="KWJ21" s="28"/>
      <c r="KWK21" s="28"/>
      <c r="KWL21" s="28"/>
      <c r="KWM21" s="28"/>
      <c r="KWN21" s="28"/>
      <c r="KWO21" s="28"/>
      <c r="KWP21" s="28"/>
      <c r="KWQ21" s="28"/>
      <c r="KWR21" s="28"/>
      <c r="KWS21" s="28"/>
      <c r="KWT21" s="28"/>
      <c r="KWU21" s="28"/>
      <c r="KWV21" s="28"/>
      <c r="KWW21" s="28"/>
      <c r="KWX21" s="28"/>
      <c r="KWY21" s="28"/>
      <c r="KWZ21" s="28"/>
      <c r="KXA21" s="28"/>
      <c r="KXB21" s="28"/>
      <c r="KXC21" s="28"/>
      <c r="KXD21" s="28"/>
      <c r="KXE21" s="28"/>
      <c r="KXF21" s="28"/>
      <c r="KXG21" s="28"/>
      <c r="KXH21" s="28"/>
      <c r="KXI21" s="28"/>
      <c r="KXJ21" s="28"/>
      <c r="KXK21" s="28"/>
      <c r="KXL21" s="28"/>
      <c r="KXM21" s="28"/>
      <c r="KXN21" s="28"/>
      <c r="KXO21" s="28"/>
      <c r="KXP21" s="28"/>
      <c r="KXQ21" s="28"/>
      <c r="KXR21" s="28"/>
      <c r="KXS21" s="28"/>
      <c r="KXT21" s="28"/>
      <c r="KXU21" s="28"/>
      <c r="KXV21" s="28"/>
      <c r="KXW21" s="28"/>
      <c r="KXX21" s="28"/>
      <c r="KXY21" s="28"/>
      <c r="KXZ21" s="28"/>
      <c r="KYA21" s="28"/>
      <c r="KYB21" s="28"/>
      <c r="KYC21" s="28"/>
      <c r="KYD21" s="28"/>
      <c r="KYE21" s="28"/>
      <c r="KYF21" s="28"/>
      <c r="KYG21" s="28"/>
      <c r="KYH21" s="28"/>
      <c r="KYI21" s="28"/>
      <c r="KYJ21" s="28"/>
      <c r="KYK21" s="28"/>
      <c r="KYL21" s="28"/>
      <c r="KYM21" s="28"/>
      <c r="KYN21" s="28"/>
      <c r="KYO21" s="28"/>
      <c r="KYP21" s="28"/>
      <c r="KYQ21" s="28"/>
      <c r="KYR21" s="28"/>
      <c r="KYS21" s="28"/>
      <c r="KYT21" s="28"/>
      <c r="KYU21" s="28"/>
      <c r="KYV21" s="28"/>
      <c r="KYW21" s="28"/>
      <c r="KYX21" s="28"/>
      <c r="KYY21" s="28"/>
      <c r="KYZ21" s="28"/>
      <c r="KZA21" s="28"/>
      <c r="KZB21" s="28"/>
      <c r="KZC21" s="28"/>
      <c r="KZD21" s="28"/>
      <c r="KZE21" s="28"/>
      <c r="KZF21" s="28"/>
      <c r="KZG21" s="28"/>
      <c r="KZH21" s="28"/>
      <c r="KZI21" s="28"/>
      <c r="KZJ21" s="28"/>
      <c r="KZK21" s="28"/>
      <c r="KZL21" s="28"/>
      <c r="KZM21" s="28"/>
      <c r="KZN21" s="28"/>
      <c r="KZO21" s="28"/>
      <c r="KZP21" s="28"/>
      <c r="KZQ21" s="28"/>
      <c r="KZR21" s="28"/>
      <c r="KZS21" s="28"/>
      <c r="KZT21" s="28"/>
      <c r="KZU21" s="28"/>
      <c r="KZV21" s="28"/>
      <c r="KZW21" s="28"/>
      <c r="KZX21" s="28"/>
      <c r="KZY21" s="28"/>
      <c r="KZZ21" s="28"/>
      <c r="LAA21" s="28"/>
      <c r="LAB21" s="28"/>
      <c r="LAC21" s="28"/>
      <c r="LAD21" s="28"/>
      <c r="LAE21" s="28"/>
      <c r="LAF21" s="28"/>
      <c r="LAG21" s="28"/>
      <c r="LAH21" s="28"/>
      <c r="LAI21" s="28"/>
      <c r="LAJ21" s="28"/>
      <c r="LAK21" s="28"/>
      <c r="LAL21" s="28"/>
      <c r="LAM21" s="28"/>
      <c r="LAN21" s="28"/>
      <c r="LAO21" s="28"/>
      <c r="LAP21" s="28"/>
      <c r="LAQ21" s="28"/>
      <c r="LAR21" s="28"/>
      <c r="LAS21" s="28"/>
      <c r="LAT21" s="28"/>
      <c r="LAU21" s="28"/>
      <c r="LAV21" s="28"/>
      <c r="LAW21" s="28"/>
      <c r="LAX21" s="28"/>
      <c r="LAY21" s="28"/>
      <c r="LAZ21" s="28"/>
      <c r="LBA21" s="28"/>
      <c r="LBB21" s="28"/>
      <c r="LBC21" s="28"/>
      <c r="LBD21" s="28"/>
      <c r="LBE21" s="28"/>
      <c r="LBF21" s="28"/>
      <c r="LBG21" s="28"/>
      <c r="LBH21" s="28"/>
      <c r="LBI21" s="28"/>
      <c r="LBJ21" s="28"/>
      <c r="LBK21" s="28"/>
      <c r="LBL21" s="28"/>
      <c r="LBM21" s="28"/>
      <c r="LBN21" s="28"/>
      <c r="LBO21" s="28"/>
      <c r="LBP21" s="28"/>
      <c r="LBQ21" s="28"/>
      <c r="LBR21" s="28"/>
      <c r="LBS21" s="28"/>
      <c r="LBT21" s="28"/>
      <c r="LBU21" s="28"/>
      <c r="LBV21" s="28"/>
      <c r="LBW21" s="28"/>
      <c r="LBX21" s="28"/>
      <c r="LBY21" s="28"/>
      <c r="LBZ21" s="28"/>
      <c r="LCA21" s="28"/>
      <c r="LCB21" s="28"/>
      <c r="LCC21" s="28"/>
      <c r="LCD21" s="28"/>
      <c r="LCE21" s="28"/>
      <c r="LCF21" s="28"/>
      <c r="LCG21" s="28"/>
      <c r="LCH21" s="28"/>
      <c r="LCI21" s="28"/>
      <c r="LCJ21" s="28"/>
      <c r="LCK21" s="28"/>
      <c r="LCL21" s="28"/>
      <c r="LCM21" s="28"/>
      <c r="LCN21" s="28"/>
      <c r="LCO21" s="28"/>
      <c r="LCP21" s="28"/>
      <c r="LCQ21" s="28"/>
      <c r="LCR21" s="28"/>
      <c r="LCS21" s="28"/>
      <c r="LCT21" s="28"/>
      <c r="LCU21" s="28"/>
      <c r="LCV21" s="28"/>
      <c r="LCW21" s="28"/>
      <c r="LCX21" s="28"/>
      <c r="LCY21" s="28"/>
      <c r="LCZ21" s="28"/>
      <c r="LDA21" s="28"/>
      <c r="LDB21" s="28"/>
      <c r="LDC21" s="28"/>
      <c r="LDD21" s="28"/>
      <c r="LDE21" s="28"/>
      <c r="LDF21" s="28"/>
      <c r="LDG21" s="28"/>
      <c r="LDH21" s="28"/>
      <c r="LDI21" s="28"/>
      <c r="LDJ21" s="28"/>
      <c r="LDK21" s="28"/>
      <c r="LDL21" s="28"/>
      <c r="LDM21" s="28"/>
      <c r="LDN21" s="28"/>
      <c r="LDO21" s="28"/>
      <c r="LDP21" s="28"/>
      <c r="LDQ21" s="28"/>
      <c r="LDR21" s="28"/>
      <c r="LDS21" s="28"/>
      <c r="LDT21" s="28"/>
      <c r="LDU21" s="28"/>
      <c r="LDV21" s="28"/>
      <c r="LDW21" s="28"/>
      <c r="LDX21" s="28"/>
      <c r="LDY21" s="28"/>
      <c r="LDZ21" s="28"/>
      <c r="LEA21" s="28"/>
      <c r="LEB21" s="28"/>
      <c r="LEC21" s="28"/>
      <c r="LED21" s="28"/>
      <c r="LEE21" s="28"/>
      <c r="LEF21" s="28"/>
      <c r="LEG21" s="28"/>
      <c r="LEH21" s="28"/>
      <c r="LEI21" s="28"/>
      <c r="LEJ21" s="28"/>
      <c r="LEK21" s="28"/>
      <c r="LEL21" s="28"/>
      <c r="LEM21" s="28"/>
      <c r="LEN21" s="28"/>
      <c r="LEO21" s="28"/>
      <c r="LEP21" s="28"/>
      <c r="LEQ21" s="28"/>
      <c r="LER21" s="28"/>
      <c r="LES21" s="28"/>
      <c r="LET21" s="28"/>
      <c r="LEU21" s="28"/>
      <c r="LEV21" s="28"/>
      <c r="LEW21" s="28"/>
      <c r="LEX21" s="28"/>
      <c r="LEY21" s="28"/>
      <c r="LEZ21" s="28"/>
      <c r="LFA21" s="28"/>
      <c r="LFB21" s="28"/>
      <c r="LFC21" s="28"/>
      <c r="LFD21" s="28"/>
      <c r="LFE21" s="28"/>
      <c r="LFF21" s="28"/>
      <c r="LFG21" s="28"/>
      <c r="LFH21" s="28"/>
      <c r="LFI21" s="28"/>
      <c r="LFJ21" s="28"/>
      <c r="LFK21" s="28"/>
      <c r="LFL21" s="28"/>
      <c r="LFM21" s="28"/>
      <c r="LFN21" s="28"/>
      <c r="LFO21" s="28"/>
      <c r="LFP21" s="28"/>
      <c r="LFQ21" s="28"/>
      <c r="LFR21" s="28"/>
      <c r="LFS21" s="28"/>
      <c r="LFT21" s="28"/>
      <c r="LFU21" s="28"/>
      <c r="LFV21" s="28"/>
      <c r="LFW21" s="28"/>
      <c r="LFX21" s="28"/>
      <c r="LFY21" s="28"/>
      <c r="LFZ21" s="28"/>
      <c r="LGA21" s="28"/>
      <c r="LGB21" s="28"/>
      <c r="LGC21" s="28"/>
      <c r="LGD21" s="28"/>
      <c r="LGE21" s="28"/>
      <c r="LGF21" s="28"/>
      <c r="LGG21" s="28"/>
      <c r="LGH21" s="28"/>
      <c r="LGI21" s="28"/>
      <c r="LGJ21" s="28"/>
      <c r="LGK21" s="28"/>
      <c r="LGL21" s="28"/>
      <c r="LGM21" s="28"/>
      <c r="LGN21" s="28"/>
      <c r="LGO21" s="28"/>
      <c r="LGP21" s="28"/>
      <c r="LGQ21" s="28"/>
      <c r="LGR21" s="28"/>
      <c r="LGS21" s="28"/>
      <c r="LGT21" s="28"/>
      <c r="LGU21" s="28"/>
      <c r="LGV21" s="28"/>
      <c r="LGW21" s="28"/>
      <c r="LGX21" s="28"/>
      <c r="LGY21" s="28"/>
      <c r="LGZ21" s="28"/>
      <c r="LHA21" s="28"/>
      <c r="LHB21" s="28"/>
      <c r="LHC21" s="28"/>
      <c r="LHD21" s="28"/>
      <c r="LHE21" s="28"/>
      <c r="LHF21" s="28"/>
      <c r="LHG21" s="28"/>
      <c r="LHH21" s="28"/>
      <c r="LHI21" s="28"/>
      <c r="LHJ21" s="28"/>
      <c r="LHK21" s="28"/>
      <c r="LHL21" s="28"/>
      <c r="LHM21" s="28"/>
      <c r="LHN21" s="28"/>
      <c r="LHO21" s="28"/>
      <c r="LHP21" s="28"/>
      <c r="LHQ21" s="28"/>
      <c r="LHR21" s="28"/>
      <c r="LHS21" s="28"/>
      <c r="LHT21" s="28"/>
      <c r="LHU21" s="28"/>
      <c r="LHV21" s="28"/>
      <c r="LHW21" s="28"/>
      <c r="LHX21" s="28"/>
      <c r="LHY21" s="28"/>
      <c r="LHZ21" s="28"/>
      <c r="LIA21" s="28"/>
      <c r="LIB21" s="28"/>
      <c r="LIC21" s="28"/>
      <c r="LID21" s="28"/>
      <c r="LIE21" s="28"/>
      <c r="LIF21" s="28"/>
      <c r="LIG21" s="28"/>
      <c r="LIH21" s="28"/>
      <c r="LII21" s="28"/>
      <c r="LIJ21" s="28"/>
      <c r="LIK21" s="28"/>
      <c r="LIL21" s="28"/>
      <c r="LIM21" s="28"/>
      <c r="LIN21" s="28"/>
      <c r="LIO21" s="28"/>
      <c r="LIP21" s="28"/>
      <c r="LIQ21" s="28"/>
      <c r="LIR21" s="28"/>
      <c r="LIS21" s="28"/>
      <c r="LIT21" s="28"/>
      <c r="LIU21" s="28"/>
      <c r="LIV21" s="28"/>
      <c r="LIW21" s="28"/>
      <c r="LIX21" s="28"/>
      <c r="LIY21" s="28"/>
      <c r="LIZ21" s="28"/>
      <c r="LJA21" s="28"/>
      <c r="LJB21" s="28"/>
      <c r="LJC21" s="28"/>
      <c r="LJD21" s="28"/>
      <c r="LJE21" s="28"/>
      <c r="LJF21" s="28"/>
      <c r="LJG21" s="28"/>
      <c r="LJH21" s="28"/>
      <c r="LJI21" s="28"/>
      <c r="LJJ21" s="28"/>
      <c r="LJK21" s="28"/>
      <c r="LJL21" s="28"/>
      <c r="LJM21" s="28"/>
      <c r="LJN21" s="28"/>
      <c r="LJO21" s="28"/>
      <c r="LJP21" s="28"/>
      <c r="LJQ21" s="28"/>
      <c r="LJR21" s="28"/>
      <c r="LJS21" s="28"/>
      <c r="LJT21" s="28"/>
      <c r="LJU21" s="28"/>
      <c r="LJV21" s="28"/>
      <c r="LJW21" s="28"/>
      <c r="LJX21" s="28"/>
      <c r="LJY21" s="28"/>
      <c r="LJZ21" s="28"/>
      <c r="LKA21" s="28"/>
      <c r="LKB21" s="28"/>
      <c r="LKC21" s="28"/>
      <c r="LKD21" s="28"/>
      <c r="LKE21" s="28"/>
      <c r="LKF21" s="28"/>
      <c r="LKG21" s="28"/>
      <c r="LKH21" s="28"/>
      <c r="LKI21" s="28"/>
      <c r="LKJ21" s="28"/>
      <c r="LKK21" s="28"/>
      <c r="LKL21" s="28"/>
      <c r="LKM21" s="28"/>
      <c r="LKN21" s="28"/>
      <c r="LKO21" s="28"/>
      <c r="LKP21" s="28"/>
      <c r="LKQ21" s="28"/>
      <c r="LKR21" s="28"/>
      <c r="LKS21" s="28"/>
      <c r="LKT21" s="28"/>
      <c r="LKU21" s="28"/>
      <c r="LKV21" s="28"/>
      <c r="LKW21" s="28"/>
      <c r="LKX21" s="28"/>
      <c r="LKY21" s="28"/>
      <c r="LKZ21" s="28"/>
      <c r="LLA21" s="28"/>
      <c r="LLB21" s="28"/>
      <c r="LLC21" s="28"/>
      <c r="LLD21" s="28"/>
      <c r="LLE21" s="28"/>
      <c r="LLF21" s="28"/>
      <c r="LLG21" s="28"/>
      <c r="LLH21" s="28"/>
      <c r="LLI21" s="28"/>
      <c r="LLJ21" s="28"/>
      <c r="LLK21" s="28"/>
      <c r="LLL21" s="28"/>
      <c r="LLM21" s="28"/>
      <c r="LLN21" s="28"/>
      <c r="LLO21" s="28"/>
      <c r="LLP21" s="28"/>
      <c r="LLQ21" s="28"/>
      <c r="LLR21" s="28"/>
      <c r="LLS21" s="28"/>
      <c r="LLT21" s="28"/>
      <c r="LLU21" s="28"/>
      <c r="LLV21" s="28"/>
      <c r="LLW21" s="28"/>
      <c r="LLX21" s="28"/>
      <c r="LLY21" s="28"/>
      <c r="LLZ21" s="28"/>
      <c r="LMA21" s="28"/>
      <c r="LMB21" s="28"/>
      <c r="LMC21" s="28"/>
      <c r="LMD21" s="28"/>
      <c r="LME21" s="28"/>
      <c r="LMF21" s="28"/>
      <c r="LMG21" s="28"/>
      <c r="LMH21" s="28"/>
      <c r="LMI21" s="28"/>
      <c r="LMJ21" s="28"/>
      <c r="LMK21" s="28"/>
      <c r="LML21" s="28"/>
      <c r="LMM21" s="28"/>
      <c r="LMN21" s="28"/>
      <c r="LMO21" s="28"/>
      <c r="LMP21" s="28"/>
      <c r="LMQ21" s="28"/>
      <c r="LMR21" s="28"/>
      <c r="LMS21" s="28"/>
      <c r="LMT21" s="28"/>
      <c r="LMU21" s="28"/>
      <c r="LMV21" s="28"/>
      <c r="LMW21" s="28"/>
      <c r="LMX21" s="28"/>
      <c r="LMY21" s="28"/>
      <c r="LMZ21" s="28"/>
      <c r="LNA21" s="28"/>
      <c r="LNB21" s="28"/>
      <c r="LNC21" s="28"/>
      <c r="LND21" s="28"/>
      <c r="LNE21" s="28"/>
      <c r="LNF21" s="28"/>
      <c r="LNG21" s="28"/>
      <c r="LNH21" s="28"/>
      <c r="LNI21" s="28"/>
      <c r="LNJ21" s="28"/>
      <c r="LNK21" s="28"/>
      <c r="LNL21" s="28"/>
      <c r="LNM21" s="28"/>
      <c r="LNN21" s="28"/>
      <c r="LNO21" s="28"/>
      <c r="LNP21" s="28"/>
      <c r="LNQ21" s="28"/>
      <c r="LNR21" s="28"/>
      <c r="LNS21" s="28"/>
      <c r="LNT21" s="28"/>
      <c r="LNU21" s="28"/>
      <c r="LNV21" s="28"/>
      <c r="LNW21" s="28"/>
      <c r="LNX21" s="28"/>
      <c r="LNY21" s="28"/>
      <c r="LNZ21" s="28"/>
      <c r="LOA21" s="28"/>
      <c r="LOB21" s="28"/>
      <c r="LOC21" s="28"/>
      <c r="LOD21" s="28"/>
      <c r="LOE21" s="28"/>
      <c r="LOF21" s="28"/>
      <c r="LOG21" s="28"/>
      <c r="LOH21" s="28"/>
      <c r="LOI21" s="28"/>
      <c r="LOJ21" s="28"/>
      <c r="LOK21" s="28"/>
      <c r="LOL21" s="28"/>
      <c r="LOM21" s="28"/>
      <c r="LON21" s="28"/>
      <c r="LOO21" s="28"/>
      <c r="LOP21" s="28"/>
      <c r="LOQ21" s="28"/>
      <c r="LOR21" s="28"/>
      <c r="LOS21" s="28"/>
      <c r="LOT21" s="28"/>
      <c r="LOU21" s="28"/>
      <c r="LOV21" s="28"/>
      <c r="LOW21" s="28"/>
      <c r="LOX21" s="28"/>
      <c r="LOY21" s="28"/>
      <c r="LOZ21" s="28"/>
      <c r="LPA21" s="28"/>
      <c r="LPB21" s="28"/>
      <c r="LPC21" s="28"/>
      <c r="LPD21" s="28"/>
      <c r="LPE21" s="28"/>
      <c r="LPF21" s="28"/>
      <c r="LPG21" s="28"/>
      <c r="LPH21" s="28"/>
      <c r="LPI21" s="28"/>
      <c r="LPJ21" s="28"/>
      <c r="LPK21" s="28"/>
      <c r="LPL21" s="28"/>
      <c r="LPM21" s="28"/>
      <c r="LPN21" s="28"/>
      <c r="LPO21" s="28"/>
      <c r="LPP21" s="28"/>
      <c r="LPQ21" s="28"/>
      <c r="LPR21" s="28"/>
      <c r="LPS21" s="28"/>
      <c r="LPT21" s="28"/>
      <c r="LPU21" s="28"/>
      <c r="LPV21" s="28"/>
      <c r="LPW21" s="28"/>
      <c r="LPX21" s="28"/>
      <c r="LPY21" s="28"/>
      <c r="LPZ21" s="28"/>
      <c r="LQA21" s="28"/>
      <c r="LQB21" s="28"/>
      <c r="LQC21" s="28"/>
      <c r="LQD21" s="28"/>
      <c r="LQE21" s="28"/>
      <c r="LQF21" s="28"/>
      <c r="LQG21" s="28"/>
      <c r="LQH21" s="28"/>
      <c r="LQI21" s="28"/>
      <c r="LQJ21" s="28"/>
      <c r="LQK21" s="28"/>
      <c r="LQL21" s="28"/>
      <c r="LQM21" s="28"/>
      <c r="LQN21" s="28"/>
      <c r="LQO21" s="28"/>
      <c r="LQP21" s="28"/>
      <c r="LQQ21" s="28"/>
      <c r="LQR21" s="28"/>
      <c r="LQS21" s="28"/>
      <c r="LQT21" s="28"/>
      <c r="LQU21" s="28"/>
      <c r="LQV21" s="28"/>
      <c r="LQW21" s="28"/>
      <c r="LQX21" s="28"/>
      <c r="LQY21" s="28"/>
      <c r="LQZ21" s="28"/>
      <c r="LRA21" s="28"/>
      <c r="LRB21" s="28"/>
      <c r="LRC21" s="28"/>
      <c r="LRD21" s="28"/>
      <c r="LRE21" s="28"/>
      <c r="LRF21" s="28"/>
      <c r="LRG21" s="28"/>
      <c r="LRH21" s="28"/>
      <c r="LRI21" s="28"/>
      <c r="LRJ21" s="28"/>
      <c r="LRK21" s="28"/>
      <c r="LRL21" s="28"/>
      <c r="LRM21" s="28"/>
      <c r="LRN21" s="28"/>
      <c r="LRO21" s="28"/>
      <c r="LRP21" s="28"/>
      <c r="LRQ21" s="28"/>
      <c r="LRR21" s="28"/>
      <c r="LRS21" s="28"/>
      <c r="LRT21" s="28"/>
      <c r="LRU21" s="28"/>
      <c r="LRV21" s="28"/>
      <c r="LRW21" s="28"/>
      <c r="LRX21" s="28"/>
      <c r="LRY21" s="28"/>
      <c r="LRZ21" s="28"/>
      <c r="LSA21" s="28"/>
      <c r="LSB21" s="28"/>
      <c r="LSC21" s="28"/>
      <c r="LSD21" s="28"/>
      <c r="LSE21" s="28"/>
      <c r="LSF21" s="28"/>
      <c r="LSG21" s="28"/>
      <c r="LSH21" s="28"/>
      <c r="LSI21" s="28"/>
      <c r="LSJ21" s="28"/>
      <c r="LSK21" s="28"/>
      <c r="LSL21" s="28"/>
      <c r="LSM21" s="28"/>
      <c r="LSN21" s="28"/>
      <c r="LSO21" s="28"/>
      <c r="LSP21" s="28"/>
      <c r="LSQ21" s="28"/>
      <c r="LSR21" s="28"/>
      <c r="LSS21" s="28"/>
      <c r="LST21" s="28"/>
      <c r="LSU21" s="28"/>
      <c r="LSV21" s="28"/>
      <c r="LSW21" s="28"/>
      <c r="LSX21" s="28"/>
      <c r="LSY21" s="28"/>
      <c r="LSZ21" s="28"/>
      <c r="LTA21" s="28"/>
      <c r="LTB21" s="28"/>
      <c r="LTC21" s="28"/>
      <c r="LTD21" s="28"/>
      <c r="LTE21" s="28"/>
      <c r="LTF21" s="28"/>
      <c r="LTG21" s="28"/>
      <c r="LTH21" s="28"/>
      <c r="LTI21" s="28"/>
      <c r="LTJ21" s="28"/>
      <c r="LTK21" s="28"/>
      <c r="LTL21" s="28"/>
      <c r="LTM21" s="28"/>
      <c r="LTN21" s="28"/>
      <c r="LTO21" s="28"/>
      <c r="LTP21" s="28"/>
      <c r="LTQ21" s="28"/>
      <c r="LTR21" s="28"/>
      <c r="LTS21" s="28"/>
      <c r="LTT21" s="28"/>
      <c r="LTU21" s="28"/>
      <c r="LTV21" s="28"/>
      <c r="LTW21" s="28"/>
      <c r="LTX21" s="28"/>
      <c r="LTY21" s="28"/>
      <c r="LTZ21" s="28"/>
      <c r="LUA21" s="28"/>
      <c r="LUB21" s="28"/>
      <c r="LUC21" s="28"/>
      <c r="LUD21" s="28"/>
      <c r="LUE21" s="28"/>
      <c r="LUF21" s="28"/>
      <c r="LUG21" s="28"/>
      <c r="LUH21" s="28"/>
      <c r="LUI21" s="28"/>
      <c r="LUJ21" s="28"/>
      <c r="LUK21" s="28"/>
      <c r="LUL21" s="28"/>
      <c r="LUM21" s="28"/>
      <c r="LUN21" s="28"/>
      <c r="LUO21" s="28"/>
      <c r="LUP21" s="28"/>
      <c r="LUQ21" s="28"/>
      <c r="LUR21" s="28"/>
      <c r="LUS21" s="28"/>
      <c r="LUT21" s="28"/>
      <c r="LUU21" s="28"/>
      <c r="LUV21" s="28"/>
      <c r="LUW21" s="28"/>
      <c r="LUX21" s="28"/>
      <c r="LUY21" s="28"/>
      <c r="LUZ21" s="28"/>
      <c r="LVA21" s="28"/>
      <c r="LVB21" s="28"/>
      <c r="LVC21" s="28"/>
      <c r="LVD21" s="28"/>
      <c r="LVE21" s="28"/>
      <c r="LVF21" s="28"/>
      <c r="LVG21" s="28"/>
      <c r="LVH21" s="28"/>
      <c r="LVI21" s="28"/>
      <c r="LVJ21" s="28"/>
      <c r="LVK21" s="28"/>
      <c r="LVL21" s="28"/>
      <c r="LVM21" s="28"/>
      <c r="LVN21" s="28"/>
      <c r="LVO21" s="28"/>
      <c r="LVP21" s="28"/>
      <c r="LVQ21" s="28"/>
      <c r="LVR21" s="28"/>
      <c r="LVS21" s="28"/>
      <c r="LVT21" s="28"/>
      <c r="LVU21" s="28"/>
      <c r="LVV21" s="28"/>
      <c r="LVW21" s="28"/>
      <c r="LVX21" s="28"/>
      <c r="LVY21" s="28"/>
      <c r="LVZ21" s="28"/>
      <c r="LWA21" s="28"/>
      <c r="LWB21" s="28"/>
      <c r="LWC21" s="28"/>
      <c r="LWD21" s="28"/>
      <c r="LWE21" s="28"/>
      <c r="LWF21" s="28"/>
      <c r="LWG21" s="28"/>
      <c r="LWH21" s="28"/>
      <c r="LWI21" s="28"/>
      <c r="LWJ21" s="28"/>
      <c r="LWK21" s="28"/>
      <c r="LWL21" s="28"/>
      <c r="LWM21" s="28"/>
      <c r="LWN21" s="28"/>
      <c r="LWO21" s="28"/>
      <c r="LWP21" s="28"/>
      <c r="LWQ21" s="28"/>
      <c r="LWR21" s="28"/>
      <c r="LWS21" s="28"/>
      <c r="LWT21" s="28"/>
      <c r="LWU21" s="28"/>
      <c r="LWV21" s="28"/>
      <c r="LWW21" s="28"/>
      <c r="LWX21" s="28"/>
      <c r="LWY21" s="28"/>
      <c r="LWZ21" s="28"/>
      <c r="LXA21" s="28"/>
      <c r="LXB21" s="28"/>
      <c r="LXC21" s="28"/>
      <c r="LXD21" s="28"/>
      <c r="LXE21" s="28"/>
      <c r="LXF21" s="28"/>
      <c r="LXG21" s="28"/>
      <c r="LXH21" s="28"/>
      <c r="LXI21" s="28"/>
      <c r="LXJ21" s="28"/>
      <c r="LXK21" s="28"/>
      <c r="LXL21" s="28"/>
      <c r="LXM21" s="28"/>
      <c r="LXN21" s="28"/>
      <c r="LXO21" s="28"/>
      <c r="LXP21" s="28"/>
      <c r="LXQ21" s="28"/>
      <c r="LXR21" s="28"/>
      <c r="LXS21" s="28"/>
      <c r="LXT21" s="28"/>
      <c r="LXU21" s="28"/>
      <c r="LXV21" s="28"/>
      <c r="LXW21" s="28"/>
      <c r="LXX21" s="28"/>
      <c r="LXY21" s="28"/>
      <c r="LXZ21" s="28"/>
      <c r="LYA21" s="28"/>
      <c r="LYB21" s="28"/>
      <c r="LYC21" s="28"/>
      <c r="LYD21" s="28"/>
      <c r="LYE21" s="28"/>
      <c r="LYF21" s="28"/>
      <c r="LYG21" s="28"/>
      <c r="LYH21" s="28"/>
      <c r="LYI21" s="28"/>
      <c r="LYJ21" s="28"/>
      <c r="LYK21" s="28"/>
      <c r="LYL21" s="28"/>
      <c r="LYM21" s="28"/>
      <c r="LYN21" s="28"/>
      <c r="LYO21" s="28"/>
      <c r="LYP21" s="28"/>
      <c r="LYQ21" s="28"/>
      <c r="LYR21" s="28"/>
      <c r="LYS21" s="28"/>
      <c r="LYT21" s="28"/>
      <c r="LYU21" s="28"/>
      <c r="LYV21" s="28"/>
      <c r="LYW21" s="28"/>
      <c r="LYX21" s="28"/>
      <c r="LYY21" s="28"/>
      <c r="LYZ21" s="28"/>
      <c r="LZA21" s="28"/>
      <c r="LZB21" s="28"/>
      <c r="LZC21" s="28"/>
      <c r="LZD21" s="28"/>
      <c r="LZE21" s="28"/>
      <c r="LZF21" s="28"/>
      <c r="LZG21" s="28"/>
      <c r="LZH21" s="28"/>
      <c r="LZI21" s="28"/>
      <c r="LZJ21" s="28"/>
      <c r="LZK21" s="28"/>
      <c r="LZL21" s="28"/>
      <c r="LZM21" s="28"/>
      <c r="LZN21" s="28"/>
      <c r="LZO21" s="28"/>
      <c r="LZP21" s="28"/>
      <c r="LZQ21" s="28"/>
      <c r="LZR21" s="28"/>
      <c r="LZS21" s="28"/>
      <c r="LZT21" s="28"/>
      <c r="LZU21" s="28"/>
      <c r="LZV21" s="28"/>
      <c r="LZW21" s="28"/>
      <c r="LZX21" s="28"/>
      <c r="LZY21" s="28"/>
      <c r="LZZ21" s="28"/>
      <c r="MAA21" s="28"/>
      <c r="MAB21" s="28"/>
      <c r="MAC21" s="28"/>
      <c r="MAD21" s="28"/>
      <c r="MAE21" s="28"/>
      <c r="MAF21" s="28"/>
      <c r="MAG21" s="28"/>
      <c r="MAH21" s="28"/>
      <c r="MAI21" s="28"/>
      <c r="MAJ21" s="28"/>
      <c r="MAK21" s="28"/>
      <c r="MAL21" s="28"/>
      <c r="MAM21" s="28"/>
      <c r="MAN21" s="28"/>
      <c r="MAO21" s="28"/>
      <c r="MAP21" s="28"/>
      <c r="MAQ21" s="28"/>
      <c r="MAR21" s="28"/>
      <c r="MAS21" s="28"/>
      <c r="MAT21" s="28"/>
      <c r="MAU21" s="28"/>
      <c r="MAV21" s="28"/>
      <c r="MAW21" s="28"/>
      <c r="MAX21" s="28"/>
      <c r="MAY21" s="28"/>
      <c r="MAZ21" s="28"/>
      <c r="MBA21" s="28"/>
      <c r="MBB21" s="28"/>
      <c r="MBC21" s="28"/>
      <c r="MBD21" s="28"/>
      <c r="MBE21" s="28"/>
      <c r="MBF21" s="28"/>
      <c r="MBG21" s="28"/>
      <c r="MBH21" s="28"/>
      <c r="MBI21" s="28"/>
      <c r="MBJ21" s="28"/>
      <c r="MBK21" s="28"/>
      <c r="MBL21" s="28"/>
      <c r="MBM21" s="28"/>
      <c r="MBN21" s="28"/>
      <c r="MBO21" s="28"/>
      <c r="MBP21" s="28"/>
      <c r="MBQ21" s="28"/>
      <c r="MBR21" s="28"/>
      <c r="MBS21" s="28"/>
      <c r="MBT21" s="28"/>
      <c r="MBU21" s="28"/>
      <c r="MBV21" s="28"/>
      <c r="MBW21" s="28"/>
      <c r="MBX21" s="28"/>
      <c r="MBY21" s="28"/>
      <c r="MBZ21" s="28"/>
      <c r="MCA21" s="28"/>
      <c r="MCB21" s="28"/>
      <c r="MCC21" s="28"/>
      <c r="MCD21" s="28"/>
      <c r="MCE21" s="28"/>
      <c r="MCF21" s="28"/>
      <c r="MCG21" s="28"/>
      <c r="MCH21" s="28"/>
      <c r="MCI21" s="28"/>
      <c r="MCJ21" s="28"/>
      <c r="MCK21" s="28"/>
      <c r="MCL21" s="28"/>
      <c r="MCM21" s="28"/>
      <c r="MCN21" s="28"/>
      <c r="MCO21" s="28"/>
      <c r="MCP21" s="28"/>
      <c r="MCQ21" s="28"/>
      <c r="MCR21" s="28"/>
      <c r="MCS21" s="28"/>
      <c r="MCT21" s="28"/>
      <c r="MCU21" s="28"/>
      <c r="MCV21" s="28"/>
      <c r="MCW21" s="28"/>
      <c r="MCX21" s="28"/>
      <c r="MCY21" s="28"/>
      <c r="MCZ21" s="28"/>
      <c r="MDA21" s="28"/>
      <c r="MDB21" s="28"/>
      <c r="MDC21" s="28"/>
      <c r="MDD21" s="28"/>
      <c r="MDE21" s="28"/>
      <c r="MDF21" s="28"/>
      <c r="MDG21" s="28"/>
      <c r="MDH21" s="28"/>
      <c r="MDI21" s="28"/>
      <c r="MDJ21" s="28"/>
      <c r="MDK21" s="28"/>
      <c r="MDL21" s="28"/>
      <c r="MDM21" s="28"/>
      <c r="MDN21" s="28"/>
      <c r="MDO21" s="28"/>
      <c r="MDP21" s="28"/>
      <c r="MDQ21" s="28"/>
      <c r="MDR21" s="28"/>
      <c r="MDS21" s="28"/>
      <c r="MDT21" s="28"/>
      <c r="MDU21" s="28"/>
      <c r="MDV21" s="28"/>
      <c r="MDW21" s="28"/>
      <c r="MDX21" s="28"/>
      <c r="MDY21" s="28"/>
      <c r="MDZ21" s="28"/>
      <c r="MEA21" s="28"/>
      <c r="MEB21" s="28"/>
      <c r="MEC21" s="28"/>
      <c r="MED21" s="28"/>
      <c r="MEE21" s="28"/>
      <c r="MEF21" s="28"/>
      <c r="MEG21" s="28"/>
      <c r="MEH21" s="28"/>
      <c r="MEI21" s="28"/>
      <c r="MEJ21" s="28"/>
      <c r="MEK21" s="28"/>
      <c r="MEL21" s="28"/>
      <c r="MEM21" s="28"/>
      <c r="MEN21" s="28"/>
      <c r="MEO21" s="28"/>
      <c r="MEP21" s="28"/>
      <c r="MEQ21" s="28"/>
      <c r="MER21" s="28"/>
      <c r="MES21" s="28"/>
      <c r="MET21" s="28"/>
      <c r="MEU21" s="28"/>
      <c r="MEV21" s="28"/>
      <c r="MEW21" s="28"/>
      <c r="MEX21" s="28"/>
      <c r="MEY21" s="28"/>
      <c r="MEZ21" s="28"/>
      <c r="MFA21" s="28"/>
      <c r="MFB21" s="28"/>
      <c r="MFC21" s="28"/>
      <c r="MFD21" s="28"/>
      <c r="MFE21" s="28"/>
      <c r="MFF21" s="28"/>
      <c r="MFG21" s="28"/>
      <c r="MFH21" s="28"/>
      <c r="MFI21" s="28"/>
      <c r="MFJ21" s="28"/>
      <c r="MFK21" s="28"/>
      <c r="MFL21" s="28"/>
      <c r="MFM21" s="28"/>
      <c r="MFN21" s="28"/>
      <c r="MFO21" s="28"/>
      <c r="MFP21" s="28"/>
      <c r="MFQ21" s="28"/>
      <c r="MFR21" s="28"/>
      <c r="MFS21" s="28"/>
      <c r="MFT21" s="28"/>
      <c r="MFU21" s="28"/>
      <c r="MFV21" s="28"/>
      <c r="MFW21" s="28"/>
      <c r="MFX21" s="28"/>
      <c r="MFY21" s="28"/>
      <c r="MFZ21" s="28"/>
      <c r="MGA21" s="28"/>
      <c r="MGB21" s="28"/>
      <c r="MGC21" s="28"/>
      <c r="MGD21" s="28"/>
      <c r="MGE21" s="28"/>
      <c r="MGF21" s="28"/>
      <c r="MGG21" s="28"/>
      <c r="MGH21" s="28"/>
      <c r="MGI21" s="28"/>
      <c r="MGJ21" s="28"/>
      <c r="MGK21" s="28"/>
      <c r="MGL21" s="28"/>
      <c r="MGM21" s="28"/>
      <c r="MGN21" s="28"/>
      <c r="MGO21" s="28"/>
      <c r="MGP21" s="28"/>
      <c r="MGQ21" s="28"/>
      <c r="MGR21" s="28"/>
      <c r="MGS21" s="28"/>
      <c r="MGT21" s="28"/>
      <c r="MGU21" s="28"/>
      <c r="MGV21" s="28"/>
      <c r="MGW21" s="28"/>
      <c r="MGX21" s="28"/>
      <c r="MGY21" s="28"/>
      <c r="MGZ21" s="28"/>
      <c r="MHA21" s="28"/>
      <c r="MHB21" s="28"/>
      <c r="MHC21" s="28"/>
      <c r="MHD21" s="28"/>
      <c r="MHE21" s="28"/>
      <c r="MHF21" s="28"/>
      <c r="MHG21" s="28"/>
      <c r="MHH21" s="28"/>
      <c r="MHI21" s="28"/>
      <c r="MHJ21" s="28"/>
      <c r="MHK21" s="28"/>
      <c r="MHL21" s="28"/>
      <c r="MHM21" s="28"/>
      <c r="MHN21" s="28"/>
      <c r="MHO21" s="28"/>
      <c r="MHP21" s="28"/>
      <c r="MHQ21" s="28"/>
      <c r="MHR21" s="28"/>
      <c r="MHS21" s="28"/>
      <c r="MHT21" s="28"/>
      <c r="MHU21" s="28"/>
      <c r="MHV21" s="28"/>
      <c r="MHW21" s="28"/>
      <c r="MHX21" s="28"/>
      <c r="MHY21" s="28"/>
      <c r="MHZ21" s="28"/>
      <c r="MIA21" s="28"/>
      <c r="MIB21" s="28"/>
      <c r="MIC21" s="28"/>
      <c r="MID21" s="28"/>
      <c r="MIE21" s="28"/>
      <c r="MIF21" s="28"/>
      <c r="MIG21" s="28"/>
      <c r="MIH21" s="28"/>
      <c r="MII21" s="28"/>
      <c r="MIJ21" s="28"/>
      <c r="MIK21" s="28"/>
      <c r="MIL21" s="28"/>
      <c r="MIM21" s="28"/>
      <c r="MIN21" s="28"/>
      <c r="MIO21" s="28"/>
      <c r="MIP21" s="28"/>
      <c r="MIQ21" s="28"/>
      <c r="MIR21" s="28"/>
      <c r="MIS21" s="28"/>
      <c r="MIT21" s="28"/>
      <c r="MIU21" s="28"/>
      <c r="MIV21" s="28"/>
      <c r="MIW21" s="28"/>
      <c r="MIX21" s="28"/>
      <c r="MIY21" s="28"/>
      <c r="MIZ21" s="28"/>
      <c r="MJA21" s="28"/>
      <c r="MJB21" s="28"/>
      <c r="MJC21" s="28"/>
      <c r="MJD21" s="28"/>
      <c r="MJE21" s="28"/>
      <c r="MJF21" s="28"/>
      <c r="MJG21" s="28"/>
      <c r="MJH21" s="28"/>
      <c r="MJI21" s="28"/>
      <c r="MJJ21" s="28"/>
      <c r="MJK21" s="28"/>
      <c r="MJL21" s="28"/>
      <c r="MJM21" s="28"/>
      <c r="MJN21" s="28"/>
      <c r="MJO21" s="28"/>
      <c r="MJP21" s="28"/>
      <c r="MJQ21" s="28"/>
      <c r="MJR21" s="28"/>
      <c r="MJS21" s="28"/>
      <c r="MJT21" s="28"/>
      <c r="MJU21" s="28"/>
      <c r="MJV21" s="28"/>
      <c r="MJW21" s="28"/>
      <c r="MJX21" s="28"/>
      <c r="MJY21" s="28"/>
      <c r="MJZ21" s="28"/>
      <c r="MKA21" s="28"/>
      <c r="MKB21" s="28"/>
      <c r="MKC21" s="28"/>
      <c r="MKD21" s="28"/>
      <c r="MKE21" s="28"/>
      <c r="MKF21" s="28"/>
      <c r="MKG21" s="28"/>
      <c r="MKH21" s="28"/>
      <c r="MKI21" s="28"/>
      <c r="MKJ21" s="28"/>
      <c r="MKK21" s="28"/>
      <c r="MKL21" s="28"/>
      <c r="MKM21" s="28"/>
      <c r="MKN21" s="28"/>
      <c r="MKO21" s="28"/>
      <c r="MKP21" s="28"/>
      <c r="MKQ21" s="28"/>
      <c r="MKR21" s="28"/>
      <c r="MKS21" s="28"/>
      <c r="MKT21" s="28"/>
      <c r="MKU21" s="28"/>
      <c r="MKV21" s="28"/>
      <c r="MKW21" s="28"/>
      <c r="MKX21" s="28"/>
      <c r="MKY21" s="28"/>
      <c r="MKZ21" s="28"/>
      <c r="MLA21" s="28"/>
      <c r="MLB21" s="28"/>
      <c r="MLC21" s="28"/>
      <c r="MLD21" s="28"/>
      <c r="MLE21" s="28"/>
      <c r="MLF21" s="28"/>
      <c r="MLG21" s="28"/>
      <c r="MLH21" s="28"/>
      <c r="MLI21" s="28"/>
      <c r="MLJ21" s="28"/>
      <c r="MLK21" s="28"/>
      <c r="MLL21" s="28"/>
      <c r="MLM21" s="28"/>
      <c r="MLN21" s="28"/>
      <c r="MLO21" s="28"/>
      <c r="MLP21" s="28"/>
      <c r="MLQ21" s="28"/>
      <c r="MLR21" s="28"/>
      <c r="MLS21" s="28"/>
      <c r="MLT21" s="28"/>
      <c r="MLU21" s="28"/>
      <c r="MLV21" s="28"/>
      <c r="MLW21" s="28"/>
      <c r="MLX21" s="28"/>
      <c r="MLY21" s="28"/>
      <c r="MLZ21" s="28"/>
      <c r="MMA21" s="28"/>
      <c r="MMB21" s="28"/>
      <c r="MMC21" s="28"/>
      <c r="MMD21" s="28"/>
      <c r="MME21" s="28"/>
      <c r="MMF21" s="28"/>
      <c r="MMG21" s="28"/>
      <c r="MMH21" s="28"/>
      <c r="MMI21" s="28"/>
      <c r="MMJ21" s="28"/>
      <c r="MMK21" s="28"/>
      <c r="MML21" s="28"/>
      <c r="MMM21" s="28"/>
      <c r="MMN21" s="28"/>
      <c r="MMO21" s="28"/>
      <c r="MMP21" s="28"/>
      <c r="MMQ21" s="28"/>
      <c r="MMR21" s="28"/>
      <c r="MMS21" s="28"/>
      <c r="MMT21" s="28"/>
      <c r="MMU21" s="28"/>
      <c r="MMV21" s="28"/>
      <c r="MMW21" s="28"/>
      <c r="MMX21" s="28"/>
      <c r="MMY21" s="28"/>
      <c r="MMZ21" s="28"/>
      <c r="MNA21" s="28"/>
      <c r="MNB21" s="28"/>
      <c r="MNC21" s="28"/>
      <c r="MND21" s="28"/>
      <c r="MNE21" s="28"/>
      <c r="MNF21" s="28"/>
      <c r="MNG21" s="28"/>
      <c r="MNH21" s="28"/>
      <c r="MNI21" s="28"/>
      <c r="MNJ21" s="28"/>
      <c r="MNK21" s="28"/>
      <c r="MNL21" s="28"/>
      <c r="MNM21" s="28"/>
      <c r="MNN21" s="28"/>
      <c r="MNO21" s="28"/>
      <c r="MNP21" s="28"/>
      <c r="MNQ21" s="28"/>
      <c r="MNR21" s="28"/>
      <c r="MNS21" s="28"/>
      <c r="MNT21" s="28"/>
      <c r="MNU21" s="28"/>
      <c r="MNV21" s="28"/>
      <c r="MNW21" s="28"/>
      <c r="MNX21" s="28"/>
      <c r="MNY21" s="28"/>
      <c r="MNZ21" s="28"/>
      <c r="MOA21" s="28"/>
      <c r="MOB21" s="28"/>
      <c r="MOC21" s="28"/>
      <c r="MOD21" s="28"/>
      <c r="MOE21" s="28"/>
      <c r="MOF21" s="28"/>
      <c r="MOG21" s="28"/>
      <c r="MOH21" s="28"/>
      <c r="MOI21" s="28"/>
      <c r="MOJ21" s="28"/>
      <c r="MOK21" s="28"/>
      <c r="MOL21" s="28"/>
      <c r="MOM21" s="28"/>
      <c r="MON21" s="28"/>
      <c r="MOO21" s="28"/>
      <c r="MOP21" s="28"/>
      <c r="MOQ21" s="28"/>
      <c r="MOR21" s="28"/>
      <c r="MOS21" s="28"/>
      <c r="MOT21" s="28"/>
      <c r="MOU21" s="28"/>
      <c r="MOV21" s="28"/>
      <c r="MOW21" s="28"/>
      <c r="MOX21" s="28"/>
      <c r="MOY21" s="28"/>
      <c r="MOZ21" s="28"/>
      <c r="MPA21" s="28"/>
      <c r="MPB21" s="28"/>
      <c r="MPC21" s="28"/>
      <c r="MPD21" s="28"/>
      <c r="MPE21" s="28"/>
      <c r="MPF21" s="28"/>
      <c r="MPG21" s="28"/>
      <c r="MPH21" s="28"/>
      <c r="MPI21" s="28"/>
      <c r="MPJ21" s="28"/>
      <c r="MPK21" s="28"/>
      <c r="MPL21" s="28"/>
      <c r="MPM21" s="28"/>
      <c r="MPN21" s="28"/>
      <c r="MPO21" s="28"/>
      <c r="MPP21" s="28"/>
      <c r="MPQ21" s="28"/>
      <c r="MPR21" s="28"/>
      <c r="MPS21" s="28"/>
      <c r="MPT21" s="28"/>
      <c r="MPU21" s="28"/>
      <c r="MPV21" s="28"/>
      <c r="MPW21" s="28"/>
      <c r="MPX21" s="28"/>
      <c r="MPY21" s="28"/>
      <c r="MPZ21" s="28"/>
      <c r="MQA21" s="28"/>
      <c r="MQB21" s="28"/>
      <c r="MQC21" s="28"/>
      <c r="MQD21" s="28"/>
      <c r="MQE21" s="28"/>
      <c r="MQF21" s="28"/>
      <c r="MQG21" s="28"/>
      <c r="MQH21" s="28"/>
      <c r="MQI21" s="28"/>
      <c r="MQJ21" s="28"/>
      <c r="MQK21" s="28"/>
      <c r="MQL21" s="28"/>
      <c r="MQM21" s="28"/>
      <c r="MQN21" s="28"/>
      <c r="MQO21" s="28"/>
      <c r="MQP21" s="28"/>
      <c r="MQQ21" s="28"/>
      <c r="MQR21" s="28"/>
      <c r="MQS21" s="28"/>
      <c r="MQT21" s="28"/>
      <c r="MQU21" s="28"/>
      <c r="MQV21" s="28"/>
      <c r="MQW21" s="28"/>
      <c r="MQX21" s="28"/>
      <c r="MQY21" s="28"/>
      <c r="MQZ21" s="28"/>
      <c r="MRA21" s="28"/>
      <c r="MRB21" s="28"/>
      <c r="MRC21" s="28"/>
      <c r="MRD21" s="28"/>
      <c r="MRE21" s="28"/>
      <c r="MRF21" s="28"/>
      <c r="MRG21" s="28"/>
      <c r="MRH21" s="28"/>
      <c r="MRI21" s="28"/>
      <c r="MRJ21" s="28"/>
      <c r="MRK21" s="28"/>
      <c r="MRL21" s="28"/>
      <c r="MRM21" s="28"/>
      <c r="MRN21" s="28"/>
      <c r="MRO21" s="28"/>
      <c r="MRP21" s="28"/>
      <c r="MRQ21" s="28"/>
      <c r="MRR21" s="28"/>
      <c r="MRS21" s="28"/>
      <c r="MRT21" s="28"/>
      <c r="MRU21" s="28"/>
      <c r="MRV21" s="28"/>
      <c r="MRW21" s="28"/>
      <c r="MRX21" s="28"/>
      <c r="MRY21" s="28"/>
      <c r="MRZ21" s="28"/>
      <c r="MSA21" s="28"/>
      <c r="MSB21" s="28"/>
      <c r="MSC21" s="28"/>
      <c r="MSD21" s="28"/>
      <c r="MSE21" s="28"/>
      <c r="MSF21" s="28"/>
      <c r="MSG21" s="28"/>
      <c r="MSH21" s="28"/>
      <c r="MSI21" s="28"/>
      <c r="MSJ21" s="28"/>
      <c r="MSK21" s="28"/>
      <c r="MSL21" s="28"/>
      <c r="MSM21" s="28"/>
      <c r="MSN21" s="28"/>
      <c r="MSO21" s="28"/>
      <c r="MSP21" s="28"/>
      <c r="MSQ21" s="28"/>
      <c r="MSR21" s="28"/>
      <c r="MSS21" s="28"/>
      <c r="MST21" s="28"/>
      <c r="MSU21" s="28"/>
      <c r="MSV21" s="28"/>
      <c r="MSW21" s="28"/>
      <c r="MSX21" s="28"/>
      <c r="MSY21" s="28"/>
      <c r="MSZ21" s="28"/>
      <c r="MTA21" s="28"/>
      <c r="MTB21" s="28"/>
      <c r="MTC21" s="28"/>
      <c r="MTD21" s="28"/>
      <c r="MTE21" s="28"/>
      <c r="MTF21" s="28"/>
      <c r="MTG21" s="28"/>
      <c r="MTH21" s="28"/>
      <c r="MTI21" s="28"/>
      <c r="MTJ21" s="28"/>
      <c r="MTK21" s="28"/>
      <c r="MTL21" s="28"/>
      <c r="MTM21" s="28"/>
      <c r="MTN21" s="28"/>
      <c r="MTO21" s="28"/>
      <c r="MTP21" s="28"/>
      <c r="MTQ21" s="28"/>
      <c r="MTR21" s="28"/>
      <c r="MTS21" s="28"/>
      <c r="MTT21" s="28"/>
      <c r="MTU21" s="28"/>
      <c r="MTV21" s="28"/>
      <c r="MTW21" s="28"/>
      <c r="MTX21" s="28"/>
      <c r="MTY21" s="28"/>
      <c r="MTZ21" s="28"/>
      <c r="MUA21" s="28"/>
      <c r="MUB21" s="28"/>
      <c r="MUC21" s="28"/>
      <c r="MUD21" s="28"/>
      <c r="MUE21" s="28"/>
      <c r="MUF21" s="28"/>
      <c r="MUG21" s="28"/>
      <c r="MUH21" s="28"/>
      <c r="MUI21" s="28"/>
      <c r="MUJ21" s="28"/>
      <c r="MUK21" s="28"/>
      <c r="MUL21" s="28"/>
      <c r="MUM21" s="28"/>
      <c r="MUN21" s="28"/>
      <c r="MUO21" s="28"/>
      <c r="MUP21" s="28"/>
      <c r="MUQ21" s="28"/>
      <c r="MUR21" s="28"/>
      <c r="MUS21" s="28"/>
      <c r="MUT21" s="28"/>
      <c r="MUU21" s="28"/>
      <c r="MUV21" s="28"/>
      <c r="MUW21" s="28"/>
      <c r="MUX21" s="28"/>
      <c r="MUY21" s="28"/>
      <c r="MUZ21" s="28"/>
      <c r="MVA21" s="28"/>
      <c r="MVB21" s="28"/>
      <c r="MVC21" s="28"/>
      <c r="MVD21" s="28"/>
      <c r="MVE21" s="28"/>
      <c r="MVF21" s="28"/>
      <c r="MVG21" s="28"/>
      <c r="MVH21" s="28"/>
      <c r="MVI21" s="28"/>
      <c r="MVJ21" s="28"/>
      <c r="MVK21" s="28"/>
      <c r="MVL21" s="28"/>
      <c r="MVM21" s="28"/>
      <c r="MVN21" s="28"/>
      <c r="MVO21" s="28"/>
      <c r="MVP21" s="28"/>
      <c r="MVQ21" s="28"/>
      <c r="MVR21" s="28"/>
      <c r="MVS21" s="28"/>
      <c r="MVT21" s="28"/>
      <c r="MVU21" s="28"/>
      <c r="MVV21" s="28"/>
      <c r="MVW21" s="28"/>
      <c r="MVX21" s="28"/>
      <c r="MVY21" s="28"/>
      <c r="MVZ21" s="28"/>
      <c r="MWA21" s="28"/>
      <c r="MWB21" s="28"/>
      <c r="MWC21" s="28"/>
      <c r="MWD21" s="28"/>
      <c r="MWE21" s="28"/>
      <c r="MWF21" s="28"/>
      <c r="MWG21" s="28"/>
      <c r="MWH21" s="28"/>
      <c r="MWI21" s="28"/>
      <c r="MWJ21" s="28"/>
      <c r="MWK21" s="28"/>
      <c r="MWL21" s="28"/>
      <c r="MWM21" s="28"/>
      <c r="MWN21" s="28"/>
      <c r="MWO21" s="28"/>
      <c r="MWP21" s="28"/>
      <c r="MWQ21" s="28"/>
      <c r="MWR21" s="28"/>
      <c r="MWS21" s="28"/>
      <c r="MWT21" s="28"/>
      <c r="MWU21" s="28"/>
      <c r="MWV21" s="28"/>
      <c r="MWW21" s="28"/>
      <c r="MWX21" s="28"/>
      <c r="MWY21" s="28"/>
      <c r="MWZ21" s="28"/>
      <c r="MXA21" s="28"/>
      <c r="MXB21" s="28"/>
      <c r="MXC21" s="28"/>
      <c r="MXD21" s="28"/>
      <c r="MXE21" s="28"/>
      <c r="MXF21" s="28"/>
      <c r="MXG21" s="28"/>
      <c r="MXH21" s="28"/>
      <c r="MXI21" s="28"/>
      <c r="MXJ21" s="28"/>
      <c r="MXK21" s="28"/>
      <c r="MXL21" s="28"/>
      <c r="MXM21" s="28"/>
      <c r="MXN21" s="28"/>
      <c r="MXO21" s="28"/>
      <c r="MXP21" s="28"/>
      <c r="MXQ21" s="28"/>
      <c r="MXR21" s="28"/>
      <c r="MXS21" s="28"/>
      <c r="MXT21" s="28"/>
      <c r="MXU21" s="28"/>
      <c r="MXV21" s="28"/>
      <c r="MXW21" s="28"/>
      <c r="MXX21" s="28"/>
      <c r="MXY21" s="28"/>
      <c r="MXZ21" s="28"/>
      <c r="MYA21" s="28"/>
      <c r="MYB21" s="28"/>
      <c r="MYC21" s="28"/>
      <c r="MYD21" s="28"/>
      <c r="MYE21" s="28"/>
      <c r="MYF21" s="28"/>
      <c r="MYG21" s="28"/>
      <c r="MYH21" s="28"/>
      <c r="MYI21" s="28"/>
      <c r="MYJ21" s="28"/>
      <c r="MYK21" s="28"/>
      <c r="MYL21" s="28"/>
      <c r="MYM21" s="28"/>
      <c r="MYN21" s="28"/>
      <c r="MYO21" s="28"/>
      <c r="MYP21" s="28"/>
      <c r="MYQ21" s="28"/>
      <c r="MYR21" s="28"/>
      <c r="MYS21" s="28"/>
      <c r="MYT21" s="28"/>
      <c r="MYU21" s="28"/>
      <c r="MYV21" s="28"/>
      <c r="MYW21" s="28"/>
      <c r="MYX21" s="28"/>
      <c r="MYY21" s="28"/>
      <c r="MYZ21" s="28"/>
      <c r="MZA21" s="28"/>
      <c r="MZB21" s="28"/>
      <c r="MZC21" s="28"/>
      <c r="MZD21" s="28"/>
      <c r="MZE21" s="28"/>
      <c r="MZF21" s="28"/>
      <c r="MZG21" s="28"/>
      <c r="MZH21" s="28"/>
      <c r="MZI21" s="28"/>
      <c r="MZJ21" s="28"/>
      <c r="MZK21" s="28"/>
      <c r="MZL21" s="28"/>
      <c r="MZM21" s="28"/>
      <c r="MZN21" s="28"/>
      <c r="MZO21" s="28"/>
      <c r="MZP21" s="28"/>
      <c r="MZQ21" s="28"/>
      <c r="MZR21" s="28"/>
      <c r="MZS21" s="28"/>
      <c r="MZT21" s="28"/>
      <c r="MZU21" s="28"/>
      <c r="MZV21" s="28"/>
      <c r="MZW21" s="28"/>
      <c r="MZX21" s="28"/>
      <c r="MZY21" s="28"/>
      <c r="MZZ21" s="28"/>
      <c r="NAA21" s="28"/>
      <c r="NAB21" s="28"/>
      <c r="NAC21" s="28"/>
      <c r="NAD21" s="28"/>
      <c r="NAE21" s="28"/>
      <c r="NAF21" s="28"/>
      <c r="NAG21" s="28"/>
      <c r="NAH21" s="28"/>
      <c r="NAI21" s="28"/>
      <c r="NAJ21" s="28"/>
      <c r="NAK21" s="28"/>
      <c r="NAL21" s="28"/>
      <c r="NAM21" s="28"/>
      <c r="NAN21" s="28"/>
      <c r="NAO21" s="28"/>
      <c r="NAP21" s="28"/>
      <c r="NAQ21" s="28"/>
      <c r="NAR21" s="28"/>
      <c r="NAS21" s="28"/>
      <c r="NAT21" s="28"/>
      <c r="NAU21" s="28"/>
      <c r="NAV21" s="28"/>
      <c r="NAW21" s="28"/>
      <c r="NAX21" s="28"/>
      <c r="NAY21" s="28"/>
      <c r="NAZ21" s="28"/>
      <c r="NBA21" s="28"/>
      <c r="NBB21" s="28"/>
      <c r="NBC21" s="28"/>
      <c r="NBD21" s="28"/>
      <c r="NBE21" s="28"/>
      <c r="NBF21" s="28"/>
      <c r="NBG21" s="28"/>
      <c r="NBH21" s="28"/>
      <c r="NBI21" s="28"/>
      <c r="NBJ21" s="28"/>
      <c r="NBK21" s="28"/>
      <c r="NBL21" s="28"/>
      <c r="NBM21" s="28"/>
      <c r="NBN21" s="28"/>
      <c r="NBO21" s="28"/>
      <c r="NBP21" s="28"/>
      <c r="NBQ21" s="28"/>
      <c r="NBR21" s="28"/>
      <c r="NBS21" s="28"/>
      <c r="NBT21" s="28"/>
      <c r="NBU21" s="28"/>
      <c r="NBV21" s="28"/>
      <c r="NBW21" s="28"/>
      <c r="NBX21" s="28"/>
      <c r="NBY21" s="28"/>
      <c r="NBZ21" s="28"/>
      <c r="NCA21" s="28"/>
      <c r="NCB21" s="28"/>
      <c r="NCC21" s="28"/>
      <c r="NCD21" s="28"/>
      <c r="NCE21" s="28"/>
      <c r="NCF21" s="28"/>
      <c r="NCG21" s="28"/>
      <c r="NCH21" s="28"/>
      <c r="NCI21" s="28"/>
      <c r="NCJ21" s="28"/>
      <c r="NCK21" s="28"/>
      <c r="NCL21" s="28"/>
      <c r="NCM21" s="28"/>
      <c r="NCN21" s="28"/>
      <c r="NCO21" s="28"/>
      <c r="NCP21" s="28"/>
      <c r="NCQ21" s="28"/>
      <c r="NCR21" s="28"/>
      <c r="NCS21" s="28"/>
      <c r="NCT21" s="28"/>
      <c r="NCU21" s="28"/>
      <c r="NCV21" s="28"/>
      <c r="NCW21" s="28"/>
      <c r="NCX21" s="28"/>
      <c r="NCY21" s="28"/>
      <c r="NCZ21" s="28"/>
      <c r="NDA21" s="28"/>
      <c r="NDB21" s="28"/>
      <c r="NDC21" s="28"/>
      <c r="NDD21" s="28"/>
      <c r="NDE21" s="28"/>
      <c r="NDF21" s="28"/>
      <c r="NDG21" s="28"/>
      <c r="NDH21" s="28"/>
      <c r="NDI21" s="28"/>
      <c r="NDJ21" s="28"/>
      <c r="NDK21" s="28"/>
      <c r="NDL21" s="28"/>
      <c r="NDM21" s="28"/>
      <c r="NDN21" s="28"/>
      <c r="NDO21" s="28"/>
      <c r="NDP21" s="28"/>
      <c r="NDQ21" s="28"/>
      <c r="NDR21" s="28"/>
      <c r="NDS21" s="28"/>
      <c r="NDT21" s="28"/>
      <c r="NDU21" s="28"/>
      <c r="NDV21" s="28"/>
      <c r="NDW21" s="28"/>
      <c r="NDX21" s="28"/>
      <c r="NDY21" s="28"/>
      <c r="NDZ21" s="28"/>
      <c r="NEA21" s="28"/>
      <c r="NEB21" s="28"/>
      <c r="NEC21" s="28"/>
      <c r="NED21" s="28"/>
      <c r="NEE21" s="28"/>
      <c r="NEF21" s="28"/>
      <c r="NEG21" s="28"/>
      <c r="NEH21" s="28"/>
      <c r="NEI21" s="28"/>
      <c r="NEJ21" s="28"/>
      <c r="NEK21" s="28"/>
      <c r="NEL21" s="28"/>
      <c r="NEM21" s="28"/>
      <c r="NEN21" s="28"/>
      <c r="NEO21" s="28"/>
      <c r="NEP21" s="28"/>
      <c r="NEQ21" s="28"/>
      <c r="NER21" s="28"/>
      <c r="NES21" s="28"/>
      <c r="NET21" s="28"/>
      <c r="NEU21" s="28"/>
      <c r="NEV21" s="28"/>
      <c r="NEW21" s="28"/>
      <c r="NEX21" s="28"/>
      <c r="NEY21" s="28"/>
      <c r="NEZ21" s="28"/>
      <c r="NFA21" s="28"/>
      <c r="NFB21" s="28"/>
      <c r="NFC21" s="28"/>
      <c r="NFD21" s="28"/>
      <c r="NFE21" s="28"/>
      <c r="NFF21" s="28"/>
      <c r="NFG21" s="28"/>
      <c r="NFH21" s="28"/>
      <c r="NFI21" s="28"/>
      <c r="NFJ21" s="28"/>
      <c r="NFK21" s="28"/>
      <c r="NFL21" s="28"/>
      <c r="NFM21" s="28"/>
      <c r="NFN21" s="28"/>
      <c r="NFO21" s="28"/>
      <c r="NFP21" s="28"/>
      <c r="NFQ21" s="28"/>
      <c r="NFR21" s="28"/>
      <c r="NFS21" s="28"/>
      <c r="NFT21" s="28"/>
      <c r="NFU21" s="28"/>
      <c r="NFV21" s="28"/>
      <c r="NFW21" s="28"/>
      <c r="NFX21" s="28"/>
      <c r="NFY21" s="28"/>
      <c r="NFZ21" s="28"/>
      <c r="NGA21" s="28"/>
      <c r="NGB21" s="28"/>
      <c r="NGC21" s="28"/>
      <c r="NGD21" s="28"/>
      <c r="NGE21" s="28"/>
      <c r="NGF21" s="28"/>
      <c r="NGG21" s="28"/>
      <c r="NGH21" s="28"/>
      <c r="NGI21" s="28"/>
      <c r="NGJ21" s="28"/>
      <c r="NGK21" s="28"/>
      <c r="NGL21" s="28"/>
      <c r="NGM21" s="28"/>
      <c r="NGN21" s="28"/>
      <c r="NGO21" s="28"/>
      <c r="NGP21" s="28"/>
      <c r="NGQ21" s="28"/>
      <c r="NGR21" s="28"/>
      <c r="NGS21" s="28"/>
      <c r="NGT21" s="28"/>
      <c r="NGU21" s="28"/>
      <c r="NGV21" s="28"/>
      <c r="NGW21" s="28"/>
      <c r="NGX21" s="28"/>
      <c r="NGY21" s="28"/>
      <c r="NGZ21" s="28"/>
      <c r="NHA21" s="28"/>
      <c r="NHB21" s="28"/>
      <c r="NHC21" s="28"/>
      <c r="NHD21" s="28"/>
      <c r="NHE21" s="28"/>
      <c r="NHF21" s="28"/>
      <c r="NHG21" s="28"/>
      <c r="NHH21" s="28"/>
      <c r="NHI21" s="28"/>
      <c r="NHJ21" s="28"/>
      <c r="NHK21" s="28"/>
      <c r="NHL21" s="28"/>
      <c r="NHM21" s="28"/>
      <c r="NHN21" s="28"/>
      <c r="NHO21" s="28"/>
      <c r="NHP21" s="28"/>
      <c r="NHQ21" s="28"/>
      <c r="NHR21" s="28"/>
      <c r="NHS21" s="28"/>
      <c r="NHT21" s="28"/>
      <c r="NHU21" s="28"/>
      <c r="NHV21" s="28"/>
      <c r="NHW21" s="28"/>
      <c r="NHX21" s="28"/>
      <c r="NHY21" s="28"/>
      <c r="NHZ21" s="28"/>
      <c r="NIA21" s="28"/>
      <c r="NIB21" s="28"/>
      <c r="NIC21" s="28"/>
      <c r="NID21" s="28"/>
      <c r="NIE21" s="28"/>
      <c r="NIF21" s="28"/>
      <c r="NIG21" s="28"/>
      <c r="NIH21" s="28"/>
      <c r="NII21" s="28"/>
      <c r="NIJ21" s="28"/>
      <c r="NIK21" s="28"/>
      <c r="NIL21" s="28"/>
      <c r="NIM21" s="28"/>
      <c r="NIN21" s="28"/>
      <c r="NIO21" s="28"/>
      <c r="NIP21" s="28"/>
      <c r="NIQ21" s="28"/>
      <c r="NIR21" s="28"/>
      <c r="NIS21" s="28"/>
      <c r="NIT21" s="28"/>
      <c r="NIU21" s="28"/>
      <c r="NIV21" s="28"/>
      <c r="NIW21" s="28"/>
      <c r="NIX21" s="28"/>
      <c r="NIY21" s="28"/>
      <c r="NIZ21" s="28"/>
      <c r="NJA21" s="28"/>
      <c r="NJB21" s="28"/>
      <c r="NJC21" s="28"/>
      <c r="NJD21" s="28"/>
      <c r="NJE21" s="28"/>
      <c r="NJF21" s="28"/>
      <c r="NJG21" s="28"/>
      <c r="NJH21" s="28"/>
      <c r="NJI21" s="28"/>
      <c r="NJJ21" s="28"/>
      <c r="NJK21" s="28"/>
      <c r="NJL21" s="28"/>
      <c r="NJM21" s="28"/>
      <c r="NJN21" s="28"/>
      <c r="NJO21" s="28"/>
      <c r="NJP21" s="28"/>
      <c r="NJQ21" s="28"/>
      <c r="NJR21" s="28"/>
      <c r="NJS21" s="28"/>
      <c r="NJT21" s="28"/>
      <c r="NJU21" s="28"/>
      <c r="NJV21" s="28"/>
      <c r="NJW21" s="28"/>
      <c r="NJX21" s="28"/>
      <c r="NJY21" s="28"/>
      <c r="NJZ21" s="28"/>
      <c r="NKA21" s="28"/>
      <c r="NKB21" s="28"/>
      <c r="NKC21" s="28"/>
      <c r="NKD21" s="28"/>
      <c r="NKE21" s="28"/>
      <c r="NKF21" s="28"/>
      <c r="NKG21" s="28"/>
      <c r="NKH21" s="28"/>
      <c r="NKI21" s="28"/>
      <c r="NKJ21" s="28"/>
      <c r="NKK21" s="28"/>
      <c r="NKL21" s="28"/>
      <c r="NKM21" s="28"/>
      <c r="NKN21" s="28"/>
      <c r="NKO21" s="28"/>
      <c r="NKP21" s="28"/>
      <c r="NKQ21" s="28"/>
      <c r="NKR21" s="28"/>
      <c r="NKS21" s="28"/>
      <c r="NKT21" s="28"/>
      <c r="NKU21" s="28"/>
      <c r="NKV21" s="28"/>
      <c r="NKW21" s="28"/>
      <c r="NKX21" s="28"/>
      <c r="NKY21" s="28"/>
      <c r="NKZ21" s="28"/>
      <c r="NLA21" s="28"/>
      <c r="NLB21" s="28"/>
      <c r="NLC21" s="28"/>
      <c r="NLD21" s="28"/>
      <c r="NLE21" s="28"/>
      <c r="NLF21" s="28"/>
      <c r="NLG21" s="28"/>
      <c r="NLH21" s="28"/>
      <c r="NLI21" s="28"/>
      <c r="NLJ21" s="28"/>
      <c r="NLK21" s="28"/>
      <c r="NLL21" s="28"/>
      <c r="NLM21" s="28"/>
      <c r="NLN21" s="28"/>
      <c r="NLO21" s="28"/>
      <c r="NLP21" s="28"/>
      <c r="NLQ21" s="28"/>
      <c r="NLR21" s="28"/>
      <c r="NLS21" s="28"/>
      <c r="NLT21" s="28"/>
      <c r="NLU21" s="28"/>
      <c r="NLV21" s="28"/>
      <c r="NLW21" s="28"/>
      <c r="NLX21" s="28"/>
      <c r="NLY21" s="28"/>
      <c r="NLZ21" s="28"/>
      <c r="NMA21" s="28"/>
      <c r="NMB21" s="28"/>
      <c r="NMC21" s="28"/>
      <c r="NMD21" s="28"/>
      <c r="NME21" s="28"/>
      <c r="NMF21" s="28"/>
      <c r="NMG21" s="28"/>
      <c r="NMH21" s="28"/>
      <c r="NMI21" s="28"/>
      <c r="NMJ21" s="28"/>
      <c r="NMK21" s="28"/>
      <c r="NML21" s="28"/>
      <c r="NMM21" s="28"/>
      <c r="NMN21" s="28"/>
      <c r="NMO21" s="28"/>
      <c r="NMP21" s="28"/>
      <c r="NMQ21" s="28"/>
      <c r="NMR21" s="28"/>
      <c r="NMS21" s="28"/>
      <c r="NMT21" s="28"/>
      <c r="NMU21" s="28"/>
      <c r="NMV21" s="28"/>
      <c r="NMW21" s="28"/>
      <c r="NMX21" s="28"/>
      <c r="NMY21" s="28"/>
      <c r="NMZ21" s="28"/>
      <c r="NNA21" s="28"/>
      <c r="NNB21" s="28"/>
      <c r="NNC21" s="28"/>
      <c r="NND21" s="28"/>
      <c r="NNE21" s="28"/>
      <c r="NNF21" s="28"/>
      <c r="NNG21" s="28"/>
      <c r="NNH21" s="28"/>
      <c r="NNI21" s="28"/>
      <c r="NNJ21" s="28"/>
      <c r="NNK21" s="28"/>
      <c r="NNL21" s="28"/>
      <c r="NNM21" s="28"/>
      <c r="NNN21" s="28"/>
      <c r="NNO21" s="28"/>
      <c r="NNP21" s="28"/>
      <c r="NNQ21" s="28"/>
      <c r="NNR21" s="28"/>
      <c r="NNS21" s="28"/>
      <c r="NNT21" s="28"/>
      <c r="NNU21" s="28"/>
      <c r="NNV21" s="28"/>
      <c r="NNW21" s="28"/>
      <c r="NNX21" s="28"/>
      <c r="NNY21" s="28"/>
      <c r="NNZ21" s="28"/>
      <c r="NOA21" s="28"/>
      <c r="NOB21" s="28"/>
      <c r="NOC21" s="28"/>
      <c r="NOD21" s="28"/>
      <c r="NOE21" s="28"/>
      <c r="NOF21" s="28"/>
      <c r="NOG21" s="28"/>
      <c r="NOH21" s="28"/>
      <c r="NOI21" s="28"/>
      <c r="NOJ21" s="28"/>
      <c r="NOK21" s="28"/>
      <c r="NOL21" s="28"/>
      <c r="NOM21" s="28"/>
      <c r="NON21" s="28"/>
      <c r="NOO21" s="28"/>
      <c r="NOP21" s="28"/>
      <c r="NOQ21" s="28"/>
      <c r="NOR21" s="28"/>
      <c r="NOS21" s="28"/>
      <c r="NOT21" s="28"/>
      <c r="NOU21" s="28"/>
      <c r="NOV21" s="28"/>
      <c r="NOW21" s="28"/>
      <c r="NOX21" s="28"/>
      <c r="NOY21" s="28"/>
      <c r="NOZ21" s="28"/>
      <c r="NPA21" s="28"/>
      <c r="NPB21" s="28"/>
      <c r="NPC21" s="28"/>
      <c r="NPD21" s="28"/>
      <c r="NPE21" s="28"/>
      <c r="NPF21" s="28"/>
      <c r="NPG21" s="28"/>
      <c r="NPH21" s="28"/>
      <c r="NPI21" s="28"/>
      <c r="NPJ21" s="28"/>
      <c r="NPK21" s="28"/>
      <c r="NPL21" s="28"/>
      <c r="NPM21" s="28"/>
      <c r="NPN21" s="28"/>
      <c r="NPO21" s="28"/>
      <c r="NPP21" s="28"/>
      <c r="NPQ21" s="28"/>
      <c r="NPR21" s="28"/>
      <c r="NPS21" s="28"/>
      <c r="NPT21" s="28"/>
      <c r="NPU21" s="28"/>
      <c r="NPV21" s="28"/>
      <c r="NPW21" s="28"/>
      <c r="NPX21" s="28"/>
      <c r="NPY21" s="28"/>
      <c r="NPZ21" s="28"/>
      <c r="NQA21" s="28"/>
      <c r="NQB21" s="28"/>
      <c r="NQC21" s="28"/>
      <c r="NQD21" s="28"/>
      <c r="NQE21" s="28"/>
      <c r="NQF21" s="28"/>
      <c r="NQG21" s="28"/>
      <c r="NQH21" s="28"/>
      <c r="NQI21" s="28"/>
      <c r="NQJ21" s="28"/>
      <c r="NQK21" s="28"/>
      <c r="NQL21" s="28"/>
      <c r="NQM21" s="28"/>
      <c r="NQN21" s="28"/>
      <c r="NQO21" s="28"/>
      <c r="NQP21" s="28"/>
      <c r="NQQ21" s="28"/>
      <c r="NQR21" s="28"/>
      <c r="NQS21" s="28"/>
      <c r="NQT21" s="28"/>
      <c r="NQU21" s="28"/>
      <c r="NQV21" s="28"/>
      <c r="NQW21" s="28"/>
      <c r="NQX21" s="28"/>
      <c r="NQY21" s="28"/>
      <c r="NQZ21" s="28"/>
      <c r="NRA21" s="28"/>
      <c r="NRB21" s="28"/>
      <c r="NRC21" s="28"/>
      <c r="NRD21" s="28"/>
      <c r="NRE21" s="28"/>
      <c r="NRF21" s="28"/>
      <c r="NRG21" s="28"/>
      <c r="NRH21" s="28"/>
      <c r="NRI21" s="28"/>
      <c r="NRJ21" s="28"/>
      <c r="NRK21" s="28"/>
      <c r="NRL21" s="28"/>
      <c r="NRM21" s="28"/>
      <c r="NRN21" s="28"/>
      <c r="NRO21" s="28"/>
      <c r="NRP21" s="28"/>
      <c r="NRQ21" s="28"/>
      <c r="NRR21" s="28"/>
      <c r="NRS21" s="28"/>
      <c r="NRT21" s="28"/>
      <c r="NRU21" s="28"/>
      <c r="NRV21" s="28"/>
      <c r="NRW21" s="28"/>
      <c r="NRX21" s="28"/>
      <c r="NRY21" s="28"/>
      <c r="NRZ21" s="28"/>
      <c r="NSA21" s="28"/>
      <c r="NSB21" s="28"/>
      <c r="NSC21" s="28"/>
      <c r="NSD21" s="28"/>
      <c r="NSE21" s="28"/>
      <c r="NSF21" s="28"/>
      <c r="NSG21" s="28"/>
      <c r="NSH21" s="28"/>
      <c r="NSI21" s="28"/>
      <c r="NSJ21" s="28"/>
      <c r="NSK21" s="28"/>
      <c r="NSL21" s="28"/>
      <c r="NSM21" s="28"/>
      <c r="NSN21" s="28"/>
      <c r="NSO21" s="28"/>
      <c r="NSP21" s="28"/>
      <c r="NSQ21" s="28"/>
      <c r="NSR21" s="28"/>
      <c r="NSS21" s="28"/>
      <c r="NST21" s="28"/>
      <c r="NSU21" s="28"/>
      <c r="NSV21" s="28"/>
      <c r="NSW21" s="28"/>
      <c r="NSX21" s="28"/>
      <c r="NSY21" s="28"/>
      <c r="NSZ21" s="28"/>
      <c r="NTA21" s="28"/>
      <c r="NTB21" s="28"/>
      <c r="NTC21" s="28"/>
      <c r="NTD21" s="28"/>
      <c r="NTE21" s="28"/>
      <c r="NTF21" s="28"/>
      <c r="NTG21" s="28"/>
      <c r="NTH21" s="28"/>
      <c r="NTI21" s="28"/>
      <c r="NTJ21" s="28"/>
      <c r="NTK21" s="28"/>
      <c r="NTL21" s="28"/>
      <c r="NTM21" s="28"/>
      <c r="NTN21" s="28"/>
      <c r="NTO21" s="28"/>
      <c r="NTP21" s="28"/>
      <c r="NTQ21" s="28"/>
      <c r="NTR21" s="28"/>
      <c r="NTS21" s="28"/>
      <c r="NTT21" s="28"/>
      <c r="NTU21" s="28"/>
      <c r="NTV21" s="28"/>
      <c r="NTW21" s="28"/>
      <c r="NTX21" s="28"/>
      <c r="NTY21" s="28"/>
      <c r="NTZ21" s="28"/>
      <c r="NUA21" s="28"/>
      <c r="NUB21" s="28"/>
      <c r="NUC21" s="28"/>
      <c r="NUD21" s="28"/>
      <c r="NUE21" s="28"/>
      <c r="NUF21" s="28"/>
      <c r="NUG21" s="28"/>
      <c r="NUH21" s="28"/>
      <c r="NUI21" s="28"/>
      <c r="NUJ21" s="28"/>
      <c r="NUK21" s="28"/>
      <c r="NUL21" s="28"/>
      <c r="NUM21" s="28"/>
      <c r="NUN21" s="28"/>
      <c r="NUO21" s="28"/>
      <c r="NUP21" s="28"/>
      <c r="NUQ21" s="28"/>
      <c r="NUR21" s="28"/>
      <c r="NUS21" s="28"/>
      <c r="NUT21" s="28"/>
      <c r="NUU21" s="28"/>
      <c r="NUV21" s="28"/>
      <c r="NUW21" s="28"/>
      <c r="NUX21" s="28"/>
      <c r="NUY21" s="28"/>
      <c r="NUZ21" s="28"/>
      <c r="NVA21" s="28"/>
      <c r="NVB21" s="28"/>
      <c r="NVC21" s="28"/>
      <c r="NVD21" s="28"/>
      <c r="NVE21" s="28"/>
      <c r="NVF21" s="28"/>
      <c r="NVG21" s="28"/>
      <c r="NVH21" s="28"/>
      <c r="NVI21" s="28"/>
      <c r="NVJ21" s="28"/>
      <c r="NVK21" s="28"/>
      <c r="NVL21" s="28"/>
      <c r="NVM21" s="28"/>
      <c r="NVN21" s="28"/>
      <c r="NVO21" s="28"/>
      <c r="NVP21" s="28"/>
      <c r="NVQ21" s="28"/>
      <c r="NVR21" s="28"/>
      <c r="NVS21" s="28"/>
      <c r="NVT21" s="28"/>
      <c r="NVU21" s="28"/>
      <c r="NVV21" s="28"/>
      <c r="NVW21" s="28"/>
      <c r="NVX21" s="28"/>
      <c r="NVY21" s="28"/>
      <c r="NVZ21" s="28"/>
      <c r="NWA21" s="28"/>
      <c r="NWB21" s="28"/>
      <c r="NWC21" s="28"/>
      <c r="NWD21" s="28"/>
      <c r="NWE21" s="28"/>
      <c r="NWF21" s="28"/>
      <c r="NWG21" s="28"/>
      <c r="NWH21" s="28"/>
      <c r="NWI21" s="28"/>
      <c r="NWJ21" s="28"/>
      <c r="NWK21" s="28"/>
      <c r="NWL21" s="28"/>
      <c r="NWM21" s="28"/>
      <c r="NWN21" s="28"/>
      <c r="NWO21" s="28"/>
      <c r="NWP21" s="28"/>
      <c r="NWQ21" s="28"/>
      <c r="NWR21" s="28"/>
      <c r="NWS21" s="28"/>
      <c r="NWT21" s="28"/>
      <c r="NWU21" s="28"/>
      <c r="NWV21" s="28"/>
      <c r="NWW21" s="28"/>
      <c r="NWX21" s="28"/>
      <c r="NWY21" s="28"/>
      <c r="NWZ21" s="28"/>
      <c r="NXA21" s="28"/>
      <c r="NXB21" s="28"/>
      <c r="NXC21" s="28"/>
      <c r="NXD21" s="28"/>
      <c r="NXE21" s="28"/>
      <c r="NXF21" s="28"/>
      <c r="NXG21" s="28"/>
      <c r="NXH21" s="28"/>
      <c r="NXI21" s="28"/>
      <c r="NXJ21" s="28"/>
      <c r="NXK21" s="28"/>
      <c r="NXL21" s="28"/>
      <c r="NXM21" s="28"/>
      <c r="NXN21" s="28"/>
      <c r="NXO21" s="28"/>
      <c r="NXP21" s="28"/>
      <c r="NXQ21" s="28"/>
      <c r="NXR21" s="28"/>
      <c r="NXS21" s="28"/>
      <c r="NXT21" s="28"/>
      <c r="NXU21" s="28"/>
      <c r="NXV21" s="28"/>
      <c r="NXW21" s="28"/>
      <c r="NXX21" s="28"/>
      <c r="NXY21" s="28"/>
      <c r="NXZ21" s="28"/>
      <c r="NYA21" s="28"/>
      <c r="NYB21" s="28"/>
      <c r="NYC21" s="28"/>
      <c r="NYD21" s="28"/>
      <c r="NYE21" s="28"/>
      <c r="NYF21" s="28"/>
      <c r="NYG21" s="28"/>
      <c r="NYH21" s="28"/>
      <c r="NYI21" s="28"/>
      <c r="NYJ21" s="28"/>
      <c r="NYK21" s="28"/>
      <c r="NYL21" s="28"/>
      <c r="NYM21" s="28"/>
      <c r="NYN21" s="28"/>
      <c r="NYO21" s="28"/>
      <c r="NYP21" s="28"/>
      <c r="NYQ21" s="28"/>
      <c r="NYR21" s="28"/>
      <c r="NYS21" s="28"/>
      <c r="NYT21" s="28"/>
      <c r="NYU21" s="28"/>
      <c r="NYV21" s="28"/>
      <c r="NYW21" s="28"/>
      <c r="NYX21" s="28"/>
      <c r="NYY21" s="28"/>
      <c r="NYZ21" s="28"/>
      <c r="NZA21" s="28"/>
      <c r="NZB21" s="28"/>
      <c r="NZC21" s="28"/>
      <c r="NZD21" s="28"/>
      <c r="NZE21" s="28"/>
      <c r="NZF21" s="28"/>
      <c r="NZG21" s="28"/>
      <c r="NZH21" s="28"/>
      <c r="NZI21" s="28"/>
      <c r="NZJ21" s="28"/>
      <c r="NZK21" s="28"/>
      <c r="NZL21" s="28"/>
      <c r="NZM21" s="28"/>
      <c r="NZN21" s="28"/>
      <c r="NZO21" s="28"/>
      <c r="NZP21" s="28"/>
      <c r="NZQ21" s="28"/>
      <c r="NZR21" s="28"/>
      <c r="NZS21" s="28"/>
      <c r="NZT21" s="28"/>
      <c r="NZU21" s="28"/>
      <c r="NZV21" s="28"/>
      <c r="NZW21" s="28"/>
      <c r="NZX21" s="28"/>
      <c r="NZY21" s="28"/>
      <c r="NZZ21" s="28"/>
      <c r="OAA21" s="28"/>
      <c r="OAB21" s="28"/>
      <c r="OAC21" s="28"/>
      <c r="OAD21" s="28"/>
      <c r="OAE21" s="28"/>
      <c r="OAF21" s="28"/>
      <c r="OAG21" s="28"/>
      <c r="OAH21" s="28"/>
      <c r="OAI21" s="28"/>
      <c r="OAJ21" s="28"/>
      <c r="OAK21" s="28"/>
      <c r="OAL21" s="28"/>
      <c r="OAM21" s="28"/>
      <c r="OAN21" s="28"/>
      <c r="OAO21" s="28"/>
      <c r="OAP21" s="28"/>
      <c r="OAQ21" s="28"/>
      <c r="OAR21" s="28"/>
      <c r="OAS21" s="28"/>
      <c r="OAT21" s="28"/>
      <c r="OAU21" s="28"/>
      <c r="OAV21" s="28"/>
      <c r="OAW21" s="28"/>
      <c r="OAX21" s="28"/>
      <c r="OAY21" s="28"/>
      <c r="OAZ21" s="28"/>
      <c r="OBA21" s="28"/>
      <c r="OBB21" s="28"/>
      <c r="OBC21" s="28"/>
      <c r="OBD21" s="28"/>
      <c r="OBE21" s="28"/>
      <c r="OBF21" s="28"/>
      <c r="OBG21" s="28"/>
      <c r="OBH21" s="28"/>
      <c r="OBI21" s="28"/>
      <c r="OBJ21" s="28"/>
      <c r="OBK21" s="28"/>
      <c r="OBL21" s="28"/>
      <c r="OBM21" s="28"/>
      <c r="OBN21" s="28"/>
      <c r="OBO21" s="28"/>
      <c r="OBP21" s="28"/>
      <c r="OBQ21" s="28"/>
      <c r="OBR21" s="28"/>
      <c r="OBS21" s="28"/>
      <c r="OBT21" s="28"/>
      <c r="OBU21" s="28"/>
      <c r="OBV21" s="28"/>
      <c r="OBW21" s="28"/>
      <c r="OBX21" s="28"/>
      <c r="OBY21" s="28"/>
      <c r="OBZ21" s="28"/>
      <c r="OCA21" s="28"/>
      <c r="OCB21" s="28"/>
      <c r="OCC21" s="28"/>
      <c r="OCD21" s="28"/>
      <c r="OCE21" s="28"/>
      <c r="OCF21" s="28"/>
      <c r="OCG21" s="28"/>
      <c r="OCH21" s="28"/>
      <c r="OCI21" s="28"/>
      <c r="OCJ21" s="28"/>
      <c r="OCK21" s="28"/>
      <c r="OCL21" s="28"/>
      <c r="OCM21" s="28"/>
      <c r="OCN21" s="28"/>
      <c r="OCO21" s="28"/>
      <c r="OCP21" s="28"/>
      <c r="OCQ21" s="28"/>
      <c r="OCR21" s="28"/>
      <c r="OCS21" s="28"/>
      <c r="OCT21" s="28"/>
      <c r="OCU21" s="28"/>
      <c r="OCV21" s="28"/>
      <c r="OCW21" s="28"/>
      <c r="OCX21" s="28"/>
      <c r="OCY21" s="28"/>
      <c r="OCZ21" s="28"/>
      <c r="ODA21" s="28"/>
      <c r="ODB21" s="28"/>
      <c r="ODC21" s="28"/>
      <c r="ODD21" s="28"/>
      <c r="ODE21" s="28"/>
      <c r="ODF21" s="28"/>
      <c r="ODG21" s="28"/>
      <c r="ODH21" s="28"/>
      <c r="ODI21" s="28"/>
      <c r="ODJ21" s="28"/>
      <c r="ODK21" s="28"/>
      <c r="ODL21" s="28"/>
      <c r="ODM21" s="28"/>
      <c r="ODN21" s="28"/>
      <c r="ODO21" s="28"/>
      <c r="ODP21" s="28"/>
      <c r="ODQ21" s="28"/>
      <c r="ODR21" s="28"/>
      <c r="ODS21" s="28"/>
      <c r="ODT21" s="28"/>
      <c r="ODU21" s="28"/>
      <c r="ODV21" s="28"/>
      <c r="ODW21" s="28"/>
      <c r="ODX21" s="28"/>
      <c r="ODY21" s="28"/>
      <c r="ODZ21" s="28"/>
      <c r="OEA21" s="28"/>
      <c r="OEB21" s="28"/>
      <c r="OEC21" s="28"/>
      <c r="OED21" s="28"/>
      <c r="OEE21" s="28"/>
      <c r="OEF21" s="28"/>
      <c r="OEG21" s="28"/>
      <c r="OEH21" s="28"/>
      <c r="OEI21" s="28"/>
      <c r="OEJ21" s="28"/>
      <c r="OEK21" s="28"/>
      <c r="OEL21" s="28"/>
      <c r="OEM21" s="28"/>
      <c r="OEN21" s="28"/>
      <c r="OEO21" s="28"/>
      <c r="OEP21" s="28"/>
      <c r="OEQ21" s="28"/>
      <c r="OER21" s="28"/>
      <c r="OES21" s="28"/>
      <c r="OET21" s="28"/>
      <c r="OEU21" s="28"/>
      <c r="OEV21" s="28"/>
      <c r="OEW21" s="28"/>
      <c r="OEX21" s="28"/>
      <c r="OEY21" s="28"/>
      <c r="OEZ21" s="28"/>
      <c r="OFA21" s="28"/>
      <c r="OFB21" s="28"/>
      <c r="OFC21" s="28"/>
      <c r="OFD21" s="28"/>
      <c r="OFE21" s="28"/>
      <c r="OFF21" s="28"/>
      <c r="OFG21" s="28"/>
      <c r="OFH21" s="28"/>
      <c r="OFI21" s="28"/>
      <c r="OFJ21" s="28"/>
      <c r="OFK21" s="28"/>
      <c r="OFL21" s="28"/>
      <c r="OFM21" s="28"/>
      <c r="OFN21" s="28"/>
      <c r="OFO21" s="28"/>
      <c r="OFP21" s="28"/>
      <c r="OFQ21" s="28"/>
      <c r="OFR21" s="28"/>
      <c r="OFS21" s="28"/>
      <c r="OFT21" s="28"/>
      <c r="OFU21" s="28"/>
      <c r="OFV21" s="28"/>
      <c r="OFW21" s="28"/>
      <c r="OFX21" s="28"/>
      <c r="OFY21" s="28"/>
      <c r="OFZ21" s="28"/>
      <c r="OGA21" s="28"/>
      <c r="OGB21" s="28"/>
      <c r="OGC21" s="28"/>
      <c r="OGD21" s="28"/>
      <c r="OGE21" s="28"/>
      <c r="OGF21" s="28"/>
      <c r="OGG21" s="28"/>
      <c r="OGH21" s="28"/>
      <c r="OGI21" s="28"/>
      <c r="OGJ21" s="28"/>
      <c r="OGK21" s="28"/>
      <c r="OGL21" s="28"/>
      <c r="OGM21" s="28"/>
      <c r="OGN21" s="28"/>
      <c r="OGO21" s="28"/>
      <c r="OGP21" s="28"/>
      <c r="OGQ21" s="28"/>
      <c r="OGR21" s="28"/>
      <c r="OGS21" s="28"/>
      <c r="OGT21" s="28"/>
      <c r="OGU21" s="28"/>
      <c r="OGV21" s="28"/>
      <c r="OGW21" s="28"/>
      <c r="OGX21" s="28"/>
      <c r="OGY21" s="28"/>
      <c r="OGZ21" s="28"/>
      <c r="OHA21" s="28"/>
      <c r="OHB21" s="28"/>
      <c r="OHC21" s="28"/>
      <c r="OHD21" s="28"/>
      <c r="OHE21" s="28"/>
      <c r="OHF21" s="28"/>
      <c r="OHG21" s="28"/>
      <c r="OHH21" s="28"/>
      <c r="OHI21" s="28"/>
      <c r="OHJ21" s="28"/>
      <c r="OHK21" s="28"/>
      <c r="OHL21" s="28"/>
      <c r="OHM21" s="28"/>
      <c r="OHN21" s="28"/>
      <c r="OHO21" s="28"/>
      <c r="OHP21" s="28"/>
      <c r="OHQ21" s="28"/>
      <c r="OHR21" s="28"/>
      <c r="OHS21" s="28"/>
      <c r="OHT21" s="28"/>
      <c r="OHU21" s="28"/>
      <c r="OHV21" s="28"/>
      <c r="OHW21" s="28"/>
      <c r="OHX21" s="28"/>
      <c r="OHY21" s="28"/>
      <c r="OHZ21" s="28"/>
      <c r="OIA21" s="28"/>
      <c r="OIB21" s="28"/>
      <c r="OIC21" s="28"/>
      <c r="OID21" s="28"/>
      <c r="OIE21" s="28"/>
      <c r="OIF21" s="28"/>
      <c r="OIG21" s="28"/>
      <c r="OIH21" s="28"/>
      <c r="OII21" s="28"/>
      <c r="OIJ21" s="28"/>
      <c r="OIK21" s="28"/>
      <c r="OIL21" s="28"/>
      <c r="OIM21" s="28"/>
      <c r="OIN21" s="28"/>
      <c r="OIO21" s="28"/>
      <c r="OIP21" s="28"/>
      <c r="OIQ21" s="28"/>
      <c r="OIR21" s="28"/>
      <c r="OIS21" s="28"/>
      <c r="OIT21" s="28"/>
      <c r="OIU21" s="28"/>
      <c r="OIV21" s="28"/>
      <c r="OIW21" s="28"/>
      <c r="OIX21" s="28"/>
      <c r="OIY21" s="28"/>
      <c r="OIZ21" s="28"/>
      <c r="OJA21" s="28"/>
      <c r="OJB21" s="28"/>
      <c r="OJC21" s="28"/>
      <c r="OJD21" s="28"/>
      <c r="OJE21" s="28"/>
      <c r="OJF21" s="28"/>
      <c r="OJG21" s="28"/>
      <c r="OJH21" s="28"/>
      <c r="OJI21" s="28"/>
      <c r="OJJ21" s="28"/>
      <c r="OJK21" s="28"/>
      <c r="OJL21" s="28"/>
      <c r="OJM21" s="28"/>
      <c r="OJN21" s="28"/>
      <c r="OJO21" s="28"/>
      <c r="OJP21" s="28"/>
      <c r="OJQ21" s="28"/>
      <c r="OJR21" s="28"/>
      <c r="OJS21" s="28"/>
      <c r="OJT21" s="28"/>
      <c r="OJU21" s="28"/>
      <c r="OJV21" s="28"/>
      <c r="OJW21" s="28"/>
      <c r="OJX21" s="28"/>
      <c r="OJY21" s="28"/>
      <c r="OJZ21" s="28"/>
      <c r="OKA21" s="28"/>
      <c r="OKB21" s="28"/>
      <c r="OKC21" s="28"/>
      <c r="OKD21" s="28"/>
      <c r="OKE21" s="28"/>
      <c r="OKF21" s="28"/>
      <c r="OKG21" s="28"/>
      <c r="OKH21" s="28"/>
      <c r="OKI21" s="28"/>
      <c r="OKJ21" s="28"/>
      <c r="OKK21" s="28"/>
      <c r="OKL21" s="28"/>
      <c r="OKM21" s="28"/>
      <c r="OKN21" s="28"/>
      <c r="OKO21" s="28"/>
      <c r="OKP21" s="28"/>
      <c r="OKQ21" s="28"/>
      <c r="OKR21" s="28"/>
      <c r="OKS21" s="28"/>
      <c r="OKT21" s="28"/>
      <c r="OKU21" s="28"/>
      <c r="OKV21" s="28"/>
      <c r="OKW21" s="28"/>
      <c r="OKX21" s="28"/>
      <c r="OKY21" s="28"/>
      <c r="OKZ21" s="28"/>
      <c r="OLA21" s="28"/>
      <c r="OLB21" s="28"/>
      <c r="OLC21" s="28"/>
      <c r="OLD21" s="28"/>
      <c r="OLE21" s="28"/>
      <c r="OLF21" s="28"/>
      <c r="OLG21" s="28"/>
      <c r="OLH21" s="28"/>
      <c r="OLI21" s="28"/>
      <c r="OLJ21" s="28"/>
      <c r="OLK21" s="28"/>
      <c r="OLL21" s="28"/>
      <c r="OLM21" s="28"/>
      <c r="OLN21" s="28"/>
      <c r="OLO21" s="28"/>
      <c r="OLP21" s="28"/>
      <c r="OLQ21" s="28"/>
      <c r="OLR21" s="28"/>
      <c r="OLS21" s="28"/>
      <c r="OLT21" s="28"/>
      <c r="OLU21" s="28"/>
      <c r="OLV21" s="28"/>
      <c r="OLW21" s="28"/>
      <c r="OLX21" s="28"/>
      <c r="OLY21" s="28"/>
      <c r="OLZ21" s="28"/>
      <c r="OMA21" s="28"/>
      <c r="OMB21" s="28"/>
      <c r="OMC21" s="28"/>
      <c r="OMD21" s="28"/>
      <c r="OME21" s="28"/>
      <c r="OMF21" s="28"/>
      <c r="OMG21" s="28"/>
      <c r="OMH21" s="28"/>
      <c r="OMI21" s="28"/>
      <c r="OMJ21" s="28"/>
      <c r="OMK21" s="28"/>
      <c r="OML21" s="28"/>
      <c r="OMM21" s="28"/>
      <c r="OMN21" s="28"/>
      <c r="OMO21" s="28"/>
      <c r="OMP21" s="28"/>
      <c r="OMQ21" s="28"/>
      <c r="OMR21" s="28"/>
      <c r="OMS21" s="28"/>
      <c r="OMT21" s="28"/>
      <c r="OMU21" s="28"/>
      <c r="OMV21" s="28"/>
      <c r="OMW21" s="28"/>
      <c r="OMX21" s="28"/>
      <c r="OMY21" s="28"/>
      <c r="OMZ21" s="28"/>
      <c r="ONA21" s="28"/>
      <c r="ONB21" s="28"/>
      <c r="ONC21" s="28"/>
      <c r="OND21" s="28"/>
      <c r="ONE21" s="28"/>
      <c r="ONF21" s="28"/>
      <c r="ONG21" s="28"/>
      <c r="ONH21" s="28"/>
      <c r="ONI21" s="28"/>
      <c r="ONJ21" s="28"/>
      <c r="ONK21" s="28"/>
      <c r="ONL21" s="28"/>
      <c r="ONM21" s="28"/>
      <c r="ONN21" s="28"/>
      <c r="ONO21" s="28"/>
      <c r="ONP21" s="28"/>
      <c r="ONQ21" s="28"/>
      <c r="ONR21" s="28"/>
      <c r="ONS21" s="28"/>
      <c r="ONT21" s="28"/>
      <c r="ONU21" s="28"/>
      <c r="ONV21" s="28"/>
      <c r="ONW21" s="28"/>
      <c r="ONX21" s="28"/>
      <c r="ONY21" s="28"/>
      <c r="ONZ21" s="28"/>
      <c r="OOA21" s="28"/>
      <c r="OOB21" s="28"/>
      <c r="OOC21" s="28"/>
      <c r="OOD21" s="28"/>
      <c r="OOE21" s="28"/>
      <c r="OOF21" s="28"/>
      <c r="OOG21" s="28"/>
      <c r="OOH21" s="28"/>
      <c r="OOI21" s="28"/>
      <c r="OOJ21" s="28"/>
      <c r="OOK21" s="28"/>
      <c r="OOL21" s="28"/>
      <c r="OOM21" s="28"/>
      <c r="OON21" s="28"/>
      <c r="OOO21" s="28"/>
      <c r="OOP21" s="28"/>
      <c r="OOQ21" s="28"/>
      <c r="OOR21" s="28"/>
      <c r="OOS21" s="28"/>
      <c r="OOT21" s="28"/>
      <c r="OOU21" s="28"/>
      <c r="OOV21" s="28"/>
      <c r="OOW21" s="28"/>
      <c r="OOX21" s="28"/>
      <c r="OOY21" s="28"/>
      <c r="OOZ21" s="28"/>
      <c r="OPA21" s="28"/>
      <c r="OPB21" s="28"/>
      <c r="OPC21" s="28"/>
      <c r="OPD21" s="28"/>
      <c r="OPE21" s="28"/>
      <c r="OPF21" s="28"/>
      <c r="OPG21" s="28"/>
      <c r="OPH21" s="28"/>
      <c r="OPI21" s="28"/>
      <c r="OPJ21" s="28"/>
      <c r="OPK21" s="28"/>
      <c r="OPL21" s="28"/>
      <c r="OPM21" s="28"/>
      <c r="OPN21" s="28"/>
      <c r="OPO21" s="28"/>
      <c r="OPP21" s="28"/>
      <c r="OPQ21" s="28"/>
      <c r="OPR21" s="28"/>
      <c r="OPS21" s="28"/>
      <c r="OPT21" s="28"/>
      <c r="OPU21" s="28"/>
      <c r="OPV21" s="28"/>
      <c r="OPW21" s="28"/>
      <c r="OPX21" s="28"/>
      <c r="OPY21" s="28"/>
      <c r="OPZ21" s="28"/>
      <c r="OQA21" s="28"/>
      <c r="OQB21" s="28"/>
      <c r="OQC21" s="28"/>
      <c r="OQD21" s="28"/>
      <c r="OQE21" s="28"/>
      <c r="OQF21" s="28"/>
      <c r="OQG21" s="28"/>
      <c r="OQH21" s="28"/>
      <c r="OQI21" s="28"/>
      <c r="OQJ21" s="28"/>
      <c r="OQK21" s="28"/>
      <c r="OQL21" s="28"/>
      <c r="OQM21" s="28"/>
      <c r="OQN21" s="28"/>
      <c r="OQO21" s="28"/>
      <c r="OQP21" s="28"/>
      <c r="OQQ21" s="28"/>
      <c r="OQR21" s="28"/>
      <c r="OQS21" s="28"/>
      <c r="OQT21" s="28"/>
      <c r="OQU21" s="28"/>
      <c r="OQV21" s="28"/>
      <c r="OQW21" s="28"/>
      <c r="OQX21" s="28"/>
      <c r="OQY21" s="28"/>
      <c r="OQZ21" s="28"/>
      <c r="ORA21" s="28"/>
      <c r="ORB21" s="28"/>
      <c r="ORC21" s="28"/>
      <c r="ORD21" s="28"/>
      <c r="ORE21" s="28"/>
      <c r="ORF21" s="28"/>
      <c r="ORG21" s="28"/>
      <c r="ORH21" s="28"/>
      <c r="ORI21" s="28"/>
      <c r="ORJ21" s="28"/>
      <c r="ORK21" s="28"/>
      <c r="ORL21" s="28"/>
      <c r="ORM21" s="28"/>
      <c r="ORN21" s="28"/>
      <c r="ORO21" s="28"/>
      <c r="ORP21" s="28"/>
      <c r="ORQ21" s="28"/>
      <c r="ORR21" s="28"/>
      <c r="ORS21" s="28"/>
      <c r="ORT21" s="28"/>
      <c r="ORU21" s="28"/>
      <c r="ORV21" s="28"/>
      <c r="ORW21" s="28"/>
      <c r="ORX21" s="28"/>
      <c r="ORY21" s="28"/>
      <c r="ORZ21" s="28"/>
      <c r="OSA21" s="28"/>
      <c r="OSB21" s="28"/>
      <c r="OSC21" s="28"/>
      <c r="OSD21" s="28"/>
      <c r="OSE21" s="28"/>
      <c r="OSF21" s="28"/>
      <c r="OSG21" s="28"/>
      <c r="OSH21" s="28"/>
      <c r="OSI21" s="28"/>
      <c r="OSJ21" s="28"/>
      <c r="OSK21" s="28"/>
      <c r="OSL21" s="28"/>
      <c r="OSM21" s="28"/>
      <c r="OSN21" s="28"/>
      <c r="OSO21" s="28"/>
      <c r="OSP21" s="28"/>
      <c r="OSQ21" s="28"/>
      <c r="OSR21" s="28"/>
      <c r="OSS21" s="28"/>
      <c r="OST21" s="28"/>
      <c r="OSU21" s="28"/>
      <c r="OSV21" s="28"/>
      <c r="OSW21" s="28"/>
      <c r="OSX21" s="28"/>
      <c r="OSY21" s="28"/>
      <c r="OSZ21" s="28"/>
      <c r="OTA21" s="28"/>
      <c r="OTB21" s="28"/>
      <c r="OTC21" s="28"/>
      <c r="OTD21" s="28"/>
      <c r="OTE21" s="28"/>
      <c r="OTF21" s="28"/>
      <c r="OTG21" s="28"/>
      <c r="OTH21" s="28"/>
      <c r="OTI21" s="28"/>
      <c r="OTJ21" s="28"/>
      <c r="OTK21" s="28"/>
      <c r="OTL21" s="28"/>
      <c r="OTM21" s="28"/>
      <c r="OTN21" s="28"/>
      <c r="OTO21" s="28"/>
      <c r="OTP21" s="28"/>
      <c r="OTQ21" s="28"/>
      <c r="OTR21" s="28"/>
      <c r="OTS21" s="28"/>
      <c r="OTT21" s="28"/>
      <c r="OTU21" s="28"/>
      <c r="OTV21" s="28"/>
      <c r="OTW21" s="28"/>
      <c r="OTX21" s="28"/>
      <c r="OTY21" s="28"/>
      <c r="OTZ21" s="28"/>
      <c r="OUA21" s="28"/>
      <c r="OUB21" s="28"/>
      <c r="OUC21" s="28"/>
      <c r="OUD21" s="28"/>
      <c r="OUE21" s="28"/>
      <c r="OUF21" s="28"/>
      <c r="OUG21" s="28"/>
      <c r="OUH21" s="28"/>
      <c r="OUI21" s="28"/>
      <c r="OUJ21" s="28"/>
      <c r="OUK21" s="28"/>
      <c r="OUL21" s="28"/>
      <c r="OUM21" s="28"/>
      <c r="OUN21" s="28"/>
      <c r="OUO21" s="28"/>
      <c r="OUP21" s="28"/>
      <c r="OUQ21" s="28"/>
      <c r="OUR21" s="28"/>
      <c r="OUS21" s="28"/>
      <c r="OUT21" s="28"/>
      <c r="OUU21" s="28"/>
      <c r="OUV21" s="28"/>
      <c r="OUW21" s="28"/>
      <c r="OUX21" s="28"/>
      <c r="OUY21" s="28"/>
      <c r="OUZ21" s="28"/>
      <c r="OVA21" s="28"/>
      <c r="OVB21" s="28"/>
      <c r="OVC21" s="28"/>
      <c r="OVD21" s="28"/>
      <c r="OVE21" s="28"/>
      <c r="OVF21" s="28"/>
      <c r="OVG21" s="28"/>
      <c r="OVH21" s="28"/>
      <c r="OVI21" s="28"/>
      <c r="OVJ21" s="28"/>
      <c r="OVK21" s="28"/>
      <c r="OVL21" s="28"/>
      <c r="OVM21" s="28"/>
      <c r="OVN21" s="28"/>
      <c r="OVO21" s="28"/>
      <c r="OVP21" s="28"/>
      <c r="OVQ21" s="28"/>
      <c r="OVR21" s="28"/>
      <c r="OVS21" s="28"/>
      <c r="OVT21" s="28"/>
      <c r="OVU21" s="28"/>
      <c r="OVV21" s="28"/>
      <c r="OVW21" s="28"/>
      <c r="OVX21" s="28"/>
      <c r="OVY21" s="28"/>
      <c r="OVZ21" s="28"/>
      <c r="OWA21" s="28"/>
      <c r="OWB21" s="28"/>
      <c r="OWC21" s="28"/>
      <c r="OWD21" s="28"/>
      <c r="OWE21" s="28"/>
      <c r="OWF21" s="28"/>
      <c r="OWG21" s="28"/>
      <c r="OWH21" s="28"/>
      <c r="OWI21" s="28"/>
      <c r="OWJ21" s="28"/>
      <c r="OWK21" s="28"/>
      <c r="OWL21" s="28"/>
      <c r="OWM21" s="28"/>
      <c r="OWN21" s="28"/>
      <c r="OWO21" s="28"/>
      <c r="OWP21" s="28"/>
      <c r="OWQ21" s="28"/>
      <c r="OWR21" s="28"/>
      <c r="OWS21" s="28"/>
      <c r="OWT21" s="28"/>
      <c r="OWU21" s="28"/>
      <c r="OWV21" s="28"/>
      <c r="OWW21" s="28"/>
      <c r="OWX21" s="28"/>
      <c r="OWY21" s="28"/>
      <c r="OWZ21" s="28"/>
      <c r="OXA21" s="28"/>
      <c r="OXB21" s="28"/>
      <c r="OXC21" s="28"/>
      <c r="OXD21" s="28"/>
      <c r="OXE21" s="28"/>
      <c r="OXF21" s="28"/>
      <c r="OXG21" s="28"/>
      <c r="OXH21" s="28"/>
      <c r="OXI21" s="28"/>
      <c r="OXJ21" s="28"/>
      <c r="OXK21" s="28"/>
      <c r="OXL21" s="28"/>
      <c r="OXM21" s="28"/>
      <c r="OXN21" s="28"/>
      <c r="OXO21" s="28"/>
      <c r="OXP21" s="28"/>
      <c r="OXQ21" s="28"/>
      <c r="OXR21" s="28"/>
      <c r="OXS21" s="28"/>
      <c r="OXT21" s="28"/>
      <c r="OXU21" s="28"/>
      <c r="OXV21" s="28"/>
      <c r="OXW21" s="28"/>
      <c r="OXX21" s="28"/>
      <c r="OXY21" s="28"/>
      <c r="OXZ21" s="28"/>
      <c r="OYA21" s="28"/>
      <c r="OYB21" s="28"/>
      <c r="OYC21" s="28"/>
      <c r="OYD21" s="28"/>
      <c r="OYE21" s="28"/>
      <c r="OYF21" s="28"/>
      <c r="OYG21" s="28"/>
      <c r="OYH21" s="28"/>
      <c r="OYI21" s="28"/>
      <c r="OYJ21" s="28"/>
      <c r="OYK21" s="28"/>
      <c r="OYL21" s="28"/>
      <c r="OYM21" s="28"/>
      <c r="OYN21" s="28"/>
      <c r="OYO21" s="28"/>
      <c r="OYP21" s="28"/>
      <c r="OYQ21" s="28"/>
      <c r="OYR21" s="28"/>
      <c r="OYS21" s="28"/>
      <c r="OYT21" s="28"/>
      <c r="OYU21" s="28"/>
      <c r="OYV21" s="28"/>
      <c r="OYW21" s="28"/>
      <c r="OYX21" s="28"/>
      <c r="OYY21" s="28"/>
      <c r="OYZ21" s="28"/>
      <c r="OZA21" s="28"/>
      <c r="OZB21" s="28"/>
      <c r="OZC21" s="28"/>
      <c r="OZD21" s="28"/>
      <c r="OZE21" s="28"/>
      <c r="OZF21" s="28"/>
      <c r="OZG21" s="28"/>
      <c r="OZH21" s="28"/>
      <c r="OZI21" s="28"/>
      <c r="OZJ21" s="28"/>
      <c r="OZK21" s="28"/>
      <c r="OZL21" s="28"/>
      <c r="OZM21" s="28"/>
      <c r="OZN21" s="28"/>
      <c r="OZO21" s="28"/>
      <c r="OZP21" s="28"/>
      <c r="OZQ21" s="28"/>
      <c r="OZR21" s="28"/>
      <c r="OZS21" s="28"/>
      <c r="OZT21" s="28"/>
      <c r="OZU21" s="28"/>
      <c r="OZV21" s="28"/>
      <c r="OZW21" s="28"/>
      <c r="OZX21" s="28"/>
      <c r="OZY21" s="28"/>
      <c r="OZZ21" s="28"/>
      <c r="PAA21" s="28"/>
      <c r="PAB21" s="28"/>
      <c r="PAC21" s="28"/>
      <c r="PAD21" s="28"/>
      <c r="PAE21" s="28"/>
      <c r="PAF21" s="28"/>
      <c r="PAG21" s="28"/>
      <c r="PAH21" s="28"/>
      <c r="PAI21" s="28"/>
      <c r="PAJ21" s="28"/>
      <c r="PAK21" s="28"/>
      <c r="PAL21" s="28"/>
      <c r="PAM21" s="28"/>
      <c r="PAN21" s="28"/>
      <c r="PAO21" s="28"/>
      <c r="PAP21" s="28"/>
      <c r="PAQ21" s="28"/>
      <c r="PAR21" s="28"/>
      <c r="PAS21" s="28"/>
      <c r="PAT21" s="28"/>
      <c r="PAU21" s="28"/>
      <c r="PAV21" s="28"/>
      <c r="PAW21" s="28"/>
      <c r="PAX21" s="28"/>
      <c r="PAY21" s="28"/>
      <c r="PAZ21" s="28"/>
      <c r="PBA21" s="28"/>
      <c r="PBB21" s="28"/>
      <c r="PBC21" s="28"/>
      <c r="PBD21" s="28"/>
      <c r="PBE21" s="28"/>
      <c r="PBF21" s="28"/>
      <c r="PBG21" s="28"/>
      <c r="PBH21" s="28"/>
      <c r="PBI21" s="28"/>
      <c r="PBJ21" s="28"/>
      <c r="PBK21" s="28"/>
      <c r="PBL21" s="28"/>
      <c r="PBM21" s="28"/>
      <c r="PBN21" s="28"/>
      <c r="PBO21" s="28"/>
      <c r="PBP21" s="28"/>
      <c r="PBQ21" s="28"/>
      <c r="PBR21" s="28"/>
      <c r="PBS21" s="28"/>
      <c r="PBT21" s="28"/>
      <c r="PBU21" s="28"/>
      <c r="PBV21" s="28"/>
      <c r="PBW21" s="28"/>
      <c r="PBX21" s="28"/>
      <c r="PBY21" s="28"/>
      <c r="PBZ21" s="28"/>
      <c r="PCA21" s="28"/>
      <c r="PCB21" s="28"/>
      <c r="PCC21" s="28"/>
      <c r="PCD21" s="28"/>
      <c r="PCE21" s="28"/>
      <c r="PCF21" s="28"/>
      <c r="PCG21" s="28"/>
      <c r="PCH21" s="28"/>
      <c r="PCI21" s="28"/>
      <c r="PCJ21" s="28"/>
      <c r="PCK21" s="28"/>
      <c r="PCL21" s="28"/>
      <c r="PCM21" s="28"/>
      <c r="PCN21" s="28"/>
      <c r="PCO21" s="28"/>
      <c r="PCP21" s="28"/>
      <c r="PCQ21" s="28"/>
      <c r="PCR21" s="28"/>
      <c r="PCS21" s="28"/>
      <c r="PCT21" s="28"/>
      <c r="PCU21" s="28"/>
      <c r="PCV21" s="28"/>
      <c r="PCW21" s="28"/>
      <c r="PCX21" s="28"/>
      <c r="PCY21" s="28"/>
      <c r="PCZ21" s="28"/>
      <c r="PDA21" s="28"/>
      <c r="PDB21" s="28"/>
      <c r="PDC21" s="28"/>
      <c r="PDD21" s="28"/>
      <c r="PDE21" s="28"/>
      <c r="PDF21" s="28"/>
      <c r="PDG21" s="28"/>
      <c r="PDH21" s="28"/>
      <c r="PDI21" s="28"/>
      <c r="PDJ21" s="28"/>
      <c r="PDK21" s="28"/>
      <c r="PDL21" s="28"/>
      <c r="PDM21" s="28"/>
      <c r="PDN21" s="28"/>
      <c r="PDO21" s="28"/>
      <c r="PDP21" s="28"/>
      <c r="PDQ21" s="28"/>
      <c r="PDR21" s="28"/>
      <c r="PDS21" s="28"/>
      <c r="PDT21" s="28"/>
      <c r="PDU21" s="28"/>
      <c r="PDV21" s="28"/>
      <c r="PDW21" s="28"/>
      <c r="PDX21" s="28"/>
      <c r="PDY21" s="28"/>
      <c r="PDZ21" s="28"/>
      <c r="PEA21" s="28"/>
      <c r="PEB21" s="28"/>
      <c r="PEC21" s="28"/>
      <c r="PED21" s="28"/>
      <c r="PEE21" s="28"/>
      <c r="PEF21" s="28"/>
      <c r="PEG21" s="28"/>
      <c r="PEH21" s="28"/>
      <c r="PEI21" s="28"/>
      <c r="PEJ21" s="28"/>
      <c r="PEK21" s="28"/>
      <c r="PEL21" s="28"/>
      <c r="PEM21" s="28"/>
      <c r="PEN21" s="28"/>
      <c r="PEO21" s="28"/>
      <c r="PEP21" s="28"/>
      <c r="PEQ21" s="28"/>
      <c r="PER21" s="28"/>
      <c r="PES21" s="28"/>
      <c r="PET21" s="28"/>
      <c r="PEU21" s="28"/>
      <c r="PEV21" s="28"/>
      <c r="PEW21" s="28"/>
      <c r="PEX21" s="28"/>
      <c r="PEY21" s="28"/>
      <c r="PEZ21" s="28"/>
      <c r="PFA21" s="28"/>
      <c r="PFB21" s="28"/>
      <c r="PFC21" s="28"/>
      <c r="PFD21" s="28"/>
      <c r="PFE21" s="28"/>
      <c r="PFF21" s="28"/>
      <c r="PFG21" s="28"/>
      <c r="PFH21" s="28"/>
      <c r="PFI21" s="28"/>
      <c r="PFJ21" s="28"/>
      <c r="PFK21" s="28"/>
      <c r="PFL21" s="28"/>
      <c r="PFM21" s="28"/>
      <c r="PFN21" s="28"/>
      <c r="PFO21" s="28"/>
      <c r="PFP21" s="28"/>
      <c r="PFQ21" s="28"/>
      <c r="PFR21" s="28"/>
      <c r="PFS21" s="28"/>
      <c r="PFT21" s="28"/>
      <c r="PFU21" s="28"/>
      <c r="PFV21" s="28"/>
      <c r="PFW21" s="28"/>
      <c r="PFX21" s="28"/>
      <c r="PFY21" s="28"/>
      <c r="PFZ21" s="28"/>
      <c r="PGA21" s="28"/>
      <c r="PGB21" s="28"/>
      <c r="PGC21" s="28"/>
      <c r="PGD21" s="28"/>
      <c r="PGE21" s="28"/>
      <c r="PGF21" s="28"/>
      <c r="PGG21" s="28"/>
      <c r="PGH21" s="28"/>
      <c r="PGI21" s="28"/>
      <c r="PGJ21" s="28"/>
      <c r="PGK21" s="28"/>
      <c r="PGL21" s="28"/>
      <c r="PGM21" s="28"/>
      <c r="PGN21" s="28"/>
      <c r="PGO21" s="28"/>
      <c r="PGP21" s="28"/>
      <c r="PGQ21" s="28"/>
      <c r="PGR21" s="28"/>
      <c r="PGS21" s="28"/>
      <c r="PGT21" s="28"/>
      <c r="PGU21" s="28"/>
      <c r="PGV21" s="28"/>
      <c r="PGW21" s="28"/>
      <c r="PGX21" s="28"/>
      <c r="PGY21" s="28"/>
      <c r="PGZ21" s="28"/>
      <c r="PHA21" s="28"/>
      <c r="PHB21" s="28"/>
      <c r="PHC21" s="28"/>
      <c r="PHD21" s="28"/>
      <c r="PHE21" s="28"/>
      <c r="PHF21" s="28"/>
      <c r="PHG21" s="28"/>
      <c r="PHH21" s="28"/>
      <c r="PHI21" s="28"/>
      <c r="PHJ21" s="28"/>
      <c r="PHK21" s="28"/>
      <c r="PHL21" s="28"/>
      <c r="PHM21" s="28"/>
      <c r="PHN21" s="28"/>
      <c r="PHO21" s="28"/>
      <c r="PHP21" s="28"/>
      <c r="PHQ21" s="28"/>
      <c r="PHR21" s="28"/>
      <c r="PHS21" s="28"/>
      <c r="PHT21" s="28"/>
      <c r="PHU21" s="28"/>
      <c r="PHV21" s="28"/>
      <c r="PHW21" s="28"/>
      <c r="PHX21" s="28"/>
      <c r="PHY21" s="28"/>
      <c r="PHZ21" s="28"/>
      <c r="PIA21" s="28"/>
      <c r="PIB21" s="28"/>
      <c r="PIC21" s="28"/>
      <c r="PID21" s="28"/>
      <c r="PIE21" s="28"/>
      <c r="PIF21" s="28"/>
      <c r="PIG21" s="28"/>
      <c r="PIH21" s="28"/>
      <c r="PII21" s="28"/>
      <c r="PIJ21" s="28"/>
      <c r="PIK21" s="28"/>
      <c r="PIL21" s="28"/>
      <c r="PIM21" s="28"/>
      <c r="PIN21" s="28"/>
      <c r="PIO21" s="28"/>
      <c r="PIP21" s="28"/>
      <c r="PIQ21" s="28"/>
      <c r="PIR21" s="28"/>
      <c r="PIS21" s="28"/>
      <c r="PIT21" s="28"/>
      <c r="PIU21" s="28"/>
      <c r="PIV21" s="28"/>
      <c r="PIW21" s="28"/>
      <c r="PIX21" s="28"/>
      <c r="PIY21" s="28"/>
      <c r="PIZ21" s="28"/>
      <c r="PJA21" s="28"/>
      <c r="PJB21" s="28"/>
      <c r="PJC21" s="28"/>
      <c r="PJD21" s="28"/>
      <c r="PJE21" s="28"/>
      <c r="PJF21" s="28"/>
      <c r="PJG21" s="28"/>
      <c r="PJH21" s="28"/>
      <c r="PJI21" s="28"/>
      <c r="PJJ21" s="28"/>
      <c r="PJK21" s="28"/>
      <c r="PJL21" s="28"/>
      <c r="PJM21" s="28"/>
      <c r="PJN21" s="28"/>
      <c r="PJO21" s="28"/>
      <c r="PJP21" s="28"/>
      <c r="PJQ21" s="28"/>
      <c r="PJR21" s="28"/>
      <c r="PJS21" s="28"/>
      <c r="PJT21" s="28"/>
      <c r="PJU21" s="28"/>
      <c r="PJV21" s="28"/>
      <c r="PJW21" s="28"/>
      <c r="PJX21" s="28"/>
      <c r="PJY21" s="28"/>
      <c r="PJZ21" s="28"/>
      <c r="PKA21" s="28"/>
      <c r="PKB21" s="28"/>
      <c r="PKC21" s="28"/>
      <c r="PKD21" s="28"/>
      <c r="PKE21" s="28"/>
      <c r="PKF21" s="28"/>
      <c r="PKG21" s="28"/>
      <c r="PKH21" s="28"/>
      <c r="PKI21" s="28"/>
      <c r="PKJ21" s="28"/>
      <c r="PKK21" s="28"/>
      <c r="PKL21" s="28"/>
      <c r="PKM21" s="28"/>
      <c r="PKN21" s="28"/>
      <c r="PKO21" s="28"/>
      <c r="PKP21" s="28"/>
      <c r="PKQ21" s="28"/>
      <c r="PKR21" s="28"/>
      <c r="PKS21" s="28"/>
      <c r="PKT21" s="28"/>
      <c r="PKU21" s="28"/>
      <c r="PKV21" s="28"/>
      <c r="PKW21" s="28"/>
      <c r="PKX21" s="28"/>
      <c r="PKY21" s="28"/>
      <c r="PKZ21" s="28"/>
      <c r="PLA21" s="28"/>
      <c r="PLB21" s="28"/>
      <c r="PLC21" s="28"/>
      <c r="PLD21" s="28"/>
      <c r="PLE21" s="28"/>
      <c r="PLF21" s="28"/>
      <c r="PLG21" s="28"/>
      <c r="PLH21" s="28"/>
      <c r="PLI21" s="28"/>
      <c r="PLJ21" s="28"/>
      <c r="PLK21" s="28"/>
      <c r="PLL21" s="28"/>
      <c r="PLM21" s="28"/>
      <c r="PLN21" s="28"/>
      <c r="PLO21" s="28"/>
      <c r="PLP21" s="28"/>
      <c r="PLQ21" s="28"/>
      <c r="PLR21" s="28"/>
      <c r="PLS21" s="28"/>
      <c r="PLT21" s="28"/>
      <c r="PLU21" s="28"/>
      <c r="PLV21" s="28"/>
      <c r="PLW21" s="28"/>
      <c r="PLX21" s="28"/>
      <c r="PLY21" s="28"/>
      <c r="PLZ21" s="28"/>
      <c r="PMA21" s="28"/>
      <c r="PMB21" s="28"/>
      <c r="PMC21" s="28"/>
      <c r="PMD21" s="28"/>
      <c r="PME21" s="28"/>
      <c r="PMF21" s="28"/>
      <c r="PMG21" s="28"/>
      <c r="PMH21" s="28"/>
      <c r="PMI21" s="28"/>
      <c r="PMJ21" s="28"/>
      <c r="PMK21" s="28"/>
      <c r="PML21" s="28"/>
      <c r="PMM21" s="28"/>
      <c r="PMN21" s="28"/>
      <c r="PMO21" s="28"/>
      <c r="PMP21" s="28"/>
      <c r="PMQ21" s="28"/>
      <c r="PMR21" s="28"/>
      <c r="PMS21" s="28"/>
      <c r="PMT21" s="28"/>
      <c r="PMU21" s="28"/>
      <c r="PMV21" s="28"/>
      <c r="PMW21" s="28"/>
      <c r="PMX21" s="28"/>
      <c r="PMY21" s="28"/>
      <c r="PMZ21" s="28"/>
      <c r="PNA21" s="28"/>
      <c r="PNB21" s="28"/>
      <c r="PNC21" s="28"/>
      <c r="PND21" s="28"/>
      <c r="PNE21" s="28"/>
      <c r="PNF21" s="28"/>
      <c r="PNG21" s="28"/>
      <c r="PNH21" s="28"/>
      <c r="PNI21" s="28"/>
      <c r="PNJ21" s="28"/>
      <c r="PNK21" s="28"/>
      <c r="PNL21" s="28"/>
      <c r="PNM21" s="28"/>
      <c r="PNN21" s="28"/>
      <c r="PNO21" s="28"/>
      <c r="PNP21" s="28"/>
      <c r="PNQ21" s="28"/>
      <c r="PNR21" s="28"/>
      <c r="PNS21" s="28"/>
      <c r="PNT21" s="28"/>
      <c r="PNU21" s="28"/>
      <c r="PNV21" s="28"/>
      <c r="PNW21" s="28"/>
      <c r="PNX21" s="28"/>
      <c r="PNY21" s="28"/>
      <c r="PNZ21" s="28"/>
      <c r="POA21" s="28"/>
      <c r="POB21" s="28"/>
      <c r="POC21" s="28"/>
      <c r="POD21" s="28"/>
      <c r="POE21" s="28"/>
      <c r="POF21" s="28"/>
      <c r="POG21" s="28"/>
      <c r="POH21" s="28"/>
      <c r="POI21" s="28"/>
      <c r="POJ21" s="28"/>
      <c r="POK21" s="28"/>
      <c r="POL21" s="28"/>
      <c r="POM21" s="28"/>
      <c r="PON21" s="28"/>
      <c r="POO21" s="28"/>
      <c r="POP21" s="28"/>
      <c r="POQ21" s="28"/>
      <c r="POR21" s="28"/>
      <c r="POS21" s="28"/>
      <c r="POT21" s="28"/>
      <c r="POU21" s="28"/>
      <c r="POV21" s="28"/>
      <c r="POW21" s="28"/>
      <c r="POX21" s="28"/>
      <c r="POY21" s="28"/>
      <c r="POZ21" s="28"/>
      <c r="PPA21" s="28"/>
      <c r="PPB21" s="28"/>
      <c r="PPC21" s="28"/>
      <c r="PPD21" s="28"/>
      <c r="PPE21" s="28"/>
      <c r="PPF21" s="28"/>
      <c r="PPG21" s="28"/>
      <c r="PPH21" s="28"/>
      <c r="PPI21" s="28"/>
      <c r="PPJ21" s="28"/>
      <c r="PPK21" s="28"/>
      <c r="PPL21" s="28"/>
      <c r="PPM21" s="28"/>
      <c r="PPN21" s="28"/>
      <c r="PPO21" s="28"/>
      <c r="PPP21" s="28"/>
      <c r="PPQ21" s="28"/>
      <c r="PPR21" s="28"/>
      <c r="PPS21" s="28"/>
      <c r="PPT21" s="28"/>
      <c r="PPU21" s="28"/>
      <c r="PPV21" s="28"/>
      <c r="PPW21" s="28"/>
      <c r="PPX21" s="28"/>
      <c r="PPY21" s="28"/>
      <c r="PPZ21" s="28"/>
      <c r="PQA21" s="28"/>
      <c r="PQB21" s="28"/>
      <c r="PQC21" s="28"/>
      <c r="PQD21" s="28"/>
      <c r="PQE21" s="28"/>
      <c r="PQF21" s="28"/>
      <c r="PQG21" s="28"/>
      <c r="PQH21" s="28"/>
      <c r="PQI21" s="28"/>
      <c r="PQJ21" s="28"/>
      <c r="PQK21" s="28"/>
      <c r="PQL21" s="28"/>
      <c r="PQM21" s="28"/>
      <c r="PQN21" s="28"/>
      <c r="PQO21" s="28"/>
      <c r="PQP21" s="28"/>
      <c r="PQQ21" s="28"/>
      <c r="PQR21" s="28"/>
      <c r="PQS21" s="28"/>
      <c r="PQT21" s="28"/>
      <c r="PQU21" s="28"/>
      <c r="PQV21" s="28"/>
      <c r="PQW21" s="28"/>
      <c r="PQX21" s="28"/>
      <c r="PQY21" s="28"/>
      <c r="PQZ21" s="28"/>
      <c r="PRA21" s="28"/>
      <c r="PRB21" s="28"/>
      <c r="PRC21" s="28"/>
      <c r="PRD21" s="28"/>
      <c r="PRE21" s="28"/>
      <c r="PRF21" s="28"/>
      <c r="PRG21" s="28"/>
      <c r="PRH21" s="28"/>
      <c r="PRI21" s="28"/>
      <c r="PRJ21" s="28"/>
      <c r="PRK21" s="28"/>
      <c r="PRL21" s="28"/>
      <c r="PRM21" s="28"/>
      <c r="PRN21" s="28"/>
      <c r="PRO21" s="28"/>
      <c r="PRP21" s="28"/>
      <c r="PRQ21" s="28"/>
      <c r="PRR21" s="28"/>
      <c r="PRS21" s="28"/>
      <c r="PRT21" s="28"/>
      <c r="PRU21" s="28"/>
      <c r="PRV21" s="28"/>
      <c r="PRW21" s="28"/>
      <c r="PRX21" s="28"/>
      <c r="PRY21" s="28"/>
      <c r="PRZ21" s="28"/>
      <c r="PSA21" s="28"/>
      <c r="PSB21" s="28"/>
      <c r="PSC21" s="28"/>
      <c r="PSD21" s="28"/>
      <c r="PSE21" s="28"/>
      <c r="PSF21" s="28"/>
      <c r="PSG21" s="28"/>
      <c r="PSH21" s="28"/>
      <c r="PSI21" s="28"/>
      <c r="PSJ21" s="28"/>
      <c r="PSK21" s="28"/>
      <c r="PSL21" s="28"/>
      <c r="PSM21" s="28"/>
      <c r="PSN21" s="28"/>
      <c r="PSO21" s="28"/>
      <c r="PSP21" s="28"/>
      <c r="PSQ21" s="28"/>
      <c r="PSR21" s="28"/>
      <c r="PSS21" s="28"/>
      <c r="PST21" s="28"/>
      <c r="PSU21" s="28"/>
      <c r="PSV21" s="28"/>
      <c r="PSW21" s="28"/>
      <c r="PSX21" s="28"/>
      <c r="PSY21" s="28"/>
      <c r="PSZ21" s="28"/>
      <c r="PTA21" s="28"/>
      <c r="PTB21" s="28"/>
      <c r="PTC21" s="28"/>
      <c r="PTD21" s="28"/>
      <c r="PTE21" s="28"/>
      <c r="PTF21" s="28"/>
      <c r="PTG21" s="28"/>
      <c r="PTH21" s="28"/>
      <c r="PTI21" s="28"/>
      <c r="PTJ21" s="28"/>
      <c r="PTK21" s="28"/>
      <c r="PTL21" s="28"/>
      <c r="PTM21" s="28"/>
      <c r="PTN21" s="28"/>
      <c r="PTO21" s="28"/>
      <c r="PTP21" s="28"/>
      <c r="PTQ21" s="28"/>
      <c r="PTR21" s="28"/>
      <c r="PTS21" s="28"/>
      <c r="PTT21" s="28"/>
      <c r="PTU21" s="28"/>
      <c r="PTV21" s="28"/>
      <c r="PTW21" s="28"/>
      <c r="PTX21" s="28"/>
      <c r="PTY21" s="28"/>
      <c r="PTZ21" s="28"/>
      <c r="PUA21" s="28"/>
      <c r="PUB21" s="28"/>
      <c r="PUC21" s="28"/>
      <c r="PUD21" s="28"/>
      <c r="PUE21" s="28"/>
      <c r="PUF21" s="28"/>
      <c r="PUG21" s="28"/>
      <c r="PUH21" s="28"/>
      <c r="PUI21" s="28"/>
      <c r="PUJ21" s="28"/>
      <c r="PUK21" s="28"/>
      <c r="PUL21" s="28"/>
      <c r="PUM21" s="28"/>
      <c r="PUN21" s="28"/>
      <c r="PUO21" s="28"/>
      <c r="PUP21" s="28"/>
      <c r="PUQ21" s="28"/>
      <c r="PUR21" s="28"/>
      <c r="PUS21" s="28"/>
      <c r="PUT21" s="28"/>
      <c r="PUU21" s="28"/>
      <c r="PUV21" s="28"/>
      <c r="PUW21" s="28"/>
      <c r="PUX21" s="28"/>
      <c r="PUY21" s="28"/>
      <c r="PUZ21" s="28"/>
      <c r="PVA21" s="28"/>
      <c r="PVB21" s="28"/>
      <c r="PVC21" s="28"/>
      <c r="PVD21" s="28"/>
      <c r="PVE21" s="28"/>
      <c r="PVF21" s="28"/>
      <c r="PVG21" s="28"/>
      <c r="PVH21" s="28"/>
      <c r="PVI21" s="28"/>
      <c r="PVJ21" s="28"/>
      <c r="PVK21" s="28"/>
      <c r="PVL21" s="28"/>
      <c r="PVM21" s="28"/>
      <c r="PVN21" s="28"/>
      <c r="PVO21" s="28"/>
      <c r="PVP21" s="28"/>
      <c r="PVQ21" s="28"/>
      <c r="PVR21" s="28"/>
      <c r="PVS21" s="28"/>
      <c r="PVT21" s="28"/>
      <c r="PVU21" s="28"/>
      <c r="PVV21" s="28"/>
      <c r="PVW21" s="28"/>
      <c r="PVX21" s="28"/>
      <c r="PVY21" s="28"/>
      <c r="PVZ21" s="28"/>
      <c r="PWA21" s="28"/>
      <c r="PWB21" s="28"/>
      <c r="PWC21" s="28"/>
      <c r="PWD21" s="28"/>
      <c r="PWE21" s="28"/>
      <c r="PWF21" s="28"/>
      <c r="PWG21" s="28"/>
      <c r="PWH21" s="28"/>
      <c r="PWI21" s="28"/>
      <c r="PWJ21" s="28"/>
      <c r="PWK21" s="28"/>
      <c r="PWL21" s="28"/>
      <c r="PWM21" s="28"/>
      <c r="PWN21" s="28"/>
      <c r="PWO21" s="28"/>
      <c r="PWP21" s="28"/>
      <c r="PWQ21" s="28"/>
      <c r="PWR21" s="28"/>
      <c r="PWS21" s="28"/>
      <c r="PWT21" s="28"/>
      <c r="PWU21" s="28"/>
      <c r="PWV21" s="28"/>
      <c r="PWW21" s="28"/>
      <c r="PWX21" s="28"/>
      <c r="PWY21" s="28"/>
      <c r="PWZ21" s="28"/>
      <c r="PXA21" s="28"/>
      <c r="PXB21" s="28"/>
      <c r="PXC21" s="28"/>
      <c r="PXD21" s="28"/>
      <c r="PXE21" s="28"/>
      <c r="PXF21" s="28"/>
      <c r="PXG21" s="28"/>
      <c r="PXH21" s="28"/>
      <c r="PXI21" s="28"/>
      <c r="PXJ21" s="28"/>
      <c r="PXK21" s="28"/>
      <c r="PXL21" s="28"/>
      <c r="PXM21" s="28"/>
      <c r="PXN21" s="28"/>
      <c r="PXO21" s="28"/>
      <c r="PXP21" s="28"/>
      <c r="PXQ21" s="28"/>
      <c r="PXR21" s="28"/>
      <c r="PXS21" s="28"/>
      <c r="PXT21" s="28"/>
      <c r="PXU21" s="28"/>
      <c r="PXV21" s="28"/>
      <c r="PXW21" s="28"/>
      <c r="PXX21" s="28"/>
      <c r="PXY21" s="28"/>
      <c r="PXZ21" s="28"/>
      <c r="PYA21" s="28"/>
      <c r="PYB21" s="28"/>
      <c r="PYC21" s="28"/>
      <c r="PYD21" s="28"/>
      <c r="PYE21" s="28"/>
      <c r="PYF21" s="28"/>
      <c r="PYG21" s="28"/>
      <c r="PYH21" s="28"/>
      <c r="PYI21" s="28"/>
      <c r="PYJ21" s="28"/>
      <c r="PYK21" s="28"/>
      <c r="PYL21" s="28"/>
      <c r="PYM21" s="28"/>
      <c r="PYN21" s="28"/>
      <c r="PYO21" s="28"/>
      <c r="PYP21" s="28"/>
      <c r="PYQ21" s="28"/>
      <c r="PYR21" s="28"/>
      <c r="PYS21" s="28"/>
      <c r="PYT21" s="28"/>
      <c r="PYU21" s="28"/>
      <c r="PYV21" s="28"/>
      <c r="PYW21" s="28"/>
      <c r="PYX21" s="28"/>
      <c r="PYY21" s="28"/>
      <c r="PYZ21" s="28"/>
      <c r="PZA21" s="28"/>
      <c r="PZB21" s="28"/>
      <c r="PZC21" s="28"/>
      <c r="PZD21" s="28"/>
      <c r="PZE21" s="28"/>
      <c r="PZF21" s="28"/>
      <c r="PZG21" s="28"/>
      <c r="PZH21" s="28"/>
      <c r="PZI21" s="28"/>
      <c r="PZJ21" s="28"/>
      <c r="PZK21" s="28"/>
      <c r="PZL21" s="28"/>
      <c r="PZM21" s="28"/>
      <c r="PZN21" s="28"/>
      <c r="PZO21" s="28"/>
      <c r="PZP21" s="28"/>
      <c r="PZQ21" s="28"/>
      <c r="PZR21" s="28"/>
      <c r="PZS21" s="28"/>
      <c r="PZT21" s="28"/>
      <c r="PZU21" s="28"/>
      <c r="PZV21" s="28"/>
      <c r="PZW21" s="28"/>
      <c r="PZX21" s="28"/>
      <c r="PZY21" s="28"/>
      <c r="PZZ21" s="28"/>
      <c r="QAA21" s="28"/>
      <c r="QAB21" s="28"/>
      <c r="QAC21" s="28"/>
      <c r="QAD21" s="28"/>
      <c r="QAE21" s="28"/>
      <c r="QAF21" s="28"/>
      <c r="QAG21" s="28"/>
      <c r="QAH21" s="28"/>
      <c r="QAI21" s="28"/>
      <c r="QAJ21" s="28"/>
      <c r="QAK21" s="28"/>
      <c r="QAL21" s="28"/>
      <c r="QAM21" s="28"/>
      <c r="QAN21" s="28"/>
      <c r="QAO21" s="28"/>
      <c r="QAP21" s="28"/>
      <c r="QAQ21" s="28"/>
      <c r="QAR21" s="28"/>
      <c r="QAS21" s="28"/>
      <c r="QAT21" s="28"/>
      <c r="QAU21" s="28"/>
      <c r="QAV21" s="28"/>
      <c r="QAW21" s="28"/>
      <c r="QAX21" s="28"/>
      <c r="QAY21" s="28"/>
      <c r="QAZ21" s="28"/>
      <c r="QBA21" s="28"/>
      <c r="QBB21" s="28"/>
      <c r="QBC21" s="28"/>
      <c r="QBD21" s="28"/>
      <c r="QBE21" s="28"/>
      <c r="QBF21" s="28"/>
      <c r="QBG21" s="28"/>
      <c r="QBH21" s="28"/>
      <c r="QBI21" s="28"/>
      <c r="QBJ21" s="28"/>
      <c r="QBK21" s="28"/>
      <c r="QBL21" s="28"/>
      <c r="QBM21" s="28"/>
      <c r="QBN21" s="28"/>
      <c r="QBO21" s="28"/>
      <c r="QBP21" s="28"/>
      <c r="QBQ21" s="28"/>
      <c r="QBR21" s="28"/>
      <c r="QBS21" s="28"/>
      <c r="QBT21" s="28"/>
      <c r="QBU21" s="28"/>
      <c r="QBV21" s="28"/>
      <c r="QBW21" s="28"/>
      <c r="QBX21" s="28"/>
      <c r="QBY21" s="28"/>
      <c r="QBZ21" s="28"/>
      <c r="QCA21" s="28"/>
      <c r="QCB21" s="28"/>
      <c r="QCC21" s="28"/>
      <c r="QCD21" s="28"/>
      <c r="QCE21" s="28"/>
      <c r="QCF21" s="28"/>
      <c r="QCG21" s="28"/>
      <c r="QCH21" s="28"/>
      <c r="QCI21" s="28"/>
      <c r="QCJ21" s="28"/>
      <c r="QCK21" s="28"/>
      <c r="QCL21" s="28"/>
      <c r="QCM21" s="28"/>
      <c r="QCN21" s="28"/>
      <c r="QCO21" s="28"/>
      <c r="QCP21" s="28"/>
      <c r="QCQ21" s="28"/>
      <c r="QCR21" s="28"/>
      <c r="QCS21" s="28"/>
      <c r="QCT21" s="28"/>
      <c r="QCU21" s="28"/>
      <c r="QCV21" s="28"/>
      <c r="QCW21" s="28"/>
      <c r="QCX21" s="28"/>
      <c r="QCY21" s="28"/>
      <c r="QCZ21" s="28"/>
      <c r="QDA21" s="28"/>
      <c r="QDB21" s="28"/>
      <c r="QDC21" s="28"/>
      <c r="QDD21" s="28"/>
      <c r="QDE21" s="28"/>
      <c r="QDF21" s="28"/>
      <c r="QDG21" s="28"/>
      <c r="QDH21" s="28"/>
      <c r="QDI21" s="28"/>
      <c r="QDJ21" s="28"/>
      <c r="QDK21" s="28"/>
      <c r="QDL21" s="28"/>
      <c r="QDM21" s="28"/>
      <c r="QDN21" s="28"/>
      <c r="QDO21" s="28"/>
      <c r="QDP21" s="28"/>
      <c r="QDQ21" s="28"/>
      <c r="QDR21" s="28"/>
      <c r="QDS21" s="28"/>
      <c r="QDT21" s="28"/>
      <c r="QDU21" s="28"/>
      <c r="QDV21" s="28"/>
      <c r="QDW21" s="28"/>
      <c r="QDX21" s="28"/>
      <c r="QDY21" s="28"/>
      <c r="QDZ21" s="28"/>
      <c r="QEA21" s="28"/>
      <c r="QEB21" s="28"/>
      <c r="QEC21" s="28"/>
      <c r="QED21" s="28"/>
      <c r="QEE21" s="28"/>
      <c r="QEF21" s="28"/>
      <c r="QEG21" s="28"/>
      <c r="QEH21" s="28"/>
      <c r="QEI21" s="28"/>
      <c r="QEJ21" s="28"/>
      <c r="QEK21" s="28"/>
      <c r="QEL21" s="28"/>
      <c r="QEM21" s="28"/>
      <c r="QEN21" s="28"/>
      <c r="QEO21" s="28"/>
      <c r="QEP21" s="28"/>
      <c r="QEQ21" s="28"/>
      <c r="QER21" s="28"/>
      <c r="QES21" s="28"/>
      <c r="QET21" s="28"/>
      <c r="QEU21" s="28"/>
      <c r="QEV21" s="28"/>
      <c r="QEW21" s="28"/>
      <c r="QEX21" s="28"/>
      <c r="QEY21" s="28"/>
      <c r="QEZ21" s="28"/>
      <c r="QFA21" s="28"/>
      <c r="QFB21" s="28"/>
      <c r="QFC21" s="28"/>
      <c r="QFD21" s="28"/>
      <c r="QFE21" s="28"/>
      <c r="QFF21" s="28"/>
      <c r="QFG21" s="28"/>
      <c r="QFH21" s="28"/>
      <c r="QFI21" s="28"/>
      <c r="QFJ21" s="28"/>
      <c r="QFK21" s="28"/>
      <c r="QFL21" s="28"/>
      <c r="QFM21" s="28"/>
      <c r="QFN21" s="28"/>
      <c r="QFO21" s="28"/>
      <c r="QFP21" s="28"/>
      <c r="QFQ21" s="28"/>
      <c r="QFR21" s="28"/>
      <c r="QFS21" s="28"/>
      <c r="QFT21" s="28"/>
      <c r="QFU21" s="28"/>
      <c r="QFV21" s="28"/>
      <c r="QFW21" s="28"/>
      <c r="QFX21" s="28"/>
      <c r="QFY21" s="28"/>
      <c r="QFZ21" s="28"/>
      <c r="QGA21" s="28"/>
      <c r="QGB21" s="28"/>
      <c r="QGC21" s="28"/>
      <c r="QGD21" s="28"/>
      <c r="QGE21" s="28"/>
      <c r="QGF21" s="28"/>
      <c r="QGG21" s="28"/>
      <c r="QGH21" s="28"/>
      <c r="QGI21" s="28"/>
      <c r="QGJ21" s="28"/>
      <c r="QGK21" s="28"/>
      <c r="QGL21" s="28"/>
      <c r="QGM21" s="28"/>
      <c r="QGN21" s="28"/>
      <c r="QGO21" s="28"/>
      <c r="QGP21" s="28"/>
      <c r="QGQ21" s="28"/>
      <c r="QGR21" s="28"/>
      <c r="QGS21" s="28"/>
      <c r="QGT21" s="28"/>
      <c r="QGU21" s="28"/>
      <c r="QGV21" s="28"/>
      <c r="QGW21" s="28"/>
      <c r="QGX21" s="28"/>
      <c r="QGY21" s="28"/>
      <c r="QGZ21" s="28"/>
      <c r="QHA21" s="28"/>
      <c r="QHB21" s="28"/>
      <c r="QHC21" s="28"/>
      <c r="QHD21" s="28"/>
      <c r="QHE21" s="28"/>
      <c r="QHF21" s="28"/>
      <c r="QHG21" s="28"/>
      <c r="QHH21" s="28"/>
      <c r="QHI21" s="28"/>
      <c r="QHJ21" s="28"/>
      <c r="QHK21" s="28"/>
      <c r="QHL21" s="28"/>
      <c r="QHM21" s="28"/>
      <c r="QHN21" s="28"/>
      <c r="QHO21" s="28"/>
      <c r="QHP21" s="28"/>
      <c r="QHQ21" s="28"/>
      <c r="QHR21" s="28"/>
      <c r="QHS21" s="28"/>
      <c r="QHT21" s="28"/>
      <c r="QHU21" s="28"/>
      <c r="QHV21" s="28"/>
      <c r="QHW21" s="28"/>
      <c r="QHX21" s="28"/>
      <c r="QHY21" s="28"/>
      <c r="QHZ21" s="28"/>
      <c r="QIA21" s="28"/>
      <c r="QIB21" s="28"/>
      <c r="QIC21" s="28"/>
      <c r="QID21" s="28"/>
      <c r="QIE21" s="28"/>
      <c r="QIF21" s="28"/>
      <c r="QIG21" s="28"/>
      <c r="QIH21" s="28"/>
      <c r="QII21" s="28"/>
      <c r="QIJ21" s="28"/>
      <c r="QIK21" s="28"/>
      <c r="QIL21" s="28"/>
      <c r="QIM21" s="28"/>
      <c r="QIN21" s="28"/>
      <c r="QIO21" s="28"/>
      <c r="QIP21" s="28"/>
      <c r="QIQ21" s="28"/>
      <c r="QIR21" s="28"/>
      <c r="QIS21" s="28"/>
      <c r="QIT21" s="28"/>
      <c r="QIU21" s="28"/>
      <c r="QIV21" s="28"/>
      <c r="QIW21" s="28"/>
      <c r="QIX21" s="28"/>
      <c r="QIY21" s="28"/>
      <c r="QIZ21" s="28"/>
      <c r="QJA21" s="28"/>
      <c r="QJB21" s="28"/>
      <c r="QJC21" s="28"/>
      <c r="QJD21" s="28"/>
      <c r="QJE21" s="28"/>
      <c r="QJF21" s="28"/>
      <c r="QJG21" s="28"/>
      <c r="QJH21" s="28"/>
      <c r="QJI21" s="28"/>
      <c r="QJJ21" s="28"/>
      <c r="QJK21" s="28"/>
      <c r="QJL21" s="28"/>
      <c r="QJM21" s="28"/>
      <c r="QJN21" s="28"/>
      <c r="QJO21" s="28"/>
      <c r="QJP21" s="28"/>
      <c r="QJQ21" s="28"/>
      <c r="QJR21" s="28"/>
      <c r="QJS21" s="28"/>
      <c r="QJT21" s="28"/>
      <c r="QJU21" s="28"/>
      <c r="QJV21" s="28"/>
      <c r="QJW21" s="28"/>
      <c r="QJX21" s="28"/>
      <c r="QJY21" s="28"/>
      <c r="QJZ21" s="28"/>
      <c r="QKA21" s="28"/>
      <c r="QKB21" s="28"/>
      <c r="QKC21" s="28"/>
      <c r="QKD21" s="28"/>
      <c r="QKE21" s="28"/>
      <c r="QKF21" s="28"/>
      <c r="QKG21" s="28"/>
      <c r="QKH21" s="28"/>
      <c r="QKI21" s="28"/>
      <c r="QKJ21" s="28"/>
      <c r="QKK21" s="28"/>
      <c r="QKL21" s="28"/>
      <c r="QKM21" s="28"/>
      <c r="QKN21" s="28"/>
      <c r="QKO21" s="28"/>
      <c r="QKP21" s="28"/>
      <c r="QKQ21" s="28"/>
      <c r="QKR21" s="28"/>
      <c r="QKS21" s="28"/>
      <c r="QKT21" s="28"/>
      <c r="QKU21" s="28"/>
      <c r="QKV21" s="28"/>
      <c r="QKW21" s="28"/>
      <c r="QKX21" s="28"/>
      <c r="QKY21" s="28"/>
      <c r="QKZ21" s="28"/>
      <c r="QLA21" s="28"/>
      <c r="QLB21" s="28"/>
      <c r="QLC21" s="28"/>
      <c r="QLD21" s="28"/>
      <c r="QLE21" s="28"/>
      <c r="QLF21" s="28"/>
      <c r="QLG21" s="28"/>
      <c r="QLH21" s="28"/>
      <c r="QLI21" s="28"/>
      <c r="QLJ21" s="28"/>
      <c r="QLK21" s="28"/>
      <c r="QLL21" s="28"/>
      <c r="QLM21" s="28"/>
      <c r="QLN21" s="28"/>
      <c r="QLO21" s="28"/>
      <c r="QLP21" s="28"/>
      <c r="QLQ21" s="28"/>
      <c r="QLR21" s="28"/>
      <c r="QLS21" s="28"/>
      <c r="QLT21" s="28"/>
      <c r="QLU21" s="28"/>
      <c r="QLV21" s="28"/>
      <c r="QLW21" s="28"/>
      <c r="QLX21" s="28"/>
      <c r="QLY21" s="28"/>
      <c r="QLZ21" s="28"/>
      <c r="QMA21" s="28"/>
      <c r="QMB21" s="28"/>
      <c r="QMC21" s="28"/>
      <c r="QMD21" s="28"/>
      <c r="QME21" s="28"/>
      <c r="QMF21" s="28"/>
      <c r="QMG21" s="28"/>
      <c r="QMH21" s="28"/>
      <c r="QMI21" s="28"/>
      <c r="QMJ21" s="28"/>
      <c r="QMK21" s="28"/>
      <c r="QML21" s="28"/>
      <c r="QMM21" s="28"/>
      <c r="QMN21" s="28"/>
      <c r="QMO21" s="28"/>
      <c r="QMP21" s="28"/>
      <c r="QMQ21" s="28"/>
      <c r="QMR21" s="28"/>
      <c r="QMS21" s="28"/>
      <c r="QMT21" s="28"/>
      <c r="QMU21" s="28"/>
      <c r="QMV21" s="28"/>
      <c r="QMW21" s="28"/>
      <c r="QMX21" s="28"/>
      <c r="QMY21" s="28"/>
      <c r="QMZ21" s="28"/>
      <c r="QNA21" s="28"/>
      <c r="QNB21" s="28"/>
      <c r="QNC21" s="28"/>
      <c r="QND21" s="28"/>
      <c r="QNE21" s="28"/>
      <c r="QNF21" s="28"/>
      <c r="QNG21" s="28"/>
      <c r="QNH21" s="28"/>
      <c r="QNI21" s="28"/>
      <c r="QNJ21" s="28"/>
      <c r="QNK21" s="28"/>
      <c r="QNL21" s="28"/>
      <c r="QNM21" s="28"/>
      <c r="QNN21" s="28"/>
      <c r="QNO21" s="28"/>
      <c r="QNP21" s="28"/>
      <c r="QNQ21" s="28"/>
      <c r="QNR21" s="28"/>
      <c r="QNS21" s="28"/>
      <c r="QNT21" s="28"/>
      <c r="QNU21" s="28"/>
      <c r="QNV21" s="28"/>
      <c r="QNW21" s="28"/>
      <c r="QNX21" s="28"/>
      <c r="QNY21" s="28"/>
      <c r="QNZ21" s="28"/>
      <c r="QOA21" s="28"/>
      <c r="QOB21" s="28"/>
      <c r="QOC21" s="28"/>
      <c r="QOD21" s="28"/>
      <c r="QOE21" s="28"/>
      <c r="QOF21" s="28"/>
      <c r="QOG21" s="28"/>
      <c r="QOH21" s="28"/>
      <c r="QOI21" s="28"/>
      <c r="QOJ21" s="28"/>
      <c r="QOK21" s="28"/>
      <c r="QOL21" s="28"/>
      <c r="QOM21" s="28"/>
      <c r="QON21" s="28"/>
      <c r="QOO21" s="28"/>
      <c r="QOP21" s="28"/>
      <c r="QOQ21" s="28"/>
      <c r="QOR21" s="28"/>
      <c r="QOS21" s="28"/>
      <c r="QOT21" s="28"/>
      <c r="QOU21" s="28"/>
      <c r="QOV21" s="28"/>
      <c r="QOW21" s="28"/>
      <c r="QOX21" s="28"/>
      <c r="QOY21" s="28"/>
      <c r="QOZ21" s="28"/>
      <c r="QPA21" s="28"/>
      <c r="QPB21" s="28"/>
      <c r="QPC21" s="28"/>
      <c r="QPD21" s="28"/>
      <c r="QPE21" s="28"/>
      <c r="QPF21" s="28"/>
      <c r="QPG21" s="28"/>
      <c r="QPH21" s="28"/>
      <c r="QPI21" s="28"/>
      <c r="QPJ21" s="28"/>
      <c r="QPK21" s="28"/>
      <c r="QPL21" s="28"/>
      <c r="QPM21" s="28"/>
      <c r="QPN21" s="28"/>
      <c r="QPO21" s="28"/>
      <c r="QPP21" s="28"/>
      <c r="QPQ21" s="28"/>
      <c r="QPR21" s="28"/>
      <c r="QPS21" s="28"/>
      <c r="QPT21" s="28"/>
      <c r="QPU21" s="28"/>
      <c r="QPV21" s="28"/>
      <c r="QPW21" s="28"/>
      <c r="QPX21" s="28"/>
      <c r="QPY21" s="28"/>
      <c r="QPZ21" s="28"/>
      <c r="QQA21" s="28"/>
      <c r="QQB21" s="28"/>
      <c r="QQC21" s="28"/>
      <c r="QQD21" s="28"/>
      <c r="QQE21" s="28"/>
      <c r="QQF21" s="28"/>
      <c r="QQG21" s="28"/>
      <c r="QQH21" s="28"/>
      <c r="QQI21" s="28"/>
      <c r="QQJ21" s="28"/>
      <c r="QQK21" s="28"/>
      <c r="QQL21" s="28"/>
      <c r="QQM21" s="28"/>
      <c r="QQN21" s="28"/>
      <c r="QQO21" s="28"/>
      <c r="QQP21" s="28"/>
      <c r="QQQ21" s="28"/>
      <c r="QQR21" s="28"/>
      <c r="QQS21" s="28"/>
      <c r="QQT21" s="28"/>
      <c r="QQU21" s="28"/>
      <c r="QQV21" s="28"/>
      <c r="QQW21" s="28"/>
      <c r="QQX21" s="28"/>
      <c r="QQY21" s="28"/>
      <c r="QQZ21" s="28"/>
      <c r="QRA21" s="28"/>
      <c r="QRB21" s="28"/>
      <c r="QRC21" s="28"/>
      <c r="QRD21" s="28"/>
      <c r="QRE21" s="28"/>
      <c r="QRF21" s="28"/>
      <c r="QRG21" s="28"/>
      <c r="QRH21" s="28"/>
      <c r="QRI21" s="28"/>
      <c r="QRJ21" s="28"/>
      <c r="QRK21" s="28"/>
      <c r="QRL21" s="28"/>
      <c r="QRM21" s="28"/>
      <c r="QRN21" s="28"/>
      <c r="QRO21" s="28"/>
      <c r="QRP21" s="28"/>
      <c r="QRQ21" s="28"/>
      <c r="QRR21" s="28"/>
      <c r="QRS21" s="28"/>
      <c r="QRT21" s="28"/>
      <c r="QRU21" s="28"/>
      <c r="QRV21" s="28"/>
      <c r="QRW21" s="28"/>
      <c r="QRX21" s="28"/>
      <c r="QRY21" s="28"/>
      <c r="QRZ21" s="28"/>
      <c r="QSA21" s="28"/>
      <c r="QSB21" s="28"/>
      <c r="QSC21" s="28"/>
      <c r="QSD21" s="28"/>
      <c r="QSE21" s="28"/>
      <c r="QSF21" s="28"/>
      <c r="QSG21" s="28"/>
      <c r="QSH21" s="28"/>
      <c r="QSI21" s="28"/>
      <c r="QSJ21" s="28"/>
      <c r="QSK21" s="28"/>
      <c r="QSL21" s="28"/>
      <c r="QSM21" s="28"/>
      <c r="QSN21" s="28"/>
      <c r="QSO21" s="28"/>
      <c r="QSP21" s="28"/>
      <c r="QSQ21" s="28"/>
      <c r="QSR21" s="28"/>
      <c r="QSS21" s="28"/>
      <c r="QST21" s="28"/>
      <c r="QSU21" s="28"/>
      <c r="QSV21" s="28"/>
      <c r="QSW21" s="28"/>
      <c r="QSX21" s="28"/>
      <c r="QSY21" s="28"/>
      <c r="QSZ21" s="28"/>
      <c r="QTA21" s="28"/>
      <c r="QTB21" s="28"/>
      <c r="QTC21" s="28"/>
      <c r="QTD21" s="28"/>
      <c r="QTE21" s="28"/>
      <c r="QTF21" s="28"/>
      <c r="QTG21" s="28"/>
      <c r="QTH21" s="28"/>
      <c r="QTI21" s="28"/>
      <c r="QTJ21" s="28"/>
      <c r="QTK21" s="28"/>
      <c r="QTL21" s="28"/>
      <c r="QTM21" s="28"/>
      <c r="QTN21" s="28"/>
      <c r="QTO21" s="28"/>
      <c r="QTP21" s="28"/>
      <c r="QTQ21" s="28"/>
      <c r="QTR21" s="28"/>
      <c r="QTS21" s="28"/>
      <c r="QTT21" s="28"/>
      <c r="QTU21" s="28"/>
      <c r="QTV21" s="28"/>
      <c r="QTW21" s="28"/>
      <c r="QTX21" s="28"/>
      <c r="QTY21" s="28"/>
      <c r="QTZ21" s="28"/>
      <c r="QUA21" s="28"/>
      <c r="QUB21" s="28"/>
      <c r="QUC21" s="28"/>
      <c r="QUD21" s="28"/>
      <c r="QUE21" s="28"/>
      <c r="QUF21" s="28"/>
      <c r="QUG21" s="28"/>
      <c r="QUH21" s="28"/>
      <c r="QUI21" s="28"/>
      <c r="QUJ21" s="28"/>
      <c r="QUK21" s="28"/>
      <c r="QUL21" s="28"/>
      <c r="QUM21" s="28"/>
      <c r="QUN21" s="28"/>
      <c r="QUO21" s="28"/>
      <c r="QUP21" s="28"/>
      <c r="QUQ21" s="28"/>
      <c r="QUR21" s="28"/>
      <c r="QUS21" s="28"/>
      <c r="QUT21" s="28"/>
      <c r="QUU21" s="28"/>
      <c r="QUV21" s="28"/>
      <c r="QUW21" s="28"/>
      <c r="QUX21" s="28"/>
      <c r="QUY21" s="28"/>
      <c r="QUZ21" s="28"/>
      <c r="QVA21" s="28"/>
      <c r="QVB21" s="28"/>
      <c r="QVC21" s="28"/>
      <c r="QVD21" s="28"/>
      <c r="QVE21" s="28"/>
      <c r="QVF21" s="28"/>
      <c r="QVG21" s="28"/>
      <c r="QVH21" s="28"/>
      <c r="QVI21" s="28"/>
      <c r="QVJ21" s="28"/>
      <c r="QVK21" s="28"/>
      <c r="QVL21" s="28"/>
      <c r="QVM21" s="28"/>
      <c r="QVN21" s="28"/>
      <c r="QVO21" s="28"/>
      <c r="QVP21" s="28"/>
      <c r="QVQ21" s="28"/>
      <c r="QVR21" s="28"/>
      <c r="QVS21" s="28"/>
      <c r="QVT21" s="28"/>
      <c r="QVU21" s="28"/>
      <c r="QVV21" s="28"/>
      <c r="QVW21" s="28"/>
      <c r="QVX21" s="28"/>
      <c r="QVY21" s="28"/>
      <c r="QVZ21" s="28"/>
      <c r="QWA21" s="28"/>
      <c r="QWB21" s="28"/>
      <c r="QWC21" s="28"/>
      <c r="QWD21" s="28"/>
      <c r="QWE21" s="28"/>
      <c r="QWF21" s="28"/>
      <c r="QWG21" s="28"/>
      <c r="QWH21" s="28"/>
      <c r="QWI21" s="28"/>
      <c r="QWJ21" s="28"/>
      <c r="QWK21" s="28"/>
      <c r="QWL21" s="28"/>
      <c r="QWM21" s="28"/>
      <c r="QWN21" s="28"/>
      <c r="QWO21" s="28"/>
      <c r="QWP21" s="28"/>
      <c r="QWQ21" s="28"/>
      <c r="QWR21" s="28"/>
      <c r="QWS21" s="28"/>
      <c r="QWT21" s="28"/>
      <c r="QWU21" s="28"/>
      <c r="QWV21" s="28"/>
      <c r="QWW21" s="28"/>
      <c r="QWX21" s="28"/>
      <c r="QWY21" s="28"/>
      <c r="QWZ21" s="28"/>
      <c r="QXA21" s="28"/>
      <c r="QXB21" s="28"/>
      <c r="QXC21" s="28"/>
      <c r="QXD21" s="28"/>
      <c r="QXE21" s="28"/>
      <c r="QXF21" s="28"/>
      <c r="QXG21" s="28"/>
      <c r="QXH21" s="28"/>
      <c r="QXI21" s="28"/>
      <c r="QXJ21" s="28"/>
      <c r="QXK21" s="28"/>
      <c r="QXL21" s="28"/>
      <c r="QXM21" s="28"/>
      <c r="QXN21" s="28"/>
      <c r="QXO21" s="28"/>
      <c r="QXP21" s="28"/>
      <c r="QXQ21" s="28"/>
      <c r="QXR21" s="28"/>
      <c r="QXS21" s="28"/>
      <c r="QXT21" s="28"/>
      <c r="QXU21" s="28"/>
      <c r="QXV21" s="28"/>
      <c r="QXW21" s="28"/>
      <c r="QXX21" s="28"/>
      <c r="QXY21" s="28"/>
      <c r="QXZ21" s="28"/>
      <c r="QYA21" s="28"/>
      <c r="QYB21" s="28"/>
      <c r="QYC21" s="28"/>
      <c r="QYD21" s="28"/>
      <c r="QYE21" s="28"/>
      <c r="QYF21" s="28"/>
      <c r="QYG21" s="28"/>
      <c r="QYH21" s="28"/>
      <c r="QYI21" s="28"/>
      <c r="QYJ21" s="28"/>
      <c r="QYK21" s="28"/>
      <c r="QYL21" s="28"/>
      <c r="QYM21" s="28"/>
      <c r="QYN21" s="28"/>
      <c r="QYO21" s="28"/>
      <c r="QYP21" s="28"/>
      <c r="QYQ21" s="28"/>
      <c r="QYR21" s="28"/>
      <c r="QYS21" s="28"/>
      <c r="QYT21" s="28"/>
      <c r="QYU21" s="28"/>
      <c r="QYV21" s="28"/>
      <c r="QYW21" s="28"/>
      <c r="QYX21" s="28"/>
      <c r="QYY21" s="28"/>
      <c r="QYZ21" s="28"/>
      <c r="QZA21" s="28"/>
      <c r="QZB21" s="28"/>
      <c r="QZC21" s="28"/>
      <c r="QZD21" s="28"/>
      <c r="QZE21" s="28"/>
      <c r="QZF21" s="28"/>
      <c r="QZG21" s="28"/>
      <c r="QZH21" s="28"/>
      <c r="QZI21" s="28"/>
      <c r="QZJ21" s="28"/>
      <c r="QZK21" s="28"/>
      <c r="QZL21" s="28"/>
      <c r="QZM21" s="28"/>
      <c r="QZN21" s="28"/>
      <c r="QZO21" s="28"/>
      <c r="QZP21" s="28"/>
      <c r="QZQ21" s="28"/>
      <c r="QZR21" s="28"/>
      <c r="QZS21" s="28"/>
      <c r="QZT21" s="28"/>
      <c r="QZU21" s="28"/>
      <c r="QZV21" s="28"/>
      <c r="QZW21" s="28"/>
      <c r="QZX21" s="28"/>
      <c r="QZY21" s="28"/>
      <c r="QZZ21" s="28"/>
      <c r="RAA21" s="28"/>
      <c r="RAB21" s="28"/>
      <c r="RAC21" s="28"/>
      <c r="RAD21" s="28"/>
      <c r="RAE21" s="28"/>
      <c r="RAF21" s="28"/>
      <c r="RAG21" s="28"/>
      <c r="RAH21" s="28"/>
      <c r="RAI21" s="28"/>
      <c r="RAJ21" s="28"/>
      <c r="RAK21" s="28"/>
      <c r="RAL21" s="28"/>
      <c r="RAM21" s="28"/>
      <c r="RAN21" s="28"/>
      <c r="RAO21" s="28"/>
      <c r="RAP21" s="28"/>
      <c r="RAQ21" s="28"/>
      <c r="RAR21" s="28"/>
      <c r="RAS21" s="28"/>
      <c r="RAT21" s="28"/>
      <c r="RAU21" s="28"/>
      <c r="RAV21" s="28"/>
      <c r="RAW21" s="28"/>
      <c r="RAX21" s="28"/>
      <c r="RAY21" s="28"/>
      <c r="RAZ21" s="28"/>
      <c r="RBA21" s="28"/>
      <c r="RBB21" s="28"/>
      <c r="RBC21" s="28"/>
      <c r="RBD21" s="28"/>
      <c r="RBE21" s="28"/>
      <c r="RBF21" s="28"/>
      <c r="RBG21" s="28"/>
      <c r="RBH21" s="28"/>
      <c r="RBI21" s="28"/>
      <c r="RBJ21" s="28"/>
      <c r="RBK21" s="28"/>
      <c r="RBL21" s="28"/>
      <c r="RBM21" s="28"/>
      <c r="RBN21" s="28"/>
      <c r="RBO21" s="28"/>
      <c r="RBP21" s="28"/>
      <c r="RBQ21" s="28"/>
      <c r="RBR21" s="28"/>
      <c r="RBS21" s="28"/>
      <c r="RBT21" s="28"/>
      <c r="RBU21" s="28"/>
      <c r="RBV21" s="28"/>
      <c r="RBW21" s="28"/>
      <c r="RBX21" s="28"/>
      <c r="RBY21" s="28"/>
      <c r="RBZ21" s="28"/>
      <c r="RCA21" s="28"/>
      <c r="RCB21" s="28"/>
      <c r="RCC21" s="28"/>
      <c r="RCD21" s="28"/>
      <c r="RCE21" s="28"/>
      <c r="RCF21" s="28"/>
      <c r="RCG21" s="28"/>
      <c r="RCH21" s="28"/>
      <c r="RCI21" s="28"/>
      <c r="RCJ21" s="28"/>
      <c r="RCK21" s="28"/>
      <c r="RCL21" s="28"/>
      <c r="RCM21" s="28"/>
      <c r="RCN21" s="28"/>
      <c r="RCO21" s="28"/>
      <c r="RCP21" s="28"/>
      <c r="RCQ21" s="28"/>
      <c r="RCR21" s="28"/>
      <c r="RCS21" s="28"/>
      <c r="RCT21" s="28"/>
      <c r="RCU21" s="28"/>
      <c r="RCV21" s="28"/>
      <c r="RCW21" s="28"/>
      <c r="RCX21" s="28"/>
      <c r="RCY21" s="28"/>
      <c r="RCZ21" s="28"/>
      <c r="RDA21" s="28"/>
      <c r="RDB21" s="28"/>
      <c r="RDC21" s="28"/>
      <c r="RDD21" s="28"/>
      <c r="RDE21" s="28"/>
      <c r="RDF21" s="28"/>
      <c r="RDG21" s="28"/>
      <c r="RDH21" s="28"/>
      <c r="RDI21" s="28"/>
      <c r="RDJ21" s="28"/>
      <c r="RDK21" s="28"/>
      <c r="RDL21" s="28"/>
      <c r="RDM21" s="28"/>
      <c r="RDN21" s="28"/>
      <c r="RDO21" s="28"/>
      <c r="RDP21" s="28"/>
      <c r="RDQ21" s="28"/>
      <c r="RDR21" s="28"/>
      <c r="RDS21" s="28"/>
      <c r="RDT21" s="28"/>
      <c r="RDU21" s="28"/>
      <c r="RDV21" s="28"/>
      <c r="RDW21" s="28"/>
      <c r="RDX21" s="28"/>
      <c r="RDY21" s="28"/>
      <c r="RDZ21" s="28"/>
      <c r="REA21" s="28"/>
      <c r="REB21" s="28"/>
      <c r="REC21" s="28"/>
      <c r="RED21" s="28"/>
      <c r="REE21" s="28"/>
      <c r="REF21" s="28"/>
      <c r="REG21" s="28"/>
      <c r="REH21" s="28"/>
      <c r="REI21" s="28"/>
      <c r="REJ21" s="28"/>
      <c r="REK21" s="28"/>
      <c r="REL21" s="28"/>
      <c r="REM21" s="28"/>
      <c r="REN21" s="28"/>
      <c r="REO21" s="28"/>
      <c r="REP21" s="28"/>
      <c r="REQ21" s="28"/>
      <c r="RER21" s="28"/>
      <c r="RES21" s="28"/>
      <c r="RET21" s="28"/>
      <c r="REU21" s="28"/>
      <c r="REV21" s="28"/>
      <c r="REW21" s="28"/>
      <c r="REX21" s="28"/>
      <c r="REY21" s="28"/>
      <c r="REZ21" s="28"/>
      <c r="RFA21" s="28"/>
      <c r="RFB21" s="28"/>
      <c r="RFC21" s="28"/>
      <c r="RFD21" s="28"/>
      <c r="RFE21" s="28"/>
      <c r="RFF21" s="28"/>
      <c r="RFG21" s="28"/>
      <c r="RFH21" s="28"/>
      <c r="RFI21" s="28"/>
      <c r="RFJ21" s="28"/>
      <c r="RFK21" s="28"/>
      <c r="RFL21" s="28"/>
      <c r="RFM21" s="28"/>
      <c r="RFN21" s="28"/>
      <c r="RFO21" s="28"/>
      <c r="RFP21" s="28"/>
      <c r="RFQ21" s="28"/>
      <c r="RFR21" s="28"/>
      <c r="RFS21" s="28"/>
      <c r="RFT21" s="28"/>
      <c r="RFU21" s="28"/>
      <c r="RFV21" s="28"/>
      <c r="RFW21" s="28"/>
      <c r="RFX21" s="28"/>
      <c r="RFY21" s="28"/>
      <c r="RFZ21" s="28"/>
      <c r="RGA21" s="28"/>
      <c r="RGB21" s="28"/>
      <c r="RGC21" s="28"/>
      <c r="RGD21" s="28"/>
      <c r="RGE21" s="28"/>
      <c r="RGF21" s="28"/>
      <c r="RGG21" s="28"/>
      <c r="RGH21" s="28"/>
      <c r="RGI21" s="28"/>
      <c r="RGJ21" s="28"/>
      <c r="RGK21" s="28"/>
      <c r="RGL21" s="28"/>
      <c r="RGM21" s="28"/>
      <c r="RGN21" s="28"/>
      <c r="RGO21" s="28"/>
      <c r="RGP21" s="28"/>
      <c r="RGQ21" s="28"/>
      <c r="RGR21" s="28"/>
      <c r="RGS21" s="28"/>
      <c r="RGT21" s="28"/>
      <c r="RGU21" s="28"/>
      <c r="RGV21" s="28"/>
      <c r="RGW21" s="28"/>
      <c r="RGX21" s="28"/>
      <c r="RGY21" s="28"/>
      <c r="RGZ21" s="28"/>
      <c r="RHA21" s="28"/>
      <c r="RHB21" s="28"/>
      <c r="RHC21" s="28"/>
      <c r="RHD21" s="28"/>
      <c r="RHE21" s="28"/>
      <c r="RHF21" s="28"/>
      <c r="RHG21" s="28"/>
      <c r="RHH21" s="28"/>
      <c r="RHI21" s="28"/>
      <c r="RHJ21" s="28"/>
      <c r="RHK21" s="28"/>
      <c r="RHL21" s="28"/>
      <c r="RHM21" s="28"/>
      <c r="RHN21" s="28"/>
      <c r="RHO21" s="28"/>
      <c r="RHP21" s="28"/>
      <c r="RHQ21" s="28"/>
      <c r="RHR21" s="28"/>
      <c r="RHS21" s="28"/>
      <c r="RHT21" s="28"/>
      <c r="RHU21" s="28"/>
      <c r="RHV21" s="28"/>
      <c r="RHW21" s="28"/>
      <c r="RHX21" s="28"/>
      <c r="RHY21" s="28"/>
      <c r="RHZ21" s="28"/>
      <c r="RIA21" s="28"/>
      <c r="RIB21" s="28"/>
      <c r="RIC21" s="28"/>
      <c r="RID21" s="28"/>
      <c r="RIE21" s="28"/>
      <c r="RIF21" s="28"/>
      <c r="RIG21" s="28"/>
      <c r="RIH21" s="28"/>
      <c r="RII21" s="28"/>
      <c r="RIJ21" s="28"/>
      <c r="RIK21" s="28"/>
      <c r="RIL21" s="28"/>
      <c r="RIM21" s="28"/>
      <c r="RIN21" s="28"/>
      <c r="RIO21" s="28"/>
      <c r="RIP21" s="28"/>
      <c r="RIQ21" s="28"/>
      <c r="RIR21" s="28"/>
      <c r="RIS21" s="28"/>
      <c r="RIT21" s="28"/>
      <c r="RIU21" s="28"/>
      <c r="RIV21" s="28"/>
      <c r="RIW21" s="28"/>
      <c r="RIX21" s="28"/>
      <c r="RIY21" s="28"/>
      <c r="RIZ21" s="28"/>
      <c r="RJA21" s="28"/>
      <c r="RJB21" s="28"/>
      <c r="RJC21" s="28"/>
      <c r="RJD21" s="28"/>
      <c r="RJE21" s="28"/>
      <c r="RJF21" s="28"/>
      <c r="RJG21" s="28"/>
      <c r="RJH21" s="28"/>
      <c r="RJI21" s="28"/>
      <c r="RJJ21" s="28"/>
      <c r="RJK21" s="28"/>
      <c r="RJL21" s="28"/>
      <c r="RJM21" s="28"/>
      <c r="RJN21" s="28"/>
      <c r="RJO21" s="28"/>
      <c r="RJP21" s="28"/>
      <c r="RJQ21" s="28"/>
      <c r="RJR21" s="28"/>
      <c r="RJS21" s="28"/>
      <c r="RJT21" s="28"/>
      <c r="RJU21" s="28"/>
      <c r="RJV21" s="28"/>
      <c r="RJW21" s="28"/>
      <c r="RJX21" s="28"/>
      <c r="RJY21" s="28"/>
      <c r="RJZ21" s="28"/>
      <c r="RKA21" s="28"/>
      <c r="RKB21" s="28"/>
      <c r="RKC21" s="28"/>
      <c r="RKD21" s="28"/>
      <c r="RKE21" s="28"/>
      <c r="RKF21" s="28"/>
      <c r="RKG21" s="28"/>
      <c r="RKH21" s="28"/>
      <c r="RKI21" s="28"/>
      <c r="RKJ21" s="28"/>
      <c r="RKK21" s="28"/>
      <c r="RKL21" s="28"/>
      <c r="RKM21" s="28"/>
      <c r="RKN21" s="28"/>
      <c r="RKO21" s="28"/>
      <c r="RKP21" s="28"/>
      <c r="RKQ21" s="28"/>
      <c r="RKR21" s="28"/>
      <c r="RKS21" s="28"/>
      <c r="RKT21" s="28"/>
      <c r="RKU21" s="28"/>
      <c r="RKV21" s="28"/>
      <c r="RKW21" s="28"/>
      <c r="RKX21" s="28"/>
      <c r="RKY21" s="28"/>
      <c r="RKZ21" s="28"/>
      <c r="RLA21" s="28"/>
      <c r="RLB21" s="28"/>
      <c r="RLC21" s="28"/>
      <c r="RLD21" s="28"/>
      <c r="RLE21" s="28"/>
      <c r="RLF21" s="28"/>
      <c r="RLG21" s="28"/>
      <c r="RLH21" s="28"/>
      <c r="RLI21" s="28"/>
      <c r="RLJ21" s="28"/>
      <c r="RLK21" s="28"/>
      <c r="RLL21" s="28"/>
      <c r="RLM21" s="28"/>
      <c r="RLN21" s="28"/>
      <c r="RLO21" s="28"/>
      <c r="RLP21" s="28"/>
      <c r="RLQ21" s="28"/>
      <c r="RLR21" s="28"/>
      <c r="RLS21" s="28"/>
      <c r="RLT21" s="28"/>
      <c r="RLU21" s="28"/>
      <c r="RLV21" s="28"/>
      <c r="RLW21" s="28"/>
      <c r="RLX21" s="28"/>
      <c r="RLY21" s="28"/>
      <c r="RLZ21" s="28"/>
      <c r="RMA21" s="28"/>
      <c r="RMB21" s="28"/>
      <c r="RMC21" s="28"/>
      <c r="RMD21" s="28"/>
      <c r="RME21" s="28"/>
      <c r="RMF21" s="28"/>
      <c r="RMG21" s="28"/>
      <c r="RMH21" s="28"/>
      <c r="RMI21" s="28"/>
      <c r="RMJ21" s="28"/>
      <c r="RMK21" s="28"/>
      <c r="RML21" s="28"/>
      <c r="RMM21" s="28"/>
      <c r="RMN21" s="28"/>
      <c r="RMO21" s="28"/>
      <c r="RMP21" s="28"/>
      <c r="RMQ21" s="28"/>
      <c r="RMR21" s="28"/>
      <c r="RMS21" s="28"/>
      <c r="RMT21" s="28"/>
      <c r="RMU21" s="28"/>
      <c r="RMV21" s="28"/>
      <c r="RMW21" s="28"/>
      <c r="RMX21" s="28"/>
      <c r="RMY21" s="28"/>
      <c r="RMZ21" s="28"/>
      <c r="RNA21" s="28"/>
      <c r="RNB21" s="28"/>
      <c r="RNC21" s="28"/>
      <c r="RND21" s="28"/>
      <c r="RNE21" s="28"/>
      <c r="RNF21" s="28"/>
      <c r="RNG21" s="28"/>
      <c r="RNH21" s="28"/>
      <c r="RNI21" s="28"/>
      <c r="RNJ21" s="28"/>
      <c r="RNK21" s="28"/>
      <c r="RNL21" s="28"/>
      <c r="RNM21" s="28"/>
      <c r="RNN21" s="28"/>
      <c r="RNO21" s="28"/>
      <c r="RNP21" s="28"/>
      <c r="RNQ21" s="28"/>
      <c r="RNR21" s="28"/>
      <c r="RNS21" s="28"/>
      <c r="RNT21" s="28"/>
      <c r="RNU21" s="28"/>
      <c r="RNV21" s="28"/>
      <c r="RNW21" s="28"/>
      <c r="RNX21" s="28"/>
      <c r="RNY21" s="28"/>
      <c r="RNZ21" s="28"/>
      <c r="ROA21" s="28"/>
      <c r="ROB21" s="28"/>
      <c r="ROC21" s="28"/>
      <c r="ROD21" s="28"/>
      <c r="ROE21" s="28"/>
      <c r="ROF21" s="28"/>
      <c r="ROG21" s="28"/>
      <c r="ROH21" s="28"/>
      <c r="ROI21" s="28"/>
      <c r="ROJ21" s="28"/>
      <c r="ROK21" s="28"/>
      <c r="ROL21" s="28"/>
      <c r="ROM21" s="28"/>
      <c r="RON21" s="28"/>
      <c r="ROO21" s="28"/>
      <c r="ROP21" s="28"/>
      <c r="ROQ21" s="28"/>
      <c r="ROR21" s="28"/>
      <c r="ROS21" s="28"/>
      <c r="ROT21" s="28"/>
      <c r="ROU21" s="28"/>
      <c r="ROV21" s="28"/>
      <c r="ROW21" s="28"/>
      <c r="ROX21" s="28"/>
      <c r="ROY21" s="28"/>
      <c r="ROZ21" s="28"/>
      <c r="RPA21" s="28"/>
      <c r="RPB21" s="28"/>
      <c r="RPC21" s="28"/>
      <c r="RPD21" s="28"/>
      <c r="RPE21" s="28"/>
      <c r="RPF21" s="28"/>
      <c r="RPG21" s="28"/>
      <c r="RPH21" s="28"/>
      <c r="RPI21" s="28"/>
      <c r="RPJ21" s="28"/>
      <c r="RPK21" s="28"/>
      <c r="RPL21" s="28"/>
      <c r="RPM21" s="28"/>
      <c r="RPN21" s="28"/>
      <c r="RPO21" s="28"/>
      <c r="RPP21" s="28"/>
      <c r="RPQ21" s="28"/>
      <c r="RPR21" s="28"/>
      <c r="RPS21" s="28"/>
      <c r="RPT21" s="28"/>
      <c r="RPU21" s="28"/>
      <c r="RPV21" s="28"/>
      <c r="RPW21" s="28"/>
      <c r="RPX21" s="28"/>
      <c r="RPY21" s="28"/>
      <c r="RPZ21" s="28"/>
      <c r="RQA21" s="28"/>
      <c r="RQB21" s="28"/>
      <c r="RQC21" s="28"/>
      <c r="RQD21" s="28"/>
      <c r="RQE21" s="28"/>
      <c r="RQF21" s="28"/>
      <c r="RQG21" s="28"/>
      <c r="RQH21" s="28"/>
      <c r="RQI21" s="28"/>
      <c r="RQJ21" s="28"/>
      <c r="RQK21" s="28"/>
      <c r="RQL21" s="28"/>
      <c r="RQM21" s="28"/>
      <c r="RQN21" s="28"/>
      <c r="RQO21" s="28"/>
      <c r="RQP21" s="28"/>
      <c r="RQQ21" s="28"/>
      <c r="RQR21" s="28"/>
      <c r="RQS21" s="28"/>
      <c r="RQT21" s="28"/>
      <c r="RQU21" s="28"/>
      <c r="RQV21" s="28"/>
      <c r="RQW21" s="28"/>
      <c r="RQX21" s="28"/>
      <c r="RQY21" s="28"/>
      <c r="RQZ21" s="28"/>
      <c r="RRA21" s="28"/>
      <c r="RRB21" s="28"/>
      <c r="RRC21" s="28"/>
      <c r="RRD21" s="28"/>
      <c r="RRE21" s="28"/>
      <c r="RRF21" s="28"/>
      <c r="RRG21" s="28"/>
      <c r="RRH21" s="28"/>
      <c r="RRI21" s="28"/>
      <c r="RRJ21" s="28"/>
      <c r="RRK21" s="28"/>
      <c r="RRL21" s="28"/>
      <c r="RRM21" s="28"/>
      <c r="RRN21" s="28"/>
      <c r="RRO21" s="28"/>
      <c r="RRP21" s="28"/>
      <c r="RRQ21" s="28"/>
      <c r="RRR21" s="28"/>
      <c r="RRS21" s="28"/>
      <c r="RRT21" s="28"/>
      <c r="RRU21" s="28"/>
      <c r="RRV21" s="28"/>
      <c r="RRW21" s="28"/>
      <c r="RRX21" s="28"/>
      <c r="RRY21" s="28"/>
      <c r="RRZ21" s="28"/>
      <c r="RSA21" s="28"/>
      <c r="RSB21" s="28"/>
      <c r="RSC21" s="28"/>
      <c r="RSD21" s="28"/>
      <c r="RSE21" s="28"/>
      <c r="RSF21" s="28"/>
      <c r="RSG21" s="28"/>
      <c r="RSH21" s="28"/>
      <c r="RSI21" s="28"/>
      <c r="RSJ21" s="28"/>
      <c r="RSK21" s="28"/>
      <c r="RSL21" s="28"/>
      <c r="RSM21" s="28"/>
      <c r="RSN21" s="28"/>
      <c r="RSO21" s="28"/>
      <c r="RSP21" s="28"/>
      <c r="RSQ21" s="28"/>
      <c r="RSR21" s="28"/>
      <c r="RSS21" s="28"/>
      <c r="RST21" s="28"/>
      <c r="RSU21" s="28"/>
      <c r="RSV21" s="28"/>
      <c r="RSW21" s="28"/>
      <c r="RSX21" s="28"/>
      <c r="RSY21" s="28"/>
      <c r="RSZ21" s="28"/>
      <c r="RTA21" s="28"/>
      <c r="RTB21" s="28"/>
      <c r="RTC21" s="28"/>
      <c r="RTD21" s="28"/>
      <c r="RTE21" s="28"/>
      <c r="RTF21" s="28"/>
      <c r="RTG21" s="28"/>
      <c r="RTH21" s="28"/>
      <c r="RTI21" s="28"/>
      <c r="RTJ21" s="28"/>
      <c r="RTK21" s="28"/>
      <c r="RTL21" s="28"/>
      <c r="RTM21" s="28"/>
      <c r="RTN21" s="28"/>
      <c r="RTO21" s="28"/>
      <c r="RTP21" s="28"/>
      <c r="RTQ21" s="28"/>
      <c r="RTR21" s="28"/>
      <c r="RTS21" s="28"/>
      <c r="RTT21" s="28"/>
      <c r="RTU21" s="28"/>
      <c r="RTV21" s="28"/>
      <c r="RTW21" s="28"/>
      <c r="RTX21" s="28"/>
      <c r="RTY21" s="28"/>
      <c r="RTZ21" s="28"/>
      <c r="RUA21" s="28"/>
      <c r="RUB21" s="28"/>
      <c r="RUC21" s="28"/>
      <c r="RUD21" s="28"/>
      <c r="RUE21" s="28"/>
      <c r="RUF21" s="28"/>
      <c r="RUG21" s="28"/>
      <c r="RUH21" s="28"/>
      <c r="RUI21" s="28"/>
      <c r="RUJ21" s="28"/>
      <c r="RUK21" s="28"/>
      <c r="RUL21" s="28"/>
      <c r="RUM21" s="28"/>
      <c r="RUN21" s="28"/>
      <c r="RUO21" s="28"/>
      <c r="RUP21" s="28"/>
      <c r="RUQ21" s="28"/>
      <c r="RUR21" s="28"/>
      <c r="RUS21" s="28"/>
      <c r="RUT21" s="28"/>
      <c r="RUU21" s="28"/>
      <c r="RUV21" s="28"/>
      <c r="RUW21" s="28"/>
      <c r="RUX21" s="28"/>
      <c r="RUY21" s="28"/>
      <c r="RUZ21" s="28"/>
      <c r="RVA21" s="28"/>
      <c r="RVB21" s="28"/>
      <c r="RVC21" s="28"/>
      <c r="RVD21" s="28"/>
      <c r="RVE21" s="28"/>
      <c r="RVF21" s="28"/>
      <c r="RVG21" s="28"/>
      <c r="RVH21" s="28"/>
      <c r="RVI21" s="28"/>
      <c r="RVJ21" s="28"/>
      <c r="RVK21" s="28"/>
      <c r="RVL21" s="28"/>
      <c r="RVM21" s="28"/>
      <c r="RVN21" s="28"/>
      <c r="RVO21" s="28"/>
      <c r="RVP21" s="28"/>
      <c r="RVQ21" s="28"/>
      <c r="RVR21" s="28"/>
      <c r="RVS21" s="28"/>
      <c r="RVT21" s="28"/>
      <c r="RVU21" s="28"/>
      <c r="RVV21" s="28"/>
      <c r="RVW21" s="28"/>
      <c r="RVX21" s="28"/>
      <c r="RVY21" s="28"/>
      <c r="RVZ21" s="28"/>
      <c r="RWA21" s="28"/>
      <c r="RWB21" s="28"/>
      <c r="RWC21" s="28"/>
      <c r="RWD21" s="28"/>
      <c r="RWE21" s="28"/>
      <c r="RWF21" s="28"/>
      <c r="RWG21" s="28"/>
      <c r="RWH21" s="28"/>
      <c r="RWI21" s="28"/>
      <c r="RWJ21" s="28"/>
      <c r="RWK21" s="28"/>
      <c r="RWL21" s="28"/>
      <c r="RWM21" s="28"/>
      <c r="RWN21" s="28"/>
      <c r="RWO21" s="28"/>
      <c r="RWP21" s="28"/>
      <c r="RWQ21" s="28"/>
      <c r="RWR21" s="28"/>
      <c r="RWS21" s="28"/>
      <c r="RWT21" s="28"/>
      <c r="RWU21" s="28"/>
      <c r="RWV21" s="28"/>
      <c r="RWW21" s="28"/>
      <c r="RWX21" s="28"/>
      <c r="RWY21" s="28"/>
      <c r="RWZ21" s="28"/>
      <c r="RXA21" s="28"/>
      <c r="RXB21" s="28"/>
      <c r="RXC21" s="28"/>
      <c r="RXD21" s="28"/>
      <c r="RXE21" s="28"/>
      <c r="RXF21" s="28"/>
      <c r="RXG21" s="28"/>
      <c r="RXH21" s="28"/>
      <c r="RXI21" s="28"/>
      <c r="RXJ21" s="28"/>
      <c r="RXK21" s="28"/>
      <c r="RXL21" s="28"/>
      <c r="RXM21" s="28"/>
      <c r="RXN21" s="28"/>
      <c r="RXO21" s="28"/>
      <c r="RXP21" s="28"/>
      <c r="RXQ21" s="28"/>
      <c r="RXR21" s="28"/>
      <c r="RXS21" s="28"/>
      <c r="RXT21" s="28"/>
      <c r="RXU21" s="28"/>
      <c r="RXV21" s="28"/>
      <c r="RXW21" s="28"/>
      <c r="RXX21" s="28"/>
      <c r="RXY21" s="28"/>
      <c r="RXZ21" s="28"/>
      <c r="RYA21" s="28"/>
      <c r="RYB21" s="28"/>
      <c r="RYC21" s="28"/>
      <c r="RYD21" s="28"/>
      <c r="RYE21" s="28"/>
      <c r="RYF21" s="28"/>
      <c r="RYG21" s="28"/>
      <c r="RYH21" s="28"/>
      <c r="RYI21" s="28"/>
      <c r="RYJ21" s="28"/>
      <c r="RYK21" s="28"/>
      <c r="RYL21" s="28"/>
      <c r="RYM21" s="28"/>
      <c r="RYN21" s="28"/>
      <c r="RYO21" s="28"/>
      <c r="RYP21" s="28"/>
      <c r="RYQ21" s="28"/>
      <c r="RYR21" s="28"/>
      <c r="RYS21" s="28"/>
      <c r="RYT21" s="28"/>
      <c r="RYU21" s="28"/>
      <c r="RYV21" s="28"/>
      <c r="RYW21" s="28"/>
      <c r="RYX21" s="28"/>
      <c r="RYY21" s="28"/>
      <c r="RYZ21" s="28"/>
      <c r="RZA21" s="28"/>
      <c r="RZB21" s="28"/>
      <c r="RZC21" s="28"/>
      <c r="RZD21" s="28"/>
      <c r="RZE21" s="28"/>
      <c r="RZF21" s="28"/>
      <c r="RZG21" s="28"/>
      <c r="RZH21" s="28"/>
      <c r="RZI21" s="28"/>
      <c r="RZJ21" s="28"/>
      <c r="RZK21" s="28"/>
      <c r="RZL21" s="28"/>
      <c r="RZM21" s="28"/>
      <c r="RZN21" s="28"/>
      <c r="RZO21" s="28"/>
      <c r="RZP21" s="28"/>
      <c r="RZQ21" s="28"/>
      <c r="RZR21" s="28"/>
      <c r="RZS21" s="28"/>
      <c r="RZT21" s="28"/>
      <c r="RZU21" s="28"/>
      <c r="RZV21" s="28"/>
      <c r="RZW21" s="28"/>
      <c r="RZX21" s="28"/>
      <c r="RZY21" s="28"/>
      <c r="RZZ21" s="28"/>
      <c r="SAA21" s="28"/>
      <c r="SAB21" s="28"/>
      <c r="SAC21" s="28"/>
      <c r="SAD21" s="28"/>
      <c r="SAE21" s="28"/>
      <c r="SAF21" s="28"/>
      <c r="SAG21" s="28"/>
      <c r="SAH21" s="28"/>
      <c r="SAI21" s="28"/>
      <c r="SAJ21" s="28"/>
      <c r="SAK21" s="28"/>
      <c r="SAL21" s="28"/>
      <c r="SAM21" s="28"/>
      <c r="SAN21" s="28"/>
      <c r="SAO21" s="28"/>
      <c r="SAP21" s="28"/>
      <c r="SAQ21" s="28"/>
      <c r="SAR21" s="28"/>
      <c r="SAS21" s="28"/>
      <c r="SAT21" s="28"/>
      <c r="SAU21" s="28"/>
      <c r="SAV21" s="28"/>
      <c r="SAW21" s="28"/>
      <c r="SAX21" s="28"/>
      <c r="SAY21" s="28"/>
      <c r="SAZ21" s="28"/>
      <c r="SBA21" s="28"/>
      <c r="SBB21" s="28"/>
      <c r="SBC21" s="28"/>
      <c r="SBD21" s="28"/>
      <c r="SBE21" s="28"/>
      <c r="SBF21" s="28"/>
      <c r="SBG21" s="28"/>
      <c r="SBH21" s="28"/>
      <c r="SBI21" s="28"/>
      <c r="SBJ21" s="28"/>
      <c r="SBK21" s="28"/>
      <c r="SBL21" s="28"/>
      <c r="SBM21" s="28"/>
      <c r="SBN21" s="28"/>
      <c r="SBO21" s="28"/>
      <c r="SBP21" s="28"/>
      <c r="SBQ21" s="28"/>
      <c r="SBR21" s="28"/>
      <c r="SBS21" s="28"/>
      <c r="SBT21" s="28"/>
      <c r="SBU21" s="28"/>
      <c r="SBV21" s="28"/>
      <c r="SBW21" s="28"/>
      <c r="SBX21" s="28"/>
      <c r="SBY21" s="28"/>
      <c r="SBZ21" s="28"/>
      <c r="SCA21" s="28"/>
      <c r="SCB21" s="28"/>
      <c r="SCC21" s="28"/>
      <c r="SCD21" s="28"/>
      <c r="SCE21" s="28"/>
      <c r="SCF21" s="28"/>
      <c r="SCG21" s="28"/>
      <c r="SCH21" s="28"/>
      <c r="SCI21" s="28"/>
      <c r="SCJ21" s="28"/>
      <c r="SCK21" s="28"/>
      <c r="SCL21" s="28"/>
      <c r="SCM21" s="28"/>
      <c r="SCN21" s="28"/>
      <c r="SCO21" s="28"/>
      <c r="SCP21" s="28"/>
      <c r="SCQ21" s="28"/>
      <c r="SCR21" s="28"/>
      <c r="SCS21" s="28"/>
      <c r="SCT21" s="28"/>
      <c r="SCU21" s="28"/>
      <c r="SCV21" s="28"/>
      <c r="SCW21" s="28"/>
      <c r="SCX21" s="28"/>
      <c r="SCY21" s="28"/>
      <c r="SCZ21" s="28"/>
      <c r="SDA21" s="28"/>
      <c r="SDB21" s="28"/>
      <c r="SDC21" s="28"/>
      <c r="SDD21" s="28"/>
      <c r="SDE21" s="28"/>
      <c r="SDF21" s="28"/>
      <c r="SDG21" s="28"/>
      <c r="SDH21" s="28"/>
      <c r="SDI21" s="28"/>
      <c r="SDJ21" s="28"/>
      <c r="SDK21" s="28"/>
      <c r="SDL21" s="28"/>
      <c r="SDM21" s="28"/>
      <c r="SDN21" s="28"/>
      <c r="SDO21" s="28"/>
      <c r="SDP21" s="28"/>
      <c r="SDQ21" s="28"/>
      <c r="SDR21" s="28"/>
      <c r="SDS21" s="28"/>
      <c r="SDT21" s="28"/>
      <c r="SDU21" s="28"/>
      <c r="SDV21" s="28"/>
      <c r="SDW21" s="28"/>
      <c r="SDX21" s="28"/>
      <c r="SDY21" s="28"/>
      <c r="SDZ21" s="28"/>
      <c r="SEA21" s="28"/>
      <c r="SEB21" s="28"/>
      <c r="SEC21" s="28"/>
      <c r="SED21" s="28"/>
      <c r="SEE21" s="28"/>
      <c r="SEF21" s="28"/>
      <c r="SEG21" s="28"/>
      <c r="SEH21" s="28"/>
      <c r="SEI21" s="28"/>
      <c r="SEJ21" s="28"/>
      <c r="SEK21" s="28"/>
      <c r="SEL21" s="28"/>
      <c r="SEM21" s="28"/>
      <c r="SEN21" s="28"/>
      <c r="SEO21" s="28"/>
      <c r="SEP21" s="28"/>
      <c r="SEQ21" s="28"/>
      <c r="SER21" s="28"/>
      <c r="SES21" s="28"/>
      <c r="SET21" s="28"/>
      <c r="SEU21" s="28"/>
      <c r="SEV21" s="28"/>
      <c r="SEW21" s="28"/>
      <c r="SEX21" s="28"/>
      <c r="SEY21" s="28"/>
      <c r="SEZ21" s="28"/>
      <c r="SFA21" s="28"/>
      <c r="SFB21" s="28"/>
      <c r="SFC21" s="28"/>
      <c r="SFD21" s="28"/>
      <c r="SFE21" s="28"/>
      <c r="SFF21" s="28"/>
      <c r="SFG21" s="28"/>
      <c r="SFH21" s="28"/>
      <c r="SFI21" s="28"/>
      <c r="SFJ21" s="28"/>
      <c r="SFK21" s="28"/>
      <c r="SFL21" s="28"/>
      <c r="SFM21" s="28"/>
      <c r="SFN21" s="28"/>
      <c r="SFO21" s="28"/>
      <c r="SFP21" s="28"/>
      <c r="SFQ21" s="28"/>
      <c r="SFR21" s="28"/>
      <c r="SFS21" s="28"/>
      <c r="SFT21" s="28"/>
      <c r="SFU21" s="28"/>
      <c r="SFV21" s="28"/>
      <c r="SFW21" s="28"/>
      <c r="SFX21" s="28"/>
      <c r="SFY21" s="28"/>
      <c r="SFZ21" s="28"/>
      <c r="SGA21" s="28"/>
      <c r="SGB21" s="28"/>
      <c r="SGC21" s="28"/>
      <c r="SGD21" s="28"/>
      <c r="SGE21" s="28"/>
      <c r="SGF21" s="28"/>
      <c r="SGG21" s="28"/>
      <c r="SGH21" s="28"/>
      <c r="SGI21" s="28"/>
      <c r="SGJ21" s="28"/>
      <c r="SGK21" s="28"/>
      <c r="SGL21" s="28"/>
      <c r="SGM21" s="28"/>
      <c r="SGN21" s="28"/>
      <c r="SGO21" s="28"/>
      <c r="SGP21" s="28"/>
      <c r="SGQ21" s="28"/>
      <c r="SGR21" s="28"/>
      <c r="SGS21" s="28"/>
      <c r="SGT21" s="28"/>
      <c r="SGU21" s="28"/>
      <c r="SGV21" s="28"/>
      <c r="SGW21" s="28"/>
      <c r="SGX21" s="28"/>
      <c r="SGY21" s="28"/>
      <c r="SGZ21" s="28"/>
      <c r="SHA21" s="28"/>
      <c r="SHB21" s="28"/>
      <c r="SHC21" s="28"/>
      <c r="SHD21" s="28"/>
      <c r="SHE21" s="28"/>
      <c r="SHF21" s="28"/>
      <c r="SHG21" s="28"/>
      <c r="SHH21" s="28"/>
      <c r="SHI21" s="28"/>
      <c r="SHJ21" s="28"/>
      <c r="SHK21" s="28"/>
      <c r="SHL21" s="28"/>
      <c r="SHM21" s="28"/>
      <c r="SHN21" s="28"/>
      <c r="SHO21" s="28"/>
      <c r="SHP21" s="28"/>
      <c r="SHQ21" s="28"/>
      <c r="SHR21" s="28"/>
      <c r="SHS21" s="28"/>
      <c r="SHT21" s="28"/>
      <c r="SHU21" s="28"/>
      <c r="SHV21" s="28"/>
      <c r="SHW21" s="28"/>
      <c r="SHX21" s="28"/>
      <c r="SHY21" s="28"/>
      <c r="SHZ21" s="28"/>
      <c r="SIA21" s="28"/>
      <c r="SIB21" s="28"/>
      <c r="SIC21" s="28"/>
      <c r="SID21" s="28"/>
      <c r="SIE21" s="28"/>
      <c r="SIF21" s="28"/>
      <c r="SIG21" s="28"/>
      <c r="SIH21" s="28"/>
      <c r="SII21" s="28"/>
      <c r="SIJ21" s="28"/>
      <c r="SIK21" s="28"/>
      <c r="SIL21" s="28"/>
      <c r="SIM21" s="28"/>
      <c r="SIN21" s="28"/>
      <c r="SIO21" s="28"/>
      <c r="SIP21" s="28"/>
      <c r="SIQ21" s="28"/>
      <c r="SIR21" s="28"/>
      <c r="SIS21" s="28"/>
      <c r="SIT21" s="28"/>
      <c r="SIU21" s="28"/>
      <c r="SIV21" s="28"/>
      <c r="SIW21" s="28"/>
      <c r="SIX21" s="28"/>
      <c r="SIY21" s="28"/>
      <c r="SIZ21" s="28"/>
      <c r="SJA21" s="28"/>
      <c r="SJB21" s="28"/>
      <c r="SJC21" s="28"/>
      <c r="SJD21" s="28"/>
      <c r="SJE21" s="28"/>
      <c r="SJF21" s="28"/>
      <c r="SJG21" s="28"/>
      <c r="SJH21" s="28"/>
      <c r="SJI21" s="28"/>
      <c r="SJJ21" s="28"/>
      <c r="SJK21" s="28"/>
      <c r="SJL21" s="28"/>
      <c r="SJM21" s="28"/>
      <c r="SJN21" s="28"/>
      <c r="SJO21" s="28"/>
      <c r="SJP21" s="28"/>
      <c r="SJQ21" s="28"/>
      <c r="SJR21" s="28"/>
      <c r="SJS21" s="28"/>
      <c r="SJT21" s="28"/>
      <c r="SJU21" s="28"/>
      <c r="SJV21" s="28"/>
      <c r="SJW21" s="28"/>
      <c r="SJX21" s="28"/>
      <c r="SJY21" s="28"/>
      <c r="SJZ21" s="28"/>
      <c r="SKA21" s="28"/>
      <c r="SKB21" s="28"/>
      <c r="SKC21" s="28"/>
      <c r="SKD21" s="28"/>
      <c r="SKE21" s="28"/>
      <c r="SKF21" s="28"/>
      <c r="SKG21" s="28"/>
      <c r="SKH21" s="28"/>
      <c r="SKI21" s="28"/>
      <c r="SKJ21" s="28"/>
      <c r="SKK21" s="28"/>
      <c r="SKL21" s="28"/>
      <c r="SKM21" s="28"/>
      <c r="SKN21" s="28"/>
      <c r="SKO21" s="28"/>
      <c r="SKP21" s="28"/>
      <c r="SKQ21" s="28"/>
      <c r="SKR21" s="28"/>
      <c r="SKS21" s="28"/>
      <c r="SKT21" s="28"/>
      <c r="SKU21" s="28"/>
      <c r="SKV21" s="28"/>
      <c r="SKW21" s="28"/>
      <c r="SKX21" s="28"/>
      <c r="SKY21" s="28"/>
      <c r="SKZ21" s="28"/>
      <c r="SLA21" s="28"/>
      <c r="SLB21" s="28"/>
      <c r="SLC21" s="28"/>
      <c r="SLD21" s="28"/>
      <c r="SLE21" s="28"/>
      <c r="SLF21" s="28"/>
      <c r="SLG21" s="28"/>
      <c r="SLH21" s="28"/>
      <c r="SLI21" s="28"/>
      <c r="SLJ21" s="28"/>
      <c r="SLK21" s="28"/>
      <c r="SLL21" s="28"/>
      <c r="SLM21" s="28"/>
      <c r="SLN21" s="28"/>
      <c r="SLO21" s="28"/>
      <c r="SLP21" s="28"/>
      <c r="SLQ21" s="28"/>
      <c r="SLR21" s="28"/>
      <c r="SLS21" s="28"/>
      <c r="SLT21" s="28"/>
      <c r="SLU21" s="28"/>
      <c r="SLV21" s="28"/>
      <c r="SLW21" s="28"/>
      <c r="SLX21" s="28"/>
      <c r="SLY21" s="28"/>
      <c r="SLZ21" s="28"/>
      <c r="SMA21" s="28"/>
      <c r="SMB21" s="28"/>
      <c r="SMC21" s="28"/>
      <c r="SMD21" s="28"/>
      <c r="SME21" s="28"/>
      <c r="SMF21" s="28"/>
      <c r="SMG21" s="28"/>
      <c r="SMH21" s="28"/>
      <c r="SMI21" s="28"/>
      <c r="SMJ21" s="28"/>
      <c r="SMK21" s="28"/>
      <c r="SML21" s="28"/>
      <c r="SMM21" s="28"/>
      <c r="SMN21" s="28"/>
      <c r="SMO21" s="28"/>
      <c r="SMP21" s="28"/>
      <c r="SMQ21" s="28"/>
      <c r="SMR21" s="28"/>
      <c r="SMS21" s="28"/>
      <c r="SMT21" s="28"/>
      <c r="SMU21" s="28"/>
      <c r="SMV21" s="28"/>
      <c r="SMW21" s="28"/>
      <c r="SMX21" s="28"/>
      <c r="SMY21" s="28"/>
      <c r="SMZ21" s="28"/>
      <c r="SNA21" s="28"/>
      <c r="SNB21" s="28"/>
      <c r="SNC21" s="28"/>
      <c r="SND21" s="28"/>
      <c r="SNE21" s="28"/>
      <c r="SNF21" s="28"/>
      <c r="SNG21" s="28"/>
      <c r="SNH21" s="28"/>
      <c r="SNI21" s="28"/>
      <c r="SNJ21" s="28"/>
      <c r="SNK21" s="28"/>
      <c r="SNL21" s="28"/>
      <c r="SNM21" s="28"/>
      <c r="SNN21" s="28"/>
      <c r="SNO21" s="28"/>
      <c r="SNP21" s="28"/>
      <c r="SNQ21" s="28"/>
      <c r="SNR21" s="28"/>
      <c r="SNS21" s="28"/>
      <c r="SNT21" s="28"/>
      <c r="SNU21" s="28"/>
      <c r="SNV21" s="28"/>
      <c r="SNW21" s="28"/>
      <c r="SNX21" s="28"/>
      <c r="SNY21" s="28"/>
      <c r="SNZ21" s="28"/>
      <c r="SOA21" s="28"/>
      <c r="SOB21" s="28"/>
      <c r="SOC21" s="28"/>
      <c r="SOD21" s="28"/>
      <c r="SOE21" s="28"/>
      <c r="SOF21" s="28"/>
      <c r="SOG21" s="28"/>
      <c r="SOH21" s="28"/>
      <c r="SOI21" s="28"/>
      <c r="SOJ21" s="28"/>
      <c r="SOK21" s="28"/>
      <c r="SOL21" s="28"/>
      <c r="SOM21" s="28"/>
      <c r="SON21" s="28"/>
      <c r="SOO21" s="28"/>
      <c r="SOP21" s="28"/>
      <c r="SOQ21" s="28"/>
      <c r="SOR21" s="28"/>
      <c r="SOS21" s="28"/>
      <c r="SOT21" s="28"/>
      <c r="SOU21" s="28"/>
      <c r="SOV21" s="28"/>
      <c r="SOW21" s="28"/>
      <c r="SOX21" s="28"/>
      <c r="SOY21" s="28"/>
      <c r="SOZ21" s="28"/>
      <c r="SPA21" s="28"/>
      <c r="SPB21" s="28"/>
      <c r="SPC21" s="28"/>
      <c r="SPD21" s="28"/>
      <c r="SPE21" s="28"/>
      <c r="SPF21" s="28"/>
      <c r="SPG21" s="28"/>
      <c r="SPH21" s="28"/>
      <c r="SPI21" s="28"/>
      <c r="SPJ21" s="28"/>
      <c r="SPK21" s="28"/>
      <c r="SPL21" s="28"/>
      <c r="SPM21" s="28"/>
      <c r="SPN21" s="28"/>
      <c r="SPO21" s="28"/>
      <c r="SPP21" s="28"/>
      <c r="SPQ21" s="28"/>
      <c r="SPR21" s="28"/>
      <c r="SPS21" s="28"/>
      <c r="SPT21" s="28"/>
      <c r="SPU21" s="28"/>
      <c r="SPV21" s="28"/>
      <c r="SPW21" s="28"/>
      <c r="SPX21" s="28"/>
      <c r="SPY21" s="28"/>
      <c r="SPZ21" s="28"/>
      <c r="SQA21" s="28"/>
      <c r="SQB21" s="28"/>
      <c r="SQC21" s="28"/>
      <c r="SQD21" s="28"/>
      <c r="SQE21" s="28"/>
      <c r="SQF21" s="28"/>
      <c r="SQG21" s="28"/>
      <c r="SQH21" s="28"/>
      <c r="SQI21" s="28"/>
      <c r="SQJ21" s="28"/>
      <c r="SQK21" s="28"/>
      <c r="SQL21" s="28"/>
      <c r="SQM21" s="28"/>
      <c r="SQN21" s="28"/>
      <c r="SQO21" s="28"/>
      <c r="SQP21" s="28"/>
      <c r="SQQ21" s="28"/>
      <c r="SQR21" s="28"/>
      <c r="SQS21" s="28"/>
      <c r="SQT21" s="28"/>
      <c r="SQU21" s="28"/>
      <c r="SQV21" s="28"/>
      <c r="SQW21" s="28"/>
      <c r="SQX21" s="28"/>
      <c r="SQY21" s="28"/>
      <c r="SQZ21" s="28"/>
      <c r="SRA21" s="28"/>
      <c r="SRB21" s="28"/>
      <c r="SRC21" s="28"/>
      <c r="SRD21" s="28"/>
      <c r="SRE21" s="28"/>
      <c r="SRF21" s="28"/>
      <c r="SRG21" s="28"/>
      <c r="SRH21" s="28"/>
      <c r="SRI21" s="28"/>
      <c r="SRJ21" s="28"/>
      <c r="SRK21" s="28"/>
      <c r="SRL21" s="28"/>
      <c r="SRM21" s="28"/>
      <c r="SRN21" s="28"/>
      <c r="SRO21" s="28"/>
      <c r="SRP21" s="28"/>
      <c r="SRQ21" s="28"/>
      <c r="SRR21" s="28"/>
      <c r="SRS21" s="28"/>
      <c r="SRT21" s="28"/>
      <c r="SRU21" s="28"/>
      <c r="SRV21" s="28"/>
      <c r="SRW21" s="28"/>
      <c r="SRX21" s="28"/>
      <c r="SRY21" s="28"/>
      <c r="SRZ21" s="28"/>
      <c r="SSA21" s="28"/>
      <c r="SSB21" s="28"/>
      <c r="SSC21" s="28"/>
      <c r="SSD21" s="28"/>
      <c r="SSE21" s="28"/>
      <c r="SSF21" s="28"/>
      <c r="SSG21" s="28"/>
      <c r="SSH21" s="28"/>
      <c r="SSI21" s="28"/>
      <c r="SSJ21" s="28"/>
      <c r="SSK21" s="28"/>
      <c r="SSL21" s="28"/>
      <c r="SSM21" s="28"/>
      <c r="SSN21" s="28"/>
      <c r="SSO21" s="28"/>
      <c r="SSP21" s="28"/>
      <c r="SSQ21" s="28"/>
      <c r="SSR21" s="28"/>
      <c r="SSS21" s="28"/>
      <c r="SST21" s="28"/>
      <c r="SSU21" s="28"/>
      <c r="SSV21" s="28"/>
      <c r="SSW21" s="28"/>
      <c r="SSX21" s="28"/>
      <c r="SSY21" s="28"/>
      <c r="SSZ21" s="28"/>
      <c r="STA21" s="28"/>
      <c r="STB21" s="28"/>
      <c r="STC21" s="28"/>
      <c r="STD21" s="28"/>
      <c r="STE21" s="28"/>
      <c r="STF21" s="28"/>
      <c r="STG21" s="28"/>
      <c r="STH21" s="28"/>
      <c r="STI21" s="28"/>
      <c r="STJ21" s="28"/>
      <c r="STK21" s="28"/>
      <c r="STL21" s="28"/>
      <c r="STM21" s="28"/>
      <c r="STN21" s="28"/>
      <c r="STO21" s="28"/>
      <c r="STP21" s="28"/>
      <c r="STQ21" s="28"/>
      <c r="STR21" s="28"/>
      <c r="STS21" s="28"/>
      <c r="STT21" s="28"/>
      <c r="STU21" s="28"/>
      <c r="STV21" s="28"/>
      <c r="STW21" s="28"/>
      <c r="STX21" s="28"/>
      <c r="STY21" s="28"/>
      <c r="STZ21" s="28"/>
      <c r="SUA21" s="28"/>
      <c r="SUB21" s="28"/>
      <c r="SUC21" s="28"/>
      <c r="SUD21" s="28"/>
      <c r="SUE21" s="28"/>
      <c r="SUF21" s="28"/>
      <c r="SUG21" s="28"/>
      <c r="SUH21" s="28"/>
      <c r="SUI21" s="28"/>
      <c r="SUJ21" s="28"/>
      <c r="SUK21" s="28"/>
      <c r="SUL21" s="28"/>
      <c r="SUM21" s="28"/>
      <c r="SUN21" s="28"/>
      <c r="SUO21" s="28"/>
      <c r="SUP21" s="28"/>
      <c r="SUQ21" s="28"/>
      <c r="SUR21" s="28"/>
      <c r="SUS21" s="28"/>
      <c r="SUT21" s="28"/>
      <c r="SUU21" s="28"/>
      <c r="SUV21" s="28"/>
      <c r="SUW21" s="28"/>
      <c r="SUX21" s="28"/>
      <c r="SUY21" s="28"/>
      <c r="SUZ21" s="28"/>
      <c r="SVA21" s="28"/>
      <c r="SVB21" s="28"/>
      <c r="SVC21" s="28"/>
      <c r="SVD21" s="28"/>
      <c r="SVE21" s="28"/>
      <c r="SVF21" s="28"/>
      <c r="SVG21" s="28"/>
      <c r="SVH21" s="28"/>
      <c r="SVI21" s="28"/>
      <c r="SVJ21" s="28"/>
      <c r="SVK21" s="28"/>
      <c r="SVL21" s="28"/>
      <c r="SVM21" s="28"/>
      <c r="SVN21" s="28"/>
      <c r="SVO21" s="28"/>
      <c r="SVP21" s="28"/>
      <c r="SVQ21" s="28"/>
      <c r="SVR21" s="28"/>
      <c r="SVS21" s="28"/>
      <c r="SVT21" s="28"/>
      <c r="SVU21" s="28"/>
      <c r="SVV21" s="28"/>
      <c r="SVW21" s="28"/>
      <c r="SVX21" s="28"/>
      <c r="SVY21" s="28"/>
      <c r="SVZ21" s="28"/>
      <c r="SWA21" s="28"/>
      <c r="SWB21" s="28"/>
      <c r="SWC21" s="28"/>
      <c r="SWD21" s="28"/>
      <c r="SWE21" s="28"/>
      <c r="SWF21" s="28"/>
      <c r="SWG21" s="28"/>
      <c r="SWH21" s="28"/>
      <c r="SWI21" s="28"/>
      <c r="SWJ21" s="28"/>
      <c r="SWK21" s="28"/>
      <c r="SWL21" s="28"/>
      <c r="SWM21" s="28"/>
      <c r="SWN21" s="28"/>
      <c r="SWO21" s="28"/>
      <c r="SWP21" s="28"/>
      <c r="SWQ21" s="28"/>
      <c r="SWR21" s="28"/>
      <c r="SWS21" s="28"/>
      <c r="SWT21" s="28"/>
      <c r="SWU21" s="28"/>
      <c r="SWV21" s="28"/>
      <c r="SWW21" s="28"/>
      <c r="SWX21" s="28"/>
      <c r="SWY21" s="28"/>
      <c r="SWZ21" s="28"/>
      <c r="SXA21" s="28"/>
      <c r="SXB21" s="28"/>
      <c r="SXC21" s="28"/>
      <c r="SXD21" s="28"/>
      <c r="SXE21" s="28"/>
      <c r="SXF21" s="28"/>
      <c r="SXG21" s="28"/>
      <c r="SXH21" s="28"/>
      <c r="SXI21" s="28"/>
      <c r="SXJ21" s="28"/>
      <c r="SXK21" s="28"/>
      <c r="SXL21" s="28"/>
      <c r="SXM21" s="28"/>
      <c r="SXN21" s="28"/>
      <c r="SXO21" s="28"/>
      <c r="SXP21" s="28"/>
      <c r="SXQ21" s="28"/>
      <c r="SXR21" s="28"/>
      <c r="SXS21" s="28"/>
      <c r="SXT21" s="28"/>
      <c r="SXU21" s="28"/>
      <c r="SXV21" s="28"/>
      <c r="SXW21" s="28"/>
      <c r="SXX21" s="28"/>
      <c r="SXY21" s="28"/>
      <c r="SXZ21" s="28"/>
      <c r="SYA21" s="28"/>
      <c r="SYB21" s="28"/>
      <c r="SYC21" s="28"/>
      <c r="SYD21" s="28"/>
      <c r="SYE21" s="28"/>
      <c r="SYF21" s="28"/>
      <c r="SYG21" s="28"/>
      <c r="SYH21" s="28"/>
      <c r="SYI21" s="28"/>
      <c r="SYJ21" s="28"/>
      <c r="SYK21" s="28"/>
      <c r="SYL21" s="28"/>
      <c r="SYM21" s="28"/>
      <c r="SYN21" s="28"/>
      <c r="SYO21" s="28"/>
      <c r="SYP21" s="28"/>
      <c r="SYQ21" s="28"/>
      <c r="SYR21" s="28"/>
      <c r="SYS21" s="28"/>
      <c r="SYT21" s="28"/>
      <c r="SYU21" s="28"/>
      <c r="SYV21" s="28"/>
      <c r="SYW21" s="28"/>
      <c r="SYX21" s="28"/>
      <c r="SYY21" s="28"/>
      <c r="SYZ21" s="28"/>
      <c r="SZA21" s="28"/>
      <c r="SZB21" s="28"/>
      <c r="SZC21" s="28"/>
      <c r="SZD21" s="28"/>
      <c r="SZE21" s="28"/>
      <c r="SZF21" s="28"/>
      <c r="SZG21" s="28"/>
      <c r="SZH21" s="28"/>
      <c r="SZI21" s="28"/>
      <c r="SZJ21" s="28"/>
      <c r="SZK21" s="28"/>
      <c r="SZL21" s="28"/>
      <c r="SZM21" s="28"/>
      <c r="SZN21" s="28"/>
      <c r="SZO21" s="28"/>
      <c r="SZP21" s="28"/>
      <c r="SZQ21" s="28"/>
      <c r="SZR21" s="28"/>
      <c r="SZS21" s="28"/>
      <c r="SZT21" s="28"/>
      <c r="SZU21" s="28"/>
      <c r="SZV21" s="28"/>
      <c r="SZW21" s="28"/>
      <c r="SZX21" s="28"/>
      <c r="SZY21" s="28"/>
      <c r="SZZ21" s="28"/>
      <c r="TAA21" s="28"/>
      <c r="TAB21" s="28"/>
      <c r="TAC21" s="28"/>
      <c r="TAD21" s="28"/>
      <c r="TAE21" s="28"/>
      <c r="TAF21" s="28"/>
      <c r="TAG21" s="28"/>
      <c r="TAH21" s="28"/>
      <c r="TAI21" s="28"/>
      <c r="TAJ21" s="28"/>
      <c r="TAK21" s="28"/>
      <c r="TAL21" s="28"/>
      <c r="TAM21" s="28"/>
      <c r="TAN21" s="28"/>
      <c r="TAO21" s="28"/>
      <c r="TAP21" s="28"/>
      <c r="TAQ21" s="28"/>
      <c r="TAR21" s="28"/>
      <c r="TAS21" s="28"/>
      <c r="TAT21" s="28"/>
      <c r="TAU21" s="28"/>
      <c r="TAV21" s="28"/>
      <c r="TAW21" s="28"/>
      <c r="TAX21" s="28"/>
      <c r="TAY21" s="28"/>
      <c r="TAZ21" s="28"/>
      <c r="TBA21" s="28"/>
      <c r="TBB21" s="28"/>
      <c r="TBC21" s="28"/>
      <c r="TBD21" s="28"/>
      <c r="TBE21" s="28"/>
      <c r="TBF21" s="28"/>
      <c r="TBG21" s="28"/>
      <c r="TBH21" s="28"/>
      <c r="TBI21" s="28"/>
      <c r="TBJ21" s="28"/>
      <c r="TBK21" s="28"/>
      <c r="TBL21" s="28"/>
      <c r="TBM21" s="28"/>
      <c r="TBN21" s="28"/>
      <c r="TBO21" s="28"/>
      <c r="TBP21" s="28"/>
      <c r="TBQ21" s="28"/>
      <c r="TBR21" s="28"/>
      <c r="TBS21" s="28"/>
      <c r="TBT21" s="28"/>
      <c r="TBU21" s="28"/>
      <c r="TBV21" s="28"/>
      <c r="TBW21" s="28"/>
      <c r="TBX21" s="28"/>
      <c r="TBY21" s="28"/>
      <c r="TBZ21" s="28"/>
      <c r="TCA21" s="28"/>
      <c r="TCB21" s="28"/>
      <c r="TCC21" s="28"/>
      <c r="TCD21" s="28"/>
      <c r="TCE21" s="28"/>
      <c r="TCF21" s="28"/>
      <c r="TCG21" s="28"/>
      <c r="TCH21" s="28"/>
      <c r="TCI21" s="28"/>
      <c r="TCJ21" s="28"/>
      <c r="TCK21" s="28"/>
      <c r="TCL21" s="28"/>
      <c r="TCM21" s="28"/>
      <c r="TCN21" s="28"/>
      <c r="TCO21" s="28"/>
      <c r="TCP21" s="28"/>
      <c r="TCQ21" s="28"/>
      <c r="TCR21" s="28"/>
      <c r="TCS21" s="28"/>
      <c r="TCT21" s="28"/>
      <c r="TCU21" s="28"/>
      <c r="TCV21" s="28"/>
      <c r="TCW21" s="28"/>
      <c r="TCX21" s="28"/>
      <c r="TCY21" s="28"/>
      <c r="TCZ21" s="28"/>
      <c r="TDA21" s="28"/>
      <c r="TDB21" s="28"/>
      <c r="TDC21" s="28"/>
      <c r="TDD21" s="28"/>
      <c r="TDE21" s="28"/>
      <c r="TDF21" s="28"/>
      <c r="TDG21" s="28"/>
      <c r="TDH21" s="28"/>
      <c r="TDI21" s="28"/>
      <c r="TDJ21" s="28"/>
      <c r="TDK21" s="28"/>
      <c r="TDL21" s="28"/>
      <c r="TDM21" s="28"/>
      <c r="TDN21" s="28"/>
      <c r="TDO21" s="28"/>
      <c r="TDP21" s="28"/>
      <c r="TDQ21" s="28"/>
      <c r="TDR21" s="28"/>
      <c r="TDS21" s="28"/>
      <c r="TDT21" s="28"/>
      <c r="TDU21" s="28"/>
      <c r="TDV21" s="28"/>
      <c r="TDW21" s="28"/>
      <c r="TDX21" s="28"/>
      <c r="TDY21" s="28"/>
      <c r="TDZ21" s="28"/>
      <c r="TEA21" s="28"/>
      <c r="TEB21" s="28"/>
      <c r="TEC21" s="28"/>
      <c r="TED21" s="28"/>
      <c r="TEE21" s="28"/>
      <c r="TEF21" s="28"/>
      <c r="TEG21" s="28"/>
      <c r="TEH21" s="28"/>
      <c r="TEI21" s="28"/>
      <c r="TEJ21" s="28"/>
      <c r="TEK21" s="28"/>
      <c r="TEL21" s="28"/>
      <c r="TEM21" s="28"/>
      <c r="TEN21" s="28"/>
      <c r="TEO21" s="28"/>
      <c r="TEP21" s="28"/>
      <c r="TEQ21" s="28"/>
      <c r="TER21" s="28"/>
      <c r="TES21" s="28"/>
      <c r="TET21" s="28"/>
      <c r="TEU21" s="28"/>
      <c r="TEV21" s="28"/>
      <c r="TEW21" s="28"/>
      <c r="TEX21" s="28"/>
      <c r="TEY21" s="28"/>
      <c r="TEZ21" s="28"/>
      <c r="TFA21" s="28"/>
      <c r="TFB21" s="28"/>
      <c r="TFC21" s="28"/>
      <c r="TFD21" s="28"/>
      <c r="TFE21" s="28"/>
      <c r="TFF21" s="28"/>
      <c r="TFG21" s="28"/>
      <c r="TFH21" s="28"/>
      <c r="TFI21" s="28"/>
      <c r="TFJ21" s="28"/>
      <c r="TFK21" s="28"/>
      <c r="TFL21" s="28"/>
      <c r="TFM21" s="28"/>
      <c r="TFN21" s="28"/>
      <c r="TFO21" s="28"/>
      <c r="TFP21" s="28"/>
      <c r="TFQ21" s="28"/>
      <c r="TFR21" s="28"/>
      <c r="TFS21" s="28"/>
      <c r="TFT21" s="28"/>
      <c r="TFU21" s="28"/>
      <c r="TFV21" s="28"/>
      <c r="TFW21" s="28"/>
      <c r="TFX21" s="28"/>
      <c r="TFY21" s="28"/>
      <c r="TFZ21" s="28"/>
      <c r="TGA21" s="28"/>
      <c r="TGB21" s="28"/>
      <c r="TGC21" s="28"/>
      <c r="TGD21" s="28"/>
      <c r="TGE21" s="28"/>
      <c r="TGF21" s="28"/>
      <c r="TGG21" s="28"/>
      <c r="TGH21" s="28"/>
      <c r="TGI21" s="28"/>
      <c r="TGJ21" s="28"/>
      <c r="TGK21" s="28"/>
      <c r="TGL21" s="28"/>
      <c r="TGM21" s="28"/>
      <c r="TGN21" s="28"/>
      <c r="TGO21" s="28"/>
      <c r="TGP21" s="28"/>
      <c r="TGQ21" s="28"/>
      <c r="TGR21" s="28"/>
      <c r="TGS21" s="28"/>
      <c r="TGT21" s="28"/>
      <c r="TGU21" s="28"/>
      <c r="TGV21" s="28"/>
      <c r="TGW21" s="28"/>
      <c r="TGX21" s="28"/>
      <c r="TGY21" s="28"/>
      <c r="TGZ21" s="28"/>
      <c r="THA21" s="28"/>
      <c r="THB21" s="28"/>
      <c r="THC21" s="28"/>
      <c r="THD21" s="28"/>
      <c r="THE21" s="28"/>
      <c r="THF21" s="28"/>
      <c r="THG21" s="28"/>
      <c r="THH21" s="28"/>
      <c r="THI21" s="28"/>
      <c r="THJ21" s="28"/>
      <c r="THK21" s="28"/>
      <c r="THL21" s="28"/>
      <c r="THM21" s="28"/>
      <c r="THN21" s="28"/>
      <c r="THO21" s="28"/>
      <c r="THP21" s="28"/>
      <c r="THQ21" s="28"/>
      <c r="THR21" s="28"/>
      <c r="THS21" s="28"/>
      <c r="THT21" s="28"/>
      <c r="THU21" s="28"/>
      <c r="THV21" s="28"/>
      <c r="THW21" s="28"/>
      <c r="THX21" s="28"/>
      <c r="THY21" s="28"/>
      <c r="THZ21" s="28"/>
      <c r="TIA21" s="28"/>
      <c r="TIB21" s="28"/>
      <c r="TIC21" s="28"/>
      <c r="TID21" s="28"/>
      <c r="TIE21" s="28"/>
      <c r="TIF21" s="28"/>
      <c r="TIG21" s="28"/>
      <c r="TIH21" s="28"/>
      <c r="TII21" s="28"/>
      <c r="TIJ21" s="28"/>
      <c r="TIK21" s="28"/>
      <c r="TIL21" s="28"/>
      <c r="TIM21" s="28"/>
      <c r="TIN21" s="28"/>
      <c r="TIO21" s="28"/>
      <c r="TIP21" s="28"/>
      <c r="TIQ21" s="28"/>
      <c r="TIR21" s="28"/>
      <c r="TIS21" s="28"/>
      <c r="TIT21" s="28"/>
      <c r="TIU21" s="28"/>
      <c r="TIV21" s="28"/>
      <c r="TIW21" s="28"/>
      <c r="TIX21" s="28"/>
      <c r="TIY21" s="28"/>
      <c r="TIZ21" s="28"/>
      <c r="TJA21" s="28"/>
      <c r="TJB21" s="28"/>
      <c r="TJC21" s="28"/>
      <c r="TJD21" s="28"/>
      <c r="TJE21" s="28"/>
      <c r="TJF21" s="28"/>
      <c r="TJG21" s="28"/>
      <c r="TJH21" s="28"/>
      <c r="TJI21" s="28"/>
      <c r="TJJ21" s="28"/>
      <c r="TJK21" s="28"/>
      <c r="TJL21" s="28"/>
      <c r="TJM21" s="28"/>
      <c r="TJN21" s="28"/>
      <c r="TJO21" s="28"/>
      <c r="TJP21" s="28"/>
      <c r="TJQ21" s="28"/>
      <c r="TJR21" s="28"/>
      <c r="TJS21" s="28"/>
      <c r="TJT21" s="28"/>
      <c r="TJU21" s="28"/>
      <c r="TJV21" s="28"/>
      <c r="TJW21" s="28"/>
      <c r="TJX21" s="28"/>
      <c r="TJY21" s="28"/>
      <c r="TJZ21" s="28"/>
      <c r="TKA21" s="28"/>
      <c r="TKB21" s="28"/>
      <c r="TKC21" s="28"/>
      <c r="TKD21" s="28"/>
      <c r="TKE21" s="28"/>
      <c r="TKF21" s="28"/>
      <c r="TKG21" s="28"/>
      <c r="TKH21" s="28"/>
      <c r="TKI21" s="28"/>
      <c r="TKJ21" s="28"/>
      <c r="TKK21" s="28"/>
      <c r="TKL21" s="28"/>
      <c r="TKM21" s="28"/>
      <c r="TKN21" s="28"/>
      <c r="TKO21" s="28"/>
      <c r="TKP21" s="28"/>
      <c r="TKQ21" s="28"/>
      <c r="TKR21" s="28"/>
      <c r="TKS21" s="28"/>
      <c r="TKT21" s="28"/>
      <c r="TKU21" s="28"/>
      <c r="TKV21" s="28"/>
      <c r="TKW21" s="28"/>
      <c r="TKX21" s="28"/>
      <c r="TKY21" s="28"/>
      <c r="TKZ21" s="28"/>
      <c r="TLA21" s="28"/>
      <c r="TLB21" s="28"/>
      <c r="TLC21" s="28"/>
      <c r="TLD21" s="28"/>
      <c r="TLE21" s="28"/>
      <c r="TLF21" s="28"/>
      <c r="TLG21" s="28"/>
      <c r="TLH21" s="28"/>
      <c r="TLI21" s="28"/>
      <c r="TLJ21" s="28"/>
      <c r="TLK21" s="28"/>
      <c r="TLL21" s="28"/>
      <c r="TLM21" s="28"/>
      <c r="TLN21" s="28"/>
      <c r="TLO21" s="28"/>
      <c r="TLP21" s="28"/>
      <c r="TLQ21" s="28"/>
      <c r="TLR21" s="28"/>
      <c r="TLS21" s="28"/>
      <c r="TLT21" s="28"/>
      <c r="TLU21" s="28"/>
      <c r="TLV21" s="28"/>
      <c r="TLW21" s="28"/>
      <c r="TLX21" s="28"/>
      <c r="TLY21" s="28"/>
      <c r="TLZ21" s="28"/>
      <c r="TMA21" s="28"/>
      <c r="TMB21" s="28"/>
      <c r="TMC21" s="28"/>
      <c r="TMD21" s="28"/>
      <c r="TME21" s="28"/>
      <c r="TMF21" s="28"/>
      <c r="TMG21" s="28"/>
      <c r="TMH21" s="28"/>
      <c r="TMI21" s="28"/>
      <c r="TMJ21" s="28"/>
      <c r="TMK21" s="28"/>
      <c r="TML21" s="28"/>
      <c r="TMM21" s="28"/>
      <c r="TMN21" s="28"/>
      <c r="TMO21" s="28"/>
      <c r="TMP21" s="28"/>
      <c r="TMQ21" s="28"/>
      <c r="TMR21" s="28"/>
      <c r="TMS21" s="28"/>
      <c r="TMT21" s="28"/>
      <c r="TMU21" s="28"/>
      <c r="TMV21" s="28"/>
      <c r="TMW21" s="28"/>
      <c r="TMX21" s="28"/>
      <c r="TMY21" s="28"/>
      <c r="TMZ21" s="28"/>
      <c r="TNA21" s="28"/>
      <c r="TNB21" s="28"/>
      <c r="TNC21" s="28"/>
      <c r="TND21" s="28"/>
      <c r="TNE21" s="28"/>
      <c r="TNF21" s="28"/>
      <c r="TNG21" s="28"/>
      <c r="TNH21" s="28"/>
      <c r="TNI21" s="28"/>
      <c r="TNJ21" s="28"/>
      <c r="TNK21" s="28"/>
      <c r="TNL21" s="28"/>
      <c r="TNM21" s="28"/>
      <c r="TNN21" s="28"/>
      <c r="TNO21" s="28"/>
      <c r="TNP21" s="28"/>
      <c r="TNQ21" s="28"/>
      <c r="TNR21" s="28"/>
      <c r="TNS21" s="28"/>
      <c r="TNT21" s="28"/>
      <c r="TNU21" s="28"/>
      <c r="TNV21" s="28"/>
      <c r="TNW21" s="28"/>
      <c r="TNX21" s="28"/>
      <c r="TNY21" s="28"/>
      <c r="TNZ21" s="28"/>
      <c r="TOA21" s="28"/>
      <c r="TOB21" s="28"/>
      <c r="TOC21" s="28"/>
      <c r="TOD21" s="28"/>
      <c r="TOE21" s="28"/>
      <c r="TOF21" s="28"/>
      <c r="TOG21" s="28"/>
      <c r="TOH21" s="28"/>
      <c r="TOI21" s="28"/>
      <c r="TOJ21" s="28"/>
      <c r="TOK21" s="28"/>
      <c r="TOL21" s="28"/>
      <c r="TOM21" s="28"/>
      <c r="TON21" s="28"/>
      <c r="TOO21" s="28"/>
      <c r="TOP21" s="28"/>
      <c r="TOQ21" s="28"/>
      <c r="TOR21" s="28"/>
      <c r="TOS21" s="28"/>
      <c r="TOT21" s="28"/>
      <c r="TOU21" s="28"/>
      <c r="TOV21" s="28"/>
      <c r="TOW21" s="28"/>
      <c r="TOX21" s="28"/>
      <c r="TOY21" s="28"/>
      <c r="TOZ21" s="28"/>
      <c r="TPA21" s="28"/>
      <c r="TPB21" s="28"/>
      <c r="TPC21" s="28"/>
      <c r="TPD21" s="28"/>
      <c r="TPE21" s="28"/>
      <c r="TPF21" s="28"/>
      <c r="TPG21" s="28"/>
      <c r="TPH21" s="28"/>
      <c r="TPI21" s="28"/>
      <c r="TPJ21" s="28"/>
      <c r="TPK21" s="28"/>
      <c r="TPL21" s="28"/>
      <c r="TPM21" s="28"/>
      <c r="TPN21" s="28"/>
      <c r="TPO21" s="28"/>
      <c r="TPP21" s="28"/>
      <c r="TPQ21" s="28"/>
      <c r="TPR21" s="28"/>
      <c r="TPS21" s="28"/>
      <c r="TPT21" s="28"/>
      <c r="TPU21" s="28"/>
      <c r="TPV21" s="28"/>
      <c r="TPW21" s="28"/>
      <c r="TPX21" s="28"/>
      <c r="TPY21" s="28"/>
      <c r="TPZ21" s="28"/>
      <c r="TQA21" s="28"/>
      <c r="TQB21" s="28"/>
      <c r="TQC21" s="28"/>
      <c r="TQD21" s="28"/>
      <c r="TQE21" s="28"/>
      <c r="TQF21" s="28"/>
      <c r="TQG21" s="28"/>
      <c r="TQH21" s="28"/>
      <c r="TQI21" s="28"/>
      <c r="TQJ21" s="28"/>
      <c r="TQK21" s="28"/>
      <c r="TQL21" s="28"/>
      <c r="TQM21" s="28"/>
      <c r="TQN21" s="28"/>
      <c r="TQO21" s="28"/>
      <c r="TQP21" s="28"/>
      <c r="TQQ21" s="28"/>
      <c r="TQR21" s="28"/>
      <c r="TQS21" s="28"/>
      <c r="TQT21" s="28"/>
      <c r="TQU21" s="28"/>
      <c r="TQV21" s="28"/>
      <c r="TQW21" s="28"/>
      <c r="TQX21" s="28"/>
      <c r="TQY21" s="28"/>
      <c r="TQZ21" s="28"/>
      <c r="TRA21" s="28"/>
      <c r="TRB21" s="28"/>
      <c r="TRC21" s="28"/>
      <c r="TRD21" s="28"/>
      <c r="TRE21" s="28"/>
      <c r="TRF21" s="28"/>
      <c r="TRG21" s="28"/>
      <c r="TRH21" s="28"/>
      <c r="TRI21" s="28"/>
      <c r="TRJ21" s="28"/>
      <c r="TRK21" s="28"/>
      <c r="TRL21" s="28"/>
      <c r="TRM21" s="28"/>
      <c r="TRN21" s="28"/>
      <c r="TRO21" s="28"/>
      <c r="TRP21" s="28"/>
      <c r="TRQ21" s="28"/>
      <c r="TRR21" s="28"/>
      <c r="TRS21" s="28"/>
      <c r="TRT21" s="28"/>
      <c r="TRU21" s="28"/>
      <c r="TRV21" s="28"/>
      <c r="TRW21" s="28"/>
      <c r="TRX21" s="28"/>
      <c r="TRY21" s="28"/>
      <c r="TRZ21" s="28"/>
      <c r="TSA21" s="28"/>
      <c r="TSB21" s="28"/>
      <c r="TSC21" s="28"/>
      <c r="TSD21" s="28"/>
      <c r="TSE21" s="28"/>
      <c r="TSF21" s="28"/>
      <c r="TSG21" s="28"/>
      <c r="TSH21" s="28"/>
      <c r="TSI21" s="28"/>
      <c r="TSJ21" s="28"/>
      <c r="TSK21" s="28"/>
      <c r="TSL21" s="28"/>
      <c r="TSM21" s="28"/>
      <c r="TSN21" s="28"/>
      <c r="TSO21" s="28"/>
      <c r="TSP21" s="28"/>
      <c r="TSQ21" s="28"/>
      <c r="TSR21" s="28"/>
      <c r="TSS21" s="28"/>
      <c r="TST21" s="28"/>
      <c r="TSU21" s="28"/>
      <c r="TSV21" s="28"/>
      <c r="TSW21" s="28"/>
      <c r="TSX21" s="28"/>
      <c r="TSY21" s="28"/>
      <c r="TSZ21" s="28"/>
      <c r="TTA21" s="28"/>
      <c r="TTB21" s="28"/>
      <c r="TTC21" s="28"/>
      <c r="TTD21" s="28"/>
      <c r="TTE21" s="28"/>
      <c r="TTF21" s="28"/>
      <c r="TTG21" s="28"/>
      <c r="TTH21" s="28"/>
      <c r="TTI21" s="28"/>
      <c r="TTJ21" s="28"/>
      <c r="TTK21" s="28"/>
      <c r="TTL21" s="28"/>
      <c r="TTM21" s="28"/>
      <c r="TTN21" s="28"/>
      <c r="TTO21" s="28"/>
      <c r="TTP21" s="28"/>
      <c r="TTQ21" s="28"/>
      <c r="TTR21" s="28"/>
      <c r="TTS21" s="28"/>
      <c r="TTT21" s="28"/>
      <c r="TTU21" s="28"/>
      <c r="TTV21" s="28"/>
      <c r="TTW21" s="28"/>
      <c r="TTX21" s="28"/>
      <c r="TTY21" s="28"/>
      <c r="TTZ21" s="28"/>
      <c r="TUA21" s="28"/>
      <c r="TUB21" s="28"/>
      <c r="TUC21" s="28"/>
      <c r="TUD21" s="28"/>
      <c r="TUE21" s="28"/>
      <c r="TUF21" s="28"/>
      <c r="TUG21" s="28"/>
      <c r="TUH21" s="28"/>
      <c r="TUI21" s="28"/>
      <c r="TUJ21" s="28"/>
      <c r="TUK21" s="28"/>
      <c r="TUL21" s="28"/>
      <c r="TUM21" s="28"/>
      <c r="TUN21" s="28"/>
      <c r="TUO21" s="28"/>
      <c r="TUP21" s="28"/>
      <c r="TUQ21" s="28"/>
      <c r="TUR21" s="28"/>
      <c r="TUS21" s="28"/>
      <c r="TUT21" s="28"/>
      <c r="TUU21" s="28"/>
      <c r="TUV21" s="28"/>
      <c r="TUW21" s="28"/>
      <c r="TUX21" s="28"/>
      <c r="TUY21" s="28"/>
      <c r="TUZ21" s="28"/>
      <c r="TVA21" s="28"/>
      <c r="TVB21" s="28"/>
      <c r="TVC21" s="28"/>
      <c r="TVD21" s="28"/>
      <c r="TVE21" s="28"/>
      <c r="TVF21" s="28"/>
      <c r="TVG21" s="28"/>
      <c r="TVH21" s="28"/>
      <c r="TVI21" s="28"/>
      <c r="TVJ21" s="28"/>
      <c r="TVK21" s="28"/>
      <c r="TVL21" s="28"/>
      <c r="TVM21" s="28"/>
      <c r="TVN21" s="28"/>
      <c r="TVO21" s="28"/>
      <c r="TVP21" s="28"/>
      <c r="TVQ21" s="28"/>
      <c r="TVR21" s="28"/>
      <c r="TVS21" s="28"/>
      <c r="TVT21" s="28"/>
      <c r="TVU21" s="28"/>
      <c r="TVV21" s="28"/>
      <c r="TVW21" s="28"/>
      <c r="TVX21" s="28"/>
      <c r="TVY21" s="28"/>
      <c r="TVZ21" s="28"/>
      <c r="TWA21" s="28"/>
      <c r="TWB21" s="28"/>
      <c r="TWC21" s="28"/>
      <c r="TWD21" s="28"/>
      <c r="TWE21" s="28"/>
      <c r="TWF21" s="28"/>
      <c r="TWG21" s="28"/>
      <c r="TWH21" s="28"/>
      <c r="TWI21" s="28"/>
      <c r="TWJ21" s="28"/>
      <c r="TWK21" s="28"/>
      <c r="TWL21" s="28"/>
      <c r="TWM21" s="28"/>
      <c r="TWN21" s="28"/>
      <c r="TWO21" s="28"/>
      <c r="TWP21" s="28"/>
      <c r="TWQ21" s="28"/>
      <c r="TWR21" s="28"/>
      <c r="TWS21" s="28"/>
      <c r="TWT21" s="28"/>
      <c r="TWU21" s="28"/>
      <c r="TWV21" s="28"/>
      <c r="TWW21" s="28"/>
      <c r="TWX21" s="28"/>
      <c r="TWY21" s="28"/>
      <c r="TWZ21" s="28"/>
      <c r="TXA21" s="28"/>
      <c r="TXB21" s="28"/>
      <c r="TXC21" s="28"/>
      <c r="TXD21" s="28"/>
      <c r="TXE21" s="28"/>
      <c r="TXF21" s="28"/>
      <c r="TXG21" s="28"/>
      <c r="TXH21" s="28"/>
      <c r="TXI21" s="28"/>
      <c r="TXJ21" s="28"/>
      <c r="TXK21" s="28"/>
      <c r="TXL21" s="28"/>
      <c r="TXM21" s="28"/>
      <c r="TXN21" s="28"/>
      <c r="TXO21" s="28"/>
      <c r="TXP21" s="28"/>
      <c r="TXQ21" s="28"/>
      <c r="TXR21" s="28"/>
      <c r="TXS21" s="28"/>
      <c r="TXT21" s="28"/>
      <c r="TXU21" s="28"/>
      <c r="TXV21" s="28"/>
      <c r="TXW21" s="28"/>
      <c r="TXX21" s="28"/>
      <c r="TXY21" s="28"/>
      <c r="TXZ21" s="28"/>
      <c r="TYA21" s="28"/>
      <c r="TYB21" s="28"/>
      <c r="TYC21" s="28"/>
      <c r="TYD21" s="28"/>
      <c r="TYE21" s="28"/>
      <c r="TYF21" s="28"/>
      <c r="TYG21" s="28"/>
      <c r="TYH21" s="28"/>
      <c r="TYI21" s="28"/>
      <c r="TYJ21" s="28"/>
      <c r="TYK21" s="28"/>
      <c r="TYL21" s="28"/>
      <c r="TYM21" s="28"/>
      <c r="TYN21" s="28"/>
      <c r="TYO21" s="28"/>
      <c r="TYP21" s="28"/>
      <c r="TYQ21" s="28"/>
      <c r="TYR21" s="28"/>
      <c r="TYS21" s="28"/>
      <c r="TYT21" s="28"/>
      <c r="TYU21" s="28"/>
      <c r="TYV21" s="28"/>
      <c r="TYW21" s="28"/>
      <c r="TYX21" s="28"/>
      <c r="TYY21" s="28"/>
      <c r="TYZ21" s="28"/>
      <c r="TZA21" s="28"/>
      <c r="TZB21" s="28"/>
      <c r="TZC21" s="28"/>
      <c r="TZD21" s="28"/>
      <c r="TZE21" s="28"/>
      <c r="TZF21" s="28"/>
      <c r="TZG21" s="28"/>
      <c r="TZH21" s="28"/>
      <c r="TZI21" s="28"/>
      <c r="TZJ21" s="28"/>
      <c r="TZK21" s="28"/>
      <c r="TZL21" s="28"/>
      <c r="TZM21" s="28"/>
      <c r="TZN21" s="28"/>
      <c r="TZO21" s="28"/>
      <c r="TZP21" s="28"/>
      <c r="TZQ21" s="28"/>
      <c r="TZR21" s="28"/>
      <c r="TZS21" s="28"/>
      <c r="TZT21" s="28"/>
      <c r="TZU21" s="28"/>
      <c r="TZV21" s="28"/>
      <c r="TZW21" s="28"/>
      <c r="TZX21" s="28"/>
      <c r="TZY21" s="28"/>
      <c r="TZZ21" s="28"/>
      <c r="UAA21" s="28"/>
      <c r="UAB21" s="28"/>
      <c r="UAC21" s="28"/>
      <c r="UAD21" s="28"/>
      <c r="UAE21" s="28"/>
      <c r="UAF21" s="28"/>
      <c r="UAG21" s="28"/>
      <c r="UAH21" s="28"/>
      <c r="UAI21" s="28"/>
      <c r="UAJ21" s="28"/>
      <c r="UAK21" s="28"/>
      <c r="UAL21" s="28"/>
      <c r="UAM21" s="28"/>
      <c r="UAN21" s="28"/>
      <c r="UAO21" s="28"/>
      <c r="UAP21" s="28"/>
      <c r="UAQ21" s="28"/>
      <c r="UAR21" s="28"/>
      <c r="UAS21" s="28"/>
      <c r="UAT21" s="28"/>
      <c r="UAU21" s="28"/>
      <c r="UAV21" s="28"/>
      <c r="UAW21" s="28"/>
      <c r="UAX21" s="28"/>
      <c r="UAY21" s="28"/>
      <c r="UAZ21" s="28"/>
      <c r="UBA21" s="28"/>
      <c r="UBB21" s="28"/>
      <c r="UBC21" s="28"/>
      <c r="UBD21" s="28"/>
      <c r="UBE21" s="28"/>
      <c r="UBF21" s="28"/>
      <c r="UBG21" s="28"/>
      <c r="UBH21" s="28"/>
      <c r="UBI21" s="28"/>
      <c r="UBJ21" s="28"/>
      <c r="UBK21" s="28"/>
      <c r="UBL21" s="28"/>
      <c r="UBM21" s="28"/>
      <c r="UBN21" s="28"/>
      <c r="UBO21" s="28"/>
      <c r="UBP21" s="28"/>
      <c r="UBQ21" s="28"/>
      <c r="UBR21" s="28"/>
      <c r="UBS21" s="28"/>
      <c r="UBT21" s="28"/>
      <c r="UBU21" s="28"/>
      <c r="UBV21" s="28"/>
      <c r="UBW21" s="28"/>
      <c r="UBX21" s="28"/>
      <c r="UBY21" s="28"/>
      <c r="UBZ21" s="28"/>
      <c r="UCA21" s="28"/>
      <c r="UCB21" s="28"/>
      <c r="UCC21" s="28"/>
      <c r="UCD21" s="28"/>
      <c r="UCE21" s="28"/>
      <c r="UCF21" s="28"/>
      <c r="UCG21" s="28"/>
      <c r="UCH21" s="28"/>
      <c r="UCI21" s="28"/>
      <c r="UCJ21" s="28"/>
      <c r="UCK21" s="28"/>
      <c r="UCL21" s="28"/>
      <c r="UCM21" s="28"/>
      <c r="UCN21" s="28"/>
      <c r="UCO21" s="28"/>
      <c r="UCP21" s="28"/>
      <c r="UCQ21" s="28"/>
      <c r="UCR21" s="28"/>
      <c r="UCS21" s="28"/>
      <c r="UCT21" s="28"/>
      <c r="UCU21" s="28"/>
      <c r="UCV21" s="28"/>
      <c r="UCW21" s="28"/>
      <c r="UCX21" s="28"/>
      <c r="UCY21" s="28"/>
      <c r="UCZ21" s="28"/>
      <c r="UDA21" s="28"/>
      <c r="UDB21" s="28"/>
      <c r="UDC21" s="28"/>
      <c r="UDD21" s="28"/>
      <c r="UDE21" s="28"/>
      <c r="UDF21" s="28"/>
      <c r="UDG21" s="28"/>
      <c r="UDH21" s="28"/>
      <c r="UDI21" s="28"/>
      <c r="UDJ21" s="28"/>
      <c r="UDK21" s="28"/>
      <c r="UDL21" s="28"/>
      <c r="UDM21" s="28"/>
      <c r="UDN21" s="28"/>
      <c r="UDO21" s="28"/>
      <c r="UDP21" s="28"/>
      <c r="UDQ21" s="28"/>
      <c r="UDR21" s="28"/>
      <c r="UDS21" s="28"/>
      <c r="UDT21" s="28"/>
      <c r="UDU21" s="28"/>
      <c r="UDV21" s="28"/>
      <c r="UDW21" s="28"/>
      <c r="UDX21" s="28"/>
      <c r="UDY21" s="28"/>
      <c r="UDZ21" s="28"/>
      <c r="UEA21" s="28"/>
      <c r="UEB21" s="28"/>
      <c r="UEC21" s="28"/>
      <c r="UED21" s="28"/>
      <c r="UEE21" s="28"/>
      <c r="UEF21" s="28"/>
      <c r="UEG21" s="28"/>
      <c r="UEH21" s="28"/>
      <c r="UEI21" s="28"/>
      <c r="UEJ21" s="28"/>
      <c r="UEK21" s="28"/>
      <c r="UEL21" s="28"/>
      <c r="UEM21" s="28"/>
      <c r="UEN21" s="28"/>
      <c r="UEO21" s="28"/>
      <c r="UEP21" s="28"/>
      <c r="UEQ21" s="28"/>
      <c r="UER21" s="28"/>
      <c r="UES21" s="28"/>
      <c r="UET21" s="28"/>
      <c r="UEU21" s="28"/>
      <c r="UEV21" s="28"/>
      <c r="UEW21" s="28"/>
      <c r="UEX21" s="28"/>
      <c r="UEY21" s="28"/>
      <c r="UEZ21" s="28"/>
      <c r="UFA21" s="28"/>
      <c r="UFB21" s="28"/>
      <c r="UFC21" s="28"/>
      <c r="UFD21" s="28"/>
      <c r="UFE21" s="28"/>
      <c r="UFF21" s="28"/>
      <c r="UFG21" s="28"/>
      <c r="UFH21" s="28"/>
      <c r="UFI21" s="28"/>
      <c r="UFJ21" s="28"/>
      <c r="UFK21" s="28"/>
      <c r="UFL21" s="28"/>
      <c r="UFM21" s="28"/>
      <c r="UFN21" s="28"/>
      <c r="UFO21" s="28"/>
      <c r="UFP21" s="28"/>
      <c r="UFQ21" s="28"/>
      <c r="UFR21" s="28"/>
      <c r="UFS21" s="28"/>
      <c r="UFT21" s="28"/>
      <c r="UFU21" s="28"/>
      <c r="UFV21" s="28"/>
      <c r="UFW21" s="28"/>
      <c r="UFX21" s="28"/>
      <c r="UFY21" s="28"/>
      <c r="UFZ21" s="28"/>
      <c r="UGA21" s="28"/>
      <c r="UGB21" s="28"/>
      <c r="UGC21" s="28"/>
      <c r="UGD21" s="28"/>
      <c r="UGE21" s="28"/>
      <c r="UGF21" s="28"/>
      <c r="UGG21" s="28"/>
      <c r="UGH21" s="28"/>
      <c r="UGI21" s="28"/>
      <c r="UGJ21" s="28"/>
      <c r="UGK21" s="28"/>
      <c r="UGL21" s="28"/>
      <c r="UGM21" s="28"/>
      <c r="UGN21" s="28"/>
      <c r="UGO21" s="28"/>
      <c r="UGP21" s="28"/>
      <c r="UGQ21" s="28"/>
      <c r="UGR21" s="28"/>
      <c r="UGS21" s="28"/>
      <c r="UGT21" s="28"/>
      <c r="UGU21" s="28"/>
      <c r="UGV21" s="28"/>
      <c r="UGW21" s="28"/>
      <c r="UGX21" s="28"/>
      <c r="UGY21" s="28"/>
      <c r="UGZ21" s="28"/>
      <c r="UHA21" s="28"/>
      <c r="UHB21" s="28"/>
      <c r="UHC21" s="28"/>
      <c r="UHD21" s="28"/>
      <c r="UHE21" s="28"/>
      <c r="UHF21" s="28"/>
      <c r="UHG21" s="28"/>
      <c r="UHH21" s="28"/>
      <c r="UHI21" s="28"/>
      <c r="UHJ21" s="28"/>
      <c r="UHK21" s="28"/>
      <c r="UHL21" s="28"/>
      <c r="UHM21" s="28"/>
      <c r="UHN21" s="28"/>
      <c r="UHO21" s="28"/>
      <c r="UHP21" s="28"/>
      <c r="UHQ21" s="28"/>
      <c r="UHR21" s="28"/>
      <c r="UHS21" s="28"/>
      <c r="UHT21" s="28"/>
      <c r="UHU21" s="28"/>
      <c r="UHV21" s="28"/>
      <c r="UHW21" s="28"/>
      <c r="UHX21" s="28"/>
      <c r="UHY21" s="28"/>
      <c r="UHZ21" s="28"/>
      <c r="UIA21" s="28"/>
      <c r="UIB21" s="28"/>
      <c r="UIC21" s="28"/>
      <c r="UID21" s="28"/>
      <c r="UIE21" s="28"/>
      <c r="UIF21" s="28"/>
      <c r="UIG21" s="28"/>
      <c r="UIH21" s="28"/>
      <c r="UII21" s="28"/>
      <c r="UIJ21" s="28"/>
      <c r="UIK21" s="28"/>
      <c r="UIL21" s="28"/>
      <c r="UIM21" s="28"/>
      <c r="UIN21" s="28"/>
      <c r="UIO21" s="28"/>
      <c r="UIP21" s="28"/>
      <c r="UIQ21" s="28"/>
      <c r="UIR21" s="28"/>
      <c r="UIS21" s="28"/>
      <c r="UIT21" s="28"/>
      <c r="UIU21" s="28"/>
      <c r="UIV21" s="28"/>
      <c r="UIW21" s="28"/>
      <c r="UIX21" s="28"/>
      <c r="UIY21" s="28"/>
      <c r="UIZ21" s="28"/>
      <c r="UJA21" s="28"/>
      <c r="UJB21" s="28"/>
      <c r="UJC21" s="28"/>
      <c r="UJD21" s="28"/>
      <c r="UJE21" s="28"/>
      <c r="UJF21" s="28"/>
      <c r="UJG21" s="28"/>
      <c r="UJH21" s="28"/>
      <c r="UJI21" s="28"/>
      <c r="UJJ21" s="28"/>
      <c r="UJK21" s="28"/>
      <c r="UJL21" s="28"/>
      <c r="UJM21" s="28"/>
      <c r="UJN21" s="28"/>
      <c r="UJO21" s="28"/>
      <c r="UJP21" s="28"/>
      <c r="UJQ21" s="28"/>
      <c r="UJR21" s="28"/>
      <c r="UJS21" s="28"/>
      <c r="UJT21" s="28"/>
      <c r="UJU21" s="28"/>
      <c r="UJV21" s="28"/>
      <c r="UJW21" s="28"/>
      <c r="UJX21" s="28"/>
      <c r="UJY21" s="28"/>
      <c r="UJZ21" s="28"/>
      <c r="UKA21" s="28"/>
      <c r="UKB21" s="28"/>
      <c r="UKC21" s="28"/>
      <c r="UKD21" s="28"/>
      <c r="UKE21" s="28"/>
      <c r="UKF21" s="28"/>
      <c r="UKG21" s="28"/>
      <c r="UKH21" s="28"/>
      <c r="UKI21" s="28"/>
      <c r="UKJ21" s="28"/>
      <c r="UKK21" s="28"/>
      <c r="UKL21" s="28"/>
      <c r="UKM21" s="28"/>
      <c r="UKN21" s="28"/>
      <c r="UKO21" s="28"/>
      <c r="UKP21" s="28"/>
      <c r="UKQ21" s="28"/>
      <c r="UKR21" s="28"/>
      <c r="UKS21" s="28"/>
      <c r="UKT21" s="28"/>
      <c r="UKU21" s="28"/>
      <c r="UKV21" s="28"/>
      <c r="UKW21" s="28"/>
      <c r="UKX21" s="28"/>
      <c r="UKY21" s="28"/>
      <c r="UKZ21" s="28"/>
      <c r="ULA21" s="28"/>
      <c r="ULB21" s="28"/>
      <c r="ULC21" s="28"/>
      <c r="ULD21" s="28"/>
      <c r="ULE21" s="28"/>
      <c r="ULF21" s="28"/>
      <c r="ULG21" s="28"/>
      <c r="ULH21" s="28"/>
      <c r="ULI21" s="28"/>
      <c r="ULJ21" s="28"/>
      <c r="ULK21" s="28"/>
      <c r="ULL21" s="28"/>
      <c r="ULM21" s="28"/>
      <c r="ULN21" s="28"/>
      <c r="ULO21" s="28"/>
      <c r="ULP21" s="28"/>
      <c r="ULQ21" s="28"/>
      <c r="ULR21" s="28"/>
      <c r="ULS21" s="28"/>
      <c r="ULT21" s="28"/>
      <c r="ULU21" s="28"/>
      <c r="ULV21" s="28"/>
      <c r="ULW21" s="28"/>
      <c r="ULX21" s="28"/>
      <c r="ULY21" s="28"/>
      <c r="ULZ21" s="28"/>
      <c r="UMA21" s="28"/>
      <c r="UMB21" s="28"/>
      <c r="UMC21" s="28"/>
      <c r="UMD21" s="28"/>
      <c r="UME21" s="28"/>
      <c r="UMF21" s="28"/>
      <c r="UMG21" s="28"/>
      <c r="UMH21" s="28"/>
      <c r="UMI21" s="28"/>
      <c r="UMJ21" s="28"/>
      <c r="UMK21" s="28"/>
      <c r="UML21" s="28"/>
      <c r="UMM21" s="28"/>
      <c r="UMN21" s="28"/>
      <c r="UMO21" s="28"/>
      <c r="UMP21" s="28"/>
      <c r="UMQ21" s="28"/>
      <c r="UMR21" s="28"/>
      <c r="UMS21" s="28"/>
      <c r="UMT21" s="28"/>
      <c r="UMU21" s="28"/>
      <c r="UMV21" s="28"/>
      <c r="UMW21" s="28"/>
      <c r="UMX21" s="28"/>
      <c r="UMY21" s="28"/>
      <c r="UMZ21" s="28"/>
      <c r="UNA21" s="28"/>
      <c r="UNB21" s="28"/>
      <c r="UNC21" s="28"/>
      <c r="UND21" s="28"/>
      <c r="UNE21" s="28"/>
      <c r="UNF21" s="28"/>
      <c r="UNG21" s="28"/>
      <c r="UNH21" s="28"/>
      <c r="UNI21" s="28"/>
      <c r="UNJ21" s="28"/>
      <c r="UNK21" s="28"/>
      <c r="UNL21" s="28"/>
      <c r="UNM21" s="28"/>
      <c r="UNN21" s="28"/>
      <c r="UNO21" s="28"/>
      <c r="UNP21" s="28"/>
      <c r="UNQ21" s="28"/>
      <c r="UNR21" s="28"/>
      <c r="UNS21" s="28"/>
      <c r="UNT21" s="28"/>
      <c r="UNU21" s="28"/>
      <c r="UNV21" s="28"/>
      <c r="UNW21" s="28"/>
      <c r="UNX21" s="28"/>
      <c r="UNY21" s="28"/>
      <c r="UNZ21" s="28"/>
      <c r="UOA21" s="28"/>
      <c r="UOB21" s="28"/>
      <c r="UOC21" s="28"/>
      <c r="UOD21" s="28"/>
      <c r="UOE21" s="28"/>
      <c r="UOF21" s="28"/>
      <c r="UOG21" s="28"/>
      <c r="UOH21" s="28"/>
      <c r="UOI21" s="28"/>
      <c r="UOJ21" s="28"/>
      <c r="UOK21" s="28"/>
      <c r="UOL21" s="28"/>
      <c r="UOM21" s="28"/>
      <c r="UON21" s="28"/>
      <c r="UOO21" s="28"/>
      <c r="UOP21" s="28"/>
      <c r="UOQ21" s="28"/>
      <c r="UOR21" s="28"/>
      <c r="UOS21" s="28"/>
      <c r="UOT21" s="28"/>
      <c r="UOU21" s="28"/>
      <c r="UOV21" s="28"/>
      <c r="UOW21" s="28"/>
      <c r="UOX21" s="28"/>
      <c r="UOY21" s="28"/>
      <c r="UOZ21" s="28"/>
      <c r="UPA21" s="28"/>
      <c r="UPB21" s="28"/>
      <c r="UPC21" s="28"/>
      <c r="UPD21" s="28"/>
      <c r="UPE21" s="28"/>
      <c r="UPF21" s="28"/>
      <c r="UPG21" s="28"/>
      <c r="UPH21" s="28"/>
      <c r="UPI21" s="28"/>
      <c r="UPJ21" s="28"/>
      <c r="UPK21" s="28"/>
      <c r="UPL21" s="28"/>
      <c r="UPM21" s="28"/>
      <c r="UPN21" s="28"/>
      <c r="UPO21" s="28"/>
      <c r="UPP21" s="28"/>
      <c r="UPQ21" s="28"/>
      <c r="UPR21" s="28"/>
      <c r="UPS21" s="28"/>
      <c r="UPT21" s="28"/>
      <c r="UPU21" s="28"/>
      <c r="UPV21" s="28"/>
      <c r="UPW21" s="28"/>
      <c r="UPX21" s="28"/>
      <c r="UPY21" s="28"/>
      <c r="UPZ21" s="28"/>
      <c r="UQA21" s="28"/>
      <c r="UQB21" s="28"/>
      <c r="UQC21" s="28"/>
      <c r="UQD21" s="28"/>
      <c r="UQE21" s="28"/>
      <c r="UQF21" s="28"/>
      <c r="UQG21" s="28"/>
      <c r="UQH21" s="28"/>
      <c r="UQI21" s="28"/>
      <c r="UQJ21" s="28"/>
      <c r="UQK21" s="28"/>
      <c r="UQL21" s="28"/>
      <c r="UQM21" s="28"/>
      <c r="UQN21" s="28"/>
      <c r="UQO21" s="28"/>
      <c r="UQP21" s="28"/>
      <c r="UQQ21" s="28"/>
      <c r="UQR21" s="28"/>
      <c r="UQS21" s="28"/>
      <c r="UQT21" s="28"/>
      <c r="UQU21" s="28"/>
      <c r="UQV21" s="28"/>
      <c r="UQW21" s="28"/>
      <c r="UQX21" s="28"/>
      <c r="UQY21" s="28"/>
      <c r="UQZ21" s="28"/>
      <c r="URA21" s="28"/>
      <c r="URB21" s="28"/>
      <c r="URC21" s="28"/>
      <c r="URD21" s="28"/>
      <c r="URE21" s="28"/>
      <c r="URF21" s="28"/>
      <c r="URG21" s="28"/>
      <c r="URH21" s="28"/>
      <c r="URI21" s="28"/>
      <c r="URJ21" s="28"/>
      <c r="URK21" s="28"/>
      <c r="URL21" s="28"/>
      <c r="URM21" s="28"/>
      <c r="URN21" s="28"/>
      <c r="URO21" s="28"/>
      <c r="URP21" s="28"/>
      <c r="URQ21" s="28"/>
      <c r="URR21" s="28"/>
      <c r="URS21" s="28"/>
      <c r="URT21" s="28"/>
      <c r="URU21" s="28"/>
      <c r="URV21" s="28"/>
      <c r="URW21" s="28"/>
      <c r="URX21" s="28"/>
      <c r="URY21" s="28"/>
      <c r="URZ21" s="28"/>
      <c r="USA21" s="28"/>
      <c r="USB21" s="28"/>
      <c r="USC21" s="28"/>
      <c r="USD21" s="28"/>
      <c r="USE21" s="28"/>
      <c r="USF21" s="28"/>
      <c r="USG21" s="28"/>
      <c r="USH21" s="28"/>
      <c r="USI21" s="28"/>
      <c r="USJ21" s="28"/>
      <c r="USK21" s="28"/>
      <c r="USL21" s="28"/>
      <c r="USM21" s="28"/>
      <c r="USN21" s="28"/>
      <c r="USO21" s="28"/>
      <c r="USP21" s="28"/>
      <c r="USQ21" s="28"/>
      <c r="USR21" s="28"/>
      <c r="USS21" s="28"/>
      <c r="UST21" s="28"/>
      <c r="USU21" s="28"/>
      <c r="USV21" s="28"/>
      <c r="USW21" s="28"/>
      <c r="USX21" s="28"/>
      <c r="USY21" s="28"/>
      <c r="USZ21" s="28"/>
      <c r="UTA21" s="28"/>
      <c r="UTB21" s="28"/>
      <c r="UTC21" s="28"/>
      <c r="UTD21" s="28"/>
      <c r="UTE21" s="28"/>
      <c r="UTF21" s="28"/>
      <c r="UTG21" s="28"/>
      <c r="UTH21" s="28"/>
      <c r="UTI21" s="28"/>
      <c r="UTJ21" s="28"/>
      <c r="UTK21" s="28"/>
      <c r="UTL21" s="28"/>
      <c r="UTM21" s="28"/>
      <c r="UTN21" s="28"/>
      <c r="UTO21" s="28"/>
      <c r="UTP21" s="28"/>
      <c r="UTQ21" s="28"/>
      <c r="UTR21" s="28"/>
      <c r="UTS21" s="28"/>
      <c r="UTT21" s="28"/>
      <c r="UTU21" s="28"/>
      <c r="UTV21" s="28"/>
      <c r="UTW21" s="28"/>
      <c r="UTX21" s="28"/>
      <c r="UTY21" s="28"/>
      <c r="UTZ21" s="28"/>
      <c r="UUA21" s="28"/>
      <c r="UUB21" s="28"/>
      <c r="UUC21" s="28"/>
      <c r="UUD21" s="28"/>
      <c r="UUE21" s="28"/>
      <c r="UUF21" s="28"/>
      <c r="UUG21" s="28"/>
      <c r="UUH21" s="28"/>
      <c r="UUI21" s="28"/>
      <c r="UUJ21" s="28"/>
      <c r="UUK21" s="28"/>
      <c r="UUL21" s="28"/>
      <c r="UUM21" s="28"/>
      <c r="UUN21" s="28"/>
      <c r="UUO21" s="28"/>
      <c r="UUP21" s="28"/>
      <c r="UUQ21" s="28"/>
      <c r="UUR21" s="28"/>
      <c r="UUS21" s="28"/>
      <c r="UUT21" s="28"/>
      <c r="UUU21" s="28"/>
      <c r="UUV21" s="28"/>
      <c r="UUW21" s="28"/>
      <c r="UUX21" s="28"/>
      <c r="UUY21" s="28"/>
      <c r="UUZ21" s="28"/>
      <c r="UVA21" s="28"/>
      <c r="UVB21" s="28"/>
      <c r="UVC21" s="28"/>
      <c r="UVD21" s="28"/>
      <c r="UVE21" s="28"/>
      <c r="UVF21" s="28"/>
      <c r="UVG21" s="28"/>
      <c r="UVH21" s="28"/>
      <c r="UVI21" s="28"/>
      <c r="UVJ21" s="28"/>
      <c r="UVK21" s="28"/>
      <c r="UVL21" s="28"/>
      <c r="UVM21" s="28"/>
      <c r="UVN21" s="28"/>
      <c r="UVO21" s="28"/>
      <c r="UVP21" s="28"/>
      <c r="UVQ21" s="28"/>
      <c r="UVR21" s="28"/>
      <c r="UVS21" s="28"/>
      <c r="UVT21" s="28"/>
      <c r="UVU21" s="28"/>
      <c r="UVV21" s="28"/>
      <c r="UVW21" s="28"/>
      <c r="UVX21" s="28"/>
      <c r="UVY21" s="28"/>
      <c r="UVZ21" s="28"/>
      <c r="UWA21" s="28"/>
      <c r="UWB21" s="28"/>
      <c r="UWC21" s="28"/>
      <c r="UWD21" s="28"/>
      <c r="UWE21" s="28"/>
      <c r="UWF21" s="28"/>
      <c r="UWG21" s="28"/>
      <c r="UWH21" s="28"/>
      <c r="UWI21" s="28"/>
      <c r="UWJ21" s="28"/>
      <c r="UWK21" s="28"/>
      <c r="UWL21" s="28"/>
      <c r="UWM21" s="28"/>
      <c r="UWN21" s="28"/>
      <c r="UWO21" s="28"/>
      <c r="UWP21" s="28"/>
      <c r="UWQ21" s="28"/>
      <c r="UWR21" s="28"/>
      <c r="UWS21" s="28"/>
      <c r="UWT21" s="28"/>
      <c r="UWU21" s="28"/>
      <c r="UWV21" s="28"/>
      <c r="UWW21" s="28"/>
      <c r="UWX21" s="28"/>
      <c r="UWY21" s="28"/>
      <c r="UWZ21" s="28"/>
      <c r="UXA21" s="28"/>
      <c r="UXB21" s="28"/>
      <c r="UXC21" s="28"/>
      <c r="UXD21" s="28"/>
      <c r="UXE21" s="28"/>
      <c r="UXF21" s="28"/>
      <c r="UXG21" s="28"/>
      <c r="UXH21" s="28"/>
      <c r="UXI21" s="28"/>
      <c r="UXJ21" s="28"/>
      <c r="UXK21" s="28"/>
      <c r="UXL21" s="28"/>
      <c r="UXM21" s="28"/>
      <c r="UXN21" s="28"/>
      <c r="UXO21" s="28"/>
      <c r="UXP21" s="28"/>
      <c r="UXQ21" s="28"/>
      <c r="UXR21" s="28"/>
      <c r="UXS21" s="28"/>
      <c r="UXT21" s="28"/>
      <c r="UXU21" s="28"/>
      <c r="UXV21" s="28"/>
      <c r="UXW21" s="28"/>
      <c r="UXX21" s="28"/>
      <c r="UXY21" s="28"/>
      <c r="UXZ21" s="28"/>
      <c r="UYA21" s="28"/>
      <c r="UYB21" s="28"/>
      <c r="UYC21" s="28"/>
      <c r="UYD21" s="28"/>
      <c r="UYE21" s="28"/>
      <c r="UYF21" s="28"/>
      <c r="UYG21" s="28"/>
      <c r="UYH21" s="28"/>
      <c r="UYI21" s="28"/>
      <c r="UYJ21" s="28"/>
      <c r="UYK21" s="28"/>
      <c r="UYL21" s="28"/>
      <c r="UYM21" s="28"/>
      <c r="UYN21" s="28"/>
      <c r="UYO21" s="28"/>
      <c r="UYP21" s="28"/>
      <c r="UYQ21" s="28"/>
      <c r="UYR21" s="28"/>
      <c r="UYS21" s="28"/>
      <c r="UYT21" s="28"/>
      <c r="UYU21" s="28"/>
      <c r="UYV21" s="28"/>
      <c r="UYW21" s="28"/>
      <c r="UYX21" s="28"/>
      <c r="UYY21" s="28"/>
      <c r="UYZ21" s="28"/>
      <c r="UZA21" s="28"/>
      <c r="UZB21" s="28"/>
      <c r="UZC21" s="28"/>
      <c r="UZD21" s="28"/>
      <c r="UZE21" s="28"/>
      <c r="UZF21" s="28"/>
      <c r="UZG21" s="28"/>
      <c r="UZH21" s="28"/>
      <c r="UZI21" s="28"/>
      <c r="UZJ21" s="28"/>
      <c r="UZK21" s="28"/>
      <c r="UZL21" s="28"/>
      <c r="UZM21" s="28"/>
      <c r="UZN21" s="28"/>
      <c r="UZO21" s="28"/>
      <c r="UZP21" s="28"/>
      <c r="UZQ21" s="28"/>
      <c r="UZR21" s="28"/>
      <c r="UZS21" s="28"/>
      <c r="UZT21" s="28"/>
      <c r="UZU21" s="28"/>
      <c r="UZV21" s="28"/>
      <c r="UZW21" s="28"/>
      <c r="UZX21" s="28"/>
      <c r="UZY21" s="28"/>
      <c r="UZZ21" s="28"/>
      <c r="VAA21" s="28"/>
      <c r="VAB21" s="28"/>
      <c r="VAC21" s="28"/>
      <c r="VAD21" s="28"/>
      <c r="VAE21" s="28"/>
      <c r="VAF21" s="28"/>
      <c r="VAG21" s="28"/>
      <c r="VAH21" s="28"/>
      <c r="VAI21" s="28"/>
      <c r="VAJ21" s="28"/>
      <c r="VAK21" s="28"/>
      <c r="VAL21" s="28"/>
      <c r="VAM21" s="28"/>
      <c r="VAN21" s="28"/>
      <c r="VAO21" s="28"/>
      <c r="VAP21" s="28"/>
      <c r="VAQ21" s="28"/>
      <c r="VAR21" s="28"/>
      <c r="VAS21" s="28"/>
      <c r="VAT21" s="28"/>
      <c r="VAU21" s="28"/>
      <c r="VAV21" s="28"/>
      <c r="VAW21" s="28"/>
      <c r="VAX21" s="28"/>
      <c r="VAY21" s="28"/>
      <c r="VAZ21" s="28"/>
      <c r="VBA21" s="28"/>
      <c r="VBB21" s="28"/>
      <c r="VBC21" s="28"/>
      <c r="VBD21" s="28"/>
      <c r="VBE21" s="28"/>
      <c r="VBF21" s="28"/>
      <c r="VBG21" s="28"/>
      <c r="VBH21" s="28"/>
      <c r="VBI21" s="28"/>
      <c r="VBJ21" s="28"/>
      <c r="VBK21" s="28"/>
      <c r="VBL21" s="28"/>
      <c r="VBM21" s="28"/>
      <c r="VBN21" s="28"/>
      <c r="VBO21" s="28"/>
      <c r="VBP21" s="28"/>
      <c r="VBQ21" s="28"/>
      <c r="VBR21" s="28"/>
      <c r="VBS21" s="28"/>
      <c r="VBT21" s="28"/>
      <c r="VBU21" s="28"/>
      <c r="VBV21" s="28"/>
      <c r="VBW21" s="28"/>
      <c r="VBX21" s="28"/>
      <c r="VBY21" s="28"/>
      <c r="VBZ21" s="28"/>
      <c r="VCA21" s="28"/>
      <c r="VCB21" s="28"/>
      <c r="VCC21" s="28"/>
      <c r="VCD21" s="28"/>
      <c r="VCE21" s="28"/>
      <c r="VCF21" s="28"/>
      <c r="VCG21" s="28"/>
      <c r="VCH21" s="28"/>
      <c r="VCI21" s="28"/>
      <c r="VCJ21" s="28"/>
      <c r="VCK21" s="28"/>
      <c r="VCL21" s="28"/>
      <c r="VCM21" s="28"/>
      <c r="VCN21" s="28"/>
      <c r="VCO21" s="28"/>
      <c r="VCP21" s="28"/>
      <c r="VCQ21" s="28"/>
      <c r="VCR21" s="28"/>
      <c r="VCS21" s="28"/>
      <c r="VCT21" s="28"/>
      <c r="VCU21" s="28"/>
      <c r="VCV21" s="28"/>
      <c r="VCW21" s="28"/>
      <c r="VCX21" s="28"/>
      <c r="VCY21" s="28"/>
      <c r="VCZ21" s="28"/>
      <c r="VDA21" s="28"/>
      <c r="VDB21" s="28"/>
      <c r="VDC21" s="28"/>
      <c r="VDD21" s="28"/>
      <c r="VDE21" s="28"/>
      <c r="VDF21" s="28"/>
      <c r="VDG21" s="28"/>
      <c r="VDH21" s="28"/>
      <c r="VDI21" s="28"/>
      <c r="VDJ21" s="28"/>
      <c r="VDK21" s="28"/>
      <c r="VDL21" s="28"/>
      <c r="VDM21" s="28"/>
      <c r="VDN21" s="28"/>
      <c r="VDO21" s="28"/>
      <c r="VDP21" s="28"/>
      <c r="VDQ21" s="28"/>
      <c r="VDR21" s="28"/>
      <c r="VDS21" s="28"/>
      <c r="VDT21" s="28"/>
      <c r="VDU21" s="28"/>
      <c r="VDV21" s="28"/>
      <c r="VDW21" s="28"/>
      <c r="VDX21" s="28"/>
      <c r="VDY21" s="28"/>
      <c r="VDZ21" s="28"/>
      <c r="VEA21" s="28"/>
      <c r="VEB21" s="28"/>
      <c r="VEC21" s="28"/>
      <c r="VED21" s="28"/>
      <c r="VEE21" s="28"/>
      <c r="VEF21" s="28"/>
      <c r="VEG21" s="28"/>
      <c r="VEH21" s="28"/>
      <c r="VEI21" s="28"/>
      <c r="VEJ21" s="28"/>
      <c r="VEK21" s="28"/>
      <c r="VEL21" s="28"/>
      <c r="VEM21" s="28"/>
      <c r="VEN21" s="28"/>
      <c r="VEO21" s="28"/>
      <c r="VEP21" s="28"/>
      <c r="VEQ21" s="28"/>
      <c r="VER21" s="28"/>
      <c r="VES21" s="28"/>
      <c r="VET21" s="28"/>
      <c r="VEU21" s="28"/>
      <c r="VEV21" s="28"/>
      <c r="VEW21" s="28"/>
      <c r="VEX21" s="28"/>
      <c r="VEY21" s="28"/>
      <c r="VEZ21" s="28"/>
      <c r="VFA21" s="28"/>
      <c r="VFB21" s="28"/>
      <c r="VFC21" s="28"/>
      <c r="VFD21" s="28"/>
      <c r="VFE21" s="28"/>
      <c r="VFF21" s="28"/>
      <c r="VFG21" s="28"/>
      <c r="VFH21" s="28"/>
      <c r="VFI21" s="28"/>
      <c r="VFJ21" s="28"/>
      <c r="VFK21" s="28"/>
      <c r="VFL21" s="28"/>
      <c r="VFM21" s="28"/>
      <c r="VFN21" s="28"/>
      <c r="VFO21" s="28"/>
      <c r="VFP21" s="28"/>
      <c r="VFQ21" s="28"/>
      <c r="VFR21" s="28"/>
      <c r="VFS21" s="28"/>
      <c r="VFT21" s="28"/>
      <c r="VFU21" s="28"/>
      <c r="VFV21" s="28"/>
      <c r="VFW21" s="28"/>
      <c r="VFX21" s="28"/>
      <c r="VFY21" s="28"/>
      <c r="VFZ21" s="28"/>
      <c r="VGA21" s="28"/>
      <c r="VGB21" s="28"/>
      <c r="VGC21" s="28"/>
      <c r="VGD21" s="28"/>
      <c r="VGE21" s="28"/>
      <c r="VGF21" s="28"/>
      <c r="VGG21" s="28"/>
      <c r="VGH21" s="28"/>
      <c r="VGI21" s="28"/>
      <c r="VGJ21" s="28"/>
      <c r="VGK21" s="28"/>
      <c r="VGL21" s="28"/>
      <c r="VGM21" s="28"/>
      <c r="VGN21" s="28"/>
      <c r="VGO21" s="28"/>
      <c r="VGP21" s="28"/>
      <c r="VGQ21" s="28"/>
      <c r="VGR21" s="28"/>
      <c r="VGS21" s="28"/>
      <c r="VGT21" s="28"/>
      <c r="VGU21" s="28"/>
      <c r="VGV21" s="28"/>
      <c r="VGW21" s="28"/>
      <c r="VGX21" s="28"/>
      <c r="VGY21" s="28"/>
      <c r="VGZ21" s="28"/>
      <c r="VHA21" s="28"/>
      <c r="VHB21" s="28"/>
      <c r="VHC21" s="28"/>
      <c r="VHD21" s="28"/>
      <c r="VHE21" s="28"/>
      <c r="VHF21" s="28"/>
      <c r="VHG21" s="28"/>
      <c r="VHH21" s="28"/>
      <c r="VHI21" s="28"/>
      <c r="VHJ21" s="28"/>
      <c r="VHK21" s="28"/>
      <c r="VHL21" s="28"/>
      <c r="VHM21" s="28"/>
      <c r="VHN21" s="28"/>
      <c r="VHO21" s="28"/>
      <c r="VHP21" s="28"/>
      <c r="VHQ21" s="28"/>
      <c r="VHR21" s="28"/>
      <c r="VHS21" s="28"/>
      <c r="VHT21" s="28"/>
      <c r="VHU21" s="28"/>
      <c r="VHV21" s="28"/>
      <c r="VHW21" s="28"/>
      <c r="VHX21" s="28"/>
      <c r="VHY21" s="28"/>
      <c r="VHZ21" s="28"/>
      <c r="VIA21" s="28"/>
      <c r="VIB21" s="28"/>
      <c r="VIC21" s="28"/>
      <c r="VID21" s="28"/>
      <c r="VIE21" s="28"/>
      <c r="VIF21" s="28"/>
      <c r="VIG21" s="28"/>
      <c r="VIH21" s="28"/>
      <c r="VII21" s="28"/>
      <c r="VIJ21" s="28"/>
      <c r="VIK21" s="28"/>
      <c r="VIL21" s="28"/>
      <c r="VIM21" s="28"/>
      <c r="VIN21" s="28"/>
      <c r="VIO21" s="28"/>
      <c r="VIP21" s="28"/>
      <c r="VIQ21" s="28"/>
      <c r="VIR21" s="28"/>
      <c r="VIS21" s="28"/>
      <c r="VIT21" s="28"/>
      <c r="VIU21" s="28"/>
      <c r="VIV21" s="28"/>
      <c r="VIW21" s="28"/>
      <c r="VIX21" s="28"/>
      <c r="VIY21" s="28"/>
      <c r="VIZ21" s="28"/>
      <c r="VJA21" s="28"/>
      <c r="VJB21" s="28"/>
      <c r="VJC21" s="28"/>
      <c r="VJD21" s="28"/>
      <c r="VJE21" s="28"/>
      <c r="VJF21" s="28"/>
      <c r="VJG21" s="28"/>
      <c r="VJH21" s="28"/>
      <c r="VJI21" s="28"/>
      <c r="VJJ21" s="28"/>
      <c r="VJK21" s="28"/>
      <c r="VJL21" s="28"/>
      <c r="VJM21" s="28"/>
      <c r="VJN21" s="28"/>
      <c r="VJO21" s="28"/>
      <c r="VJP21" s="28"/>
      <c r="VJQ21" s="28"/>
      <c r="VJR21" s="28"/>
      <c r="VJS21" s="28"/>
      <c r="VJT21" s="28"/>
      <c r="VJU21" s="28"/>
      <c r="VJV21" s="28"/>
      <c r="VJW21" s="28"/>
      <c r="VJX21" s="28"/>
      <c r="VJY21" s="28"/>
      <c r="VJZ21" s="28"/>
      <c r="VKA21" s="28"/>
      <c r="VKB21" s="28"/>
      <c r="VKC21" s="28"/>
      <c r="VKD21" s="28"/>
      <c r="VKE21" s="28"/>
      <c r="VKF21" s="28"/>
      <c r="VKG21" s="28"/>
      <c r="VKH21" s="28"/>
      <c r="VKI21" s="28"/>
      <c r="VKJ21" s="28"/>
      <c r="VKK21" s="28"/>
      <c r="VKL21" s="28"/>
      <c r="VKM21" s="28"/>
      <c r="VKN21" s="28"/>
      <c r="VKO21" s="28"/>
      <c r="VKP21" s="28"/>
      <c r="VKQ21" s="28"/>
      <c r="VKR21" s="28"/>
      <c r="VKS21" s="28"/>
      <c r="VKT21" s="28"/>
      <c r="VKU21" s="28"/>
      <c r="VKV21" s="28"/>
      <c r="VKW21" s="28"/>
      <c r="VKX21" s="28"/>
      <c r="VKY21" s="28"/>
      <c r="VKZ21" s="28"/>
      <c r="VLA21" s="28"/>
      <c r="VLB21" s="28"/>
      <c r="VLC21" s="28"/>
      <c r="VLD21" s="28"/>
      <c r="VLE21" s="28"/>
      <c r="VLF21" s="28"/>
      <c r="VLG21" s="28"/>
      <c r="VLH21" s="28"/>
      <c r="VLI21" s="28"/>
      <c r="VLJ21" s="28"/>
      <c r="VLK21" s="28"/>
      <c r="VLL21" s="28"/>
      <c r="VLM21" s="28"/>
      <c r="VLN21" s="28"/>
      <c r="VLO21" s="28"/>
      <c r="VLP21" s="28"/>
      <c r="VLQ21" s="28"/>
      <c r="VLR21" s="28"/>
      <c r="VLS21" s="28"/>
      <c r="VLT21" s="28"/>
      <c r="VLU21" s="28"/>
      <c r="VLV21" s="28"/>
      <c r="VLW21" s="28"/>
      <c r="VLX21" s="28"/>
      <c r="VLY21" s="28"/>
      <c r="VLZ21" s="28"/>
      <c r="VMA21" s="28"/>
      <c r="VMB21" s="28"/>
      <c r="VMC21" s="28"/>
      <c r="VMD21" s="28"/>
      <c r="VME21" s="28"/>
      <c r="VMF21" s="28"/>
      <c r="VMG21" s="28"/>
      <c r="VMH21" s="28"/>
      <c r="VMI21" s="28"/>
      <c r="VMJ21" s="28"/>
      <c r="VMK21" s="28"/>
      <c r="VML21" s="28"/>
      <c r="VMM21" s="28"/>
      <c r="VMN21" s="28"/>
      <c r="VMO21" s="28"/>
      <c r="VMP21" s="28"/>
      <c r="VMQ21" s="28"/>
      <c r="VMR21" s="28"/>
      <c r="VMS21" s="28"/>
      <c r="VMT21" s="28"/>
      <c r="VMU21" s="28"/>
      <c r="VMV21" s="28"/>
      <c r="VMW21" s="28"/>
      <c r="VMX21" s="28"/>
      <c r="VMY21" s="28"/>
      <c r="VMZ21" s="28"/>
      <c r="VNA21" s="28"/>
      <c r="VNB21" s="28"/>
      <c r="VNC21" s="28"/>
      <c r="VND21" s="28"/>
      <c r="VNE21" s="28"/>
      <c r="VNF21" s="28"/>
      <c r="VNG21" s="28"/>
      <c r="VNH21" s="28"/>
      <c r="VNI21" s="28"/>
      <c r="VNJ21" s="28"/>
      <c r="VNK21" s="28"/>
      <c r="VNL21" s="28"/>
      <c r="VNM21" s="28"/>
      <c r="VNN21" s="28"/>
      <c r="VNO21" s="28"/>
      <c r="VNP21" s="28"/>
      <c r="VNQ21" s="28"/>
      <c r="VNR21" s="28"/>
      <c r="VNS21" s="28"/>
      <c r="VNT21" s="28"/>
      <c r="VNU21" s="28"/>
      <c r="VNV21" s="28"/>
      <c r="VNW21" s="28"/>
      <c r="VNX21" s="28"/>
      <c r="VNY21" s="28"/>
      <c r="VNZ21" s="28"/>
      <c r="VOA21" s="28"/>
      <c r="VOB21" s="28"/>
      <c r="VOC21" s="28"/>
      <c r="VOD21" s="28"/>
      <c r="VOE21" s="28"/>
      <c r="VOF21" s="28"/>
      <c r="VOG21" s="28"/>
      <c r="VOH21" s="28"/>
      <c r="VOI21" s="28"/>
      <c r="VOJ21" s="28"/>
      <c r="VOK21" s="28"/>
      <c r="VOL21" s="28"/>
      <c r="VOM21" s="28"/>
      <c r="VON21" s="28"/>
      <c r="VOO21" s="28"/>
      <c r="VOP21" s="28"/>
      <c r="VOQ21" s="28"/>
      <c r="VOR21" s="28"/>
      <c r="VOS21" s="28"/>
      <c r="VOT21" s="28"/>
      <c r="VOU21" s="28"/>
      <c r="VOV21" s="28"/>
      <c r="VOW21" s="28"/>
      <c r="VOX21" s="28"/>
      <c r="VOY21" s="28"/>
      <c r="VOZ21" s="28"/>
      <c r="VPA21" s="28"/>
      <c r="VPB21" s="28"/>
      <c r="VPC21" s="28"/>
      <c r="VPD21" s="28"/>
      <c r="VPE21" s="28"/>
      <c r="VPF21" s="28"/>
      <c r="VPG21" s="28"/>
      <c r="VPH21" s="28"/>
      <c r="VPI21" s="28"/>
      <c r="VPJ21" s="28"/>
      <c r="VPK21" s="28"/>
      <c r="VPL21" s="28"/>
      <c r="VPM21" s="28"/>
      <c r="VPN21" s="28"/>
      <c r="VPO21" s="28"/>
      <c r="VPP21" s="28"/>
      <c r="VPQ21" s="28"/>
      <c r="VPR21" s="28"/>
      <c r="VPS21" s="28"/>
      <c r="VPT21" s="28"/>
      <c r="VPU21" s="28"/>
      <c r="VPV21" s="28"/>
      <c r="VPW21" s="28"/>
      <c r="VPX21" s="28"/>
      <c r="VPY21" s="28"/>
      <c r="VPZ21" s="28"/>
      <c r="VQA21" s="28"/>
      <c r="VQB21" s="28"/>
      <c r="VQC21" s="28"/>
      <c r="VQD21" s="28"/>
      <c r="VQE21" s="28"/>
      <c r="VQF21" s="28"/>
      <c r="VQG21" s="28"/>
      <c r="VQH21" s="28"/>
      <c r="VQI21" s="28"/>
      <c r="VQJ21" s="28"/>
      <c r="VQK21" s="28"/>
      <c r="VQL21" s="28"/>
      <c r="VQM21" s="28"/>
      <c r="VQN21" s="28"/>
      <c r="VQO21" s="28"/>
      <c r="VQP21" s="28"/>
      <c r="VQQ21" s="28"/>
      <c r="VQR21" s="28"/>
      <c r="VQS21" s="28"/>
      <c r="VQT21" s="28"/>
      <c r="VQU21" s="28"/>
      <c r="VQV21" s="28"/>
      <c r="VQW21" s="28"/>
      <c r="VQX21" s="28"/>
      <c r="VQY21" s="28"/>
      <c r="VQZ21" s="28"/>
      <c r="VRA21" s="28"/>
      <c r="VRB21" s="28"/>
      <c r="VRC21" s="28"/>
      <c r="VRD21" s="28"/>
      <c r="VRE21" s="28"/>
      <c r="VRF21" s="28"/>
      <c r="VRG21" s="28"/>
      <c r="VRH21" s="28"/>
      <c r="VRI21" s="28"/>
      <c r="VRJ21" s="28"/>
      <c r="VRK21" s="28"/>
      <c r="VRL21" s="28"/>
      <c r="VRM21" s="28"/>
      <c r="VRN21" s="28"/>
      <c r="VRO21" s="28"/>
      <c r="VRP21" s="28"/>
      <c r="VRQ21" s="28"/>
      <c r="VRR21" s="28"/>
      <c r="VRS21" s="28"/>
      <c r="VRT21" s="28"/>
      <c r="VRU21" s="28"/>
      <c r="VRV21" s="28"/>
      <c r="VRW21" s="28"/>
      <c r="VRX21" s="28"/>
      <c r="VRY21" s="28"/>
      <c r="VRZ21" s="28"/>
      <c r="VSA21" s="28"/>
      <c r="VSB21" s="28"/>
      <c r="VSC21" s="28"/>
      <c r="VSD21" s="28"/>
      <c r="VSE21" s="28"/>
      <c r="VSF21" s="28"/>
      <c r="VSG21" s="28"/>
      <c r="VSH21" s="28"/>
      <c r="VSI21" s="28"/>
      <c r="VSJ21" s="28"/>
      <c r="VSK21" s="28"/>
      <c r="VSL21" s="28"/>
      <c r="VSM21" s="28"/>
      <c r="VSN21" s="28"/>
      <c r="VSO21" s="28"/>
      <c r="VSP21" s="28"/>
      <c r="VSQ21" s="28"/>
      <c r="VSR21" s="28"/>
      <c r="VSS21" s="28"/>
      <c r="VST21" s="28"/>
      <c r="VSU21" s="28"/>
      <c r="VSV21" s="28"/>
      <c r="VSW21" s="28"/>
      <c r="VSX21" s="28"/>
      <c r="VSY21" s="28"/>
      <c r="VSZ21" s="28"/>
      <c r="VTA21" s="28"/>
      <c r="VTB21" s="28"/>
      <c r="VTC21" s="28"/>
      <c r="VTD21" s="28"/>
      <c r="VTE21" s="28"/>
      <c r="VTF21" s="28"/>
      <c r="VTG21" s="28"/>
      <c r="VTH21" s="28"/>
      <c r="VTI21" s="28"/>
      <c r="VTJ21" s="28"/>
      <c r="VTK21" s="28"/>
      <c r="VTL21" s="28"/>
      <c r="VTM21" s="28"/>
      <c r="VTN21" s="28"/>
      <c r="VTO21" s="28"/>
      <c r="VTP21" s="28"/>
      <c r="VTQ21" s="28"/>
      <c r="VTR21" s="28"/>
      <c r="VTS21" s="28"/>
      <c r="VTT21" s="28"/>
      <c r="VTU21" s="28"/>
      <c r="VTV21" s="28"/>
      <c r="VTW21" s="28"/>
      <c r="VTX21" s="28"/>
      <c r="VTY21" s="28"/>
      <c r="VTZ21" s="28"/>
      <c r="VUA21" s="28"/>
      <c r="VUB21" s="28"/>
      <c r="VUC21" s="28"/>
      <c r="VUD21" s="28"/>
      <c r="VUE21" s="28"/>
      <c r="VUF21" s="28"/>
      <c r="VUG21" s="28"/>
      <c r="VUH21" s="28"/>
      <c r="VUI21" s="28"/>
      <c r="VUJ21" s="28"/>
      <c r="VUK21" s="28"/>
      <c r="VUL21" s="28"/>
      <c r="VUM21" s="28"/>
      <c r="VUN21" s="28"/>
      <c r="VUO21" s="28"/>
      <c r="VUP21" s="28"/>
      <c r="VUQ21" s="28"/>
      <c r="VUR21" s="28"/>
      <c r="VUS21" s="28"/>
      <c r="VUT21" s="28"/>
      <c r="VUU21" s="28"/>
      <c r="VUV21" s="28"/>
      <c r="VUW21" s="28"/>
      <c r="VUX21" s="28"/>
      <c r="VUY21" s="28"/>
      <c r="VUZ21" s="28"/>
      <c r="VVA21" s="28"/>
      <c r="VVB21" s="28"/>
      <c r="VVC21" s="28"/>
      <c r="VVD21" s="28"/>
      <c r="VVE21" s="28"/>
      <c r="VVF21" s="28"/>
      <c r="VVG21" s="28"/>
      <c r="VVH21" s="28"/>
      <c r="VVI21" s="28"/>
      <c r="VVJ21" s="28"/>
      <c r="VVK21" s="28"/>
      <c r="VVL21" s="28"/>
      <c r="VVM21" s="28"/>
      <c r="VVN21" s="28"/>
      <c r="VVO21" s="28"/>
      <c r="VVP21" s="28"/>
      <c r="VVQ21" s="28"/>
      <c r="VVR21" s="28"/>
      <c r="VVS21" s="28"/>
      <c r="VVT21" s="28"/>
      <c r="VVU21" s="28"/>
      <c r="VVV21" s="28"/>
      <c r="VVW21" s="28"/>
      <c r="VVX21" s="28"/>
      <c r="VVY21" s="28"/>
      <c r="VVZ21" s="28"/>
      <c r="VWA21" s="28"/>
      <c r="VWB21" s="28"/>
      <c r="VWC21" s="28"/>
      <c r="VWD21" s="28"/>
      <c r="VWE21" s="28"/>
      <c r="VWF21" s="28"/>
      <c r="VWG21" s="28"/>
      <c r="VWH21" s="28"/>
      <c r="VWI21" s="28"/>
      <c r="VWJ21" s="28"/>
      <c r="VWK21" s="28"/>
      <c r="VWL21" s="28"/>
      <c r="VWM21" s="28"/>
      <c r="VWN21" s="28"/>
      <c r="VWO21" s="28"/>
      <c r="VWP21" s="28"/>
      <c r="VWQ21" s="28"/>
      <c r="VWR21" s="28"/>
      <c r="VWS21" s="28"/>
      <c r="VWT21" s="28"/>
      <c r="VWU21" s="28"/>
      <c r="VWV21" s="28"/>
      <c r="VWW21" s="28"/>
      <c r="VWX21" s="28"/>
      <c r="VWY21" s="28"/>
      <c r="VWZ21" s="28"/>
      <c r="VXA21" s="28"/>
      <c r="VXB21" s="28"/>
      <c r="VXC21" s="28"/>
      <c r="VXD21" s="28"/>
      <c r="VXE21" s="28"/>
      <c r="VXF21" s="28"/>
      <c r="VXG21" s="28"/>
      <c r="VXH21" s="28"/>
      <c r="VXI21" s="28"/>
      <c r="VXJ21" s="28"/>
      <c r="VXK21" s="28"/>
      <c r="VXL21" s="28"/>
      <c r="VXM21" s="28"/>
      <c r="VXN21" s="28"/>
      <c r="VXO21" s="28"/>
      <c r="VXP21" s="28"/>
      <c r="VXQ21" s="28"/>
      <c r="VXR21" s="28"/>
      <c r="VXS21" s="28"/>
      <c r="VXT21" s="28"/>
      <c r="VXU21" s="28"/>
      <c r="VXV21" s="28"/>
      <c r="VXW21" s="28"/>
      <c r="VXX21" s="28"/>
      <c r="VXY21" s="28"/>
      <c r="VXZ21" s="28"/>
      <c r="VYA21" s="28"/>
      <c r="VYB21" s="28"/>
      <c r="VYC21" s="28"/>
      <c r="VYD21" s="28"/>
      <c r="VYE21" s="28"/>
      <c r="VYF21" s="28"/>
      <c r="VYG21" s="28"/>
      <c r="VYH21" s="28"/>
      <c r="VYI21" s="28"/>
      <c r="VYJ21" s="28"/>
      <c r="VYK21" s="28"/>
      <c r="VYL21" s="28"/>
      <c r="VYM21" s="28"/>
      <c r="VYN21" s="28"/>
      <c r="VYO21" s="28"/>
      <c r="VYP21" s="28"/>
      <c r="VYQ21" s="28"/>
      <c r="VYR21" s="28"/>
      <c r="VYS21" s="28"/>
      <c r="VYT21" s="28"/>
      <c r="VYU21" s="28"/>
      <c r="VYV21" s="28"/>
      <c r="VYW21" s="28"/>
      <c r="VYX21" s="28"/>
      <c r="VYY21" s="28"/>
      <c r="VYZ21" s="28"/>
      <c r="VZA21" s="28"/>
      <c r="VZB21" s="28"/>
      <c r="VZC21" s="28"/>
      <c r="VZD21" s="28"/>
      <c r="VZE21" s="28"/>
      <c r="VZF21" s="28"/>
      <c r="VZG21" s="28"/>
      <c r="VZH21" s="28"/>
      <c r="VZI21" s="28"/>
      <c r="VZJ21" s="28"/>
      <c r="VZK21" s="28"/>
      <c r="VZL21" s="28"/>
      <c r="VZM21" s="28"/>
      <c r="VZN21" s="28"/>
      <c r="VZO21" s="28"/>
      <c r="VZP21" s="28"/>
      <c r="VZQ21" s="28"/>
      <c r="VZR21" s="28"/>
      <c r="VZS21" s="28"/>
      <c r="VZT21" s="28"/>
      <c r="VZU21" s="28"/>
      <c r="VZV21" s="28"/>
      <c r="VZW21" s="28"/>
      <c r="VZX21" s="28"/>
      <c r="VZY21" s="28"/>
      <c r="VZZ21" s="28"/>
      <c r="WAA21" s="28"/>
      <c r="WAB21" s="28"/>
      <c r="WAC21" s="28"/>
      <c r="WAD21" s="28"/>
      <c r="WAE21" s="28"/>
      <c r="WAF21" s="28"/>
      <c r="WAG21" s="28"/>
      <c r="WAH21" s="28"/>
      <c r="WAI21" s="28"/>
      <c r="WAJ21" s="28"/>
      <c r="WAK21" s="28"/>
      <c r="WAL21" s="28"/>
      <c r="WAM21" s="28"/>
      <c r="WAN21" s="28"/>
      <c r="WAO21" s="28"/>
      <c r="WAP21" s="28"/>
      <c r="WAQ21" s="28"/>
      <c r="WAR21" s="28"/>
      <c r="WAS21" s="28"/>
      <c r="WAT21" s="28"/>
      <c r="WAU21" s="28"/>
      <c r="WAV21" s="28"/>
      <c r="WAW21" s="28"/>
      <c r="WAX21" s="28"/>
      <c r="WAY21" s="28"/>
      <c r="WAZ21" s="28"/>
      <c r="WBA21" s="28"/>
      <c r="WBB21" s="28"/>
      <c r="WBC21" s="28"/>
      <c r="WBD21" s="28"/>
      <c r="WBE21" s="28"/>
      <c r="WBF21" s="28"/>
      <c r="WBG21" s="28"/>
      <c r="WBH21" s="28"/>
      <c r="WBI21" s="28"/>
      <c r="WBJ21" s="28"/>
      <c r="WBK21" s="28"/>
      <c r="WBL21" s="28"/>
      <c r="WBM21" s="28"/>
      <c r="WBN21" s="28"/>
      <c r="WBO21" s="28"/>
      <c r="WBP21" s="28"/>
      <c r="WBQ21" s="28"/>
      <c r="WBR21" s="28"/>
      <c r="WBS21" s="28"/>
      <c r="WBT21" s="28"/>
      <c r="WBU21" s="28"/>
      <c r="WBV21" s="28"/>
      <c r="WBW21" s="28"/>
      <c r="WBX21" s="28"/>
      <c r="WBY21" s="28"/>
      <c r="WBZ21" s="28"/>
      <c r="WCA21" s="28"/>
      <c r="WCB21" s="28"/>
      <c r="WCC21" s="28"/>
      <c r="WCD21" s="28"/>
      <c r="WCE21" s="28"/>
      <c r="WCF21" s="28"/>
      <c r="WCG21" s="28"/>
      <c r="WCH21" s="28"/>
      <c r="WCI21" s="28"/>
      <c r="WCJ21" s="28"/>
      <c r="WCK21" s="28"/>
      <c r="WCL21" s="28"/>
      <c r="WCM21" s="28"/>
      <c r="WCN21" s="28"/>
      <c r="WCO21" s="28"/>
      <c r="WCP21" s="28"/>
      <c r="WCQ21" s="28"/>
      <c r="WCR21" s="28"/>
      <c r="WCS21" s="28"/>
      <c r="WCT21" s="28"/>
      <c r="WCU21" s="28"/>
      <c r="WCV21" s="28"/>
      <c r="WCW21" s="28"/>
      <c r="WCX21" s="28"/>
      <c r="WCY21" s="28"/>
      <c r="WCZ21" s="28"/>
      <c r="WDA21" s="28"/>
      <c r="WDB21" s="28"/>
      <c r="WDC21" s="28"/>
      <c r="WDD21" s="28"/>
      <c r="WDE21" s="28"/>
      <c r="WDF21" s="28"/>
      <c r="WDG21" s="28"/>
      <c r="WDH21" s="28"/>
      <c r="WDI21" s="28"/>
      <c r="WDJ21" s="28"/>
      <c r="WDK21" s="28"/>
      <c r="WDL21" s="28"/>
      <c r="WDM21" s="28"/>
      <c r="WDN21" s="28"/>
      <c r="WDO21" s="28"/>
      <c r="WDP21" s="28"/>
      <c r="WDQ21" s="28"/>
      <c r="WDR21" s="28"/>
      <c r="WDS21" s="28"/>
      <c r="WDT21" s="28"/>
      <c r="WDU21" s="28"/>
      <c r="WDV21" s="28"/>
      <c r="WDW21" s="28"/>
      <c r="WDX21" s="28"/>
      <c r="WDY21" s="28"/>
      <c r="WDZ21" s="28"/>
      <c r="WEA21" s="28"/>
      <c r="WEB21" s="28"/>
      <c r="WEC21" s="28"/>
      <c r="WED21" s="28"/>
      <c r="WEE21" s="28"/>
      <c r="WEF21" s="28"/>
      <c r="WEG21" s="28"/>
      <c r="WEH21" s="28"/>
      <c r="WEI21" s="28"/>
      <c r="WEJ21" s="28"/>
      <c r="WEK21" s="28"/>
      <c r="WEL21" s="28"/>
      <c r="WEM21" s="28"/>
      <c r="WEN21" s="28"/>
      <c r="WEO21" s="28"/>
      <c r="WEP21" s="28"/>
      <c r="WEQ21" s="28"/>
      <c r="WER21" s="28"/>
      <c r="WES21" s="28"/>
      <c r="WET21" s="28"/>
      <c r="WEU21" s="28"/>
      <c r="WEV21" s="28"/>
      <c r="WEW21" s="28"/>
      <c r="WEX21" s="28"/>
      <c r="WEY21" s="28"/>
      <c r="WEZ21" s="28"/>
      <c r="WFA21" s="28"/>
      <c r="WFB21" s="28"/>
      <c r="WFC21" s="28"/>
      <c r="WFD21" s="28"/>
      <c r="WFE21" s="28"/>
      <c r="WFF21" s="28"/>
      <c r="WFG21" s="28"/>
      <c r="WFH21" s="28"/>
      <c r="WFI21" s="28"/>
      <c r="WFJ21" s="28"/>
      <c r="WFK21" s="28"/>
      <c r="WFL21" s="28"/>
      <c r="WFM21" s="28"/>
      <c r="WFN21" s="28"/>
      <c r="WFO21" s="28"/>
      <c r="WFP21" s="28"/>
      <c r="WFQ21" s="28"/>
      <c r="WFR21" s="28"/>
      <c r="WFS21" s="28"/>
      <c r="WFT21" s="28"/>
      <c r="WFU21" s="28"/>
      <c r="WFV21" s="28"/>
      <c r="WFW21" s="28"/>
      <c r="WFX21" s="28"/>
      <c r="WFY21" s="28"/>
      <c r="WFZ21" s="28"/>
      <c r="WGA21" s="28"/>
      <c r="WGB21" s="28"/>
      <c r="WGC21" s="28"/>
      <c r="WGD21" s="28"/>
      <c r="WGE21" s="28"/>
      <c r="WGF21" s="28"/>
      <c r="WGG21" s="28"/>
      <c r="WGH21" s="28"/>
      <c r="WGI21" s="28"/>
      <c r="WGJ21" s="28"/>
      <c r="WGK21" s="28"/>
      <c r="WGL21" s="28"/>
      <c r="WGM21" s="28"/>
      <c r="WGN21" s="28"/>
      <c r="WGO21" s="28"/>
      <c r="WGP21" s="28"/>
      <c r="WGQ21" s="28"/>
      <c r="WGR21" s="28"/>
      <c r="WGS21" s="28"/>
      <c r="WGT21" s="28"/>
      <c r="WGU21" s="28"/>
      <c r="WGV21" s="28"/>
      <c r="WGW21" s="28"/>
      <c r="WGX21" s="28"/>
      <c r="WGY21" s="28"/>
      <c r="WGZ21" s="28"/>
      <c r="WHA21" s="28"/>
      <c r="WHB21" s="28"/>
      <c r="WHC21" s="28"/>
      <c r="WHD21" s="28"/>
      <c r="WHE21" s="28"/>
      <c r="WHF21" s="28"/>
      <c r="WHG21" s="28"/>
      <c r="WHH21" s="28"/>
      <c r="WHI21" s="28"/>
      <c r="WHJ21" s="28"/>
      <c r="WHK21" s="28"/>
      <c r="WHL21" s="28"/>
      <c r="WHM21" s="28"/>
      <c r="WHN21" s="28"/>
      <c r="WHO21" s="28"/>
      <c r="WHP21" s="28"/>
      <c r="WHQ21" s="28"/>
      <c r="WHR21" s="28"/>
      <c r="WHS21" s="28"/>
      <c r="WHT21" s="28"/>
      <c r="WHU21" s="28"/>
      <c r="WHV21" s="28"/>
      <c r="WHW21" s="28"/>
      <c r="WHX21" s="28"/>
      <c r="WHY21" s="28"/>
      <c r="WHZ21" s="28"/>
      <c r="WIA21" s="28"/>
      <c r="WIB21" s="28"/>
      <c r="WIC21" s="28"/>
      <c r="WID21" s="28"/>
      <c r="WIE21" s="28"/>
      <c r="WIF21" s="28"/>
      <c r="WIG21" s="28"/>
      <c r="WIH21" s="28"/>
      <c r="WII21" s="28"/>
      <c r="WIJ21" s="28"/>
      <c r="WIK21" s="28"/>
      <c r="WIL21" s="28"/>
      <c r="WIM21" s="28"/>
      <c r="WIN21" s="28"/>
      <c r="WIO21" s="28"/>
      <c r="WIP21" s="28"/>
      <c r="WIQ21" s="28"/>
      <c r="WIR21" s="28"/>
      <c r="WIS21" s="28"/>
      <c r="WIT21" s="28"/>
      <c r="WIU21" s="28"/>
      <c r="WIV21" s="28"/>
      <c r="WIW21" s="28"/>
      <c r="WIX21" s="28"/>
      <c r="WIY21" s="28"/>
      <c r="WIZ21" s="28"/>
      <c r="WJA21" s="28"/>
      <c r="WJB21" s="28"/>
      <c r="WJC21" s="28"/>
      <c r="WJD21" s="28"/>
      <c r="WJE21" s="28"/>
      <c r="WJF21" s="28"/>
      <c r="WJG21" s="28"/>
      <c r="WJH21" s="28"/>
      <c r="WJI21" s="28"/>
      <c r="WJJ21" s="28"/>
      <c r="WJK21" s="28"/>
      <c r="WJL21" s="28"/>
      <c r="WJM21" s="28"/>
      <c r="WJN21" s="28"/>
      <c r="WJO21" s="28"/>
      <c r="WJP21" s="28"/>
      <c r="WJQ21" s="28"/>
      <c r="WJR21" s="28"/>
      <c r="WJS21" s="28"/>
      <c r="WJT21" s="28"/>
      <c r="WJU21" s="28"/>
      <c r="WJV21" s="28"/>
      <c r="WJW21" s="28"/>
      <c r="WJX21" s="28"/>
      <c r="WJY21" s="28"/>
      <c r="WJZ21" s="28"/>
      <c r="WKA21" s="28"/>
      <c r="WKB21" s="28"/>
      <c r="WKC21" s="28"/>
      <c r="WKD21" s="28"/>
      <c r="WKE21" s="28"/>
      <c r="WKF21" s="28"/>
      <c r="WKG21" s="28"/>
      <c r="WKH21" s="28"/>
      <c r="WKI21" s="28"/>
      <c r="WKJ21" s="28"/>
      <c r="WKK21" s="28"/>
      <c r="WKL21" s="28"/>
      <c r="WKM21" s="28"/>
      <c r="WKN21" s="28"/>
      <c r="WKO21" s="28"/>
      <c r="WKP21" s="28"/>
      <c r="WKQ21" s="28"/>
      <c r="WKR21" s="28"/>
      <c r="WKS21" s="28"/>
      <c r="WKT21" s="28"/>
      <c r="WKU21" s="28"/>
      <c r="WKV21" s="28"/>
      <c r="WKW21" s="28"/>
      <c r="WKX21" s="28"/>
      <c r="WKY21" s="28"/>
      <c r="WKZ21" s="28"/>
      <c r="WLA21" s="28"/>
      <c r="WLB21" s="28"/>
      <c r="WLC21" s="28"/>
      <c r="WLD21" s="28"/>
      <c r="WLE21" s="28"/>
      <c r="WLF21" s="28"/>
      <c r="WLG21" s="28"/>
      <c r="WLH21" s="28"/>
      <c r="WLI21" s="28"/>
      <c r="WLJ21" s="28"/>
      <c r="WLK21" s="28"/>
      <c r="WLL21" s="28"/>
      <c r="WLM21" s="28"/>
      <c r="WLN21" s="28"/>
      <c r="WLO21" s="28"/>
      <c r="WLP21" s="28"/>
      <c r="WLQ21" s="28"/>
      <c r="WLR21" s="28"/>
      <c r="WLS21" s="28"/>
      <c r="WLT21" s="28"/>
      <c r="WLU21" s="28"/>
      <c r="WLV21" s="28"/>
      <c r="WLW21" s="28"/>
      <c r="WLX21" s="28"/>
      <c r="WLY21" s="28"/>
      <c r="WLZ21" s="28"/>
      <c r="WMA21" s="28"/>
      <c r="WMB21" s="28"/>
      <c r="WMC21" s="28"/>
      <c r="WMD21" s="28"/>
      <c r="WME21" s="28"/>
      <c r="WMF21" s="28"/>
      <c r="WMG21" s="28"/>
      <c r="WMH21" s="28"/>
      <c r="WMI21" s="28"/>
      <c r="WMJ21" s="28"/>
      <c r="WMK21" s="28"/>
      <c r="WML21" s="28"/>
      <c r="WMM21" s="28"/>
      <c r="WMN21" s="28"/>
      <c r="WMO21" s="28"/>
      <c r="WMP21" s="28"/>
      <c r="WMQ21" s="28"/>
      <c r="WMR21" s="28"/>
      <c r="WMS21" s="28"/>
      <c r="WMT21" s="28"/>
      <c r="WMU21" s="28"/>
      <c r="WMV21" s="28"/>
      <c r="WMW21" s="28"/>
      <c r="WMX21" s="28"/>
      <c r="WMY21" s="28"/>
      <c r="WMZ21" s="28"/>
      <c r="WNA21" s="28"/>
      <c r="WNB21" s="28"/>
      <c r="WNC21" s="28"/>
      <c r="WND21" s="28"/>
      <c r="WNE21" s="28"/>
      <c r="WNF21" s="28"/>
      <c r="WNG21" s="28"/>
      <c r="WNH21" s="28"/>
      <c r="WNI21" s="28"/>
      <c r="WNJ21" s="28"/>
      <c r="WNK21" s="28"/>
      <c r="WNL21" s="28"/>
      <c r="WNM21" s="28"/>
      <c r="WNN21" s="28"/>
      <c r="WNO21" s="28"/>
      <c r="WNP21" s="28"/>
      <c r="WNQ21" s="28"/>
      <c r="WNR21" s="28"/>
      <c r="WNS21" s="28"/>
      <c r="WNT21" s="28"/>
      <c r="WNU21" s="28"/>
      <c r="WNV21" s="28"/>
      <c r="WNW21" s="28"/>
      <c r="WNX21" s="28"/>
      <c r="WNY21" s="28"/>
      <c r="WNZ21" s="28"/>
      <c r="WOA21" s="28"/>
      <c r="WOB21" s="28"/>
      <c r="WOC21" s="28"/>
      <c r="WOD21" s="28"/>
      <c r="WOE21" s="28"/>
      <c r="WOF21" s="28"/>
      <c r="WOG21" s="28"/>
      <c r="WOH21" s="28"/>
      <c r="WOI21" s="28"/>
      <c r="WOJ21" s="28"/>
      <c r="WOK21" s="28"/>
      <c r="WOL21" s="28"/>
      <c r="WOM21" s="28"/>
      <c r="WON21" s="28"/>
      <c r="WOO21" s="28"/>
      <c r="WOP21" s="28"/>
      <c r="WOQ21" s="28"/>
      <c r="WOR21" s="28"/>
      <c r="WOS21" s="28"/>
      <c r="WOT21" s="28"/>
      <c r="WOU21" s="28"/>
      <c r="WOV21" s="28"/>
      <c r="WOW21" s="28"/>
      <c r="WOX21" s="28"/>
      <c r="WOY21" s="28"/>
      <c r="WOZ21" s="28"/>
      <c r="WPA21" s="28"/>
      <c r="WPB21" s="28"/>
      <c r="WPC21" s="28"/>
      <c r="WPD21" s="28"/>
      <c r="WPE21" s="28"/>
      <c r="WPF21" s="28"/>
      <c r="WPG21" s="28"/>
      <c r="WPH21" s="28"/>
      <c r="WPI21" s="28"/>
      <c r="WPJ21" s="28"/>
      <c r="WPK21" s="28"/>
      <c r="WPL21" s="28"/>
      <c r="WPM21" s="28"/>
      <c r="WPN21" s="28"/>
      <c r="WPO21" s="28"/>
      <c r="WPP21" s="28"/>
      <c r="WPQ21" s="28"/>
      <c r="WPR21" s="28"/>
      <c r="WPS21" s="28"/>
      <c r="WPT21" s="28"/>
      <c r="WPU21" s="28"/>
      <c r="WPV21" s="28"/>
      <c r="WPW21" s="28"/>
      <c r="WPX21" s="28"/>
      <c r="WPY21" s="28"/>
      <c r="WPZ21" s="28"/>
      <c r="WQA21" s="28"/>
      <c r="WQB21" s="28"/>
      <c r="WQC21" s="28"/>
      <c r="WQD21" s="28"/>
      <c r="WQE21" s="28"/>
      <c r="WQF21" s="28"/>
      <c r="WQG21" s="28"/>
      <c r="WQH21" s="28"/>
      <c r="WQI21" s="28"/>
      <c r="WQJ21" s="28"/>
      <c r="WQK21" s="28"/>
      <c r="WQL21" s="28"/>
      <c r="WQM21" s="28"/>
      <c r="WQN21" s="28"/>
      <c r="WQO21" s="28"/>
      <c r="WQP21" s="28"/>
      <c r="WQQ21" s="28"/>
      <c r="WQR21" s="28"/>
      <c r="WQS21" s="28"/>
      <c r="WQT21" s="28"/>
      <c r="WQU21" s="28"/>
      <c r="WQV21" s="28"/>
      <c r="WQW21" s="28"/>
      <c r="WQX21" s="28"/>
      <c r="WQY21" s="28"/>
      <c r="WQZ21" s="28"/>
      <c r="WRA21" s="28"/>
      <c r="WRB21" s="28"/>
      <c r="WRC21" s="28"/>
      <c r="WRD21" s="28"/>
      <c r="WRE21" s="28"/>
      <c r="WRF21" s="28"/>
      <c r="WRG21" s="28"/>
      <c r="WRH21" s="28"/>
      <c r="WRI21" s="28"/>
      <c r="WRJ21" s="28"/>
      <c r="WRK21" s="28"/>
      <c r="WRL21" s="28"/>
      <c r="WRM21" s="28"/>
      <c r="WRN21" s="28"/>
      <c r="WRO21" s="28"/>
      <c r="WRP21" s="28"/>
      <c r="WRQ21" s="28"/>
      <c r="WRR21" s="28"/>
      <c r="WRS21" s="28"/>
      <c r="WRT21" s="28"/>
      <c r="WRU21" s="28"/>
      <c r="WRV21" s="28"/>
      <c r="WRW21" s="28"/>
      <c r="WRX21" s="28"/>
      <c r="WRY21" s="28"/>
      <c r="WRZ21" s="28"/>
      <c r="WSA21" s="28"/>
      <c r="WSB21" s="28"/>
      <c r="WSC21" s="28"/>
      <c r="WSD21" s="28"/>
      <c r="WSE21" s="28"/>
      <c r="WSF21" s="28"/>
      <c r="WSG21" s="28"/>
      <c r="WSH21" s="28"/>
      <c r="WSI21" s="28"/>
      <c r="WSJ21" s="28"/>
      <c r="WSK21" s="28"/>
      <c r="WSL21" s="28"/>
      <c r="WSM21" s="28"/>
      <c r="WSN21" s="28"/>
      <c r="WSO21" s="28"/>
      <c r="WSP21" s="28"/>
      <c r="WSQ21" s="28"/>
      <c r="WSR21" s="28"/>
      <c r="WSS21" s="28"/>
      <c r="WST21" s="28"/>
      <c r="WSU21" s="28"/>
      <c r="WSV21" s="28"/>
      <c r="WSW21" s="28"/>
      <c r="WSX21" s="28"/>
      <c r="WSY21" s="28"/>
      <c r="WSZ21" s="28"/>
      <c r="WTA21" s="28"/>
      <c r="WTB21" s="28"/>
      <c r="WTC21" s="28"/>
      <c r="WTD21" s="28"/>
      <c r="WTE21" s="28"/>
      <c r="WTF21" s="28"/>
      <c r="WTG21" s="28"/>
      <c r="WTH21" s="28"/>
      <c r="WTI21" s="28"/>
      <c r="WTJ21" s="28"/>
      <c r="WTK21" s="28"/>
      <c r="WTL21" s="28"/>
      <c r="WTM21" s="28"/>
      <c r="WTN21" s="28"/>
      <c r="WTO21" s="28"/>
      <c r="WTP21" s="28"/>
      <c r="WTQ21" s="28"/>
      <c r="WTR21" s="28"/>
      <c r="WTS21" s="28"/>
      <c r="WTT21" s="28"/>
      <c r="WTU21" s="28"/>
      <c r="WTV21" s="28"/>
      <c r="WTW21" s="28"/>
      <c r="WTX21" s="28"/>
      <c r="WTY21" s="28"/>
      <c r="WTZ21" s="28"/>
      <c r="WUA21" s="28"/>
      <c r="WUB21" s="28"/>
      <c r="WUC21" s="28"/>
      <c r="WUD21" s="28"/>
      <c r="WUE21" s="28"/>
      <c r="WUF21" s="28"/>
      <c r="WUG21" s="28"/>
      <c r="WUH21" s="28"/>
      <c r="WUI21" s="28"/>
      <c r="WUJ21" s="28"/>
      <c r="WUK21" s="28"/>
      <c r="WUL21" s="28"/>
      <c r="WUM21" s="28"/>
      <c r="WUN21" s="28"/>
      <c r="WUO21" s="28"/>
      <c r="WUP21" s="28"/>
      <c r="WUQ21" s="28"/>
      <c r="WUR21" s="28"/>
      <c r="WUS21" s="28"/>
      <c r="WUT21" s="28"/>
      <c r="WUU21" s="28"/>
      <c r="WUV21" s="28"/>
      <c r="WUW21" s="28"/>
      <c r="WUX21" s="28"/>
      <c r="WUY21" s="28"/>
      <c r="WUZ21" s="28"/>
      <c r="WVA21" s="28"/>
      <c r="WVB21" s="28"/>
      <c r="WVC21" s="28"/>
      <c r="WVD21" s="28"/>
      <c r="WVE21" s="28"/>
      <c r="WVF21" s="28"/>
      <c r="WVG21" s="28"/>
      <c r="WVH21" s="28"/>
      <c r="WVI21" s="28"/>
      <c r="WVJ21" s="28"/>
      <c r="WVK21" s="28"/>
      <c r="WVL21" s="28"/>
      <c r="WVM21" s="28"/>
      <c r="WVN21" s="28"/>
      <c r="WVO21" s="28"/>
      <c r="WVP21" s="28"/>
      <c r="WVQ21" s="28"/>
      <c r="WVR21" s="28"/>
      <c r="WVS21" s="28"/>
      <c r="WVT21" s="28"/>
      <c r="WVU21" s="28"/>
      <c r="WVV21" s="28"/>
      <c r="WVW21" s="28"/>
      <c r="WVX21" s="28"/>
      <c r="WVY21" s="28"/>
      <c r="WVZ21" s="28"/>
      <c r="WWA21" s="28"/>
      <c r="WWB21" s="28"/>
      <c r="WWC21" s="28"/>
      <c r="WWD21" s="28"/>
      <c r="WWE21" s="28"/>
      <c r="WWF21" s="28"/>
      <c r="WWG21" s="28"/>
      <c r="WWH21" s="28"/>
      <c r="WWI21" s="28"/>
      <c r="WWJ21" s="28"/>
      <c r="WWK21" s="28"/>
      <c r="WWL21" s="28"/>
      <c r="WWM21" s="28"/>
      <c r="WWN21" s="28"/>
      <c r="WWO21" s="28"/>
      <c r="WWP21" s="28"/>
      <c r="WWQ21" s="28"/>
      <c r="WWR21" s="28"/>
      <c r="WWS21" s="28"/>
      <c r="WWT21" s="28"/>
      <c r="WWU21" s="28"/>
      <c r="WWV21" s="28"/>
      <c r="WWW21" s="28"/>
      <c r="WWX21" s="28"/>
      <c r="WWY21" s="28"/>
      <c r="WWZ21" s="28"/>
      <c r="WXA21" s="28"/>
      <c r="WXB21" s="28"/>
      <c r="WXC21" s="28"/>
      <c r="WXD21" s="28"/>
      <c r="WXE21" s="28"/>
      <c r="WXF21" s="28"/>
      <c r="WXG21" s="28"/>
      <c r="WXH21" s="28"/>
      <c r="WXI21" s="28"/>
      <c r="WXJ21" s="28"/>
      <c r="WXK21" s="28"/>
      <c r="WXL21" s="28"/>
      <c r="WXM21" s="28"/>
      <c r="WXN21" s="28"/>
      <c r="WXO21" s="28"/>
      <c r="WXP21" s="28"/>
      <c r="WXQ21" s="28"/>
      <c r="WXR21" s="28"/>
      <c r="WXS21" s="28"/>
      <c r="WXT21" s="28"/>
      <c r="WXU21" s="28"/>
      <c r="WXV21" s="28"/>
      <c r="WXW21" s="28"/>
      <c r="WXX21" s="28"/>
      <c r="WXY21" s="28"/>
      <c r="WXZ21" s="28"/>
      <c r="WYA21" s="28"/>
      <c r="WYB21" s="28"/>
      <c r="WYC21" s="28"/>
      <c r="WYD21" s="28"/>
      <c r="WYE21" s="28"/>
      <c r="WYF21" s="28"/>
      <c r="WYG21" s="28"/>
      <c r="WYH21" s="28"/>
      <c r="WYI21" s="28"/>
      <c r="WYJ21" s="28"/>
      <c r="WYK21" s="28"/>
      <c r="WYL21" s="28"/>
      <c r="WYM21" s="28"/>
      <c r="WYN21" s="28"/>
      <c r="WYO21" s="28"/>
      <c r="WYP21" s="28"/>
      <c r="WYQ21" s="28"/>
      <c r="WYR21" s="28"/>
      <c r="WYS21" s="28"/>
      <c r="WYT21" s="28"/>
      <c r="WYU21" s="28"/>
      <c r="WYV21" s="28"/>
      <c r="WYW21" s="28"/>
      <c r="WYX21" s="28"/>
      <c r="WYY21" s="28"/>
      <c r="WYZ21" s="28"/>
      <c r="WZA21" s="28"/>
      <c r="WZB21" s="28"/>
      <c r="WZC21" s="28"/>
      <c r="WZD21" s="28"/>
      <c r="WZE21" s="28"/>
      <c r="WZF21" s="28"/>
      <c r="WZG21" s="28"/>
      <c r="WZH21" s="28"/>
      <c r="WZI21" s="28"/>
      <c r="WZJ21" s="28"/>
      <c r="WZK21" s="28"/>
      <c r="WZL21" s="28"/>
      <c r="WZM21" s="28"/>
      <c r="WZN21" s="28"/>
      <c r="WZO21" s="28"/>
      <c r="WZP21" s="28"/>
      <c r="WZQ21" s="28"/>
      <c r="WZR21" s="28"/>
      <c r="WZS21" s="28"/>
      <c r="WZT21" s="28"/>
      <c r="WZU21" s="28"/>
      <c r="WZV21" s="28"/>
      <c r="WZW21" s="28"/>
      <c r="WZX21" s="28"/>
      <c r="WZY21" s="28"/>
      <c r="WZZ21" s="28"/>
      <c r="XAA21" s="28"/>
      <c r="XAB21" s="28"/>
      <c r="XAC21" s="28"/>
      <c r="XAD21" s="28"/>
      <c r="XAE21" s="28"/>
      <c r="XAF21" s="28"/>
      <c r="XAG21" s="28"/>
      <c r="XAH21" s="28"/>
      <c r="XAI21" s="28"/>
      <c r="XAJ21" s="28"/>
      <c r="XAK21" s="28"/>
      <c r="XAL21" s="28"/>
      <c r="XAM21" s="28"/>
      <c r="XAN21" s="28"/>
      <c r="XAO21" s="28"/>
      <c r="XAP21" s="28"/>
      <c r="XAQ21" s="28"/>
      <c r="XAR21" s="28"/>
      <c r="XAS21" s="28"/>
      <c r="XAT21" s="28"/>
      <c r="XAU21" s="28"/>
      <c r="XAV21" s="28"/>
      <c r="XAW21" s="28"/>
      <c r="XAX21" s="28"/>
      <c r="XAY21" s="28"/>
      <c r="XAZ21" s="28"/>
      <c r="XBA21" s="28"/>
      <c r="XBB21" s="28"/>
      <c r="XBC21" s="28"/>
      <c r="XBD21" s="28"/>
      <c r="XBE21" s="28"/>
      <c r="XBF21" s="28"/>
      <c r="XBG21" s="28"/>
      <c r="XBH21" s="28"/>
      <c r="XBI21" s="28"/>
      <c r="XBJ21" s="28"/>
      <c r="XBK21" s="28"/>
      <c r="XBL21" s="28"/>
      <c r="XBM21" s="28"/>
      <c r="XBN21" s="28"/>
      <c r="XBO21" s="28"/>
      <c r="XBP21" s="28"/>
      <c r="XBQ21" s="28"/>
      <c r="XBR21" s="28"/>
      <c r="XBS21" s="28"/>
      <c r="XBT21" s="28"/>
      <c r="XBU21" s="28"/>
      <c r="XBV21" s="28"/>
      <c r="XBW21" s="28"/>
      <c r="XBX21" s="28"/>
      <c r="XBY21" s="28"/>
      <c r="XBZ21" s="28"/>
      <c r="XCA21" s="28"/>
      <c r="XCB21" s="28"/>
      <c r="XCC21" s="28"/>
      <c r="XCD21" s="28"/>
      <c r="XCE21" s="28"/>
      <c r="XCF21" s="28"/>
      <c r="XCG21" s="28"/>
      <c r="XCH21" s="28"/>
      <c r="XCI21" s="28"/>
      <c r="XCJ21" s="28"/>
      <c r="XCK21" s="28"/>
      <c r="XCL21" s="28"/>
      <c r="XCM21" s="28"/>
      <c r="XCN21" s="28"/>
      <c r="XCO21" s="28"/>
      <c r="XCP21" s="28"/>
      <c r="XCQ21" s="28"/>
      <c r="XCR21" s="28"/>
      <c r="XCS21" s="28"/>
      <c r="XCT21" s="28"/>
      <c r="XCU21" s="28"/>
      <c r="XCV21" s="28"/>
      <c r="XCW21" s="28"/>
      <c r="XCX21" s="28"/>
      <c r="XCY21" s="28"/>
      <c r="XCZ21" s="28"/>
      <c r="XDA21" s="28"/>
      <c r="XDB21" s="28"/>
      <c r="XDC21" s="28"/>
      <c r="XDD21" s="28"/>
      <c r="XDE21" s="28"/>
      <c r="XDF21" s="28"/>
      <c r="XDG21" s="28"/>
      <c r="XDH21" s="28"/>
      <c r="XDI21" s="28"/>
      <c r="XDJ21" s="28"/>
      <c r="XDK21" s="28"/>
      <c r="XDL21" s="28"/>
      <c r="XDM21" s="28"/>
      <c r="XDN21" s="28"/>
      <c r="XDO21" s="28"/>
      <c r="XDP21" s="28"/>
      <c r="XDQ21" s="28"/>
    </row>
    <row r="22" customHeight="1" spans="1:8">
      <c r="A22" s="24"/>
      <c r="B22" s="24"/>
      <c r="C22" s="24">
        <v>136714</v>
      </c>
      <c r="D22" s="24" t="s">
        <v>103</v>
      </c>
      <c r="E22" s="24" t="s">
        <v>104</v>
      </c>
      <c r="F22" s="24" t="s">
        <v>105</v>
      </c>
      <c r="G22" s="16" t="s">
        <v>334</v>
      </c>
      <c r="H22" s="16"/>
    </row>
  </sheetData>
  <mergeCells count="15">
    <mergeCell ref="A1:E1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G4:G5"/>
    <mergeCell ref="G14:G15"/>
    <mergeCell ref="G16:G17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C14" sqref="C14"/>
    </sheetView>
  </sheetViews>
  <sheetFormatPr defaultColWidth="9" defaultRowHeight="13.5" outlineLevelRow="4" outlineLevelCol="5"/>
  <cols>
    <col min="1" max="1" width="25.75" customWidth="1"/>
    <col min="2" max="6" width="14.25" customWidth="1"/>
  </cols>
  <sheetData>
    <row r="1" ht="36" customHeight="1" spans="1:6">
      <c r="A1" s="2" t="s">
        <v>335</v>
      </c>
      <c r="B1" s="3"/>
      <c r="C1" s="3"/>
      <c r="D1" s="3"/>
      <c r="E1" s="3"/>
      <c r="F1" s="4"/>
    </row>
    <row r="2" s="1" customFormat="1" ht="22" customHeight="1" spans="1:6">
      <c r="A2" s="5"/>
      <c r="B2" s="6">
        <v>43586</v>
      </c>
      <c r="C2" s="6">
        <v>43556</v>
      </c>
      <c r="D2" s="6">
        <v>43221</v>
      </c>
      <c r="E2" s="5" t="s">
        <v>336</v>
      </c>
      <c r="F2" s="5" t="s">
        <v>337</v>
      </c>
    </row>
    <row r="3" s="1" customFormat="1" ht="22" customHeight="1" spans="1:6">
      <c r="A3" s="5" t="s">
        <v>338</v>
      </c>
      <c r="B3" s="5">
        <v>2997</v>
      </c>
      <c r="C3" s="5">
        <v>4906</v>
      </c>
      <c r="D3" s="5">
        <v>4912</v>
      </c>
      <c r="E3" s="7">
        <f>(B3-C3)/C3</f>
        <v>-0.389115368935997</v>
      </c>
      <c r="F3" s="7">
        <f>(B3-D3)/D3</f>
        <v>-0.389861563517915</v>
      </c>
    </row>
    <row r="4" s="1" customFormat="1" ht="22" customHeight="1" spans="1:6">
      <c r="A4" s="5" t="s">
        <v>79</v>
      </c>
      <c r="B4" s="5">
        <v>2858</v>
      </c>
      <c r="C4" s="5">
        <v>2702</v>
      </c>
      <c r="D4" s="5">
        <v>0</v>
      </c>
      <c r="E4" s="7">
        <f>(B4-C4)/C4</f>
        <v>0.0577350111028868</v>
      </c>
      <c r="F4" s="7"/>
    </row>
    <row r="5" s="1" customFormat="1" ht="22" customHeight="1" spans="1:6">
      <c r="A5" s="5" t="s">
        <v>339</v>
      </c>
      <c r="B5" s="5">
        <f>B4*2+B3</f>
        <v>8713</v>
      </c>
      <c r="C5" s="5">
        <f>C4*2+C3</f>
        <v>10310</v>
      </c>
      <c r="D5" s="5">
        <f>D4*2+D3</f>
        <v>4912</v>
      </c>
      <c r="E5" s="7">
        <f>(B5-C5)/C5</f>
        <v>-0.154898157129001</v>
      </c>
      <c r="F5" s="7">
        <f>(B5-D5)/D5</f>
        <v>0.773819218241042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本月任务品种（数据原表）</vt:lpstr>
      <vt:lpstr>门店任务明细 (原表)</vt:lpstr>
      <vt:lpstr>5月任务品种</vt:lpstr>
      <vt:lpstr>藏药品种明细</vt:lpstr>
      <vt:lpstr>品种卖点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2019-03-06T07:30:00Z</dcterms:created>
  <dcterms:modified xsi:type="dcterms:W3CDTF">2019-07-02T05:38:25Z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  <property fmtid="{D5CDD505-2E9C-101B-9397-08002B2CF9AE}" pid="3" name="KSOReadingLayout">
    <vt:bool>true</vt:bool>
  </property>
</Properties>
</file>