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104家门店数据情况" sheetId="1" r:id="rId1"/>
    <sheet name="片区完成情况" sheetId="2" r:id="rId2"/>
    <sheet name="团购数据" sheetId="3" r:id="rId3"/>
    <sheet name="Sheet1" sheetId="4" r:id="rId4"/>
  </sheets>
  <definedNames>
    <definedName name="_xlnm._FilterDatabase" localSheetId="0" hidden="1">'104家门店数据情况'!$A$2:$AE$106</definedName>
  </definedNames>
  <calcPr calcId="144525"/>
</workbook>
</file>

<file path=xl/sharedStrings.xml><?xml version="1.0" encoding="utf-8"?>
<sst xmlns="http://schemas.openxmlformats.org/spreadsheetml/2006/main" count="476" uniqueCount="211">
  <si>
    <t>4.20-4.22“春天欢乐购”考核目标</t>
  </si>
  <si>
    <r>
      <rPr>
        <b/>
        <sz val="10"/>
        <rFont val="宋体"/>
        <charset val="0"/>
      </rPr>
      <t>考核目标（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天）</t>
    </r>
  </si>
  <si>
    <t>活动期间（4.20-4.22）</t>
  </si>
  <si>
    <t xml:space="preserve">团购销售 </t>
  </si>
  <si>
    <t>活动期间            （不含团购）</t>
  </si>
  <si>
    <t>未扣团购</t>
  </si>
  <si>
    <t>完成情况（扣除团购数据）</t>
  </si>
  <si>
    <t>奖罚情况</t>
  </si>
  <si>
    <t>序号</t>
  </si>
  <si>
    <t>门店ID</t>
  </si>
  <si>
    <t>门店</t>
  </si>
  <si>
    <t>片区</t>
  </si>
  <si>
    <t>分类</t>
  </si>
  <si>
    <t>1档任务</t>
  </si>
  <si>
    <t>1档3天销售</t>
  </si>
  <si>
    <t>1档毛利额</t>
  </si>
  <si>
    <t>1档3天毛利</t>
  </si>
  <si>
    <t xml:space="preserve">1档毛利率 </t>
  </si>
  <si>
    <t>2档任务</t>
  </si>
  <si>
    <t>2档3天销售</t>
  </si>
  <si>
    <t>2档毛利额</t>
  </si>
  <si>
    <t>2档3天毛利</t>
  </si>
  <si>
    <t>2档毛利率</t>
  </si>
  <si>
    <t>销售</t>
  </si>
  <si>
    <t>毛利</t>
  </si>
  <si>
    <t>毛利率</t>
  </si>
  <si>
    <t xml:space="preserve">1档销售完成率 </t>
  </si>
  <si>
    <t xml:space="preserve">1档毛利 完成率 </t>
  </si>
  <si>
    <t xml:space="preserve">2档销售  完成率 </t>
  </si>
  <si>
    <t xml:space="preserve">2档毛利  完成率 </t>
  </si>
  <si>
    <t>定额 奖励</t>
  </si>
  <si>
    <t>超毛奖励</t>
  </si>
  <si>
    <t>合计奖励</t>
  </si>
  <si>
    <t>处罚</t>
  </si>
  <si>
    <t>金带街药店</t>
  </si>
  <si>
    <t>城郊二片</t>
  </si>
  <si>
    <t>B</t>
  </si>
  <si>
    <t>怀远店</t>
  </si>
  <si>
    <t>A</t>
  </si>
  <si>
    <t>都江堰药店</t>
  </si>
  <si>
    <t>都江堰景中路店</t>
  </si>
  <si>
    <t>郫县郫筒镇一环路东南段药店</t>
  </si>
  <si>
    <t>城中片</t>
  </si>
  <si>
    <t>庆云南街药店</t>
  </si>
  <si>
    <t>都江堰市蒲阳镇堰问道西路药店</t>
  </si>
  <si>
    <t>C</t>
  </si>
  <si>
    <t>都江堰奎光路中段药店</t>
  </si>
  <si>
    <t xml:space="preserve">崇州市崇阳镇永康东路药店 </t>
  </si>
  <si>
    <t>杉板桥南一路店</t>
  </si>
  <si>
    <t>崇州市崇阳镇尚贤坊街药店</t>
  </si>
  <si>
    <t>顺和街店</t>
  </si>
  <si>
    <t>西北片</t>
  </si>
  <si>
    <t>合欢树街药店</t>
  </si>
  <si>
    <t>东南片</t>
  </si>
  <si>
    <t>万科路药店</t>
  </si>
  <si>
    <t>崇州市崇阳镇蜀州中路药店</t>
  </si>
  <si>
    <t>贝森北路药店</t>
  </si>
  <si>
    <t>大源北街药店</t>
  </si>
  <si>
    <t>邛崃市临邛镇翠荫街药店</t>
  </si>
  <si>
    <t>城郊一片</t>
  </si>
  <si>
    <t>万宇路药店</t>
  </si>
  <si>
    <t>羊子山西路药店（兴元华盛）</t>
  </si>
  <si>
    <t>都江堰聚源镇药店</t>
  </si>
  <si>
    <t>银河北街药店</t>
  </si>
  <si>
    <t>交大路第三药店</t>
  </si>
  <si>
    <t>都江堰市蒲阳路药店</t>
  </si>
  <si>
    <t>温江店</t>
  </si>
  <si>
    <t>都江堰幸福镇翔凤路药店</t>
  </si>
  <si>
    <t>浆洗街药店</t>
  </si>
  <si>
    <t>温江区公平街道江安路药店</t>
  </si>
  <si>
    <t>邛崃市临邛镇洪川小区药店</t>
  </si>
  <si>
    <t>新津邓双镇岷江店</t>
  </si>
  <si>
    <t>黄苑东街药店</t>
  </si>
  <si>
    <t>水杉街药店</t>
  </si>
  <si>
    <t>光华村街药店</t>
  </si>
  <si>
    <t>二环路北四段药店（汇融名城）</t>
  </si>
  <si>
    <t>榕声路店</t>
  </si>
  <si>
    <t>邛崃市羊安镇永康大道药店</t>
  </si>
  <si>
    <t>高新天久北巷药店</t>
  </si>
  <si>
    <t>通盈街药店</t>
  </si>
  <si>
    <t>枣子巷药店</t>
  </si>
  <si>
    <t>郫县郫筒镇东大街药店</t>
  </si>
  <si>
    <t>观音桥街药店</t>
  </si>
  <si>
    <t>童子街药店</t>
  </si>
  <si>
    <t>中和街道柳荫街药店</t>
  </si>
  <si>
    <t>大邑县晋原镇潘家街药店</t>
  </si>
  <si>
    <t>新都区新繁镇繁江北路药店</t>
  </si>
  <si>
    <t>双流县西航港街道锦华路一段药店</t>
  </si>
  <si>
    <t>柳翠路药店</t>
  </si>
  <si>
    <t>新都区马超东路店</t>
  </si>
  <si>
    <t>新园大道药店</t>
  </si>
  <si>
    <t>成都成汉太极大药房有限公司</t>
  </si>
  <si>
    <t>民丰大道西段药店</t>
  </si>
  <si>
    <t xml:space="preserve">东南片 </t>
  </si>
  <si>
    <t>金马河路药店</t>
  </si>
  <si>
    <t>崔家店路药店</t>
  </si>
  <si>
    <t>新乐中街药店</t>
  </si>
  <si>
    <t>邛崃市临邛镇长安大道药店</t>
  </si>
  <si>
    <t>新怡路店</t>
  </si>
  <si>
    <t>龙潭西路店</t>
  </si>
  <si>
    <t>劼人路药店</t>
  </si>
  <si>
    <t>龙泉驿区龙泉街道驿生路药店</t>
  </si>
  <si>
    <t>华油路药店</t>
  </si>
  <si>
    <t>兴义镇万兴路药店</t>
  </si>
  <si>
    <t>大邑县晋原镇内蒙古大道桃源药店</t>
  </si>
  <si>
    <t>十二桥药店</t>
  </si>
  <si>
    <t>新下街药店</t>
  </si>
  <si>
    <t>北东街店</t>
  </si>
  <si>
    <t>大邑县晋源镇东壕沟段药店</t>
  </si>
  <si>
    <t>华泰路药店</t>
  </si>
  <si>
    <t>西林一街药店</t>
  </si>
  <si>
    <t>崇州中心店</t>
  </si>
  <si>
    <t>中和大道药店</t>
  </si>
  <si>
    <t>双流区东升街道三强西路药店</t>
  </si>
  <si>
    <t>清江东路药店</t>
  </si>
  <si>
    <t>大邑县晋原镇通达东路五段药店</t>
  </si>
  <si>
    <t>西部店</t>
  </si>
  <si>
    <t>佳灵路药店</t>
  </si>
  <si>
    <t>大邑县安仁镇千禧街药店</t>
  </si>
  <si>
    <t>土龙路药店</t>
  </si>
  <si>
    <t>旗舰店</t>
  </si>
  <si>
    <t>旗舰片</t>
  </si>
  <si>
    <t>T</t>
  </si>
  <si>
    <t>三江店</t>
  </si>
  <si>
    <t>华康路药店</t>
  </si>
  <si>
    <t>邛崃中心药店</t>
  </si>
  <si>
    <t>大邑县晋原镇子龙路店</t>
  </si>
  <si>
    <t>金丝街药店（4.22-4.24）</t>
  </si>
  <si>
    <t>静明路药店</t>
  </si>
  <si>
    <t>大邑县晋原镇东街药店</t>
  </si>
  <si>
    <t>金沙路药店</t>
  </si>
  <si>
    <t>双林路药店</t>
  </si>
  <si>
    <t>科华街药店</t>
  </si>
  <si>
    <t>浣花滨河路药店</t>
  </si>
  <si>
    <t>清江东路2药店</t>
  </si>
  <si>
    <t>人民中路店（4.22-4.24）</t>
  </si>
  <si>
    <t>红星店（4.22-4.24）</t>
  </si>
  <si>
    <t>光华药店</t>
  </si>
  <si>
    <t>大邑县新场镇文昌街药店</t>
  </si>
  <si>
    <t>新津县五津镇武阳西路药店</t>
  </si>
  <si>
    <t>沙河源药店</t>
  </si>
  <si>
    <t>大华街药店</t>
  </si>
  <si>
    <t>大邑县沙渠镇方圆路药店</t>
  </si>
  <si>
    <t>梨花街药店</t>
  </si>
  <si>
    <t>蜀汉路药店</t>
  </si>
  <si>
    <t>聚萃街药店</t>
  </si>
  <si>
    <t>航中街药店</t>
  </si>
  <si>
    <t>紫薇东路药店</t>
  </si>
  <si>
    <t>合计</t>
  </si>
  <si>
    <t>4.20-4.22（春季欢乐购）片区完成情况表</t>
  </si>
  <si>
    <t>片长</t>
  </si>
  <si>
    <t>管辖门店数量</t>
  </si>
  <si>
    <t>完成   总店数</t>
  </si>
  <si>
    <t>完成占比</t>
  </si>
  <si>
    <t>未完成   1档店数</t>
  </si>
  <si>
    <t>扣分     （1分/店）</t>
  </si>
  <si>
    <t>完成       2档店数</t>
  </si>
  <si>
    <t>奖励    （100元/店）</t>
  </si>
  <si>
    <t>备注</t>
  </si>
  <si>
    <t>西北片区</t>
  </si>
  <si>
    <t>刘琴英</t>
  </si>
  <si>
    <t>东南片区</t>
  </si>
  <si>
    <t>贾兰</t>
  </si>
  <si>
    <t>城中片区</t>
  </si>
  <si>
    <t>何巍</t>
  </si>
  <si>
    <t>邛崃片</t>
  </si>
  <si>
    <t>任荟茹</t>
  </si>
  <si>
    <t>大邑片</t>
  </si>
  <si>
    <t>高艳</t>
  </si>
  <si>
    <t>2家闭店不考核</t>
  </si>
  <si>
    <t>新津片</t>
  </si>
  <si>
    <t>王燕丽</t>
  </si>
  <si>
    <t>苗凯</t>
  </si>
  <si>
    <t>谭庆娟</t>
  </si>
  <si>
    <t>合计完成情况</t>
  </si>
  <si>
    <t>门店id</t>
  </si>
  <si>
    <t>门店名</t>
  </si>
  <si>
    <t>流水</t>
  </si>
  <si>
    <t>货品</t>
  </si>
  <si>
    <t>货品名</t>
  </si>
  <si>
    <t>数量</t>
  </si>
  <si>
    <t>金额</t>
  </si>
  <si>
    <t>四川太极西部店</t>
  </si>
  <si>
    <t>藿香正气水</t>
  </si>
  <si>
    <t>藿香正气口服液</t>
  </si>
  <si>
    <t>四川太极高新区中和大道药店</t>
  </si>
  <si>
    <t>四川太极光华药店</t>
  </si>
  <si>
    <t>四川太极崇州市崇阳镇尚贤坊街药店</t>
  </si>
  <si>
    <t>四川太极清江东路药店</t>
  </si>
  <si>
    <t>四川太极崇州中心店</t>
  </si>
  <si>
    <t>四川太极邛崃中心药店</t>
  </si>
  <si>
    <t>四川太极高新区民丰大道西段药店</t>
  </si>
  <si>
    <t>复方板蓝根颗粒</t>
  </si>
  <si>
    <t>云南白药气雾剂</t>
  </si>
  <si>
    <t>风寒感冒颗粒</t>
  </si>
  <si>
    <t>风热感冒颗粒</t>
  </si>
  <si>
    <t>碘伏消毒液</t>
  </si>
  <si>
    <t>人丹</t>
  </si>
  <si>
    <t>纱布绷带</t>
  </si>
  <si>
    <t>医用棉签</t>
  </si>
  <si>
    <t>蒲地蓝消炎片</t>
  </si>
  <si>
    <t>四川太极成华区二环路北四段药店（汇融名城）</t>
  </si>
  <si>
    <t>四川太极武侯区科华街药店</t>
  </si>
  <si>
    <t>四川太极大邑县晋原镇内蒙古大道桃源药店</t>
  </si>
  <si>
    <t>保健品</t>
  </si>
  <si>
    <t>金额（万）</t>
  </si>
  <si>
    <t>毛利（万）</t>
  </si>
  <si>
    <t>4.20-4.22</t>
  </si>
  <si>
    <t>3.8-3.10</t>
  </si>
  <si>
    <t>差额</t>
  </si>
  <si>
    <t>增减比例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</si>
</sst>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0000"/>
    <numFmt numFmtId="177" formatCode="0.000000"/>
    <numFmt numFmtId="178" formatCode="0.0000"/>
    <numFmt numFmtId="179" formatCode="0.00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"/>
      <color rgb="FF191F25"/>
      <name val="Segoe UI"/>
      <charset val="0"/>
    </font>
    <font>
      <b/>
      <sz val="11"/>
      <name val="宋体"/>
      <charset val="134"/>
    </font>
    <font>
      <sz val="11"/>
      <color rgb="FFF246F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color rgb="FFF246F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rgb="FFF246F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0"/>
      <name val="宋体"/>
      <charset val="134"/>
    </font>
    <font>
      <b/>
      <sz val="10"/>
      <color rgb="FFF246F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8"/>
      <name val="宋体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7FD9D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177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78" fontId="4" fillId="0" borderId="0" xfId="0" applyNumberFormat="1" applyFont="1" applyFill="1" applyBorder="1" applyAlignment="1"/>
    <xf numFmtId="178" fontId="5" fillId="0" borderId="0" xfId="0" applyNumberFormat="1" applyFont="1" applyFill="1" applyBorder="1" applyAlignment="1"/>
    <xf numFmtId="0" fontId="8" fillId="0" borderId="0" xfId="0" applyFont="1" applyFill="1" applyBorder="1" applyAlignment="1"/>
    <xf numFmtId="178" fontId="6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79" fontId="1" fillId="0" borderId="0" xfId="0" applyNumberFormat="1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9" fontId="16" fillId="0" borderId="0" xfId="0" applyNumberFormat="1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179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179" fontId="1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 wrapText="1"/>
    </xf>
    <xf numFmtId="179" fontId="2" fillId="5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79" fontId="1" fillId="5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79" fontId="20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179" fontId="15" fillId="3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 wrapText="1"/>
    </xf>
    <xf numFmtId="179" fontId="15" fillId="5" borderId="1" xfId="0" applyNumberFormat="1" applyFont="1" applyFill="1" applyBorder="1" applyAlignment="1">
      <alignment horizontal="center" vertical="center" wrapText="1"/>
    </xf>
    <xf numFmtId="10" fontId="15" fillId="5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246F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6"/>
  <sheetViews>
    <sheetView tabSelected="1" topLeftCell="A85" workbookViewId="0">
      <pane xSplit="4" topLeftCell="E1" activePane="topRight" state="frozen"/>
      <selection/>
      <selection pane="topRight" activeCell="D106" sqref="D106"/>
    </sheetView>
  </sheetViews>
  <sheetFormatPr defaultColWidth="9" defaultRowHeight="13.5"/>
  <cols>
    <col min="1" max="1" width="4.5" style="30" customWidth="1"/>
    <col min="2" max="2" width="7" style="30" customWidth="1"/>
    <col min="3" max="3" width="21.875" style="53" customWidth="1"/>
    <col min="4" max="4" width="7.25" style="54" customWidth="1"/>
    <col min="5" max="5" width="4.5" style="30" hidden="1" customWidth="1"/>
    <col min="6" max="6" width="10" style="55" hidden="1" customWidth="1"/>
    <col min="7" max="7" width="10" style="55" customWidth="1"/>
    <col min="8" max="8" width="9.375" style="55" hidden="1" customWidth="1"/>
    <col min="9" max="9" width="10.625" style="55" customWidth="1"/>
    <col min="10" max="10" width="8" style="56" hidden="1" customWidth="1"/>
    <col min="11" max="11" width="10.125" style="55" hidden="1" customWidth="1"/>
    <col min="12" max="12" width="10.25" style="55" customWidth="1"/>
    <col min="13" max="13" width="9" style="55" hidden="1" customWidth="1"/>
    <col min="14" max="14" width="10" style="55" customWidth="1"/>
    <col min="15" max="15" width="8.75" style="56" hidden="1" customWidth="1"/>
    <col min="16" max="16" width="11.125" style="57" customWidth="1"/>
    <col min="17" max="17" width="9.375" style="57"/>
    <col min="18" max="18" width="7.625" style="58" hidden="1" customWidth="1"/>
    <col min="19" max="19" width="7.875" style="59" hidden="1" customWidth="1"/>
    <col min="20" max="20" width="6" style="59" hidden="1" customWidth="1"/>
    <col min="21" max="21" width="8.75" style="59" customWidth="1"/>
    <col min="22" max="22" width="9.125" style="59" customWidth="1"/>
    <col min="23" max="23" width="8.25" style="58" customWidth="1"/>
    <col min="24" max="25" width="8.125" style="58" customWidth="1"/>
    <col min="26" max="26" width="8.375" style="58" customWidth="1"/>
    <col min="27" max="27" width="7.875" style="58" customWidth="1"/>
    <col min="28" max="28" width="6.5" style="60" customWidth="1"/>
    <col min="29" max="29" width="7.75" style="61" customWidth="1"/>
    <col min="30" max="30" width="9" style="62" customWidth="1"/>
    <col min="31" max="31" width="8.25" style="62" customWidth="1"/>
    <col min="32" max="16384" width="9" style="50"/>
  </cols>
  <sheetData>
    <row r="1" s="50" customFormat="1" ht="27" customHeight="1" spans="1:31">
      <c r="A1" s="63" t="s">
        <v>0</v>
      </c>
      <c r="B1" s="64"/>
      <c r="C1" s="64"/>
      <c r="D1" s="65"/>
      <c r="E1" s="66"/>
      <c r="F1" s="66"/>
      <c r="G1" s="67" t="s">
        <v>1</v>
      </c>
      <c r="H1" s="68"/>
      <c r="I1" s="68"/>
      <c r="J1" s="68"/>
      <c r="K1" s="68"/>
      <c r="L1" s="68"/>
      <c r="M1" s="68"/>
      <c r="N1" s="68"/>
      <c r="O1" s="66"/>
      <c r="P1" s="80" t="s">
        <v>2</v>
      </c>
      <c r="Q1" s="80"/>
      <c r="R1" s="41"/>
      <c r="S1" s="88" t="s">
        <v>3</v>
      </c>
      <c r="T1" s="88"/>
      <c r="U1" s="89" t="s">
        <v>4</v>
      </c>
      <c r="V1" s="89"/>
      <c r="W1" s="90" t="s">
        <v>5</v>
      </c>
      <c r="X1" s="91" t="s">
        <v>6</v>
      </c>
      <c r="Y1" s="91"/>
      <c r="Z1" s="91"/>
      <c r="AA1" s="91"/>
      <c r="AB1" s="99" t="s">
        <v>7</v>
      </c>
      <c r="AC1" s="99"/>
      <c r="AD1" s="100"/>
      <c r="AE1" s="100"/>
    </row>
    <row r="2" s="51" customFormat="1" ht="24" spans="1:31">
      <c r="A2" s="69" t="s">
        <v>8</v>
      </c>
      <c r="B2" s="69" t="s">
        <v>9</v>
      </c>
      <c r="C2" s="70" t="s">
        <v>10</v>
      </c>
      <c r="D2" s="71" t="s">
        <v>11</v>
      </c>
      <c r="E2" s="69" t="s">
        <v>12</v>
      </c>
      <c r="F2" s="72" t="s">
        <v>13</v>
      </c>
      <c r="G2" s="72" t="s">
        <v>14</v>
      </c>
      <c r="H2" s="72" t="s">
        <v>15</v>
      </c>
      <c r="I2" s="72" t="s">
        <v>16</v>
      </c>
      <c r="J2" s="81" t="s">
        <v>17</v>
      </c>
      <c r="K2" s="82" t="s">
        <v>18</v>
      </c>
      <c r="L2" s="82" t="s">
        <v>19</v>
      </c>
      <c r="M2" s="82" t="s">
        <v>20</v>
      </c>
      <c r="N2" s="82" t="s">
        <v>21</v>
      </c>
      <c r="O2" s="83" t="s">
        <v>22</v>
      </c>
      <c r="P2" s="80" t="s">
        <v>23</v>
      </c>
      <c r="Q2" s="80" t="s">
        <v>24</v>
      </c>
      <c r="R2" s="92" t="s">
        <v>25</v>
      </c>
      <c r="S2" s="88" t="s">
        <v>23</v>
      </c>
      <c r="T2" s="88" t="s">
        <v>24</v>
      </c>
      <c r="U2" s="93" t="s">
        <v>23</v>
      </c>
      <c r="V2" s="93" t="s">
        <v>24</v>
      </c>
      <c r="W2" s="94" t="s">
        <v>26</v>
      </c>
      <c r="X2" s="94" t="s">
        <v>26</v>
      </c>
      <c r="Y2" s="94" t="s">
        <v>27</v>
      </c>
      <c r="Z2" s="94" t="s">
        <v>28</v>
      </c>
      <c r="AA2" s="91" t="s">
        <v>29</v>
      </c>
      <c r="AB2" s="101" t="s">
        <v>30</v>
      </c>
      <c r="AC2" s="102" t="s">
        <v>31</v>
      </c>
      <c r="AD2" s="103" t="s">
        <v>32</v>
      </c>
      <c r="AE2" s="103" t="s">
        <v>33</v>
      </c>
    </row>
    <row r="3" s="50" customFormat="1" spans="1:31">
      <c r="A3" s="73">
        <v>1</v>
      </c>
      <c r="B3" s="73">
        <v>367</v>
      </c>
      <c r="C3" s="74" t="s">
        <v>34</v>
      </c>
      <c r="D3" s="75" t="s">
        <v>35</v>
      </c>
      <c r="E3" s="73" t="s">
        <v>36</v>
      </c>
      <c r="F3" s="76">
        <v>7771.68145454545</v>
      </c>
      <c r="G3" s="76">
        <f t="shared" ref="G3:G66" si="0">F3*3</f>
        <v>23315.0443636363</v>
      </c>
      <c r="H3" s="76">
        <v>2170.65683781818</v>
      </c>
      <c r="I3" s="76">
        <f t="shared" ref="I3:I66" si="1">H3*3</f>
        <v>6511.97051345454</v>
      </c>
      <c r="J3" s="84">
        <v>0.27930337218706</v>
      </c>
      <c r="K3" s="85">
        <v>9714.60181818182</v>
      </c>
      <c r="L3" s="85">
        <f t="shared" ref="L3:L66" si="2">K3*3</f>
        <v>29143.8054545455</v>
      </c>
      <c r="M3" s="85">
        <v>2617.65908727273</v>
      </c>
      <c r="N3" s="85">
        <f t="shared" ref="N3:N66" si="3">M3*3</f>
        <v>7852.97726181819</v>
      </c>
      <c r="O3" s="86">
        <v>0.269456137911234</v>
      </c>
      <c r="P3" s="87">
        <v>32067.69</v>
      </c>
      <c r="Q3" s="87">
        <v>8217.36</v>
      </c>
      <c r="R3" s="41">
        <f t="shared" ref="R3:R66" si="4">Q3/P3</f>
        <v>0.25625045021952</v>
      </c>
      <c r="S3" s="95"/>
      <c r="T3" s="95"/>
      <c r="U3" s="96">
        <f t="shared" ref="U3:U66" si="5">P3-S3</f>
        <v>32067.69</v>
      </c>
      <c r="V3" s="96">
        <f t="shared" ref="V3:V66" si="6">Q3-T3</f>
        <v>8217.36</v>
      </c>
      <c r="W3" s="97">
        <f t="shared" ref="W3:W66" si="7">P3/G3</f>
        <v>1.37540763379438</v>
      </c>
      <c r="X3" s="98">
        <f t="shared" ref="X3:X66" si="8">U3/G3</f>
        <v>1.37540763379438</v>
      </c>
      <c r="Y3" s="98">
        <f t="shared" ref="Y3:Y66" si="9">V3/I3</f>
        <v>1.26188532073693</v>
      </c>
      <c r="Z3" s="98">
        <f t="shared" ref="Z3:Z66" si="10">U3/L3</f>
        <v>1.1003261070355</v>
      </c>
      <c r="AA3" s="98">
        <f t="shared" ref="AA3:AA66" si="11">V3/N3</f>
        <v>1.04640058490344</v>
      </c>
      <c r="AB3" s="104">
        <v>600</v>
      </c>
      <c r="AC3" s="105">
        <f>(V3-I3)*0.3</f>
        <v>511.616845963638</v>
      </c>
      <c r="AD3" s="106">
        <f>AB3+AC3</f>
        <v>1111.61684596364</v>
      </c>
      <c r="AE3" s="106"/>
    </row>
    <row r="4" s="50" customFormat="1" spans="1:31">
      <c r="A4" s="73">
        <v>2</v>
      </c>
      <c r="B4" s="73">
        <v>54</v>
      </c>
      <c r="C4" s="74" t="s">
        <v>37</v>
      </c>
      <c r="D4" s="75" t="s">
        <v>35</v>
      </c>
      <c r="E4" s="73" t="s">
        <v>38</v>
      </c>
      <c r="F4" s="76">
        <v>9503.87209090909</v>
      </c>
      <c r="G4" s="76">
        <f t="shared" si="0"/>
        <v>28511.6162727273</v>
      </c>
      <c r="H4" s="76">
        <v>3144.38563636364</v>
      </c>
      <c r="I4" s="76">
        <f t="shared" si="1"/>
        <v>9433.15690909092</v>
      </c>
      <c r="J4" s="84">
        <v>0.330853109794206</v>
      </c>
      <c r="K4" s="85">
        <v>11879.8401136364</v>
      </c>
      <c r="L4" s="85">
        <f t="shared" si="2"/>
        <v>35639.5203409092</v>
      </c>
      <c r="M4" s="85">
        <v>3791.90735795455</v>
      </c>
      <c r="N4" s="85">
        <f t="shared" si="3"/>
        <v>11375.7220738636</v>
      </c>
      <c r="O4" s="86">
        <v>0.319188416820692</v>
      </c>
      <c r="P4" s="87">
        <v>38605.65</v>
      </c>
      <c r="Q4" s="87">
        <v>10246.38</v>
      </c>
      <c r="R4" s="41">
        <f t="shared" si="4"/>
        <v>0.265411409987916</v>
      </c>
      <c r="S4" s="95"/>
      <c r="T4" s="95"/>
      <c r="U4" s="96">
        <f t="shared" si="5"/>
        <v>38605.65</v>
      </c>
      <c r="V4" s="96">
        <f t="shared" si="6"/>
        <v>10246.38</v>
      </c>
      <c r="W4" s="97">
        <f t="shared" si="7"/>
        <v>1.35403232250036</v>
      </c>
      <c r="X4" s="98">
        <f t="shared" si="8"/>
        <v>1.35403232250036</v>
      </c>
      <c r="Y4" s="98">
        <f t="shared" si="9"/>
        <v>1.08620900709553</v>
      </c>
      <c r="Z4" s="41">
        <f t="shared" si="10"/>
        <v>1.08322585800029</v>
      </c>
      <c r="AA4" s="41">
        <f t="shared" si="11"/>
        <v>0.900723482295829</v>
      </c>
      <c r="AB4" s="104">
        <v>600</v>
      </c>
      <c r="AC4" s="105"/>
      <c r="AD4" s="106">
        <f t="shared" ref="AD4:AD35" si="12">AB4+AC4</f>
        <v>600</v>
      </c>
      <c r="AE4" s="106"/>
    </row>
    <row r="5" s="50" customFormat="1" spans="1:31">
      <c r="A5" s="73">
        <v>3</v>
      </c>
      <c r="B5" s="73">
        <v>351</v>
      </c>
      <c r="C5" s="74" t="s">
        <v>39</v>
      </c>
      <c r="D5" s="75" t="s">
        <v>35</v>
      </c>
      <c r="E5" s="73" t="s">
        <v>36</v>
      </c>
      <c r="F5" s="76">
        <v>9332.94763636364</v>
      </c>
      <c r="G5" s="76">
        <f t="shared" si="0"/>
        <v>27998.8429090909</v>
      </c>
      <c r="H5" s="76">
        <v>2685.21432872727</v>
      </c>
      <c r="I5" s="76">
        <f t="shared" si="1"/>
        <v>8055.64298618181</v>
      </c>
      <c r="J5" s="84">
        <v>0.287713424884649</v>
      </c>
      <c r="K5" s="85">
        <v>11666.1845454545</v>
      </c>
      <c r="L5" s="85">
        <f t="shared" si="2"/>
        <v>34998.5536363635</v>
      </c>
      <c r="M5" s="85">
        <v>3238.17913840909</v>
      </c>
      <c r="N5" s="85">
        <f t="shared" si="3"/>
        <v>9714.53741522727</v>
      </c>
      <c r="O5" s="86">
        <v>0.277569682340639</v>
      </c>
      <c r="P5" s="87">
        <v>36057.36</v>
      </c>
      <c r="Q5" s="87">
        <v>11167.98</v>
      </c>
      <c r="R5" s="41">
        <f t="shared" si="4"/>
        <v>0.309728166454782</v>
      </c>
      <c r="S5" s="95"/>
      <c r="T5" s="95"/>
      <c r="U5" s="96">
        <f t="shared" si="5"/>
        <v>36057.36</v>
      </c>
      <c r="V5" s="96">
        <f t="shared" si="6"/>
        <v>11167.98</v>
      </c>
      <c r="W5" s="97">
        <f t="shared" si="7"/>
        <v>1.28781607572406</v>
      </c>
      <c r="X5" s="98">
        <f t="shared" si="8"/>
        <v>1.28781607572406</v>
      </c>
      <c r="Y5" s="98">
        <f t="shared" si="9"/>
        <v>1.38635488429129</v>
      </c>
      <c r="Z5" s="98">
        <f t="shared" si="10"/>
        <v>1.03025286057926</v>
      </c>
      <c r="AA5" s="98">
        <f t="shared" si="11"/>
        <v>1.14961521302028</v>
      </c>
      <c r="AB5" s="104">
        <v>600</v>
      </c>
      <c r="AC5" s="105">
        <f>(V5-I5)*0.3</f>
        <v>933.701104145457</v>
      </c>
      <c r="AD5" s="106">
        <f t="shared" si="12"/>
        <v>1533.70110414546</v>
      </c>
      <c r="AE5" s="106"/>
    </row>
    <row r="6" s="50" customFormat="1" spans="1:31">
      <c r="A6" s="73">
        <v>4</v>
      </c>
      <c r="B6" s="73">
        <v>587</v>
      </c>
      <c r="C6" s="74" t="s">
        <v>40</v>
      </c>
      <c r="D6" s="75" t="s">
        <v>35</v>
      </c>
      <c r="E6" s="73" t="s">
        <v>36</v>
      </c>
      <c r="F6" s="76">
        <v>8347.374</v>
      </c>
      <c r="G6" s="76">
        <f t="shared" si="0"/>
        <v>25042.122</v>
      </c>
      <c r="H6" s="76">
        <v>2384.17120145455</v>
      </c>
      <c r="I6" s="76">
        <f t="shared" si="1"/>
        <v>7152.51360436365</v>
      </c>
      <c r="J6" s="84">
        <v>0.285619309911661</v>
      </c>
      <c r="K6" s="85">
        <v>10434.2175</v>
      </c>
      <c r="L6" s="85">
        <f t="shared" si="2"/>
        <v>31302.6525</v>
      </c>
      <c r="M6" s="85">
        <v>2875.14235431818</v>
      </c>
      <c r="N6" s="85">
        <f t="shared" si="3"/>
        <v>8625.42706295454</v>
      </c>
      <c r="O6" s="86">
        <v>0.275549398344263</v>
      </c>
      <c r="P6" s="87">
        <v>31660.18</v>
      </c>
      <c r="Q6" s="87">
        <v>10457.77</v>
      </c>
      <c r="R6" s="41">
        <f t="shared" si="4"/>
        <v>0.330313030437603</v>
      </c>
      <c r="S6" s="95"/>
      <c r="T6" s="95"/>
      <c r="U6" s="96">
        <f t="shared" si="5"/>
        <v>31660.18</v>
      </c>
      <c r="V6" s="96">
        <f t="shared" si="6"/>
        <v>10457.77</v>
      </c>
      <c r="W6" s="97">
        <f t="shared" si="7"/>
        <v>1.2642770448926</v>
      </c>
      <c r="X6" s="98">
        <f t="shared" si="8"/>
        <v>1.2642770448926</v>
      </c>
      <c r="Y6" s="98">
        <f t="shared" si="9"/>
        <v>1.46211116517414</v>
      </c>
      <c r="Z6" s="98">
        <f t="shared" si="10"/>
        <v>1.01142163591408</v>
      </c>
      <c r="AA6" s="98">
        <f t="shared" si="11"/>
        <v>1.21243503929391</v>
      </c>
      <c r="AB6" s="104">
        <v>600</v>
      </c>
      <c r="AC6" s="105">
        <f>(V6-I6)*0.3</f>
        <v>991.576918690905</v>
      </c>
      <c r="AD6" s="106">
        <f t="shared" si="12"/>
        <v>1591.57691869091</v>
      </c>
      <c r="AE6" s="106"/>
    </row>
    <row r="7" s="50" customFormat="1" spans="1:31">
      <c r="A7" s="73">
        <v>5</v>
      </c>
      <c r="B7" s="73">
        <v>747</v>
      </c>
      <c r="C7" s="74" t="s">
        <v>41</v>
      </c>
      <c r="D7" s="75" t="s">
        <v>42</v>
      </c>
      <c r="E7" s="73" t="s">
        <v>38</v>
      </c>
      <c r="F7" s="76">
        <v>9045.1435</v>
      </c>
      <c r="G7" s="76">
        <f t="shared" si="0"/>
        <v>27135.4305</v>
      </c>
      <c r="H7" s="76">
        <v>2311.84214181818</v>
      </c>
      <c r="I7" s="76">
        <f t="shared" si="1"/>
        <v>6935.52642545454</v>
      </c>
      <c r="J7" s="84">
        <v>0.255589327224956</v>
      </c>
      <c r="K7" s="85">
        <v>11306.429375</v>
      </c>
      <c r="L7" s="85">
        <f t="shared" si="2"/>
        <v>33919.288125</v>
      </c>
      <c r="M7" s="85">
        <v>2787.91860852273</v>
      </c>
      <c r="N7" s="85">
        <f t="shared" si="3"/>
        <v>8363.75582556819</v>
      </c>
      <c r="O7" s="86">
        <v>0.246578165047153</v>
      </c>
      <c r="P7" s="87">
        <v>34191.75</v>
      </c>
      <c r="Q7" s="87">
        <v>8195.99</v>
      </c>
      <c r="R7" s="41">
        <f t="shared" si="4"/>
        <v>0.239706654383002</v>
      </c>
      <c r="S7" s="95"/>
      <c r="T7" s="95"/>
      <c r="U7" s="96">
        <f t="shared" si="5"/>
        <v>34191.75</v>
      </c>
      <c r="V7" s="96">
        <f t="shared" si="6"/>
        <v>8195.99</v>
      </c>
      <c r="W7" s="97">
        <f t="shared" si="7"/>
        <v>1.26004081637842</v>
      </c>
      <c r="X7" s="98">
        <f t="shared" si="8"/>
        <v>1.26004081637842</v>
      </c>
      <c r="Y7" s="98">
        <f t="shared" si="9"/>
        <v>1.18174014447113</v>
      </c>
      <c r="Z7" s="41">
        <f t="shared" si="10"/>
        <v>1.00803265310274</v>
      </c>
      <c r="AA7" s="41">
        <f t="shared" si="11"/>
        <v>0.97994132910297</v>
      </c>
      <c r="AB7" s="104">
        <v>600</v>
      </c>
      <c r="AC7" s="105"/>
      <c r="AD7" s="106">
        <f t="shared" si="12"/>
        <v>600</v>
      </c>
      <c r="AE7" s="106"/>
    </row>
    <row r="8" s="50" customFormat="1" spans="1:31">
      <c r="A8" s="73">
        <v>6</v>
      </c>
      <c r="B8" s="73">
        <v>742</v>
      </c>
      <c r="C8" s="74" t="s">
        <v>43</v>
      </c>
      <c r="D8" s="75" t="s">
        <v>42</v>
      </c>
      <c r="E8" s="73" t="s">
        <v>38</v>
      </c>
      <c r="F8" s="76">
        <v>10242.4381818182</v>
      </c>
      <c r="G8" s="76">
        <f t="shared" si="0"/>
        <v>30727.3145454546</v>
      </c>
      <c r="H8" s="76">
        <v>2497.03867636364</v>
      </c>
      <c r="I8" s="76">
        <f t="shared" si="1"/>
        <v>7491.11602909092</v>
      </c>
      <c r="J8" s="84">
        <v>0.243793385133263</v>
      </c>
      <c r="K8" s="85">
        <v>12803.0477272727</v>
      </c>
      <c r="L8" s="85">
        <f t="shared" si="2"/>
        <v>38409.1431818181</v>
      </c>
      <c r="M8" s="85">
        <v>3011.25257045455</v>
      </c>
      <c r="N8" s="85">
        <f t="shared" si="3"/>
        <v>9033.75771136365</v>
      </c>
      <c r="O8" s="86">
        <v>0.235198105529206</v>
      </c>
      <c r="P8" s="87">
        <v>38449.61</v>
      </c>
      <c r="Q8" s="87">
        <v>8331.61</v>
      </c>
      <c r="R8" s="41">
        <f t="shared" si="4"/>
        <v>0.216689063946292</v>
      </c>
      <c r="S8" s="95"/>
      <c r="T8" s="95"/>
      <c r="U8" s="96">
        <f t="shared" si="5"/>
        <v>38449.61</v>
      </c>
      <c r="V8" s="96">
        <f t="shared" si="6"/>
        <v>8331.61</v>
      </c>
      <c r="W8" s="97">
        <f t="shared" si="7"/>
        <v>1.2513169656633</v>
      </c>
      <c r="X8" s="98">
        <f t="shared" si="8"/>
        <v>1.2513169656633</v>
      </c>
      <c r="Y8" s="98">
        <f t="shared" si="9"/>
        <v>1.11219876553041</v>
      </c>
      <c r="Z8" s="41">
        <f t="shared" si="10"/>
        <v>1.00105357253064</v>
      </c>
      <c r="AA8" s="41">
        <f t="shared" si="11"/>
        <v>0.922275122512926</v>
      </c>
      <c r="AB8" s="104">
        <v>600</v>
      </c>
      <c r="AC8" s="105"/>
      <c r="AD8" s="106">
        <f t="shared" si="12"/>
        <v>600</v>
      </c>
      <c r="AE8" s="106"/>
    </row>
    <row r="9" s="50" customFormat="1" spans="1:31">
      <c r="A9" s="73">
        <v>7</v>
      </c>
      <c r="B9" s="73">
        <v>710</v>
      </c>
      <c r="C9" s="74" t="s">
        <v>44</v>
      </c>
      <c r="D9" s="75" t="s">
        <v>35</v>
      </c>
      <c r="E9" s="73" t="s">
        <v>45</v>
      </c>
      <c r="F9" s="76">
        <v>5041.10427272727</v>
      </c>
      <c r="G9" s="76">
        <f t="shared" si="0"/>
        <v>15123.3128181818</v>
      </c>
      <c r="H9" s="76">
        <v>1671.682896</v>
      </c>
      <c r="I9" s="76">
        <f t="shared" si="1"/>
        <v>5015.048688</v>
      </c>
      <c r="J9" s="84">
        <v>0.33161045786018</v>
      </c>
      <c r="K9" s="85">
        <v>6301.38034090909</v>
      </c>
      <c r="L9" s="85">
        <f t="shared" si="2"/>
        <v>18904.1410227273</v>
      </c>
      <c r="M9" s="85">
        <v>2015.9316975</v>
      </c>
      <c r="N9" s="85">
        <f t="shared" si="3"/>
        <v>6047.7950925</v>
      </c>
      <c r="O9" s="86">
        <v>0.319919063512545</v>
      </c>
      <c r="P9" s="87">
        <v>18834.73</v>
      </c>
      <c r="Q9" s="87">
        <v>5351.53</v>
      </c>
      <c r="R9" s="41">
        <f t="shared" si="4"/>
        <v>0.284130964447061</v>
      </c>
      <c r="S9" s="95"/>
      <c r="T9" s="95"/>
      <c r="U9" s="96">
        <f t="shared" si="5"/>
        <v>18834.73</v>
      </c>
      <c r="V9" s="96">
        <f t="shared" si="6"/>
        <v>5351.53</v>
      </c>
      <c r="W9" s="97">
        <f t="shared" si="7"/>
        <v>1.24541032949845</v>
      </c>
      <c r="X9" s="98">
        <f t="shared" si="8"/>
        <v>1.24541032949845</v>
      </c>
      <c r="Y9" s="98">
        <f t="shared" si="9"/>
        <v>1.06709432608404</v>
      </c>
      <c r="Z9" s="41">
        <f t="shared" si="10"/>
        <v>0.996328263598763</v>
      </c>
      <c r="AA9" s="41">
        <f t="shared" si="11"/>
        <v>0.884872902958724</v>
      </c>
      <c r="AB9" s="104">
        <v>600</v>
      </c>
      <c r="AC9" s="105"/>
      <c r="AD9" s="106">
        <f t="shared" si="12"/>
        <v>600</v>
      </c>
      <c r="AE9" s="106"/>
    </row>
    <row r="10" s="50" customFormat="1" spans="1:31">
      <c r="A10" s="73">
        <v>8</v>
      </c>
      <c r="B10" s="73">
        <v>704</v>
      </c>
      <c r="C10" s="74" t="s">
        <v>46</v>
      </c>
      <c r="D10" s="75" t="s">
        <v>35</v>
      </c>
      <c r="E10" s="73" t="s">
        <v>36</v>
      </c>
      <c r="F10" s="76">
        <v>7209.89890909091</v>
      </c>
      <c r="G10" s="76">
        <f t="shared" si="0"/>
        <v>21629.6967272727</v>
      </c>
      <c r="H10" s="76">
        <v>2093.82995781818</v>
      </c>
      <c r="I10" s="76">
        <f t="shared" si="1"/>
        <v>6281.48987345454</v>
      </c>
      <c r="J10" s="84">
        <v>0.290410446001966</v>
      </c>
      <c r="K10" s="85">
        <v>9012.37363636363</v>
      </c>
      <c r="L10" s="85">
        <f t="shared" si="2"/>
        <v>27037.1209090909</v>
      </c>
      <c r="M10" s="85">
        <v>2525.01128727273</v>
      </c>
      <c r="N10" s="85">
        <f t="shared" si="3"/>
        <v>7575.03386181819</v>
      </c>
      <c r="O10" s="86">
        <v>0.280171616174974</v>
      </c>
      <c r="P10" s="87">
        <v>25627.89</v>
      </c>
      <c r="Q10" s="87">
        <v>6240.74</v>
      </c>
      <c r="R10" s="41">
        <f t="shared" si="4"/>
        <v>0.243513609587055</v>
      </c>
      <c r="S10" s="95"/>
      <c r="T10" s="95"/>
      <c r="U10" s="96">
        <f t="shared" si="5"/>
        <v>25627.89</v>
      </c>
      <c r="V10" s="96">
        <f t="shared" si="6"/>
        <v>6240.74</v>
      </c>
      <c r="W10" s="97">
        <f t="shared" si="7"/>
        <v>1.18484740323178</v>
      </c>
      <c r="X10" s="41">
        <f t="shared" si="8"/>
        <v>1.18484740323178</v>
      </c>
      <c r="Y10" s="41">
        <f t="shared" si="9"/>
        <v>0.993512705699527</v>
      </c>
      <c r="Z10" s="41">
        <f t="shared" si="10"/>
        <v>0.947877922585424</v>
      </c>
      <c r="AA10" s="41">
        <f t="shared" si="11"/>
        <v>0.823856383198011</v>
      </c>
      <c r="AB10" s="104"/>
      <c r="AC10" s="105"/>
      <c r="AD10" s="106">
        <f t="shared" si="12"/>
        <v>0</v>
      </c>
      <c r="AE10" s="106"/>
    </row>
    <row r="11" s="50" customFormat="1" spans="1:31">
      <c r="A11" s="73">
        <v>9</v>
      </c>
      <c r="B11" s="73">
        <v>104428</v>
      </c>
      <c r="C11" s="74" t="s">
        <v>47</v>
      </c>
      <c r="D11" s="75" t="s">
        <v>35</v>
      </c>
      <c r="E11" s="73" t="s">
        <v>45</v>
      </c>
      <c r="F11" s="76">
        <v>6292.623</v>
      </c>
      <c r="G11" s="76">
        <f t="shared" si="0"/>
        <v>18877.869</v>
      </c>
      <c r="H11" s="76">
        <v>1806.532416</v>
      </c>
      <c r="I11" s="76">
        <f t="shared" si="1"/>
        <v>5419.597248</v>
      </c>
      <c r="J11" s="84">
        <v>0.287087342750392</v>
      </c>
      <c r="K11" s="85">
        <v>7865.77875</v>
      </c>
      <c r="L11" s="85">
        <f t="shared" si="2"/>
        <v>23597.33625</v>
      </c>
      <c r="M11" s="85">
        <v>2178.55071</v>
      </c>
      <c r="N11" s="85">
        <f t="shared" si="3"/>
        <v>6535.65213</v>
      </c>
      <c r="O11" s="86">
        <v>0.276965673614962</v>
      </c>
      <c r="P11" s="87">
        <v>22310.29</v>
      </c>
      <c r="Q11" s="87">
        <v>5480.36</v>
      </c>
      <c r="R11" s="41">
        <f t="shared" si="4"/>
        <v>0.245642705675274</v>
      </c>
      <c r="S11" s="95"/>
      <c r="T11" s="95"/>
      <c r="U11" s="96">
        <f t="shared" si="5"/>
        <v>22310.29</v>
      </c>
      <c r="V11" s="96">
        <f t="shared" si="6"/>
        <v>5480.36</v>
      </c>
      <c r="W11" s="97">
        <f t="shared" si="7"/>
        <v>1.18182248218801</v>
      </c>
      <c r="X11" s="98">
        <f t="shared" si="8"/>
        <v>1.18182248218801</v>
      </c>
      <c r="Y11" s="98">
        <f t="shared" si="9"/>
        <v>1.01121167297485</v>
      </c>
      <c r="Z11" s="41">
        <f t="shared" si="10"/>
        <v>0.945457985750404</v>
      </c>
      <c r="AA11" s="41">
        <f t="shared" si="11"/>
        <v>0.838533001908717</v>
      </c>
      <c r="AB11" s="104">
        <v>400</v>
      </c>
      <c r="AC11" s="105"/>
      <c r="AD11" s="106">
        <f t="shared" si="12"/>
        <v>400</v>
      </c>
      <c r="AE11" s="106"/>
    </row>
    <row r="12" s="50" customFormat="1" spans="1:31">
      <c r="A12" s="73">
        <v>10</v>
      </c>
      <c r="B12" s="73">
        <v>511</v>
      </c>
      <c r="C12" s="74" t="s">
        <v>48</v>
      </c>
      <c r="D12" s="75" t="s">
        <v>42</v>
      </c>
      <c r="E12" s="73" t="s">
        <v>36</v>
      </c>
      <c r="F12" s="76">
        <v>9030.78</v>
      </c>
      <c r="G12" s="76">
        <f t="shared" si="0"/>
        <v>27092.34</v>
      </c>
      <c r="H12" s="76">
        <v>2579.03057454545</v>
      </c>
      <c r="I12" s="76">
        <f t="shared" si="1"/>
        <v>7737.09172363635</v>
      </c>
      <c r="J12" s="84">
        <v>0.285582261393308</v>
      </c>
      <c r="K12" s="85">
        <v>11288.475</v>
      </c>
      <c r="L12" s="85">
        <f t="shared" si="2"/>
        <v>33865.425</v>
      </c>
      <c r="M12" s="85">
        <v>3110.12901818182</v>
      </c>
      <c r="N12" s="85">
        <f t="shared" si="3"/>
        <v>9330.38705454546</v>
      </c>
      <c r="O12" s="86">
        <v>0.275513656023672</v>
      </c>
      <c r="P12" s="87">
        <v>31808.98</v>
      </c>
      <c r="Q12" s="87">
        <v>6492.03</v>
      </c>
      <c r="R12" s="41">
        <f t="shared" si="4"/>
        <v>0.204094252629289</v>
      </c>
      <c r="S12" s="95"/>
      <c r="T12" s="95"/>
      <c r="U12" s="96">
        <f t="shared" si="5"/>
        <v>31808.98</v>
      </c>
      <c r="V12" s="96">
        <f t="shared" si="6"/>
        <v>6492.03</v>
      </c>
      <c r="W12" s="97">
        <f t="shared" si="7"/>
        <v>1.17409496558806</v>
      </c>
      <c r="X12" s="41">
        <f t="shared" si="8"/>
        <v>1.17409496558806</v>
      </c>
      <c r="Y12" s="41">
        <f t="shared" si="9"/>
        <v>0.839078846663694</v>
      </c>
      <c r="Z12" s="41">
        <f t="shared" si="10"/>
        <v>0.939275972470447</v>
      </c>
      <c r="AA12" s="41">
        <f t="shared" si="11"/>
        <v>0.695794286137068</v>
      </c>
      <c r="AB12" s="104"/>
      <c r="AC12" s="105"/>
      <c r="AD12" s="106">
        <f t="shared" si="12"/>
        <v>0</v>
      </c>
      <c r="AE12" s="106"/>
    </row>
    <row r="13" s="50" customFormat="1" spans="1:31">
      <c r="A13" s="73">
        <v>11</v>
      </c>
      <c r="B13" s="73">
        <v>754</v>
      </c>
      <c r="C13" s="74" t="s">
        <v>49</v>
      </c>
      <c r="D13" s="75" t="s">
        <v>35</v>
      </c>
      <c r="E13" s="73" t="s">
        <v>38</v>
      </c>
      <c r="F13" s="76">
        <v>10866.069</v>
      </c>
      <c r="G13" s="76">
        <f t="shared" si="0"/>
        <v>32598.207</v>
      </c>
      <c r="H13" s="76">
        <v>2898.49737272727</v>
      </c>
      <c r="I13" s="76">
        <f t="shared" si="1"/>
        <v>8695.49211818181</v>
      </c>
      <c r="J13" s="84">
        <v>0.266747558176492</v>
      </c>
      <c r="K13" s="85">
        <v>13582.58625</v>
      </c>
      <c r="L13" s="85">
        <f t="shared" si="2"/>
        <v>40747.75875</v>
      </c>
      <c r="M13" s="85">
        <v>3495.38345028409</v>
      </c>
      <c r="N13" s="85">
        <f t="shared" si="3"/>
        <v>10486.1503508523</v>
      </c>
      <c r="O13" s="86">
        <v>0.257342996830526</v>
      </c>
      <c r="P13" s="87">
        <v>40211.67</v>
      </c>
      <c r="Q13" s="87">
        <v>8979.48</v>
      </c>
      <c r="R13" s="41">
        <f t="shared" si="4"/>
        <v>0.223305324051451</v>
      </c>
      <c r="S13" s="95">
        <v>3150</v>
      </c>
      <c r="T13" s="95">
        <v>525</v>
      </c>
      <c r="U13" s="96">
        <f t="shared" si="5"/>
        <v>37061.67</v>
      </c>
      <c r="V13" s="96">
        <f t="shared" si="6"/>
        <v>8454.48</v>
      </c>
      <c r="W13" s="97">
        <f t="shared" si="7"/>
        <v>1.23355465532199</v>
      </c>
      <c r="X13" s="41">
        <f t="shared" si="8"/>
        <v>1.13692357374134</v>
      </c>
      <c r="Y13" s="41">
        <f t="shared" si="9"/>
        <v>0.972283096240422</v>
      </c>
      <c r="Z13" s="41">
        <f t="shared" si="10"/>
        <v>0.909538858993073</v>
      </c>
      <c r="AA13" s="41">
        <f t="shared" si="11"/>
        <v>0.806252029307672</v>
      </c>
      <c r="AB13" s="104"/>
      <c r="AC13" s="105"/>
      <c r="AD13" s="106">
        <f t="shared" si="12"/>
        <v>0</v>
      </c>
      <c r="AE13" s="106"/>
    </row>
    <row r="14" s="50" customFormat="1" spans="1:31">
      <c r="A14" s="73">
        <v>12</v>
      </c>
      <c r="B14" s="73">
        <v>513</v>
      </c>
      <c r="C14" s="74" t="s">
        <v>50</v>
      </c>
      <c r="D14" s="75" t="s">
        <v>51</v>
      </c>
      <c r="E14" s="73" t="s">
        <v>38</v>
      </c>
      <c r="F14" s="76">
        <v>11319.4088181818</v>
      </c>
      <c r="G14" s="76">
        <f t="shared" si="0"/>
        <v>33958.2264545454</v>
      </c>
      <c r="H14" s="76">
        <v>3258.00076254546</v>
      </c>
      <c r="I14" s="76">
        <f t="shared" si="1"/>
        <v>9774.00228763638</v>
      </c>
      <c r="J14" s="84">
        <v>0.287824286133414</v>
      </c>
      <c r="K14" s="85">
        <v>14149.2610227273</v>
      </c>
      <c r="L14" s="85">
        <f t="shared" si="2"/>
        <v>42447.7830681819</v>
      </c>
      <c r="M14" s="85">
        <v>3928.91918880682</v>
      </c>
      <c r="N14" s="85">
        <f t="shared" si="3"/>
        <v>11786.7575664205</v>
      </c>
      <c r="O14" s="86">
        <v>0.277676635019736</v>
      </c>
      <c r="P14" s="87">
        <v>38603.57</v>
      </c>
      <c r="Q14" s="87">
        <v>10378.92</v>
      </c>
      <c r="R14" s="41">
        <f t="shared" si="4"/>
        <v>0.268859071842319</v>
      </c>
      <c r="S14" s="95"/>
      <c r="T14" s="95"/>
      <c r="U14" s="96">
        <f t="shared" si="5"/>
        <v>38603.57</v>
      </c>
      <c r="V14" s="96">
        <f t="shared" si="6"/>
        <v>10378.92</v>
      </c>
      <c r="W14" s="97">
        <f t="shared" si="7"/>
        <v>1.13679582329403</v>
      </c>
      <c r="X14" s="98">
        <f t="shared" si="8"/>
        <v>1.13679582329403</v>
      </c>
      <c r="Y14" s="98">
        <f t="shared" si="9"/>
        <v>1.06189048197061</v>
      </c>
      <c r="Z14" s="41">
        <f t="shared" si="10"/>
        <v>0.90943665863522</v>
      </c>
      <c r="AA14" s="41">
        <f t="shared" si="11"/>
        <v>0.880557688703866</v>
      </c>
      <c r="AB14" s="104">
        <v>400</v>
      </c>
      <c r="AC14" s="105"/>
      <c r="AD14" s="106">
        <f t="shared" si="12"/>
        <v>400</v>
      </c>
      <c r="AE14" s="106"/>
    </row>
    <row r="15" s="50" customFormat="1" spans="1:31">
      <c r="A15" s="73">
        <v>13</v>
      </c>
      <c r="B15" s="73">
        <v>753</v>
      </c>
      <c r="C15" s="74" t="s">
        <v>52</v>
      </c>
      <c r="D15" s="75" t="s">
        <v>53</v>
      </c>
      <c r="E15" s="73" t="s">
        <v>45</v>
      </c>
      <c r="F15" s="76">
        <v>4196.96</v>
      </c>
      <c r="G15" s="76">
        <f t="shared" si="0"/>
        <v>12590.88</v>
      </c>
      <c r="H15" s="76">
        <v>1149.92407636364</v>
      </c>
      <c r="I15" s="76">
        <f t="shared" si="1"/>
        <v>3449.77222909092</v>
      </c>
      <c r="J15" s="84">
        <v>0.273989763153243</v>
      </c>
      <c r="K15" s="85">
        <v>5246.2</v>
      </c>
      <c r="L15" s="85">
        <f t="shared" si="2"/>
        <v>15738.6</v>
      </c>
      <c r="M15" s="85">
        <v>1386.72735170455</v>
      </c>
      <c r="N15" s="85">
        <f t="shared" si="3"/>
        <v>4160.18205511365</v>
      </c>
      <c r="O15" s="86">
        <v>0.264329867657456</v>
      </c>
      <c r="P15" s="87">
        <v>14243.19</v>
      </c>
      <c r="Q15" s="87">
        <v>3335.07</v>
      </c>
      <c r="R15" s="41">
        <f t="shared" si="4"/>
        <v>0.234151899960613</v>
      </c>
      <c r="S15" s="95"/>
      <c r="T15" s="95"/>
      <c r="U15" s="96">
        <f t="shared" si="5"/>
        <v>14243.19</v>
      </c>
      <c r="V15" s="96">
        <f t="shared" si="6"/>
        <v>3335.07</v>
      </c>
      <c r="W15" s="97">
        <f t="shared" si="7"/>
        <v>1.13123070031642</v>
      </c>
      <c r="X15" s="41">
        <f t="shared" si="8"/>
        <v>1.13123070031642</v>
      </c>
      <c r="Y15" s="41">
        <f t="shared" si="9"/>
        <v>0.966750781943321</v>
      </c>
      <c r="Z15" s="41">
        <f t="shared" si="10"/>
        <v>0.904984560253136</v>
      </c>
      <c r="AA15" s="41">
        <f t="shared" si="11"/>
        <v>0.801664435790873</v>
      </c>
      <c r="AB15" s="104"/>
      <c r="AC15" s="105"/>
      <c r="AD15" s="106">
        <f t="shared" si="12"/>
        <v>0</v>
      </c>
      <c r="AE15" s="106"/>
    </row>
    <row r="16" s="50" customFormat="1" spans="1:31">
      <c r="A16" s="73">
        <v>14</v>
      </c>
      <c r="B16" s="73">
        <v>707</v>
      </c>
      <c r="C16" s="74" t="s">
        <v>54</v>
      </c>
      <c r="D16" s="75" t="s">
        <v>53</v>
      </c>
      <c r="E16" s="73" t="s">
        <v>38</v>
      </c>
      <c r="F16" s="76">
        <v>13262.3092727273</v>
      </c>
      <c r="G16" s="76">
        <f t="shared" si="0"/>
        <v>39786.9278181819</v>
      </c>
      <c r="H16" s="76">
        <v>4160.92171418182</v>
      </c>
      <c r="I16" s="76">
        <f t="shared" si="1"/>
        <v>12482.7651425455</v>
      </c>
      <c r="J16" s="84">
        <v>0.313740362150834</v>
      </c>
      <c r="K16" s="85">
        <v>16577.8865909091</v>
      </c>
      <c r="L16" s="85">
        <f t="shared" si="2"/>
        <v>49733.6597727273</v>
      </c>
      <c r="M16" s="85">
        <v>5017.77818897727</v>
      </c>
      <c r="N16" s="85">
        <f t="shared" si="3"/>
        <v>15053.3345669318</v>
      </c>
      <c r="O16" s="86">
        <v>0.302679003228849</v>
      </c>
      <c r="P16" s="87">
        <v>44302.4</v>
      </c>
      <c r="Q16" s="87">
        <v>13890.38</v>
      </c>
      <c r="R16" s="41">
        <f t="shared" si="4"/>
        <v>0.313535609808949</v>
      </c>
      <c r="S16" s="95"/>
      <c r="T16" s="95"/>
      <c r="U16" s="96">
        <f t="shared" si="5"/>
        <v>44302.4</v>
      </c>
      <c r="V16" s="96">
        <f t="shared" si="6"/>
        <v>13890.38</v>
      </c>
      <c r="W16" s="97">
        <f t="shared" si="7"/>
        <v>1.1134913507887</v>
      </c>
      <c r="X16" s="98">
        <f t="shared" si="8"/>
        <v>1.1134913507887</v>
      </c>
      <c r="Y16" s="98">
        <f t="shared" si="9"/>
        <v>1.11276466723362</v>
      </c>
      <c r="Z16" s="41">
        <f t="shared" si="10"/>
        <v>0.890793080630964</v>
      </c>
      <c r="AA16" s="41">
        <f t="shared" si="11"/>
        <v>0.922744388510004</v>
      </c>
      <c r="AB16" s="104">
        <v>400</v>
      </c>
      <c r="AC16" s="105"/>
      <c r="AD16" s="106">
        <f t="shared" si="12"/>
        <v>400</v>
      </c>
      <c r="AE16" s="106"/>
    </row>
    <row r="17" s="50" customFormat="1" spans="1:31">
      <c r="A17" s="73">
        <v>15</v>
      </c>
      <c r="B17" s="73">
        <v>104838</v>
      </c>
      <c r="C17" s="74" t="s">
        <v>55</v>
      </c>
      <c r="D17" s="75" t="s">
        <v>35</v>
      </c>
      <c r="E17" s="73" t="s">
        <v>45</v>
      </c>
      <c r="F17" s="76">
        <v>4155.40536363636</v>
      </c>
      <c r="G17" s="76">
        <f t="shared" si="0"/>
        <v>12466.2160909091</v>
      </c>
      <c r="H17" s="76">
        <v>961.828239272727</v>
      </c>
      <c r="I17" s="76">
        <f t="shared" si="1"/>
        <v>2885.48471781818</v>
      </c>
      <c r="J17" s="84">
        <v>0.23146435909469</v>
      </c>
      <c r="K17" s="85">
        <v>5194.25670454546</v>
      </c>
      <c r="L17" s="85">
        <f t="shared" si="2"/>
        <v>15582.7701136364</v>
      </c>
      <c r="M17" s="85">
        <v>1159.89703534091</v>
      </c>
      <c r="N17" s="85">
        <f t="shared" si="3"/>
        <v>3479.69110602273</v>
      </c>
      <c r="O17" s="86">
        <v>0.22330375669071</v>
      </c>
      <c r="P17" s="87">
        <v>13557.76</v>
      </c>
      <c r="Q17" s="87">
        <v>2081.25</v>
      </c>
      <c r="R17" s="41">
        <f t="shared" si="4"/>
        <v>0.153509871837236</v>
      </c>
      <c r="S17" s="95"/>
      <c r="T17" s="95"/>
      <c r="U17" s="96">
        <f t="shared" si="5"/>
        <v>13557.76</v>
      </c>
      <c r="V17" s="96">
        <f t="shared" si="6"/>
        <v>2081.25</v>
      </c>
      <c r="W17" s="97">
        <f t="shared" si="7"/>
        <v>1.08756016269339</v>
      </c>
      <c r="X17" s="41">
        <f t="shared" si="8"/>
        <v>1.08756016269339</v>
      </c>
      <c r="Y17" s="41">
        <f t="shared" si="9"/>
        <v>0.721282627888498</v>
      </c>
      <c r="Z17" s="41">
        <f t="shared" si="10"/>
        <v>0.870048130154708</v>
      </c>
      <c r="AA17" s="41">
        <f t="shared" si="11"/>
        <v>0.598113434953385</v>
      </c>
      <c r="AB17" s="104"/>
      <c r="AC17" s="105"/>
      <c r="AD17" s="106">
        <f t="shared" si="12"/>
        <v>0</v>
      </c>
      <c r="AE17" s="106"/>
    </row>
    <row r="18" s="50" customFormat="1" spans="1:31">
      <c r="A18" s="73">
        <v>16</v>
      </c>
      <c r="B18" s="73">
        <v>103198</v>
      </c>
      <c r="C18" s="74" t="s">
        <v>56</v>
      </c>
      <c r="D18" s="75" t="s">
        <v>51</v>
      </c>
      <c r="E18" s="73" t="s">
        <v>36</v>
      </c>
      <c r="F18" s="76">
        <v>8129.95572727273</v>
      </c>
      <c r="G18" s="76">
        <f t="shared" si="0"/>
        <v>24389.8671818182</v>
      </c>
      <c r="H18" s="76">
        <v>1771.58506909091</v>
      </c>
      <c r="I18" s="76">
        <f t="shared" si="1"/>
        <v>5314.75520727273</v>
      </c>
      <c r="J18" s="84">
        <v>0.217908329211186</v>
      </c>
      <c r="K18" s="85">
        <v>10162.4446590909</v>
      </c>
      <c r="L18" s="85">
        <f t="shared" si="2"/>
        <v>30487.3339772727</v>
      </c>
      <c r="M18" s="85">
        <v>2136.40667386364</v>
      </c>
      <c r="N18" s="85">
        <f t="shared" si="3"/>
        <v>6409.22002159092</v>
      </c>
      <c r="O18" s="86">
        <v>0.210225663758227</v>
      </c>
      <c r="P18" s="87">
        <v>25604.18</v>
      </c>
      <c r="Q18" s="87">
        <v>2171.6</v>
      </c>
      <c r="R18" s="41">
        <f t="shared" si="4"/>
        <v>0.0848142764189285</v>
      </c>
      <c r="S18" s="95"/>
      <c r="T18" s="95"/>
      <c r="U18" s="96">
        <f t="shared" si="5"/>
        <v>25604.18</v>
      </c>
      <c r="V18" s="96">
        <f t="shared" si="6"/>
        <v>2171.6</v>
      </c>
      <c r="W18" s="97">
        <f t="shared" si="7"/>
        <v>1.04978759454201</v>
      </c>
      <c r="X18" s="41">
        <f t="shared" si="8"/>
        <v>1.04978759454201</v>
      </c>
      <c r="Y18" s="41">
        <f t="shared" si="9"/>
        <v>0.408598310798656</v>
      </c>
      <c r="Z18" s="41">
        <f t="shared" si="10"/>
        <v>0.839830075633608</v>
      </c>
      <c r="AA18" s="41">
        <f t="shared" si="11"/>
        <v>0.338824379984533</v>
      </c>
      <c r="AB18" s="104"/>
      <c r="AC18" s="105"/>
      <c r="AD18" s="106">
        <f t="shared" si="12"/>
        <v>0</v>
      </c>
      <c r="AE18" s="106"/>
    </row>
    <row r="19" s="50" customFormat="1" spans="1:31">
      <c r="A19" s="73">
        <v>17</v>
      </c>
      <c r="B19" s="73">
        <v>737</v>
      </c>
      <c r="C19" s="74" t="s">
        <v>57</v>
      </c>
      <c r="D19" s="75" t="s">
        <v>53</v>
      </c>
      <c r="E19" s="73" t="s">
        <v>36</v>
      </c>
      <c r="F19" s="76">
        <v>8740.72522727273</v>
      </c>
      <c r="G19" s="76">
        <f t="shared" si="0"/>
        <v>26222.1756818182</v>
      </c>
      <c r="H19" s="76">
        <v>2687.35470545455</v>
      </c>
      <c r="I19" s="76">
        <f t="shared" si="1"/>
        <v>8062.06411636365</v>
      </c>
      <c r="J19" s="84">
        <v>0.307452143338116</v>
      </c>
      <c r="K19" s="85">
        <v>10925.9065340909</v>
      </c>
      <c r="L19" s="85">
        <f t="shared" si="2"/>
        <v>32777.7196022727</v>
      </c>
      <c r="M19" s="85">
        <v>3240.76028181818</v>
      </c>
      <c r="N19" s="85">
        <f t="shared" si="3"/>
        <v>9722.28084545454</v>
      </c>
      <c r="O19" s="86">
        <v>0.296612484438375</v>
      </c>
      <c r="P19" s="87">
        <v>27388.13</v>
      </c>
      <c r="Q19" s="87">
        <v>7825.1</v>
      </c>
      <c r="R19" s="41">
        <f t="shared" si="4"/>
        <v>0.285711364740857</v>
      </c>
      <c r="S19" s="95"/>
      <c r="T19" s="95"/>
      <c r="U19" s="96">
        <f t="shared" si="5"/>
        <v>27388.13</v>
      </c>
      <c r="V19" s="96">
        <f t="shared" si="6"/>
        <v>7825.1</v>
      </c>
      <c r="W19" s="97">
        <f t="shared" si="7"/>
        <v>1.04446443850921</v>
      </c>
      <c r="X19" s="41">
        <f t="shared" si="8"/>
        <v>1.04446443850921</v>
      </c>
      <c r="Y19" s="41">
        <f t="shared" si="9"/>
        <v>0.970607512797786</v>
      </c>
      <c r="Z19" s="41">
        <f t="shared" si="10"/>
        <v>0.835571550807366</v>
      </c>
      <c r="AA19" s="41">
        <f t="shared" si="11"/>
        <v>0.804862575396438</v>
      </c>
      <c r="AB19" s="104"/>
      <c r="AC19" s="105"/>
      <c r="AD19" s="106">
        <f t="shared" si="12"/>
        <v>0</v>
      </c>
      <c r="AE19" s="106"/>
    </row>
    <row r="20" s="50" customFormat="1" spans="1:31">
      <c r="A20" s="73">
        <v>18</v>
      </c>
      <c r="B20" s="73">
        <v>102564</v>
      </c>
      <c r="C20" s="74" t="s">
        <v>58</v>
      </c>
      <c r="D20" s="75" t="s">
        <v>59</v>
      </c>
      <c r="E20" s="73" t="s">
        <v>45</v>
      </c>
      <c r="F20" s="76">
        <v>5286.2745</v>
      </c>
      <c r="G20" s="76">
        <f t="shared" si="0"/>
        <v>15858.8235</v>
      </c>
      <c r="H20" s="76">
        <v>1603.537884</v>
      </c>
      <c r="I20" s="76">
        <f t="shared" si="1"/>
        <v>4810.613652</v>
      </c>
      <c r="J20" s="84">
        <v>0.303339882179785</v>
      </c>
      <c r="K20" s="85">
        <v>6607.843125</v>
      </c>
      <c r="L20" s="85">
        <f t="shared" si="2"/>
        <v>19823.529375</v>
      </c>
      <c r="M20" s="85">
        <v>1933.753618125</v>
      </c>
      <c r="N20" s="85">
        <f t="shared" si="3"/>
        <v>5801.260854375</v>
      </c>
      <c r="O20" s="86">
        <v>0.292645206846523</v>
      </c>
      <c r="P20" s="87">
        <v>16397.95</v>
      </c>
      <c r="Q20" s="87">
        <v>5297.61</v>
      </c>
      <c r="R20" s="41">
        <f t="shared" si="4"/>
        <v>0.323065383172897</v>
      </c>
      <c r="S20" s="95"/>
      <c r="T20" s="95"/>
      <c r="U20" s="96">
        <f t="shared" si="5"/>
        <v>16397.95</v>
      </c>
      <c r="V20" s="96">
        <f t="shared" si="6"/>
        <v>5297.61</v>
      </c>
      <c r="W20" s="97">
        <f t="shared" si="7"/>
        <v>1.03399536541913</v>
      </c>
      <c r="X20" s="98">
        <f t="shared" si="8"/>
        <v>1.03399536541913</v>
      </c>
      <c r="Y20" s="98">
        <f t="shared" si="9"/>
        <v>1.10123372676114</v>
      </c>
      <c r="Z20" s="41">
        <f t="shared" si="10"/>
        <v>0.827196292335305</v>
      </c>
      <c r="AA20" s="41">
        <f t="shared" si="11"/>
        <v>0.913182518935487</v>
      </c>
      <c r="AB20" s="104">
        <v>400</v>
      </c>
      <c r="AC20" s="105"/>
      <c r="AD20" s="106">
        <f t="shared" si="12"/>
        <v>400</v>
      </c>
      <c r="AE20" s="106"/>
    </row>
    <row r="21" s="50" customFormat="1" spans="1:31">
      <c r="A21" s="73">
        <v>19</v>
      </c>
      <c r="B21" s="73">
        <v>743</v>
      </c>
      <c r="C21" s="74" t="s">
        <v>60</v>
      </c>
      <c r="D21" s="75" t="s">
        <v>53</v>
      </c>
      <c r="E21" s="73" t="s">
        <v>36</v>
      </c>
      <c r="F21" s="76">
        <v>6921.31490909091</v>
      </c>
      <c r="G21" s="76">
        <f t="shared" si="0"/>
        <v>20763.9447272727</v>
      </c>
      <c r="H21" s="76">
        <v>2045.00819781818</v>
      </c>
      <c r="I21" s="76">
        <f t="shared" si="1"/>
        <v>6135.02459345454</v>
      </c>
      <c r="J21" s="84">
        <v>0.295465272809959</v>
      </c>
      <c r="K21" s="85">
        <v>8651.64363636364</v>
      </c>
      <c r="L21" s="85">
        <f t="shared" si="2"/>
        <v>25954.9309090909</v>
      </c>
      <c r="M21" s="85">
        <v>2466.13568727273</v>
      </c>
      <c r="N21" s="85">
        <f t="shared" si="3"/>
        <v>7398.40706181819</v>
      </c>
      <c r="O21" s="86">
        <v>0.285048227935249</v>
      </c>
      <c r="P21" s="87">
        <v>21451.31</v>
      </c>
      <c r="Q21" s="87">
        <v>5929.24</v>
      </c>
      <c r="R21" s="41">
        <f t="shared" si="4"/>
        <v>0.276404564569716</v>
      </c>
      <c r="S21" s="95"/>
      <c r="T21" s="95"/>
      <c r="U21" s="96">
        <f t="shared" si="5"/>
        <v>21451.31</v>
      </c>
      <c r="V21" s="96">
        <f t="shared" si="6"/>
        <v>5929.24</v>
      </c>
      <c r="W21" s="97">
        <f t="shared" si="7"/>
        <v>1.0331037903325</v>
      </c>
      <c r="X21" s="41">
        <f t="shared" si="8"/>
        <v>1.0331037903325</v>
      </c>
      <c r="Y21" s="41">
        <f t="shared" si="9"/>
        <v>0.966457413443119</v>
      </c>
      <c r="Z21" s="41">
        <f t="shared" si="10"/>
        <v>0.826483032266</v>
      </c>
      <c r="AA21" s="41">
        <f t="shared" si="11"/>
        <v>0.801421164104326</v>
      </c>
      <c r="AB21" s="104"/>
      <c r="AC21" s="105"/>
      <c r="AD21" s="106">
        <f t="shared" si="12"/>
        <v>0</v>
      </c>
      <c r="AE21" s="106"/>
    </row>
    <row r="22" s="50" customFormat="1" spans="1:31">
      <c r="A22" s="73">
        <v>20</v>
      </c>
      <c r="B22" s="73">
        <v>585</v>
      </c>
      <c r="C22" s="74" t="s">
        <v>61</v>
      </c>
      <c r="D22" s="75" t="s">
        <v>51</v>
      </c>
      <c r="E22" s="73" t="s">
        <v>38</v>
      </c>
      <c r="F22" s="76">
        <v>13108.3183636364</v>
      </c>
      <c r="G22" s="76">
        <f t="shared" si="0"/>
        <v>39324.9550909092</v>
      </c>
      <c r="H22" s="76">
        <v>3899.53205672727</v>
      </c>
      <c r="I22" s="76">
        <f t="shared" si="1"/>
        <v>11698.5961701818</v>
      </c>
      <c r="J22" s="84">
        <v>0.297485302733028</v>
      </c>
      <c r="K22" s="85">
        <v>16385.3979545455</v>
      </c>
      <c r="L22" s="85">
        <f t="shared" si="2"/>
        <v>49156.1938636365</v>
      </c>
      <c r="M22" s="85">
        <v>4702.56069340909</v>
      </c>
      <c r="N22" s="85">
        <f t="shared" si="3"/>
        <v>14107.6820802273</v>
      </c>
      <c r="O22" s="86">
        <v>0.28699703885462</v>
      </c>
      <c r="P22" s="87">
        <v>40258.37</v>
      </c>
      <c r="Q22" s="87">
        <v>11066.1</v>
      </c>
      <c r="R22" s="41">
        <f t="shared" si="4"/>
        <v>0.274877000733015</v>
      </c>
      <c r="S22" s="95"/>
      <c r="T22" s="95"/>
      <c r="U22" s="96">
        <f t="shared" si="5"/>
        <v>40258.37</v>
      </c>
      <c r="V22" s="96">
        <f t="shared" si="6"/>
        <v>11066.1</v>
      </c>
      <c r="W22" s="97">
        <f t="shared" si="7"/>
        <v>1.0237359434215</v>
      </c>
      <c r="X22" s="41">
        <f t="shared" si="8"/>
        <v>1.0237359434215</v>
      </c>
      <c r="Y22" s="41">
        <f t="shared" si="9"/>
        <v>0.94593401114281</v>
      </c>
      <c r="Z22" s="41">
        <f t="shared" si="10"/>
        <v>0.818988754737199</v>
      </c>
      <c r="AA22" s="41">
        <f t="shared" si="11"/>
        <v>0.784402422529054</v>
      </c>
      <c r="AB22" s="104"/>
      <c r="AC22" s="105"/>
      <c r="AD22" s="106">
        <f t="shared" si="12"/>
        <v>0</v>
      </c>
      <c r="AE22" s="106"/>
    </row>
    <row r="23" s="50" customFormat="1" spans="1:31">
      <c r="A23" s="73">
        <v>21</v>
      </c>
      <c r="B23" s="73">
        <v>713</v>
      </c>
      <c r="C23" s="74" t="s">
        <v>62</v>
      </c>
      <c r="D23" s="75" t="s">
        <v>35</v>
      </c>
      <c r="E23" s="73" t="s">
        <v>45</v>
      </c>
      <c r="F23" s="76">
        <v>4255.712</v>
      </c>
      <c r="G23" s="76">
        <f t="shared" si="0"/>
        <v>12767.136</v>
      </c>
      <c r="H23" s="76">
        <v>1366.78438472727</v>
      </c>
      <c r="I23" s="76">
        <f t="shared" si="1"/>
        <v>4100.35315418181</v>
      </c>
      <c r="J23" s="84">
        <v>0.321164680487606</v>
      </c>
      <c r="K23" s="85">
        <v>5319.64</v>
      </c>
      <c r="L23" s="85">
        <f t="shared" si="2"/>
        <v>15958.92</v>
      </c>
      <c r="M23" s="85">
        <v>1648.24559215909</v>
      </c>
      <c r="N23" s="85">
        <f t="shared" si="3"/>
        <v>4944.73677647727</v>
      </c>
      <c r="O23" s="86">
        <v>0.309841566752466</v>
      </c>
      <c r="P23" s="87">
        <v>12946.46</v>
      </c>
      <c r="Q23" s="87">
        <v>3801.3</v>
      </c>
      <c r="R23" s="41">
        <f t="shared" si="4"/>
        <v>0.293616942391974</v>
      </c>
      <c r="S23" s="95"/>
      <c r="T23" s="95"/>
      <c r="U23" s="96">
        <f t="shared" si="5"/>
        <v>12946.46</v>
      </c>
      <c r="V23" s="96">
        <f t="shared" si="6"/>
        <v>3801.3</v>
      </c>
      <c r="W23" s="97">
        <f t="shared" si="7"/>
        <v>1.01404574996303</v>
      </c>
      <c r="X23" s="41">
        <f t="shared" si="8"/>
        <v>1.01404574996303</v>
      </c>
      <c r="Y23" s="41">
        <f t="shared" si="9"/>
        <v>0.927066488437266</v>
      </c>
      <c r="Z23" s="41">
        <f t="shared" si="10"/>
        <v>0.811236599970424</v>
      </c>
      <c r="AA23" s="41">
        <f t="shared" si="11"/>
        <v>0.76875679572738</v>
      </c>
      <c r="AB23" s="104"/>
      <c r="AC23" s="105"/>
      <c r="AD23" s="106">
        <f t="shared" si="12"/>
        <v>0</v>
      </c>
      <c r="AE23" s="106"/>
    </row>
    <row r="24" s="50" customFormat="1" spans="1:31">
      <c r="A24" s="73">
        <v>22</v>
      </c>
      <c r="B24" s="73">
        <v>102934</v>
      </c>
      <c r="C24" s="74" t="s">
        <v>63</v>
      </c>
      <c r="D24" s="75" t="s">
        <v>51</v>
      </c>
      <c r="E24" s="73" t="s">
        <v>38</v>
      </c>
      <c r="F24" s="76">
        <v>12331.9063636364</v>
      </c>
      <c r="G24" s="76">
        <f t="shared" si="0"/>
        <v>36995.7190909092</v>
      </c>
      <c r="H24" s="76">
        <v>3188.97833563636</v>
      </c>
      <c r="I24" s="76">
        <f t="shared" si="1"/>
        <v>9566.93500690908</v>
      </c>
      <c r="J24" s="84">
        <v>0.258595730587109</v>
      </c>
      <c r="K24" s="85">
        <v>15414.8829545455</v>
      </c>
      <c r="L24" s="85">
        <f t="shared" si="2"/>
        <v>46244.6488636365</v>
      </c>
      <c r="M24" s="85">
        <v>3845.68300892045</v>
      </c>
      <c r="N24" s="85">
        <f t="shared" si="3"/>
        <v>11537.0490267613</v>
      </c>
      <c r="O24" s="86">
        <v>0.249478573418974</v>
      </c>
      <c r="P24" s="87">
        <v>37439.58</v>
      </c>
      <c r="Q24" s="87">
        <v>9883.11</v>
      </c>
      <c r="R24" s="41">
        <f t="shared" si="4"/>
        <v>0.26397491638528</v>
      </c>
      <c r="S24" s="95"/>
      <c r="T24" s="95"/>
      <c r="U24" s="96">
        <f t="shared" si="5"/>
        <v>37439.58</v>
      </c>
      <c r="V24" s="96">
        <f t="shared" si="6"/>
        <v>9883.11</v>
      </c>
      <c r="W24" s="97">
        <f t="shared" si="7"/>
        <v>1.01199762891485</v>
      </c>
      <c r="X24" s="98">
        <f t="shared" si="8"/>
        <v>1.01199762891485</v>
      </c>
      <c r="Y24" s="98">
        <f t="shared" si="9"/>
        <v>1.03304872384547</v>
      </c>
      <c r="Z24" s="41">
        <f t="shared" si="10"/>
        <v>0.809598103131881</v>
      </c>
      <c r="AA24" s="41">
        <f t="shared" si="11"/>
        <v>0.856641068012724</v>
      </c>
      <c r="AB24" s="104">
        <v>400</v>
      </c>
      <c r="AC24" s="105"/>
      <c r="AD24" s="106">
        <f t="shared" si="12"/>
        <v>400</v>
      </c>
      <c r="AE24" s="106"/>
    </row>
    <row r="25" s="50" customFormat="1" spans="1:31">
      <c r="A25" s="73">
        <v>23</v>
      </c>
      <c r="B25" s="73">
        <v>726</v>
      </c>
      <c r="C25" s="74" t="s">
        <v>64</v>
      </c>
      <c r="D25" s="75" t="s">
        <v>51</v>
      </c>
      <c r="E25" s="73" t="s">
        <v>38</v>
      </c>
      <c r="F25" s="76">
        <v>10049.1898181818</v>
      </c>
      <c r="G25" s="76">
        <f t="shared" si="0"/>
        <v>30147.5694545454</v>
      </c>
      <c r="H25" s="76">
        <v>3060.05561018182</v>
      </c>
      <c r="I25" s="76">
        <f t="shared" si="1"/>
        <v>9180.16683054546</v>
      </c>
      <c r="J25" s="84">
        <v>0.304507693211777</v>
      </c>
      <c r="K25" s="85">
        <v>12561.4872727273</v>
      </c>
      <c r="L25" s="85">
        <f t="shared" si="2"/>
        <v>37684.4618181819</v>
      </c>
      <c r="M25" s="85">
        <v>3690.21129272727</v>
      </c>
      <c r="N25" s="85">
        <f t="shared" si="3"/>
        <v>11070.6338781818</v>
      </c>
      <c r="O25" s="86">
        <v>0.293771845053669</v>
      </c>
      <c r="P25" s="87">
        <v>30481.75</v>
      </c>
      <c r="Q25" s="87">
        <v>8243.42</v>
      </c>
      <c r="R25" s="41">
        <f t="shared" si="4"/>
        <v>0.270437884963954</v>
      </c>
      <c r="S25" s="95"/>
      <c r="T25" s="95"/>
      <c r="U25" s="96">
        <f t="shared" si="5"/>
        <v>30481.75</v>
      </c>
      <c r="V25" s="96">
        <f t="shared" si="6"/>
        <v>8243.42</v>
      </c>
      <c r="W25" s="97">
        <f t="shared" si="7"/>
        <v>1.01108482546026</v>
      </c>
      <c r="X25" s="41">
        <f t="shared" si="8"/>
        <v>1.01108482546026</v>
      </c>
      <c r="Y25" s="41">
        <f t="shared" si="9"/>
        <v>0.897959716001174</v>
      </c>
      <c r="Z25" s="41">
        <f t="shared" si="10"/>
        <v>0.808867860368202</v>
      </c>
      <c r="AA25" s="41">
        <f t="shared" si="11"/>
        <v>0.744620415660775</v>
      </c>
      <c r="AB25" s="104"/>
      <c r="AC25" s="105"/>
      <c r="AD25" s="106">
        <f t="shared" si="12"/>
        <v>0</v>
      </c>
      <c r="AE25" s="106"/>
    </row>
    <row r="26" s="50" customFormat="1" spans="1:31">
      <c r="A26" s="73">
        <v>24</v>
      </c>
      <c r="B26" s="73">
        <v>738</v>
      </c>
      <c r="C26" s="74" t="s">
        <v>65</v>
      </c>
      <c r="D26" s="75" t="s">
        <v>35</v>
      </c>
      <c r="E26" s="73" t="s">
        <v>45</v>
      </c>
      <c r="F26" s="76">
        <v>5321.47909090909</v>
      </c>
      <c r="G26" s="76">
        <f t="shared" si="0"/>
        <v>15964.4372727273</v>
      </c>
      <c r="H26" s="76">
        <v>1690.15238836364</v>
      </c>
      <c r="I26" s="76">
        <f t="shared" si="1"/>
        <v>5070.45716509092</v>
      </c>
      <c r="J26" s="84">
        <v>0.317609514101257</v>
      </c>
      <c r="K26" s="85">
        <v>6651.84886363636</v>
      </c>
      <c r="L26" s="85">
        <f t="shared" si="2"/>
        <v>19955.5465909091</v>
      </c>
      <c r="M26" s="85">
        <v>2038.20460295455</v>
      </c>
      <c r="N26" s="85">
        <f t="shared" si="3"/>
        <v>6114.61380886365</v>
      </c>
      <c r="O26" s="86">
        <v>0.306411742770764</v>
      </c>
      <c r="P26" s="87">
        <v>16137.13</v>
      </c>
      <c r="Q26" s="87">
        <v>5172.06</v>
      </c>
      <c r="R26" s="41">
        <f t="shared" si="4"/>
        <v>0.320506806352803</v>
      </c>
      <c r="S26" s="95"/>
      <c r="T26" s="95"/>
      <c r="U26" s="96">
        <f t="shared" si="5"/>
        <v>16137.13</v>
      </c>
      <c r="V26" s="96">
        <f t="shared" si="6"/>
        <v>5172.06</v>
      </c>
      <c r="W26" s="97">
        <f t="shared" si="7"/>
        <v>1.01081733883397</v>
      </c>
      <c r="X26" s="98">
        <f t="shared" si="8"/>
        <v>1.01081733883397</v>
      </c>
      <c r="Y26" s="98">
        <f t="shared" si="9"/>
        <v>1.02003820002831</v>
      </c>
      <c r="Z26" s="41">
        <f t="shared" si="10"/>
        <v>0.808653871067175</v>
      </c>
      <c r="AA26" s="41">
        <f t="shared" si="11"/>
        <v>0.845852274840753</v>
      </c>
      <c r="AB26" s="104">
        <v>400</v>
      </c>
      <c r="AC26" s="105"/>
      <c r="AD26" s="106">
        <f t="shared" si="12"/>
        <v>400</v>
      </c>
      <c r="AE26" s="106"/>
    </row>
    <row r="27" s="50" customFormat="1" spans="1:31">
      <c r="A27" s="73">
        <v>25</v>
      </c>
      <c r="B27" s="73">
        <v>329</v>
      </c>
      <c r="C27" s="74" t="s">
        <v>66</v>
      </c>
      <c r="D27" s="75" t="s">
        <v>35</v>
      </c>
      <c r="E27" s="73" t="s">
        <v>38</v>
      </c>
      <c r="F27" s="76">
        <v>8442.05386363636</v>
      </c>
      <c r="G27" s="76">
        <f t="shared" si="0"/>
        <v>25326.1615909091</v>
      </c>
      <c r="H27" s="76">
        <v>2361.800844</v>
      </c>
      <c r="I27" s="76">
        <f t="shared" si="1"/>
        <v>7085.402532</v>
      </c>
      <c r="J27" s="84">
        <v>0.279766142475508</v>
      </c>
      <c r="K27" s="85">
        <v>10552.5673295455</v>
      </c>
      <c r="L27" s="85">
        <f t="shared" si="2"/>
        <v>31657.7019886365</v>
      </c>
      <c r="M27" s="85">
        <v>2848.165280625</v>
      </c>
      <c r="N27" s="85">
        <f t="shared" si="3"/>
        <v>8544.495841875</v>
      </c>
      <c r="O27" s="86">
        <v>0.269902592580538</v>
      </c>
      <c r="P27" s="87">
        <v>25534.03</v>
      </c>
      <c r="Q27" s="87">
        <v>5293.71</v>
      </c>
      <c r="R27" s="41">
        <f t="shared" si="4"/>
        <v>0.207319800282212</v>
      </c>
      <c r="S27" s="95"/>
      <c r="T27" s="95"/>
      <c r="U27" s="96">
        <f t="shared" si="5"/>
        <v>25534.03</v>
      </c>
      <c r="V27" s="96">
        <f t="shared" si="6"/>
        <v>5293.71</v>
      </c>
      <c r="W27" s="97">
        <f t="shared" si="7"/>
        <v>1.00820765548481</v>
      </c>
      <c r="X27" s="41">
        <f t="shared" si="8"/>
        <v>1.00820765548481</v>
      </c>
      <c r="Y27" s="41">
        <f t="shared" si="9"/>
        <v>0.747129041164827</v>
      </c>
      <c r="Z27" s="41">
        <f t="shared" si="10"/>
        <v>0.806566124387848</v>
      </c>
      <c r="AA27" s="41">
        <f t="shared" si="11"/>
        <v>0.619546208221731</v>
      </c>
      <c r="AB27" s="104"/>
      <c r="AC27" s="105"/>
      <c r="AD27" s="106">
        <f t="shared" si="12"/>
        <v>0</v>
      </c>
      <c r="AE27" s="106"/>
    </row>
    <row r="28" s="50" customFormat="1" spans="1:31">
      <c r="A28" s="73">
        <v>26</v>
      </c>
      <c r="B28" s="73">
        <v>706</v>
      </c>
      <c r="C28" s="74" t="s">
        <v>67</v>
      </c>
      <c r="D28" s="75" t="s">
        <v>35</v>
      </c>
      <c r="E28" s="73" t="s">
        <v>45</v>
      </c>
      <c r="F28" s="76">
        <v>4659.97818181818</v>
      </c>
      <c r="G28" s="76">
        <f t="shared" si="0"/>
        <v>13979.9345454545</v>
      </c>
      <c r="H28" s="76">
        <v>1260.99272945455</v>
      </c>
      <c r="I28" s="76">
        <f t="shared" si="1"/>
        <v>3782.97818836365</v>
      </c>
      <c r="J28" s="84">
        <v>0.270600565121647</v>
      </c>
      <c r="K28" s="85">
        <v>5824.97272727273</v>
      </c>
      <c r="L28" s="85">
        <f t="shared" si="2"/>
        <v>17474.9181818182</v>
      </c>
      <c r="M28" s="85">
        <v>1520.66831556818</v>
      </c>
      <c r="N28" s="85">
        <f t="shared" si="3"/>
        <v>4562.00494670454</v>
      </c>
      <c r="O28" s="86">
        <v>0.261060160582102</v>
      </c>
      <c r="P28" s="87">
        <v>14081.25</v>
      </c>
      <c r="Q28" s="87">
        <v>4382.66</v>
      </c>
      <c r="R28" s="41">
        <f t="shared" si="4"/>
        <v>0.311240834442965</v>
      </c>
      <c r="S28" s="95"/>
      <c r="T28" s="95"/>
      <c r="U28" s="96">
        <f t="shared" si="5"/>
        <v>14081.25</v>
      </c>
      <c r="V28" s="96">
        <f t="shared" si="6"/>
        <v>4382.66</v>
      </c>
      <c r="W28" s="97">
        <f t="shared" si="7"/>
        <v>1.00724720521516</v>
      </c>
      <c r="X28" s="98">
        <f t="shared" si="8"/>
        <v>1.00724720521516</v>
      </c>
      <c r="Y28" s="98">
        <f t="shared" si="9"/>
        <v>1.1585210862386</v>
      </c>
      <c r="Z28" s="41">
        <f t="shared" si="10"/>
        <v>0.80579776417213</v>
      </c>
      <c r="AA28" s="41">
        <f t="shared" si="11"/>
        <v>0.960687252907498</v>
      </c>
      <c r="AB28" s="104">
        <v>400</v>
      </c>
      <c r="AC28" s="105"/>
      <c r="AD28" s="106">
        <f t="shared" si="12"/>
        <v>400</v>
      </c>
      <c r="AE28" s="106"/>
    </row>
    <row r="29" s="50" customFormat="1" spans="1:31">
      <c r="A29" s="73">
        <v>27</v>
      </c>
      <c r="B29" s="73">
        <v>337</v>
      </c>
      <c r="C29" s="74" t="s">
        <v>68</v>
      </c>
      <c r="D29" s="75" t="s">
        <v>42</v>
      </c>
      <c r="E29" s="73" t="s">
        <v>38</v>
      </c>
      <c r="F29" s="76">
        <v>32154.4602272727</v>
      </c>
      <c r="G29" s="76">
        <f t="shared" si="0"/>
        <v>96463.3806818181</v>
      </c>
      <c r="H29" s="76">
        <v>8604.39272727273</v>
      </c>
      <c r="I29" s="76">
        <f t="shared" si="1"/>
        <v>25813.1781818182</v>
      </c>
      <c r="J29" s="84">
        <v>0.267595620217399</v>
      </c>
      <c r="K29" s="85">
        <v>38585.3522727273</v>
      </c>
      <c r="L29" s="85">
        <f t="shared" si="2"/>
        <v>115756.056818182</v>
      </c>
      <c r="M29" s="85">
        <v>9961.23927272727</v>
      </c>
      <c r="N29" s="85">
        <f t="shared" si="3"/>
        <v>29883.7178181818</v>
      </c>
      <c r="O29" s="86">
        <v>0.258161159248196</v>
      </c>
      <c r="P29" s="87">
        <v>97045.54</v>
      </c>
      <c r="Q29" s="87">
        <v>23551.77</v>
      </c>
      <c r="R29" s="41">
        <f t="shared" si="4"/>
        <v>0.242687814401363</v>
      </c>
      <c r="S29" s="95"/>
      <c r="T29" s="95"/>
      <c r="U29" s="96">
        <f t="shared" si="5"/>
        <v>97045.54</v>
      </c>
      <c r="V29" s="96">
        <f t="shared" si="6"/>
        <v>23551.77</v>
      </c>
      <c r="W29" s="97">
        <f t="shared" si="7"/>
        <v>1.00603502919001</v>
      </c>
      <c r="X29" s="41">
        <f t="shared" si="8"/>
        <v>1.00603502919001</v>
      </c>
      <c r="Y29" s="41">
        <f t="shared" si="9"/>
        <v>0.912393268047441</v>
      </c>
      <c r="Z29" s="41">
        <f t="shared" si="10"/>
        <v>0.838362524325008</v>
      </c>
      <c r="AA29" s="41">
        <f t="shared" si="11"/>
        <v>0.788113786353272</v>
      </c>
      <c r="AB29" s="104"/>
      <c r="AC29" s="105"/>
      <c r="AD29" s="106">
        <f t="shared" si="12"/>
        <v>0</v>
      </c>
      <c r="AE29" s="106"/>
    </row>
    <row r="30" s="50" customFormat="1" spans="1:31">
      <c r="A30" s="73">
        <v>28</v>
      </c>
      <c r="B30" s="73">
        <v>101453</v>
      </c>
      <c r="C30" s="74" t="s">
        <v>69</v>
      </c>
      <c r="D30" s="75" t="s">
        <v>35</v>
      </c>
      <c r="E30" s="73" t="s">
        <v>36</v>
      </c>
      <c r="F30" s="76">
        <v>9410.70563636364</v>
      </c>
      <c r="G30" s="76">
        <f t="shared" si="0"/>
        <v>28232.1169090909</v>
      </c>
      <c r="H30" s="76">
        <v>2707.19820327273</v>
      </c>
      <c r="I30" s="76">
        <f t="shared" si="1"/>
        <v>8121.59460981819</v>
      </c>
      <c r="J30" s="84">
        <v>0.287672179736652</v>
      </c>
      <c r="K30" s="85">
        <v>11763.3820454545</v>
      </c>
      <c r="L30" s="85">
        <f t="shared" si="2"/>
        <v>35290.1461363635</v>
      </c>
      <c r="M30" s="85">
        <v>3264.69014096591</v>
      </c>
      <c r="N30" s="85">
        <f t="shared" si="3"/>
        <v>9794.07042289773</v>
      </c>
      <c r="O30" s="86">
        <v>0.277529891348501</v>
      </c>
      <c r="P30" s="87">
        <v>28312.35</v>
      </c>
      <c r="Q30" s="87">
        <v>8595.18</v>
      </c>
      <c r="R30" s="41">
        <f t="shared" si="4"/>
        <v>0.303584124949006</v>
      </c>
      <c r="S30" s="95"/>
      <c r="T30" s="95"/>
      <c r="U30" s="96">
        <f t="shared" si="5"/>
        <v>28312.35</v>
      </c>
      <c r="V30" s="96">
        <f t="shared" si="6"/>
        <v>8595.18</v>
      </c>
      <c r="W30" s="97">
        <f t="shared" si="7"/>
        <v>1.00284190842534</v>
      </c>
      <c r="X30" s="98">
        <f t="shared" si="8"/>
        <v>1.00284190842534</v>
      </c>
      <c r="Y30" s="98">
        <f t="shared" si="9"/>
        <v>1.05831187259818</v>
      </c>
      <c r="Z30" s="41">
        <f t="shared" si="10"/>
        <v>0.802273526740274</v>
      </c>
      <c r="AA30" s="41">
        <f t="shared" si="11"/>
        <v>0.877590177410321</v>
      </c>
      <c r="AB30" s="104">
        <v>400</v>
      </c>
      <c r="AC30" s="105"/>
      <c r="AD30" s="106">
        <f t="shared" si="12"/>
        <v>400</v>
      </c>
      <c r="AE30" s="106"/>
    </row>
    <row r="31" s="50" customFormat="1" spans="1:31">
      <c r="A31" s="73">
        <v>29</v>
      </c>
      <c r="B31" s="73">
        <v>721</v>
      </c>
      <c r="C31" s="74" t="s">
        <v>70</v>
      </c>
      <c r="D31" s="75" t="s">
        <v>59</v>
      </c>
      <c r="E31" s="73" t="s">
        <v>36</v>
      </c>
      <c r="F31" s="76">
        <v>8127.61804545455</v>
      </c>
      <c r="G31" s="76">
        <f t="shared" si="0"/>
        <v>24382.8541363637</v>
      </c>
      <c r="H31" s="76">
        <v>2778.58403018182</v>
      </c>
      <c r="I31" s="76">
        <f t="shared" si="1"/>
        <v>8335.75209054546</v>
      </c>
      <c r="J31" s="84">
        <v>0.341869415447712</v>
      </c>
      <c r="K31" s="85">
        <v>10159.5225568182</v>
      </c>
      <c r="L31" s="85">
        <f t="shared" si="2"/>
        <v>30478.5676704546</v>
      </c>
      <c r="M31" s="85">
        <v>3350.77641460227</v>
      </c>
      <c r="N31" s="85">
        <f t="shared" si="3"/>
        <v>10052.3292438068</v>
      </c>
      <c r="O31" s="86">
        <v>0.329816327082568</v>
      </c>
      <c r="P31" s="87">
        <v>24396.83</v>
      </c>
      <c r="Q31" s="87">
        <v>7150.55</v>
      </c>
      <c r="R31" s="41">
        <f t="shared" si="4"/>
        <v>0.293093405987581</v>
      </c>
      <c r="S31" s="95"/>
      <c r="T31" s="95"/>
      <c r="U31" s="96">
        <f t="shared" si="5"/>
        <v>24396.83</v>
      </c>
      <c r="V31" s="96">
        <f t="shared" si="6"/>
        <v>7150.55</v>
      </c>
      <c r="W31" s="97">
        <f t="shared" si="7"/>
        <v>1.00057318407264</v>
      </c>
      <c r="X31" s="41">
        <f t="shared" si="8"/>
        <v>1.00057318407264</v>
      </c>
      <c r="Y31" s="41">
        <f t="shared" si="9"/>
        <v>0.857817017868162</v>
      </c>
      <c r="Z31" s="41">
        <f t="shared" si="10"/>
        <v>0.800458547258107</v>
      </c>
      <c r="AA31" s="41">
        <f t="shared" si="11"/>
        <v>0.711332650032869</v>
      </c>
      <c r="AB31" s="104"/>
      <c r="AC31" s="105"/>
      <c r="AD31" s="106">
        <f t="shared" si="12"/>
        <v>0</v>
      </c>
      <c r="AE31" s="106"/>
    </row>
    <row r="32" s="50" customFormat="1" spans="1:31">
      <c r="A32" s="73">
        <v>30</v>
      </c>
      <c r="B32" s="73">
        <v>514</v>
      </c>
      <c r="C32" s="74" t="s">
        <v>71</v>
      </c>
      <c r="D32" s="75" t="s">
        <v>59</v>
      </c>
      <c r="E32" s="73" t="s">
        <v>38</v>
      </c>
      <c r="F32" s="76">
        <v>10980.4238181818</v>
      </c>
      <c r="G32" s="76">
        <f t="shared" si="0"/>
        <v>32941.2714545454</v>
      </c>
      <c r="H32" s="76">
        <v>3469.39759636364</v>
      </c>
      <c r="I32" s="76">
        <f t="shared" si="1"/>
        <v>10408.1927890909</v>
      </c>
      <c r="J32" s="84">
        <v>0.315962084324912</v>
      </c>
      <c r="K32" s="85">
        <v>13725.5297727273</v>
      </c>
      <c r="L32" s="85">
        <f t="shared" si="2"/>
        <v>41176.5893181819</v>
      </c>
      <c r="M32" s="85">
        <v>4183.84886420455</v>
      </c>
      <c r="N32" s="85">
        <f t="shared" si="3"/>
        <v>12551.5465926137</v>
      </c>
      <c r="O32" s="86">
        <v>0.304822395454482</v>
      </c>
      <c r="P32" s="87">
        <v>32957</v>
      </c>
      <c r="Q32" s="87">
        <v>8749.67</v>
      </c>
      <c r="R32" s="41">
        <f t="shared" si="4"/>
        <v>0.265487453348302</v>
      </c>
      <c r="S32" s="95"/>
      <c r="T32" s="95"/>
      <c r="U32" s="96">
        <f t="shared" si="5"/>
        <v>32957</v>
      </c>
      <c r="V32" s="96">
        <f t="shared" si="6"/>
        <v>8749.67</v>
      </c>
      <c r="W32" s="97">
        <f t="shared" si="7"/>
        <v>1.00047747232454</v>
      </c>
      <c r="X32" s="41">
        <f t="shared" si="8"/>
        <v>1.00047747232454</v>
      </c>
      <c r="Y32" s="41">
        <f t="shared" si="9"/>
        <v>0.840652184034364</v>
      </c>
      <c r="Z32" s="41">
        <f t="shared" si="10"/>
        <v>0.800381977859627</v>
      </c>
      <c r="AA32" s="41">
        <f t="shared" si="11"/>
        <v>0.697098953936801</v>
      </c>
      <c r="AB32" s="104"/>
      <c r="AC32" s="105"/>
      <c r="AD32" s="106">
        <f t="shared" si="12"/>
        <v>0</v>
      </c>
      <c r="AE32" s="106"/>
    </row>
    <row r="33" s="50" customFormat="1" spans="1:31">
      <c r="A33" s="73">
        <v>31</v>
      </c>
      <c r="B33" s="73">
        <v>727</v>
      </c>
      <c r="C33" s="74" t="s">
        <v>72</v>
      </c>
      <c r="D33" s="75" t="s">
        <v>51</v>
      </c>
      <c r="E33" s="73" t="s">
        <v>36</v>
      </c>
      <c r="F33" s="76">
        <v>6478.94981818182</v>
      </c>
      <c r="G33" s="76">
        <f t="shared" si="0"/>
        <v>19436.8494545455</v>
      </c>
      <c r="H33" s="76">
        <v>1704.48390981818</v>
      </c>
      <c r="I33" s="76">
        <f t="shared" si="1"/>
        <v>5113.45172945454</v>
      </c>
      <c r="J33" s="84">
        <v>0.263080276534154</v>
      </c>
      <c r="K33" s="85">
        <v>8098.68727272727</v>
      </c>
      <c r="L33" s="85">
        <f t="shared" si="2"/>
        <v>24296.0618181818</v>
      </c>
      <c r="M33" s="85">
        <v>2055.48740727273</v>
      </c>
      <c r="N33" s="85">
        <f t="shared" si="3"/>
        <v>6166.46222181819</v>
      </c>
      <c r="O33" s="86">
        <v>0.253805010374296</v>
      </c>
      <c r="P33" s="87">
        <v>19045.05</v>
      </c>
      <c r="Q33" s="87">
        <v>4452.89</v>
      </c>
      <c r="R33" s="41">
        <f t="shared" si="4"/>
        <v>0.233808259889053</v>
      </c>
      <c r="S33" s="95"/>
      <c r="T33" s="95"/>
      <c r="U33" s="96">
        <f t="shared" si="5"/>
        <v>19045.05</v>
      </c>
      <c r="V33" s="96">
        <f t="shared" si="6"/>
        <v>4452.89</v>
      </c>
      <c r="W33" s="41">
        <f t="shared" si="7"/>
        <v>0.97984244023386</v>
      </c>
      <c r="X33" s="41">
        <f t="shared" si="8"/>
        <v>0.97984244023386</v>
      </c>
      <c r="Y33" s="41">
        <f t="shared" si="9"/>
        <v>0.870818819771082</v>
      </c>
      <c r="Z33" s="41">
        <f t="shared" si="10"/>
        <v>0.783873952187089</v>
      </c>
      <c r="AA33" s="41">
        <f t="shared" si="11"/>
        <v>0.722114210680603</v>
      </c>
      <c r="AB33" s="104"/>
      <c r="AC33" s="105"/>
      <c r="AD33" s="106">
        <f t="shared" si="12"/>
        <v>0</v>
      </c>
      <c r="AE33" s="106">
        <f>(P33-G33)*0.02</f>
        <v>-7.83598909090921</v>
      </c>
    </row>
    <row r="34" s="50" customFormat="1" spans="1:31">
      <c r="A34" s="73">
        <v>32</v>
      </c>
      <c r="B34" s="73">
        <v>598</v>
      </c>
      <c r="C34" s="74" t="s">
        <v>73</v>
      </c>
      <c r="D34" s="75" t="s">
        <v>53</v>
      </c>
      <c r="E34" s="73" t="s">
        <v>36</v>
      </c>
      <c r="F34" s="76">
        <v>10035.1072727273</v>
      </c>
      <c r="G34" s="76">
        <f t="shared" si="0"/>
        <v>30105.3218181819</v>
      </c>
      <c r="H34" s="76">
        <v>2975.63755745455</v>
      </c>
      <c r="I34" s="76">
        <f t="shared" si="1"/>
        <v>8926.91267236365</v>
      </c>
      <c r="J34" s="84">
        <v>0.296522745256698</v>
      </c>
      <c r="K34" s="85">
        <v>12543.8840909091</v>
      </c>
      <c r="L34" s="85">
        <f t="shared" si="2"/>
        <v>37631.6522727273</v>
      </c>
      <c r="M34" s="85">
        <v>3588.40907369318</v>
      </c>
      <c r="N34" s="85">
        <f t="shared" si="3"/>
        <v>10765.2272210795</v>
      </c>
      <c r="O34" s="86">
        <v>0.286068417699571</v>
      </c>
      <c r="P34" s="87">
        <v>29228.56</v>
      </c>
      <c r="Q34" s="87">
        <v>7532.32</v>
      </c>
      <c r="R34" s="41">
        <f t="shared" si="4"/>
        <v>0.257704108584207</v>
      </c>
      <c r="S34" s="95"/>
      <c r="T34" s="95"/>
      <c r="U34" s="96">
        <f t="shared" si="5"/>
        <v>29228.56</v>
      </c>
      <c r="V34" s="96">
        <f t="shared" si="6"/>
        <v>7532.32</v>
      </c>
      <c r="W34" s="41">
        <f t="shared" si="7"/>
        <v>0.970876849499334</v>
      </c>
      <c r="X34" s="41">
        <f t="shared" si="8"/>
        <v>0.970876849499334</v>
      </c>
      <c r="Y34" s="41">
        <f t="shared" si="9"/>
        <v>0.843776597402919</v>
      </c>
      <c r="Z34" s="41">
        <f t="shared" si="10"/>
        <v>0.776701479599469</v>
      </c>
      <c r="AA34" s="41">
        <f t="shared" si="11"/>
        <v>0.699689829607206</v>
      </c>
      <c r="AB34" s="104"/>
      <c r="AC34" s="105"/>
      <c r="AD34" s="106">
        <f t="shared" si="12"/>
        <v>0</v>
      </c>
      <c r="AE34" s="106">
        <f t="shared" ref="AE34:AE51" si="13">(P34-G34)*0.02</f>
        <v>-17.535236363638</v>
      </c>
    </row>
    <row r="35" s="50" customFormat="1" spans="1:31">
      <c r="A35" s="73">
        <v>33</v>
      </c>
      <c r="B35" s="73">
        <v>365</v>
      </c>
      <c r="C35" s="74" t="s">
        <v>74</v>
      </c>
      <c r="D35" s="75" t="s">
        <v>51</v>
      </c>
      <c r="E35" s="73" t="s">
        <v>38</v>
      </c>
      <c r="F35" s="76">
        <v>14205.1602727273</v>
      </c>
      <c r="G35" s="76">
        <f t="shared" si="0"/>
        <v>42615.4808181819</v>
      </c>
      <c r="H35" s="76">
        <v>4233.05583054545</v>
      </c>
      <c r="I35" s="76">
        <f t="shared" si="1"/>
        <v>12699.1674916363</v>
      </c>
      <c r="J35" s="84">
        <v>0.297994232326443</v>
      </c>
      <c r="K35" s="85">
        <v>17756.4503409091</v>
      </c>
      <c r="L35" s="85">
        <f t="shared" si="2"/>
        <v>53269.3510227273</v>
      </c>
      <c r="M35" s="85">
        <v>5104.76684693182</v>
      </c>
      <c r="N35" s="85">
        <f t="shared" si="3"/>
        <v>15314.3005407955</v>
      </c>
      <c r="O35" s="86">
        <v>0.287488025417498</v>
      </c>
      <c r="P35" s="87">
        <v>41162.96</v>
      </c>
      <c r="Q35" s="87">
        <v>10724.91</v>
      </c>
      <c r="R35" s="41">
        <f t="shared" si="4"/>
        <v>0.260547589386186</v>
      </c>
      <c r="S35" s="95"/>
      <c r="T35" s="95"/>
      <c r="U35" s="96">
        <f t="shared" si="5"/>
        <v>41162.96</v>
      </c>
      <c r="V35" s="96">
        <f t="shared" si="6"/>
        <v>10724.91</v>
      </c>
      <c r="W35" s="41">
        <f t="shared" si="7"/>
        <v>0.965915653412922</v>
      </c>
      <c r="X35" s="41">
        <f t="shared" si="8"/>
        <v>0.965915653412922</v>
      </c>
      <c r="Y35" s="41">
        <f t="shared" si="9"/>
        <v>0.844536463281031</v>
      </c>
      <c r="Z35" s="41">
        <f t="shared" si="10"/>
        <v>0.772732522730338</v>
      </c>
      <c r="AA35" s="41">
        <f t="shared" si="11"/>
        <v>0.700319937657624</v>
      </c>
      <c r="AB35" s="104"/>
      <c r="AC35" s="105"/>
      <c r="AD35" s="106">
        <f t="shared" si="12"/>
        <v>0</v>
      </c>
      <c r="AE35" s="106">
        <f t="shared" si="13"/>
        <v>-29.0504163636381</v>
      </c>
    </row>
    <row r="36" s="50" customFormat="1" spans="1:31">
      <c r="A36" s="73">
        <v>34</v>
      </c>
      <c r="B36" s="73">
        <v>581</v>
      </c>
      <c r="C36" s="74" t="s">
        <v>75</v>
      </c>
      <c r="D36" s="75" t="s">
        <v>51</v>
      </c>
      <c r="E36" s="73" t="s">
        <v>38</v>
      </c>
      <c r="F36" s="76">
        <v>13433.2375909091</v>
      </c>
      <c r="G36" s="76">
        <f t="shared" si="0"/>
        <v>40299.7127727273</v>
      </c>
      <c r="H36" s="76">
        <v>4294.77537272727</v>
      </c>
      <c r="I36" s="76">
        <f t="shared" si="1"/>
        <v>12884.3261181818</v>
      </c>
      <c r="J36" s="84">
        <v>0.319712604177697</v>
      </c>
      <c r="K36" s="85">
        <v>16791.5469886364</v>
      </c>
      <c r="L36" s="85">
        <f t="shared" si="2"/>
        <v>50374.6409659092</v>
      </c>
      <c r="M36" s="85">
        <v>5179.19626278409</v>
      </c>
      <c r="N36" s="85">
        <f t="shared" si="3"/>
        <v>15537.5887883523</v>
      </c>
      <c r="O36" s="86">
        <v>0.308440685440662</v>
      </c>
      <c r="P36" s="87">
        <v>38904.87</v>
      </c>
      <c r="Q36" s="87">
        <v>11133.28</v>
      </c>
      <c r="R36" s="41">
        <f t="shared" si="4"/>
        <v>0.286166744677466</v>
      </c>
      <c r="S36" s="95">
        <v>1020</v>
      </c>
      <c r="T36" s="95">
        <v>126</v>
      </c>
      <c r="U36" s="96">
        <f t="shared" si="5"/>
        <v>37884.87</v>
      </c>
      <c r="V36" s="96">
        <f t="shared" si="6"/>
        <v>11007.28</v>
      </c>
      <c r="W36" s="41">
        <f t="shared" si="7"/>
        <v>0.965388270120097</v>
      </c>
      <c r="X36" s="41">
        <f t="shared" si="8"/>
        <v>0.940077916030172</v>
      </c>
      <c r="Y36" s="41">
        <f t="shared" si="9"/>
        <v>0.854315538044865</v>
      </c>
      <c r="Z36" s="41">
        <f t="shared" si="10"/>
        <v>0.752062332824137</v>
      </c>
      <c r="AA36" s="41">
        <f t="shared" si="11"/>
        <v>0.708429097328898</v>
      </c>
      <c r="AB36" s="104"/>
      <c r="AC36" s="105"/>
      <c r="AD36" s="106">
        <f t="shared" ref="AD36:AD67" si="14">AB36+AC36</f>
        <v>0</v>
      </c>
      <c r="AE36" s="106">
        <f t="shared" si="13"/>
        <v>-27.896855454546</v>
      </c>
    </row>
    <row r="37" s="50" customFormat="1" spans="1:31">
      <c r="A37" s="73">
        <v>35</v>
      </c>
      <c r="B37" s="73">
        <v>546</v>
      </c>
      <c r="C37" s="74" t="s">
        <v>76</v>
      </c>
      <c r="D37" s="75" t="s">
        <v>53</v>
      </c>
      <c r="E37" s="73" t="s">
        <v>38</v>
      </c>
      <c r="F37" s="76">
        <v>12484.0182272727</v>
      </c>
      <c r="G37" s="76">
        <f t="shared" si="0"/>
        <v>37452.0546818181</v>
      </c>
      <c r="H37" s="76">
        <v>3978.34466072727</v>
      </c>
      <c r="I37" s="76">
        <f t="shared" si="1"/>
        <v>11935.0339821818</v>
      </c>
      <c r="J37" s="84">
        <v>0.318675012187673</v>
      </c>
      <c r="K37" s="85">
        <v>15605.0227840909</v>
      </c>
      <c r="L37" s="85">
        <f t="shared" si="2"/>
        <v>46815.0683522727</v>
      </c>
      <c r="M37" s="85">
        <v>4797.60313653409</v>
      </c>
      <c r="N37" s="85">
        <f t="shared" si="3"/>
        <v>14392.8094096023</v>
      </c>
      <c r="O37" s="86">
        <v>0.307439675219518</v>
      </c>
      <c r="P37" s="87">
        <v>35185.04</v>
      </c>
      <c r="Q37" s="87">
        <v>9812</v>
      </c>
      <c r="R37" s="41">
        <f t="shared" si="4"/>
        <v>0.278868519120626</v>
      </c>
      <c r="S37" s="95"/>
      <c r="T37" s="95"/>
      <c r="U37" s="96">
        <f t="shared" si="5"/>
        <v>35185.04</v>
      </c>
      <c r="V37" s="96">
        <f t="shared" si="6"/>
        <v>9812</v>
      </c>
      <c r="W37" s="41">
        <f t="shared" si="7"/>
        <v>0.939468883587883</v>
      </c>
      <c r="X37" s="41">
        <f t="shared" si="8"/>
        <v>0.939468883587883</v>
      </c>
      <c r="Y37" s="41">
        <f t="shared" si="9"/>
        <v>0.822117474876791</v>
      </c>
      <c r="Z37" s="41">
        <f t="shared" si="10"/>
        <v>0.751575106870305</v>
      </c>
      <c r="AA37" s="41">
        <f t="shared" si="11"/>
        <v>0.681729308070588</v>
      </c>
      <c r="AB37" s="104"/>
      <c r="AC37" s="105"/>
      <c r="AD37" s="106">
        <f t="shared" si="14"/>
        <v>0</v>
      </c>
      <c r="AE37" s="106">
        <f t="shared" si="13"/>
        <v>-45.340293636362</v>
      </c>
    </row>
    <row r="38" s="50" customFormat="1" spans="1:31">
      <c r="A38" s="73">
        <v>36</v>
      </c>
      <c r="B38" s="77">
        <v>732</v>
      </c>
      <c r="C38" s="78" t="s">
        <v>77</v>
      </c>
      <c r="D38" s="79" t="s">
        <v>59</v>
      </c>
      <c r="E38" s="73" t="s">
        <v>45</v>
      </c>
      <c r="F38" s="76">
        <v>5918.88</v>
      </c>
      <c r="G38" s="76">
        <f t="shared" si="0"/>
        <v>17756.64</v>
      </c>
      <c r="H38" s="76">
        <v>1531.4100516</v>
      </c>
      <c r="I38" s="76">
        <f t="shared" si="1"/>
        <v>4594.2301548</v>
      </c>
      <c r="J38" s="84">
        <v>0.258733079839429</v>
      </c>
      <c r="K38" s="85">
        <v>7398.6</v>
      </c>
      <c r="L38" s="85">
        <f t="shared" si="2"/>
        <v>22195.8</v>
      </c>
      <c r="M38" s="85">
        <v>1846.7725381875</v>
      </c>
      <c r="N38" s="85">
        <f t="shared" si="3"/>
        <v>5540.3176145625</v>
      </c>
      <c r="O38" s="86">
        <v>0.249611080229706</v>
      </c>
      <c r="P38" s="87">
        <v>16645.44</v>
      </c>
      <c r="Q38" s="87">
        <v>4417.8</v>
      </c>
      <c r="R38" s="41">
        <f t="shared" si="4"/>
        <v>0.265406021108484</v>
      </c>
      <c r="S38" s="95"/>
      <c r="T38" s="95"/>
      <c r="U38" s="96">
        <f t="shared" si="5"/>
        <v>16645.44</v>
      </c>
      <c r="V38" s="96">
        <f t="shared" si="6"/>
        <v>4417.8</v>
      </c>
      <c r="W38" s="41">
        <f t="shared" si="7"/>
        <v>0.937420593085178</v>
      </c>
      <c r="X38" s="41">
        <f t="shared" si="8"/>
        <v>0.937420593085178</v>
      </c>
      <c r="Y38" s="41">
        <f t="shared" si="9"/>
        <v>0.961597449658531</v>
      </c>
      <c r="Z38" s="41">
        <f t="shared" si="10"/>
        <v>0.749936474468142</v>
      </c>
      <c r="AA38" s="41">
        <f t="shared" si="11"/>
        <v>0.797391107756709</v>
      </c>
      <c r="AB38" s="104"/>
      <c r="AC38" s="105"/>
      <c r="AD38" s="106">
        <f t="shared" si="14"/>
        <v>0</v>
      </c>
      <c r="AE38" s="106">
        <f t="shared" si="13"/>
        <v>-22.224</v>
      </c>
    </row>
    <row r="39" s="50" customFormat="1" spans="1:31">
      <c r="A39" s="73">
        <v>37</v>
      </c>
      <c r="B39" s="73">
        <v>399</v>
      </c>
      <c r="C39" s="74" t="s">
        <v>78</v>
      </c>
      <c r="D39" s="75" t="s">
        <v>53</v>
      </c>
      <c r="E39" s="73" t="s">
        <v>38</v>
      </c>
      <c r="F39" s="76">
        <v>11881.7672727273</v>
      </c>
      <c r="G39" s="76">
        <f t="shared" si="0"/>
        <v>35645.3018181819</v>
      </c>
      <c r="H39" s="76">
        <v>3113.07388363636</v>
      </c>
      <c r="I39" s="76">
        <f t="shared" si="1"/>
        <v>9339.22165090908</v>
      </c>
      <c r="J39" s="84">
        <v>0.262004280354989</v>
      </c>
      <c r="K39" s="85">
        <v>14852.2090909091</v>
      </c>
      <c r="L39" s="85">
        <f t="shared" si="2"/>
        <v>44556.6272727273</v>
      </c>
      <c r="M39" s="85">
        <v>3754.14759204545</v>
      </c>
      <c r="N39" s="85">
        <f t="shared" si="3"/>
        <v>11262.4427761363</v>
      </c>
      <c r="O39" s="86">
        <v>0.252766949957858</v>
      </c>
      <c r="P39" s="87">
        <v>33389.5</v>
      </c>
      <c r="Q39" s="87">
        <v>7728.32</v>
      </c>
      <c r="R39" s="41">
        <f t="shared" si="4"/>
        <v>0.231459590589856</v>
      </c>
      <c r="S39" s="95"/>
      <c r="T39" s="95"/>
      <c r="U39" s="96">
        <f t="shared" si="5"/>
        <v>33389.5</v>
      </c>
      <c r="V39" s="96">
        <f t="shared" si="6"/>
        <v>7728.32</v>
      </c>
      <c r="W39" s="41">
        <f t="shared" si="7"/>
        <v>0.936715311608576</v>
      </c>
      <c r="X39" s="41">
        <f t="shared" si="8"/>
        <v>0.936715311608576</v>
      </c>
      <c r="Y39" s="41">
        <f t="shared" si="9"/>
        <v>0.827512215565387</v>
      </c>
      <c r="Z39" s="41">
        <f t="shared" si="10"/>
        <v>0.749372249286862</v>
      </c>
      <c r="AA39" s="41">
        <f t="shared" si="11"/>
        <v>0.686202820615018</v>
      </c>
      <c r="AB39" s="104"/>
      <c r="AC39" s="105"/>
      <c r="AD39" s="106">
        <f t="shared" si="14"/>
        <v>0</v>
      </c>
      <c r="AE39" s="106">
        <f t="shared" si="13"/>
        <v>-45.116036363638</v>
      </c>
    </row>
    <row r="40" s="50" customFormat="1" spans="1:31">
      <c r="A40" s="73">
        <v>38</v>
      </c>
      <c r="B40" s="73">
        <v>373</v>
      </c>
      <c r="C40" s="74" t="s">
        <v>79</v>
      </c>
      <c r="D40" s="75" t="s">
        <v>42</v>
      </c>
      <c r="E40" s="73" t="s">
        <v>38</v>
      </c>
      <c r="F40" s="76">
        <v>10940.2007272727</v>
      </c>
      <c r="G40" s="76">
        <f t="shared" si="0"/>
        <v>32820.6021818181</v>
      </c>
      <c r="H40" s="76">
        <v>3065.65697454545</v>
      </c>
      <c r="I40" s="76">
        <f t="shared" si="1"/>
        <v>9196.97092363635</v>
      </c>
      <c r="J40" s="84">
        <v>0.280219444868421</v>
      </c>
      <c r="K40" s="85">
        <v>13675.2509090909</v>
      </c>
      <c r="L40" s="85">
        <f t="shared" si="2"/>
        <v>41025.7527272727</v>
      </c>
      <c r="M40" s="85">
        <v>3696.96614318182</v>
      </c>
      <c r="N40" s="85">
        <f t="shared" si="3"/>
        <v>11090.8984295455</v>
      </c>
      <c r="O40" s="86">
        <v>0.270339913158316</v>
      </c>
      <c r="P40" s="87">
        <v>30559.58</v>
      </c>
      <c r="Q40" s="87">
        <v>7425.17</v>
      </c>
      <c r="R40" s="41">
        <f t="shared" si="4"/>
        <v>0.242973561809423</v>
      </c>
      <c r="S40" s="95"/>
      <c r="T40" s="95"/>
      <c r="U40" s="96">
        <f t="shared" si="5"/>
        <v>30559.58</v>
      </c>
      <c r="V40" s="96">
        <f t="shared" si="6"/>
        <v>7425.17</v>
      </c>
      <c r="W40" s="41">
        <f t="shared" si="7"/>
        <v>0.931109667967315</v>
      </c>
      <c r="X40" s="41">
        <f t="shared" si="8"/>
        <v>0.931109667967315</v>
      </c>
      <c r="Y40" s="41">
        <f t="shared" si="9"/>
        <v>0.807349513405246</v>
      </c>
      <c r="Z40" s="41">
        <f t="shared" si="10"/>
        <v>0.744887734373851</v>
      </c>
      <c r="AA40" s="41">
        <f t="shared" si="11"/>
        <v>0.669483184538036</v>
      </c>
      <c r="AB40" s="104"/>
      <c r="AC40" s="105"/>
      <c r="AD40" s="106">
        <f t="shared" si="14"/>
        <v>0</v>
      </c>
      <c r="AE40" s="106">
        <f t="shared" si="13"/>
        <v>-45.220443636362</v>
      </c>
    </row>
    <row r="41" s="50" customFormat="1" spans="1:31">
      <c r="A41" s="73">
        <v>39</v>
      </c>
      <c r="B41" s="73">
        <v>359</v>
      </c>
      <c r="C41" s="74" t="s">
        <v>80</v>
      </c>
      <c r="D41" s="75" t="s">
        <v>51</v>
      </c>
      <c r="E41" s="73" t="s">
        <v>38</v>
      </c>
      <c r="F41" s="76">
        <v>10486.4518181818</v>
      </c>
      <c r="G41" s="76">
        <f t="shared" si="0"/>
        <v>31459.3554545454</v>
      </c>
      <c r="H41" s="76">
        <v>2857.67386036364</v>
      </c>
      <c r="I41" s="76">
        <f t="shared" si="1"/>
        <v>8573.02158109092</v>
      </c>
      <c r="J41" s="84">
        <v>0.272511037089675</v>
      </c>
      <c r="K41" s="85">
        <v>13108.0647727273</v>
      </c>
      <c r="L41" s="85">
        <f t="shared" si="2"/>
        <v>39324.1943181819</v>
      </c>
      <c r="M41" s="85">
        <v>3446.15317295454</v>
      </c>
      <c r="N41" s="85">
        <f t="shared" si="3"/>
        <v>10338.4595188636</v>
      </c>
      <c r="O41" s="86">
        <v>0.262903276166642</v>
      </c>
      <c r="P41" s="87">
        <v>29282.6</v>
      </c>
      <c r="Q41" s="87">
        <v>8255.93</v>
      </c>
      <c r="R41" s="41">
        <f t="shared" si="4"/>
        <v>0.281939786767568</v>
      </c>
      <c r="S41" s="95"/>
      <c r="T41" s="95"/>
      <c r="U41" s="96">
        <f t="shared" si="5"/>
        <v>29282.6</v>
      </c>
      <c r="V41" s="96">
        <f t="shared" si="6"/>
        <v>8255.93</v>
      </c>
      <c r="W41" s="41">
        <f t="shared" si="7"/>
        <v>0.930807372780077</v>
      </c>
      <c r="X41" s="41">
        <f t="shared" si="8"/>
        <v>0.930807372780077</v>
      </c>
      <c r="Y41" s="41">
        <f t="shared" si="9"/>
        <v>0.963012856308409</v>
      </c>
      <c r="Z41" s="41">
        <f t="shared" si="10"/>
        <v>0.744645898224059</v>
      </c>
      <c r="AA41" s="41">
        <f t="shared" si="11"/>
        <v>0.798564813736145</v>
      </c>
      <c r="AB41" s="104"/>
      <c r="AC41" s="105"/>
      <c r="AD41" s="106">
        <f t="shared" si="14"/>
        <v>0</v>
      </c>
      <c r="AE41" s="106">
        <f t="shared" si="13"/>
        <v>-43.5351090909081</v>
      </c>
    </row>
    <row r="42" s="50" customFormat="1" spans="1:31">
      <c r="A42" s="73">
        <v>40</v>
      </c>
      <c r="B42" s="73">
        <v>572</v>
      </c>
      <c r="C42" s="74" t="s">
        <v>81</v>
      </c>
      <c r="D42" s="75" t="s">
        <v>42</v>
      </c>
      <c r="E42" s="73" t="s">
        <v>36</v>
      </c>
      <c r="F42" s="76">
        <v>7355.73963636364</v>
      </c>
      <c r="G42" s="76">
        <f t="shared" si="0"/>
        <v>22067.2189090909</v>
      </c>
      <c r="H42" s="76">
        <v>2260.02543709091</v>
      </c>
      <c r="I42" s="76">
        <f t="shared" si="1"/>
        <v>6780.07631127273</v>
      </c>
      <c r="J42" s="84">
        <v>0.307246524322083</v>
      </c>
      <c r="K42" s="85">
        <v>9194.67454545455</v>
      </c>
      <c r="L42" s="85">
        <f t="shared" si="2"/>
        <v>27584.0236363637</v>
      </c>
      <c r="M42" s="85">
        <v>2725.43131636364</v>
      </c>
      <c r="N42" s="85">
        <f t="shared" si="3"/>
        <v>8176.29394909092</v>
      </c>
      <c r="O42" s="86">
        <v>0.296414114810727</v>
      </c>
      <c r="P42" s="87">
        <v>20474.57</v>
      </c>
      <c r="Q42" s="87">
        <v>6040.6</v>
      </c>
      <c r="R42" s="41">
        <f t="shared" si="4"/>
        <v>0.295029395000725</v>
      </c>
      <c r="S42" s="95"/>
      <c r="T42" s="95"/>
      <c r="U42" s="96">
        <f t="shared" si="5"/>
        <v>20474.57</v>
      </c>
      <c r="V42" s="96">
        <f t="shared" si="6"/>
        <v>6040.6</v>
      </c>
      <c r="W42" s="41">
        <f t="shared" si="7"/>
        <v>0.927827384336374</v>
      </c>
      <c r="X42" s="41">
        <f t="shared" si="8"/>
        <v>0.927827384336374</v>
      </c>
      <c r="Y42" s="41">
        <f t="shared" si="9"/>
        <v>0.890933925029242</v>
      </c>
      <c r="Z42" s="41">
        <f t="shared" si="10"/>
        <v>0.742261907469099</v>
      </c>
      <c r="AA42" s="41">
        <f t="shared" si="11"/>
        <v>0.738794377698667</v>
      </c>
      <c r="AB42" s="104"/>
      <c r="AC42" s="105"/>
      <c r="AD42" s="106">
        <f t="shared" si="14"/>
        <v>0</v>
      </c>
      <c r="AE42" s="106">
        <f t="shared" si="13"/>
        <v>-31.8529781818184</v>
      </c>
    </row>
    <row r="43" s="50" customFormat="1" spans="1:31">
      <c r="A43" s="73">
        <v>41</v>
      </c>
      <c r="B43" s="73">
        <v>724</v>
      </c>
      <c r="C43" s="74" t="s">
        <v>82</v>
      </c>
      <c r="D43" s="75" t="s">
        <v>53</v>
      </c>
      <c r="E43" s="73" t="s">
        <v>38</v>
      </c>
      <c r="F43" s="76">
        <v>11226.1520454545</v>
      </c>
      <c r="G43" s="76">
        <f t="shared" si="0"/>
        <v>33678.4561363635</v>
      </c>
      <c r="H43" s="76">
        <v>3133.48561854545</v>
      </c>
      <c r="I43" s="76">
        <f t="shared" si="1"/>
        <v>9400.45685563635</v>
      </c>
      <c r="J43" s="84">
        <v>0.279123746574785</v>
      </c>
      <c r="K43" s="85">
        <v>14032.6900568182</v>
      </c>
      <c r="L43" s="85">
        <f t="shared" si="2"/>
        <v>42098.0701704546</v>
      </c>
      <c r="M43" s="85">
        <v>3778.76270505682</v>
      </c>
      <c r="N43" s="85">
        <f t="shared" si="3"/>
        <v>11336.2881151705</v>
      </c>
      <c r="O43" s="86">
        <v>0.269282845253238</v>
      </c>
      <c r="P43" s="87">
        <v>31181.43</v>
      </c>
      <c r="Q43" s="87">
        <v>6361.32</v>
      </c>
      <c r="R43" s="41">
        <f t="shared" si="4"/>
        <v>0.204009886653691</v>
      </c>
      <c r="S43" s="95"/>
      <c r="T43" s="95"/>
      <c r="U43" s="96">
        <f t="shared" si="5"/>
        <v>31181.43</v>
      </c>
      <c r="V43" s="96">
        <f t="shared" si="6"/>
        <v>6361.32</v>
      </c>
      <c r="W43" s="41">
        <f t="shared" si="7"/>
        <v>0.925856870449967</v>
      </c>
      <c r="X43" s="41">
        <f t="shared" si="8"/>
        <v>0.925856870449967</v>
      </c>
      <c r="Y43" s="41">
        <f t="shared" si="9"/>
        <v>0.676703281307638</v>
      </c>
      <c r="Z43" s="41">
        <f t="shared" si="10"/>
        <v>0.74068549635997</v>
      </c>
      <c r="AA43" s="41">
        <f t="shared" si="11"/>
        <v>0.561146641243808</v>
      </c>
      <c r="AB43" s="104"/>
      <c r="AC43" s="105"/>
      <c r="AD43" s="106">
        <f t="shared" si="14"/>
        <v>0</v>
      </c>
      <c r="AE43" s="106">
        <f t="shared" si="13"/>
        <v>-49.94052272727</v>
      </c>
    </row>
    <row r="44" s="50" customFormat="1" spans="1:31">
      <c r="A44" s="73">
        <v>42</v>
      </c>
      <c r="B44" s="73">
        <v>102935</v>
      </c>
      <c r="C44" s="74" t="s">
        <v>83</v>
      </c>
      <c r="D44" s="75" t="s">
        <v>42</v>
      </c>
      <c r="E44" s="73" t="s">
        <v>36</v>
      </c>
      <c r="F44" s="76">
        <v>7705.78181818182</v>
      </c>
      <c r="G44" s="76">
        <f t="shared" si="0"/>
        <v>23117.3454545455</v>
      </c>
      <c r="H44" s="76">
        <v>2110.98020072727</v>
      </c>
      <c r="I44" s="76">
        <f t="shared" si="1"/>
        <v>6332.94060218181</v>
      </c>
      <c r="J44" s="84">
        <v>0.273947569569957</v>
      </c>
      <c r="K44" s="85">
        <v>9632.22727272727</v>
      </c>
      <c r="L44" s="85">
        <f t="shared" si="2"/>
        <v>28896.6818181818</v>
      </c>
      <c r="M44" s="85">
        <v>2545.69327090909</v>
      </c>
      <c r="N44" s="85">
        <f t="shared" si="3"/>
        <v>7637.07981272727</v>
      </c>
      <c r="O44" s="86">
        <v>0.264289161668452</v>
      </c>
      <c r="P44" s="87">
        <v>21310.25</v>
      </c>
      <c r="Q44" s="87">
        <v>6304.46</v>
      </c>
      <c r="R44" s="41">
        <f t="shared" si="4"/>
        <v>0.295841672434627</v>
      </c>
      <c r="S44" s="95"/>
      <c r="T44" s="95"/>
      <c r="U44" s="96">
        <f t="shared" si="5"/>
        <v>21310.25</v>
      </c>
      <c r="V44" s="96">
        <f t="shared" si="6"/>
        <v>6304.46</v>
      </c>
      <c r="W44" s="41">
        <f t="shared" si="7"/>
        <v>0.921829456669293</v>
      </c>
      <c r="X44" s="41">
        <f t="shared" si="8"/>
        <v>0.921829456669293</v>
      </c>
      <c r="Y44" s="41">
        <f t="shared" si="9"/>
        <v>0.995502783940213</v>
      </c>
      <c r="Z44" s="41">
        <f t="shared" si="10"/>
        <v>0.737463565335435</v>
      </c>
      <c r="AA44" s="41">
        <f t="shared" si="11"/>
        <v>0.82550662747999</v>
      </c>
      <c r="AB44" s="104"/>
      <c r="AC44" s="105"/>
      <c r="AD44" s="106">
        <f t="shared" si="14"/>
        <v>0</v>
      </c>
      <c r="AE44" s="106">
        <f t="shared" si="13"/>
        <v>-36.1419090909092</v>
      </c>
    </row>
    <row r="45" s="50" customFormat="1" spans="1:31">
      <c r="A45" s="73">
        <v>43</v>
      </c>
      <c r="B45" s="73">
        <v>584</v>
      </c>
      <c r="C45" s="74" t="s">
        <v>84</v>
      </c>
      <c r="D45" s="75" t="s">
        <v>53</v>
      </c>
      <c r="E45" s="73" t="s">
        <v>36</v>
      </c>
      <c r="F45" s="76">
        <v>7683.10254545455</v>
      </c>
      <c r="G45" s="76">
        <f t="shared" si="0"/>
        <v>23049.3076363637</v>
      </c>
      <c r="H45" s="76">
        <v>2194.822656</v>
      </c>
      <c r="I45" s="76">
        <f t="shared" si="1"/>
        <v>6584.467968</v>
      </c>
      <c r="J45" s="84">
        <v>0.285668796298768</v>
      </c>
      <c r="K45" s="85">
        <v>9603.87818181818</v>
      </c>
      <c r="L45" s="85">
        <f t="shared" si="2"/>
        <v>28811.6345454545</v>
      </c>
      <c r="M45" s="85">
        <v>2646.80136</v>
      </c>
      <c r="N45" s="85">
        <f t="shared" si="3"/>
        <v>7940.40408</v>
      </c>
      <c r="O45" s="86">
        <v>0.275597140019004</v>
      </c>
      <c r="P45" s="87">
        <v>21191.43</v>
      </c>
      <c r="Q45" s="87">
        <v>4895.04</v>
      </c>
      <c r="R45" s="41">
        <f t="shared" si="4"/>
        <v>0.23099149042797</v>
      </c>
      <c r="S45" s="95"/>
      <c r="T45" s="95"/>
      <c r="U45" s="96">
        <f t="shared" si="5"/>
        <v>21191.43</v>
      </c>
      <c r="V45" s="96">
        <f t="shared" si="6"/>
        <v>4895.04</v>
      </c>
      <c r="W45" s="41">
        <f t="shared" si="7"/>
        <v>0.91939551219176</v>
      </c>
      <c r="X45" s="41">
        <f t="shared" si="8"/>
        <v>0.91939551219176</v>
      </c>
      <c r="Y45" s="41">
        <f t="shared" si="9"/>
        <v>0.743422251241788</v>
      </c>
      <c r="Z45" s="41">
        <f t="shared" si="10"/>
        <v>0.735516409753409</v>
      </c>
      <c r="AA45" s="41">
        <f t="shared" si="11"/>
        <v>0.616472405016446</v>
      </c>
      <c r="AB45" s="104"/>
      <c r="AC45" s="105"/>
      <c r="AD45" s="106">
        <f t="shared" si="14"/>
        <v>0</v>
      </c>
      <c r="AE45" s="106">
        <f t="shared" si="13"/>
        <v>-37.157552727273</v>
      </c>
    </row>
    <row r="46" s="50" customFormat="1" spans="1:31">
      <c r="A46" s="73">
        <v>44</v>
      </c>
      <c r="B46" s="73">
        <v>104533</v>
      </c>
      <c r="C46" s="74" t="s">
        <v>85</v>
      </c>
      <c r="D46" s="75" t="s">
        <v>59</v>
      </c>
      <c r="E46" s="73" t="s">
        <v>45</v>
      </c>
      <c r="F46" s="76">
        <v>4968.885</v>
      </c>
      <c r="G46" s="76">
        <f t="shared" si="0"/>
        <v>14906.655</v>
      </c>
      <c r="H46" s="76">
        <v>1270.188972</v>
      </c>
      <c r="I46" s="76">
        <f t="shared" si="1"/>
        <v>3810.566916</v>
      </c>
      <c r="J46" s="84">
        <v>0.255628570997316</v>
      </c>
      <c r="K46" s="85">
        <v>6211.10625</v>
      </c>
      <c r="L46" s="85">
        <f t="shared" si="2"/>
        <v>18633.31875</v>
      </c>
      <c r="M46" s="85">
        <v>1531.758335625</v>
      </c>
      <c r="N46" s="85">
        <f t="shared" si="3"/>
        <v>4595.275006875</v>
      </c>
      <c r="O46" s="86">
        <v>0.246616025224975</v>
      </c>
      <c r="P46" s="87">
        <v>13609.71</v>
      </c>
      <c r="Q46" s="87">
        <v>3289.94</v>
      </c>
      <c r="R46" s="41">
        <f t="shared" si="4"/>
        <v>0.24173476143136</v>
      </c>
      <c r="S46" s="95"/>
      <c r="T46" s="95"/>
      <c r="U46" s="96">
        <f t="shared" si="5"/>
        <v>13609.71</v>
      </c>
      <c r="V46" s="96">
        <f t="shared" si="6"/>
        <v>3289.94</v>
      </c>
      <c r="W46" s="41">
        <f t="shared" si="7"/>
        <v>0.912995571441078</v>
      </c>
      <c r="X46" s="41">
        <f t="shared" si="8"/>
        <v>0.912995571441078</v>
      </c>
      <c r="Y46" s="41">
        <f t="shared" si="9"/>
        <v>0.86337284517588</v>
      </c>
      <c r="Z46" s="41">
        <f t="shared" si="10"/>
        <v>0.730396457152862</v>
      </c>
      <c r="AA46" s="41">
        <f t="shared" si="11"/>
        <v>0.715939741381727</v>
      </c>
      <c r="AB46" s="104"/>
      <c r="AC46" s="105"/>
      <c r="AD46" s="106">
        <f t="shared" si="14"/>
        <v>0</v>
      </c>
      <c r="AE46" s="106">
        <f t="shared" si="13"/>
        <v>-25.9389</v>
      </c>
    </row>
    <row r="47" s="50" customFormat="1" spans="1:31">
      <c r="A47" s="73">
        <v>45</v>
      </c>
      <c r="B47" s="73">
        <v>730</v>
      </c>
      <c r="C47" s="74" t="s">
        <v>86</v>
      </c>
      <c r="D47" s="75" t="s">
        <v>51</v>
      </c>
      <c r="E47" s="73" t="s">
        <v>38</v>
      </c>
      <c r="F47" s="76">
        <v>13965.744</v>
      </c>
      <c r="G47" s="76">
        <f t="shared" si="0"/>
        <v>41897.232</v>
      </c>
      <c r="H47" s="76">
        <v>4078.24789745455</v>
      </c>
      <c r="I47" s="76">
        <f t="shared" si="1"/>
        <v>12234.7436923637</v>
      </c>
      <c r="J47" s="84">
        <v>0.292017947447307</v>
      </c>
      <c r="K47" s="85">
        <v>17457.18</v>
      </c>
      <c r="L47" s="85">
        <f t="shared" si="2"/>
        <v>52371.54</v>
      </c>
      <c r="M47" s="85">
        <v>4918.07939556818</v>
      </c>
      <c r="N47" s="85">
        <f t="shared" si="3"/>
        <v>14754.2381867045</v>
      </c>
      <c r="O47" s="86">
        <v>0.28172244288987</v>
      </c>
      <c r="P47" s="87">
        <v>38212.15</v>
      </c>
      <c r="Q47" s="87">
        <v>11189.47</v>
      </c>
      <c r="R47" s="41">
        <f t="shared" si="4"/>
        <v>0.292824926103347</v>
      </c>
      <c r="S47" s="95"/>
      <c r="T47" s="95"/>
      <c r="U47" s="96">
        <f t="shared" si="5"/>
        <v>38212.15</v>
      </c>
      <c r="V47" s="96">
        <f t="shared" si="6"/>
        <v>11189.47</v>
      </c>
      <c r="W47" s="41">
        <f t="shared" si="7"/>
        <v>0.912044738420906</v>
      </c>
      <c r="X47" s="41">
        <f t="shared" si="8"/>
        <v>0.912044738420906</v>
      </c>
      <c r="Y47" s="41">
        <f t="shared" si="9"/>
        <v>0.914565133635283</v>
      </c>
      <c r="Z47" s="41">
        <f t="shared" si="10"/>
        <v>0.729635790736725</v>
      </c>
      <c r="AA47" s="41">
        <f t="shared" si="11"/>
        <v>0.758390223771983</v>
      </c>
      <c r="AB47" s="104"/>
      <c r="AC47" s="105"/>
      <c r="AD47" s="106">
        <f t="shared" si="14"/>
        <v>0</v>
      </c>
      <c r="AE47" s="106">
        <f t="shared" si="13"/>
        <v>-73.70164</v>
      </c>
    </row>
    <row r="48" s="50" customFormat="1" spans="1:31">
      <c r="A48" s="73">
        <v>46</v>
      </c>
      <c r="B48" s="73">
        <v>573</v>
      </c>
      <c r="C48" s="74" t="s">
        <v>87</v>
      </c>
      <c r="D48" s="75" t="s">
        <v>53</v>
      </c>
      <c r="E48" s="73" t="s">
        <v>36</v>
      </c>
      <c r="F48" s="76">
        <v>7086.93236363636</v>
      </c>
      <c r="G48" s="76">
        <f t="shared" si="0"/>
        <v>21260.7970909091</v>
      </c>
      <c r="H48" s="76">
        <v>1964.64970472727</v>
      </c>
      <c r="I48" s="76">
        <f t="shared" si="1"/>
        <v>5893.94911418181</v>
      </c>
      <c r="J48" s="84">
        <v>0.277221455478826</v>
      </c>
      <c r="K48" s="85">
        <v>8858.66545454545</v>
      </c>
      <c r="L48" s="85">
        <f t="shared" si="2"/>
        <v>26575.9963636363</v>
      </c>
      <c r="M48" s="85">
        <v>2369.22901090909</v>
      </c>
      <c r="N48" s="85">
        <f t="shared" si="3"/>
        <v>7107.68703272727</v>
      </c>
      <c r="O48" s="86">
        <v>0.267447622112586</v>
      </c>
      <c r="P48" s="87">
        <v>19361.97</v>
      </c>
      <c r="Q48" s="87">
        <v>4738.85</v>
      </c>
      <c r="R48" s="41">
        <f t="shared" si="4"/>
        <v>0.244750405046594</v>
      </c>
      <c r="S48" s="95"/>
      <c r="T48" s="95"/>
      <c r="U48" s="96">
        <f t="shared" si="5"/>
        <v>19361.97</v>
      </c>
      <c r="V48" s="96">
        <f t="shared" si="6"/>
        <v>4738.85</v>
      </c>
      <c r="W48" s="41">
        <f t="shared" si="7"/>
        <v>0.910688809888459</v>
      </c>
      <c r="X48" s="41">
        <f t="shared" si="8"/>
        <v>0.910688809888459</v>
      </c>
      <c r="Y48" s="41">
        <f t="shared" si="9"/>
        <v>0.804019496638942</v>
      </c>
      <c r="Z48" s="41">
        <f t="shared" si="10"/>
        <v>0.728551047910767</v>
      </c>
      <c r="AA48" s="41">
        <f t="shared" si="11"/>
        <v>0.666721815153089</v>
      </c>
      <c r="AB48" s="104"/>
      <c r="AC48" s="105"/>
      <c r="AD48" s="106">
        <f t="shared" si="14"/>
        <v>0</v>
      </c>
      <c r="AE48" s="106">
        <f t="shared" si="13"/>
        <v>-37.9765418181816</v>
      </c>
    </row>
    <row r="49" s="50" customFormat="1" spans="1:31">
      <c r="A49" s="73">
        <v>47</v>
      </c>
      <c r="B49" s="73">
        <v>723</v>
      </c>
      <c r="C49" s="74" t="s">
        <v>88</v>
      </c>
      <c r="D49" s="75" t="s">
        <v>42</v>
      </c>
      <c r="E49" s="73" t="s">
        <v>45</v>
      </c>
      <c r="F49" s="76">
        <v>6930.47127272727</v>
      </c>
      <c r="G49" s="76">
        <f t="shared" si="0"/>
        <v>20791.4138181818</v>
      </c>
      <c r="H49" s="76">
        <v>2066.46063709091</v>
      </c>
      <c r="I49" s="76">
        <f t="shared" si="1"/>
        <v>6199.38191127273</v>
      </c>
      <c r="J49" s="84">
        <v>0.298170291134865</v>
      </c>
      <c r="K49" s="85">
        <v>8663.08909090909</v>
      </c>
      <c r="L49" s="85">
        <f t="shared" si="2"/>
        <v>25989.2672727273</v>
      </c>
      <c r="M49" s="85">
        <v>2492.00581636364</v>
      </c>
      <c r="N49" s="85">
        <f t="shared" si="3"/>
        <v>7476.01744909092</v>
      </c>
      <c r="O49" s="86">
        <v>0.287657877024341</v>
      </c>
      <c r="P49" s="87">
        <v>18830.53</v>
      </c>
      <c r="Q49" s="87">
        <v>5181.89</v>
      </c>
      <c r="R49" s="41">
        <f t="shared" si="4"/>
        <v>0.275185563019203</v>
      </c>
      <c r="S49" s="95"/>
      <c r="T49" s="95"/>
      <c r="U49" s="96">
        <f t="shared" si="5"/>
        <v>18830.53</v>
      </c>
      <c r="V49" s="96">
        <f t="shared" si="6"/>
        <v>5181.89</v>
      </c>
      <c r="W49" s="41">
        <f t="shared" si="7"/>
        <v>0.905687807701319</v>
      </c>
      <c r="X49" s="41">
        <f t="shared" si="8"/>
        <v>0.905687807701319</v>
      </c>
      <c r="Y49" s="41">
        <f t="shared" si="9"/>
        <v>0.835872039207238</v>
      </c>
      <c r="Z49" s="41">
        <f t="shared" si="10"/>
        <v>0.724550246161055</v>
      </c>
      <c r="AA49" s="41">
        <f t="shared" si="11"/>
        <v>0.693135086332646</v>
      </c>
      <c r="AB49" s="104"/>
      <c r="AC49" s="105"/>
      <c r="AD49" s="106">
        <f t="shared" si="14"/>
        <v>0</v>
      </c>
      <c r="AE49" s="106">
        <f t="shared" si="13"/>
        <v>-39.2176763636362</v>
      </c>
    </row>
    <row r="50" s="50" customFormat="1" spans="1:31">
      <c r="A50" s="73">
        <v>48</v>
      </c>
      <c r="B50" s="73">
        <v>709</v>
      </c>
      <c r="C50" s="74" t="s">
        <v>89</v>
      </c>
      <c r="D50" s="75" t="s">
        <v>51</v>
      </c>
      <c r="E50" s="73" t="s">
        <v>38</v>
      </c>
      <c r="F50" s="76">
        <v>13154.6562727273</v>
      </c>
      <c r="G50" s="76">
        <f t="shared" si="0"/>
        <v>39463.9688181819</v>
      </c>
      <c r="H50" s="76">
        <v>3572.48387127273</v>
      </c>
      <c r="I50" s="76">
        <f t="shared" si="1"/>
        <v>10717.4516138182</v>
      </c>
      <c r="J50" s="84">
        <v>0.271575615295957</v>
      </c>
      <c r="K50" s="85">
        <v>16443.3203409091</v>
      </c>
      <c r="L50" s="85">
        <f t="shared" si="2"/>
        <v>49329.9610227273</v>
      </c>
      <c r="M50" s="85">
        <v>4308.16364284091</v>
      </c>
      <c r="N50" s="85">
        <f t="shared" si="3"/>
        <v>12924.4909285227</v>
      </c>
      <c r="O50" s="86">
        <v>0.262000833987446</v>
      </c>
      <c r="P50" s="87">
        <v>35600.88</v>
      </c>
      <c r="Q50" s="87">
        <v>9412.2</v>
      </c>
      <c r="R50" s="41">
        <f t="shared" si="4"/>
        <v>0.264381105186164</v>
      </c>
      <c r="S50" s="95"/>
      <c r="T50" s="95"/>
      <c r="U50" s="96">
        <f t="shared" si="5"/>
        <v>35600.88</v>
      </c>
      <c r="V50" s="96">
        <f t="shared" si="6"/>
        <v>9412.2</v>
      </c>
      <c r="W50" s="41">
        <f t="shared" si="7"/>
        <v>0.902110990509346</v>
      </c>
      <c r="X50" s="41">
        <f t="shared" si="8"/>
        <v>0.902110990509346</v>
      </c>
      <c r="Y50" s="41">
        <f t="shared" si="9"/>
        <v>0.878212502295293</v>
      </c>
      <c r="Z50" s="41">
        <f t="shared" si="10"/>
        <v>0.721688792407477</v>
      </c>
      <c r="AA50" s="41">
        <f t="shared" si="11"/>
        <v>0.728245317517958</v>
      </c>
      <c r="AB50" s="104"/>
      <c r="AC50" s="105"/>
      <c r="AD50" s="106">
        <f t="shared" si="14"/>
        <v>0</v>
      </c>
      <c r="AE50" s="106">
        <f t="shared" si="13"/>
        <v>-77.2617763636381</v>
      </c>
    </row>
    <row r="51" s="50" customFormat="1" spans="1:31">
      <c r="A51" s="73">
        <v>49</v>
      </c>
      <c r="B51" s="73">
        <v>377</v>
      </c>
      <c r="C51" s="74" t="s">
        <v>90</v>
      </c>
      <c r="D51" s="75" t="s">
        <v>53</v>
      </c>
      <c r="E51" s="73" t="s">
        <v>38</v>
      </c>
      <c r="F51" s="76">
        <v>10016.4158181818</v>
      </c>
      <c r="G51" s="76">
        <f t="shared" si="0"/>
        <v>30049.2474545454</v>
      </c>
      <c r="H51" s="76">
        <v>3183.77047418182</v>
      </c>
      <c r="I51" s="76">
        <f t="shared" si="1"/>
        <v>9551.31142254546</v>
      </c>
      <c r="J51" s="84">
        <v>0.31785526199927</v>
      </c>
      <c r="K51" s="85">
        <v>12520.5197727273</v>
      </c>
      <c r="L51" s="85">
        <f t="shared" si="2"/>
        <v>37561.5593181819</v>
      </c>
      <c r="M51" s="85">
        <v>3839.40269522727</v>
      </c>
      <c r="N51" s="85">
        <f t="shared" si="3"/>
        <v>11518.2080856818</v>
      </c>
      <c r="O51" s="86">
        <v>0.306648826480065</v>
      </c>
      <c r="P51" s="87">
        <v>28455.82</v>
      </c>
      <c r="Q51" s="87">
        <v>7256.46</v>
      </c>
      <c r="R51" s="41">
        <f t="shared" si="4"/>
        <v>0.255007938622046</v>
      </c>
      <c r="S51" s="95"/>
      <c r="T51" s="95"/>
      <c r="U51" s="96">
        <f t="shared" si="5"/>
        <v>28455.82</v>
      </c>
      <c r="V51" s="96">
        <f t="shared" si="6"/>
        <v>7256.46</v>
      </c>
      <c r="W51" s="41">
        <f t="shared" si="7"/>
        <v>0.946972800002538</v>
      </c>
      <c r="X51" s="41">
        <f t="shared" si="8"/>
        <v>0.946972800002538</v>
      </c>
      <c r="Y51" s="41">
        <f t="shared" si="9"/>
        <v>0.759734415409327</v>
      </c>
      <c r="Z51" s="41">
        <f t="shared" si="10"/>
        <v>0.757578240002028</v>
      </c>
      <c r="AA51" s="41">
        <f t="shared" si="11"/>
        <v>0.629999036831124</v>
      </c>
      <c r="AB51" s="104"/>
      <c r="AC51" s="105"/>
      <c r="AD51" s="106">
        <f t="shared" si="14"/>
        <v>0</v>
      </c>
      <c r="AE51" s="106">
        <f t="shared" si="13"/>
        <v>-31.8685490909081</v>
      </c>
    </row>
    <row r="52" s="50" customFormat="1" spans="1:31">
      <c r="A52" s="73">
        <v>50</v>
      </c>
      <c r="B52" s="73">
        <v>750</v>
      </c>
      <c r="C52" s="74" t="s">
        <v>91</v>
      </c>
      <c r="D52" s="75" t="s">
        <v>53</v>
      </c>
      <c r="E52" s="73" t="s">
        <v>38</v>
      </c>
      <c r="F52" s="76">
        <v>25786.9999090909</v>
      </c>
      <c r="G52" s="76">
        <f t="shared" si="0"/>
        <v>77360.9997272727</v>
      </c>
      <c r="H52" s="76">
        <v>8125.775892</v>
      </c>
      <c r="I52" s="76">
        <f t="shared" si="1"/>
        <v>24377.327676</v>
      </c>
      <c r="J52" s="84">
        <v>0.315111332091615</v>
      </c>
      <c r="K52" s="85">
        <v>30944.3998909091</v>
      </c>
      <c r="L52" s="85">
        <f t="shared" si="2"/>
        <v>92833.1996727273</v>
      </c>
      <c r="M52" s="85">
        <v>9407.1482442</v>
      </c>
      <c r="N52" s="85">
        <f t="shared" si="3"/>
        <v>28221.4447326</v>
      </c>
      <c r="O52" s="86">
        <v>0.304001637690949</v>
      </c>
      <c r="P52" s="87">
        <v>69326.71</v>
      </c>
      <c r="Q52" s="87">
        <v>20547.89</v>
      </c>
      <c r="R52" s="41">
        <f t="shared" si="4"/>
        <v>0.296392112073398</v>
      </c>
      <c r="S52" s="95"/>
      <c r="T52" s="95"/>
      <c r="U52" s="96">
        <f t="shared" si="5"/>
        <v>69326.71</v>
      </c>
      <c r="V52" s="96">
        <f t="shared" si="6"/>
        <v>20547.89</v>
      </c>
      <c r="W52" s="41">
        <f t="shared" si="7"/>
        <v>0.896145476976814</v>
      </c>
      <c r="X52" s="41">
        <f t="shared" si="8"/>
        <v>0.896145476976814</v>
      </c>
      <c r="Y52" s="41">
        <f t="shared" si="9"/>
        <v>0.84290986580247</v>
      </c>
      <c r="Z52" s="41">
        <f t="shared" si="10"/>
        <v>0.746787897480678</v>
      </c>
      <c r="AA52" s="41">
        <f t="shared" si="11"/>
        <v>0.728094900693164</v>
      </c>
      <c r="AB52" s="104"/>
      <c r="AC52" s="105"/>
      <c r="AD52" s="106">
        <f t="shared" si="14"/>
        <v>0</v>
      </c>
      <c r="AE52" s="106">
        <f>(P52-G52)*0.04</f>
        <v>-321.371589090908</v>
      </c>
    </row>
    <row r="53" s="50" customFormat="1" spans="1:31">
      <c r="A53" s="73">
        <v>51</v>
      </c>
      <c r="B53" s="40">
        <v>571</v>
      </c>
      <c r="C53" s="74" t="s">
        <v>92</v>
      </c>
      <c r="D53" s="74" t="s">
        <v>93</v>
      </c>
      <c r="E53" s="73" t="s">
        <v>38</v>
      </c>
      <c r="F53" s="76">
        <v>20216.0636363636</v>
      </c>
      <c r="G53" s="76">
        <f t="shared" si="0"/>
        <v>60648.1909090908</v>
      </c>
      <c r="H53" s="76">
        <v>4803.21640145455</v>
      </c>
      <c r="I53" s="76">
        <f t="shared" si="1"/>
        <v>14409.6492043636</v>
      </c>
      <c r="J53" s="84">
        <v>0.237594048369276</v>
      </c>
      <c r="K53" s="85">
        <v>25270.0795454545</v>
      </c>
      <c r="L53" s="85">
        <f t="shared" si="2"/>
        <v>75810.2386363635</v>
      </c>
      <c r="M53" s="85">
        <v>5792.34029181818</v>
      </c>
      <c r="N53" s="85">
        <f t="shared" si="3"/>
        <v>17377.0208754545</v>
      </c>
      <c r="O53" s="86">
        <v>0.229217335125488</v>
      </c>
      <c r="P53" s="87">
        <v>61228.23</v>
      </c>
      <c r="Q53" s="87">
        <v>13592.71</v>
      </c>
      <c r="R53" s="41">
        <f t="shared" si="4"/>
        <v>0.22200070131049</v>
      </c>
      <c r="S53" s="95">
        <v>7056</v>
      </c>
      <c r="T53" s="95">
        <v>1806</v>
      </c>
      <c r="U53" s="96">
        <f t="shared" si="5"/>
        <v>54172.23</v>
      </c>
      <c r="V53" s="96">
        <f t="shared" si="6"/>
        <v>11786.71</v>
      </c>
      <c r="W53" s="97">
        <f t="shared" si="7"/>
        <v>1.00956399658777</v>
      </c>
      <c r="X53" s="41">
        <f t="shared" si="8"/>
        <v>0.893220872510476</v>
      </c>
      <c r="Y53" s="41">
        <f t="shared" si="9"/>
        <v>0.817973417175947</v>
      </c>
      <c r="Z53" s="41">
        <f t="shared" si="10"/>
        <v>0.714576698008381</v>
      </c>
      <c r="AA53" s="41">
        <f t="shared" si="11"/>
        <v>0.678292906734607</v>
      </c>
      <c r="AB53" s="104"/>
      <c r="AC53" s="105"/>
      <c r="AD53" s="106">
        <f t="shared" si="14"/>
        <v>0</v>
      </c>
      <c r="AE53" s="107">
        <v>0</v>
      </c>
    </row>
    <row r="54" s="50" customFormat="1" spans="1:31">
      <c r="A54" s="73">
        <v>52</v>
      </c>
      <c r="B54" s="73">
        <v>103639</v>
      </c>
      <c r="C54" s="74" t="s">
        <v>94</v>
      </c>
      <c r="D54" s="75" t="s">
        <v>53</v>
      </c>
      <c r="E54" s="73" t="s">
        <v>36</v>
      </c>
      <c r="F54" s="76">
        <v>9002.15495454545</v>
      </c>
      <c r="G54" s="76">
        <f t="shared" si="0"/>
        <v>27006.4648636364</v>
      </c>
      <c r="H54" s="76">
        <v>2662.92757309091</v>
      </c>
      <c r="I54" s="76">
        <f t="shared" si="1"/>
        <v>7988.78271927273</v>
      </c>
      <c r="J54" s="84">
        <v>0.295810012884339</v>
      </c>
      <c r="K54" s="85">
        <v>11252.6936931818</v>
      </c>
      <c r="L54" s="85">
        <f t="shared" si="2"/>
        <v>33758.0810795454</v>
      </c>
      <c r="M54" s="85">
        <v>3211.30288261364</v>
      </c>
      <c r="N54" s="85">
        <f t="shared" si="3"/>
        <v>9633.90864784092</v>
      </c>
      <c r="O54" s="86">
        <v>0.285380813712135</v>
      </c>
      <c r="P54" s="87">
        <v>23833.83</v>
      </c>
      <c r="Q54" s="87">
        <v>7406.43</v>
      </c>
      <c r="R54" s="41">
        <f t="shared" si="4"/>
        <v>0.310752824871202</v>
      </c>
      <c r="S54" s="95"/>
      <c r="T54" s="95"/>
      <c r="U54" s="96">
        <f t="shared" si="5"/>
        <v>23833.83</v>
      </c>
      <c r="V54" s="96">
        <f t="shared" si="6"/>
        <v>7406.43</v>
      </c>
      <c r="W54" s="41">
        <f t="shared" si="7"/>
        <v>0.882523133640189</v>
      </c>
      <c r="X54" s="41">
        <f t="shared" si="8"/>
        <v>0.882523133640189</v>
      </c>
      <c r="Y54" s="41">
        <f t="shared" si="9"/>
        <v>0.927103697805197</v>
      </c>
      <c r="Z54" s="41">
        <f t="shared" si="10"/>
        <v>0.706018506912152</v>
      </c>
      <c r="AA54" s="41">
        <f t="shared" si="11"/>
        <v>0.768787651070355</v>
      </c>
      <c r="AB54" s="104"/>
      <c r="AC54" s="105"/>
      <c r="AD54" s="106">
        <f t="shared" si="14"/>
        <v>0</v>
      </c>
      <c r="AE54" s="106">
        <f t="shared" ref="AE53:AE90" si="15">(P54-G54)*0.04</f>
        <v>-126.905394545456</v>
      </c>
    </row>
    <row r="55" s="50" customFormat="1" spans="1:31">
      <c r="A55" s="73">
        <v>53</v>
      </c>
      <c r="B55" s="73">
        <v>515</v>
      </c>
      <c r="C55" s="74" t="s">
        <v>95</v>
      </c>
      <c r="D55" s="75" t="s">
        <v>42</v>
      </c>
      <c r="E55" s="73" t="s">
        <v>38</v>
      </c>
      <c r="F55" s="76">
        <v>9970.43727272727</v>
      </c>
      <c r="G55" s="76">
        <f t="shared" si="0"/>
        <v>29911.3118181818</v>
      </c>
      <c r="H55" s="76">
        <v>2959.76201890909</v>
      </c>
      <c r="I55" s="76">
        <f t="shared" si="1"/>
        <v>8879.28605672727</v>
      </c>
      <c r="J55" s="84">
        <v>0.296853782632493</v>
      </c>
      <c r="K55" s="85">
        <v>12463.0465909091</v>
      </c>
      <c r="L55" s="85">
        <f t="shared" si="2"/>
        <v>37389.1397727273</v>
      </c>
      <c r="M55" s="85">
        <v>3569.26429363636</v>
      </c>
      <c r="N55" s="85">
        <f t="shared" si="3"/>
        <v>10707.7928809091</v>
      </c>
      <c r="O55" s="86">
        <v>0.286387783885835</v>
      </c>
      <c r="P55" s="87">
        <v>26392.46</v>
      </c>
      <c r="Q55" s="87">
        <v>5539.55</v>
      </c>
      <c r="R55" s="41">
        <f t="shared" si="4"/>
        <v>0.209891385645749</v>
      </c>
      <c r="S55" s="95"/>
      <c r="T55" s="95"/>
      <c r="U55" s="96">
        <f t="shared" si="5"/>
        <v>26392.46</v>
      </c>
      <c r="V55" s="96">
        <f t="shared" si="6"/>
        <v>5539.55</v>
      </c>
      <c r="W55" s="41">
        <f t="shared" si="7"/>
        <v>0.882357155059884</v>
      </c>
      <c r="X55" s="41">
        <f t="shared" si="8"/>
        <v>0.882357155059884</v>
      </c>
      <c r="Y55" s="41">
        <f t="shared" si="9"/>
        <v>0.623873357002958</v>
      </c>
      <c r="Z55" s="41">
        <f t="shared" si="10"/>
        <v>0.705885724047907</v>
      </c>
      <c r="AA55" s="41">
        <f t="shared" si="11"/>
        <v>0.517338172451623</v>
      </c>
      <c r="AB55" s="104"/>
      <c r="AC55" s="105"/>
      <c r="AD55" s="106">
        <f t="shared" si="14"/>
        <v>0</v>
      </c>
      <c r="AE55" s="106">
        <f t="shared" si="15"/>
        <v>-140.754072727272</v>
      </c>
    </row>
    <row r="56" s="50" customFormat="1" spans="1:31">
      <c r="A56" s="73">
        <v>54</v>
      </c>
      <c r="B56" s="73">
        <v>387</v>
      </c>
      <c r="C56" s="74" t="s">
        <v>96</v>
      </c>
      <c r="D56" s="75" t="s">
        <v>53</v>
      </c>
      <c r="E56" s="73" t="s">
        <v>38</v>
      </c>
      <c r="F56" s="76">
        <v>12893.8315909091</v>
      </c>
      <c r="G56" s="76">
        <f t="shared" si="0"/>
        <v>38681.4947727273</v>
      </c>
      <c r="H56" s="76">
        <v>3220.72111636364</v>
      </c>
      <c r="I56" s="76">
        <f t="shared" si="1"/>
        <v>9662.16334909092</v>
      </c>
      <c r="J56" s="84">
        <v>0.249787744911639</v>
      </c>
      <c r="K56" s="85">
        <v>16117.2894886364</v>
      </c>
      <c r="L56" s="85">
        <f t="shared" si="2"/>
        <v>48351.8684659092</v>
      </c>
      <c r="M56" s="85">
        <v>3883.96256420455</v>
      </c>
      <c r="N56" s="85">
        <f t="shared" si="3"/>
        <v>11651.8876926136</v>
      </c>
      <c r="O56" s="86">
        <v>0.240981125700011</v>
      </c>
      <c r="P56" s="87">
        <v>33885.23</v>
      </c>
      <c r="Q56" s="87">
        <v>7541.46</v>
      </c>
      <c r="R56" s="41">
        <f t="shared" si="4"/>
        <v>0.222558914311634</v>
      </c>
      <c r="S56" s="95"/>
      <c r="T56" s="95"/>
      <c r="U56" s="96">
        <f t="shared" si="5"/>
        <v>33885.23</v>
      </c>
      <c r="V56" s="96">
        <f t="shared" si="6"/>
        <v>7541.46</v>
      </c>
      <c r="W56" s="41">
        <f t="shared" si="7"/>
        <v>0.876006219487957</v>
      </c>
      <c r="X56" s="41">
        <f t="shared" si="8"/>
        <v>0.876006219487957</v>
      </c>
      <c r="Y56" s="41">
        <f t="shared" si="9"/>
        <v>0.780514645377999</v>
      </c>
      <c r="Z56" s="41">
        <f t="shared" si="10"/>
        <v>0.700804975590364</v>
      </c>
      <c r="AA56" s="41">
        <f t="shared" si="11"/>
        <v>0.647230749124082</v>
      </c>
      <c r="AB56" s="104"/>
      <c r="AC56" s="105"/>
      <c r="AD56" s="106">
        <f t="shared" si="14"/>
        <v>0</v>
      </c>
      <c r="AE56" s="106">
        <f t="shared" si="15"/>
        <v>-191.850590909092</v>
      </c>
    </row>
    <row r="57" s="50" customFormat="1" spans="1:31">
      <c r="A57" s="73">
        <v>55</v>
      </c>
      <c r="B57" s="73">
        <v>591</v>
      </c>
      <c r="C57" s="74" t="s">
        <v>97</v>
      </c>
      <c r="D57" s="75" t="s">
        <v>59</v>
      </c>
      <c r="E57" s="73" t="s">
        <v>36</v>
      </c>
      <c r="F57" s="76">
        <v>6713.22327272727</v>
      </c>
      <c r="G57" s="76">
        <f t="shared" si="0"/>
        <v>20139.6698181818</v>
      </c>
      <c r="H57" s="76">
        <v>2122.788096</v>
      </c>
      <c r="I57" s="76">
        <f t="shared" si="1"/>
        <v>6368.364288</v>
      </c>
      <c r="J57" s="84">
        <v>0.316209964984169</v>
      </c>
      <c r="K57" s="85">
        <v>8391.52909090909</v>
      </c>
      <c r="L57" s="85">
        <f t="shared" si="2"/>
        <v>25174.5872727273</v>
      </c>
      <c r="M57" s="85">
        <v>2559.93276</v>
      </c>
      <c r="N57" s="85">
        <f t="shared" si="3"/>
        <v>7679.79828</v>
      </c>
      <c r="O57" s="86">
        <v>0.305061536731522</v>
      </c>
      <c r="P57" s="87">
        <v>17506.08</v>
      </c>
      <c r="Q57" s="87">
        <v>4391.3</v>
      </c>
      <c r="R57" s="41">
        <f t="shared" si="4"/>
        <v>0.250844278102236</v>
      </c>
      <c r="S57" s="95"/>
      <c r="T57" s="95"/>
      <c r="U57" s="96">
        <f t="shared" si="5"/>
        <v>17506.08</v>
      </c>
      <c r="V57" s="96">
        <f t="shared" si="6"/>
        <v>4391.3</v>
      </c>
      <c r="W57" s="41">
        <f t="shared" si="7"/>
        <v>0.8692337142586</v>
      </c>
      <c r="X57" s="41">
        <f t="shared" si="8"/>
        <v>0.8692337142586</v>
      </c>
      <c r="Y57" s="41">
        <f t="shared" si="9"/>
        <v>0.689549121471363</v>
      </c>
      <c r="Z57" s="41">
        <f t="shared" si="10"/>
        <v>0.69538697140688</v>
      </c>
      <c r="AA57" s="41">
        <f t="shared" si="11"/>
        <v>0.571798872821436</v>
      </c>
      <c r="AB57" s="104"/>
      <c r="AC57" s="105"/>
      <c r="AD57" s="106">
        <f t="shared" si="14"/>
        <v>0</v>
      </c>
      <c r="AE57" s="106">
        <f t="shared" si="15"/>
        <v>-105.343592727272</v>
      </c>
    </row>
    <row r="58" s="50" customFormat="1" spans="1:31">
      <c r="A58" s="73">
        <v>56</v>
      </c>
      <c r="B58" s="73">
        <v>741</v>
      </c>
      <c r="C58" s="74" t="s">
        <v>98</v>
      </c>
      <c r="D58" s="75" t="s">
        <v>51</v>
      </c>
      <c r="E58" s="73" t="s">
        <v>45</v>
      </c>
      <c r="F58" s="76">
        <v>4852.32545454545</v>
      </c>
      <c r="G58" s="76">
        <f t="shared" si="0"/>
        <v>14556.9763636363</v>
      </c>
      <c r="H58" s="76">
        <v>1113.37276581818</v>
      </c>
      <c r="I58" s="76">
        <f t="shared" si="1"/>
        <v>3340.11829745454</v>
      </c>
      <c r="J58" s="84">
        <v>0.229451378776587</v>
      </c>
      <c r="K58" s="85">
        <v>6065.40681818182</v>
      </c>
      <c r="L58" s="85">
        <f t="shared" si="2"/>
        <v>18196.2204545455</v>
      </c>
      <c r="M58" s="85">
        <v>1342.64904852273</v>
      </c>
      <c r="N58" s="85">
        <f t="shared" si="3"/>
        <v>4027.94714556819</v>
      </c>
      <c r="O58" s="86">
        <v>0.22136174683254</v>
      </c>
      <c r="P58" s="87">
        <v>12562.97</v>
      </c>
      <c r="Q58" s="87">
        <v>1858.64</v>
      </c>
      <c r="R58" s="41">
        <f t="shared" si="4"/>
        <v>0.147945907695394</v>
      </c>
      <c r="S58" s="95"/>
      <c r="T58" s="95"/>
      <c r="U58" s="96">
        <f t="shared" si="5"/>
        <v>12562.97</v>
      </c>
      <c r="V58" s="96">
        <f t="shared" si="6"/>
        <v>1858.64</v>
      </c>
      <c r="W58" s="41">
        <f t="shared" si="7"/>
        <v>0.863020567333102</v>
      </c>
      <c r="X58" s="41">
        <f t="shared" si="8"/>
        <v>0.863020567333102</v>
      </c>
      <c r="Y58" s="41">
        <f t="shared" si="9"/>
        <v>0.55645933301717</v>
      </c>
      <c r="Z58" s="41">
        <f t="shared" si="10"/>
        <v>0.690416453866481</v>
      </c>
      <c r="AA58" s="41">
        <f t="shared" si="11"/>
        <v>0.461436044920549</v>
      </c>
      <c r="AB58" s="104"/>
      <c r="AC58" s="105"/>
      <c r="AD58" s="106">
        <f t="shared" si="14"/>
        <v>0</v>
      </c>
      <c r="AE58" s="106">
        <f t="shared" si="15"/>
        <v>-79.760254545452</v>
      </c>
    </row>
    <row r="59" s="50" customFormat="1" spans="1:31">
      <c r="A59" s="73">
        <v>57</v>
      </c>
      <c r="B59" s="73">
        <v>545</v>
      </c>
      <c r="C59" s="74" t="s">
        <v>99</v>
      </c>
      <c r="D59" s="75" t="s">
        <v>53</v>
      </c>
      <c r="E59" s="73" t="s">
        <v>45</v>
      </c>
      <c r="F59" s="76">
        <v>4632.89409090909</v>
      </c>
      <c r="G59" s="76">
        <f t="shared" si="0"/>
        <v>13898.6822727273</v>
      </c>
      <c r="H59" s="76">
        <v>1463.15179636364</v>
      </c>
      <c r="I59" s="76">
        <f t="shared" si="1"/>
        <v>4389.45538909092</v>
      </c>
      <c r="J59" s="84">
        <v>0.315818097209412</v>
      </c>
      <c r="K59" s="85">
        <v>5791.11761363636</v>
      </c>
      <c r="L59" s="85">
        <f t="shared" si="2"/>
        <v>17373.3528409091</v>
      </c>
      <c r="M59" s="85">
        <v>1764.45789545455</v>
      </c>
      <c r="N59" s="85">
        <f t="shared" si="3"/>
        <v>5293.37368636365</v>
      </c>
      <c r="O59" s="86">
        <v>0.304683484807798</v>
      </c>
      <c r="P59" s="87">
        <v>11944.27</v>
      </c>
      <c r="Q59" s="87">
        <v>2699.57</v>
      </c>
      <c r="R59" s="41">
        <f t="shared" si="4"/>
        <v>0.226013812480796</v>
      </c>
      <c r="S59" s="95"/>
      <c r="T59" s="95"/>
      <c r="U59" s="96">
        <f t="shared" si="5"/>
        <v>11944.27</v>
      </c>
      <c r="V59" s="96">
        <f t="shared" si="6"/>
        <v>2699.57</v>
      </c>
      <c r="W59" s="41">
        <f t="shared" si="7"/>
        <v>0.859381469812982</v>
      </c>
      <c r="X59" s="41">
        <f t="shared" si="8"/>
        <v>0.859381469812982</v>
      </c>
      <c r="Y59" s="41">
        <f t="shared" si="9"/>
        <v>0.615012515381571</v>
      </c>
      <c r="Z59" s="41">
        <f t="shared" si="10"/>
        <v>0.687505175850386</v>
      </c>
      <c r="AA59" s="41">
        <f t="shared" si="11"/>
        <v>0.509990444648639</v>
      </c>
      <c r="AB59" s="104"/>
      <c r="AC59" s="105"/>
      <c r="AD59" s="106">
        <f t="shared" si="14"/>
        <v>0</v>
      </c>
      <c r="AE59" s="106">
        <f t="shared" si="15"/>
        <v>-78.176490909092</v>
      </c>
    </row>
    <row r="60" s="50" customFormat="1" spans="1:31">
      <c r="A60" s="73">
        <v>58</v>
      </c>
      <c r="B60" s="73">
        <v>102479</v>
      </c>
      <c r="C60" s="74" t="s">
        <v>100</v>
      </c>
      <c r="D60" s="75" t="s">
        <v>42</v>
      </c>
      <c r="E60" s="73" t="s">
        <v>36</v>
      </c>
      <c r="F60" s="76">
        <v>7861.03127272727</v>
      </c>
      <c r="G60" s="76">
        <f t="shared" si="0"/>
        <v>23583.0938181818</v>
      </c>
      <c r="H60" s="76">
        <v>2241.91536872727</v>
      </c>
      <c r="I60" s="76">
        <f t="shared" si="1"/>
        <v>6725.74610618181</v>
      </c>
      <c r="J60" s="84">
        <v>0.285193544071664</v>
      </c>
      <c r="K60" s="85">
        <v>9826.28909090909</v>
      </c>
      <c r="L60" s="85">
        <f t="shared" si="2"/>
        <v>29478.8672727273</v>
      </c>
      <c r="M60" s="85">
        <v>2703.59185090909</v>
      </c>
      <c r="N60" s="85">
        <f t="shared" si="3"/>
        <v>8110.77555272727</v>
      </c>
      <c r="O60" s="86">
        <v>0.275138643479394</v>
      </c>
      <c r="P60" s="87">
        <v>20230.59</v>
      </c>
      <c r="Q60" s="87">
        <v>6000.8</v>
      </c>
      <c r="R60" s="41">
        <f t="shared" si="4"/>
        <v>0.296620118345535</v>
      </c>
      <c r="S60" s="95"/>
      <c r="T60" s="95"/>
      <c r="U60" s="96">
        <f t="shared" si="5"/>
        <v>20230.59</v>
      </c>
      <c r="V60" s="96">
        <f t="shared" si="6"/>
        <v>6000.8</v>
      </c>
      <c r="W60" s="41">
        <f t="shared" si="7"/>
        <v>0.857842917302176</v>
      </c>
      <c r="X60" s="41">
        <f t="shared" si="8"/>
        <v>0.857842917302176</v>
      </c>
      <c r="Y60" s="41">
        <f t="shared" si="9"/>
        <v>0.892213280915333</v>
      </c>
      <c r="Z60" s="41">
        <f t="shared" si="10"/>
        <v>0.686274333841741</v>
      </c>
      <c r="AA60" s="41">
        <f t="shared" si="11"/>
        <v>0.739855265503212</v>
      </c>
      <c r="AB60" s="104"/>
      <c r="AC60" s="105"/>
      <c r="AD60" s="106">
        <f t="shared" si="14"/>
        <v>0</v>
      </c>
      <c r="AE60" s="107">
        <f>(P60-G60)*0.04*50%</f>
        <v>-67.050076363636</v>
      </c>
    </row>
    <row r="61" s="50" customFormat="1" spans="1:31">
      <c r="A61" s="73">
        <v>59</v>
      </c>
      <c r="B61" s="73">
        <v>718</v>
      </c>
      <c r="C61" s="74" t="s">
        <v>101</v>
      </c>
      <c r="D61" s="75" t="s">
        <v>42</v>
      </c>
      <c r="E61" s="73" t="s">
        <v>45</v>
      </c>
      <c r="F61" s="76">
        <v>4382.26927272727</v>
      </c>
      <c r="G61" s="76">
        <f t="shared" si="0"/>
        <v>13146.8078181818</v>
      </c>
      <c r="H61" s="76">
        <v>1050.29325818182</v>
      </c>
      <c r="I61" s="76">
        <f t="shared" si="1"/>
        <v>3150.87977454546</v>
      </c>
      <c r="J61" s="84">
        <v>0.239668809198522</v>
      </c>
      <c r="K61" s="85">
        <v>5477.83659090909</v>
      </c>
      <c r="L61" s="85">
        <f t="shared" si="2"/>
        <v>16433.5097727273</v>
      </c>
      <c r="M61" s="85">
        <v>1266.57961022727</v>
      </c>
      <c r="N61" s="85">
        <f t="shared" si="3"/>
        <v>3799.73883068181</v>
      </c>
      <c r="O61" s="86">
        <v>0.231218947335753</v>
      </c>
      <c r="P61" s="87">
        <v>10991.1</v>
      </c>
      <c r="Q61" s="87">
        <v>3140.15</v>
      </c>
      <c r="R61" s="41">
        <f t="shared" si="4"/>
        <v>0.285699338555741</v>
      </c>
      <c r="S61" s="95"/>
      <c r="T61" s="95"/>
      <c r="U61" s="96">
        <f t="shared" si="5"/>
        <v>10991.1</v>
      </c>
      <c r="V61" s="96">
        <f t="shared" si="6"/>
        <v>3140.15</v>
      </c>
      <c r="W61" s="41">
        <f t="shared" si="7"/>
        <v>0.836028042092431</v>
      </c>
      <c r="X61" s="41">
        <f t="shared" si="8"/>
        <v>0.836028042092431</v>
      </c>
      <c r="Y61" s="41">
        <f t="shared" si="9"/>
        <v>0.996594673452113</v>
      </c>
      <c r="Z61" s="41">
        <f t="shared" si="10"/>
        <v>0.668822433673944</v>
      </c>
      <c r="AA61" s="41">
        <f t="shared" si="11"/>
        <v>0.826412061440692</v>
      </c>
      <c r="AB61" s="104"/>
      <c r="AC61" s="105"/>
      <c r="AD61" s="106">
        <f t="shared" si="14"/>
        <v>0</v>
      </c>
      <c r="AE61" s="106">
        <f t="shared" si="15"/>
        <v>-86.228312727272</v>
      </c>
    </row>
    <row r="62" s="50" customFormat="1" spans="1:31">
      <c r="A62" s="73">
        <v>60</v>
      </c>
      <c r="B62" s="73">
        <v>578</v>
      </c>
      <c r="C62" s="74" t="s">
        <v>102</v>
      </c>
      <c r="D62" s="75" t="s">
        <v>42</v>
      </c>
      <c r="E62" s="73" t="s">
        <v>38</v>
      </c>
      <c r="F62" s="76">
        <v>12084.4084090909</v>
      </c>
      <c r="G62" s="76">
        <f t="shared" si="0"/>
        <v>36253.2252272727</v>
      </c>
      <c r="H62" s="76">
        <v>3874.12982509091</v>
      </c>
      <c r="I62" s="76">
        <f t="shared" si="1"/>
        <v>11622.3894752727</v>
      </c>
      <c r="J62" s="84">
        <v>0.320589117310572</v>
      </c>
      <c r="K62" s="85">
        <v>15105.5105113636</v>
      </c>
      <c r="L62" s="85">
        <f t="shared" si="2"/>
        <v>45316.5315340908</v>
      </c>
      <c r="M62" s="85">
        <v>4671.92739323864</v>
      </c>
      <c r="N62" s="85">
        <f t="shared" si="3"/>
        <v>14015.7821797159</v>
      </c>
      <c r="O62" s="86">
        <v>0.30928629586693</v>
      </c>
      <c r="P62" s="87">
        <v>30300.7</v>
      </c>
      <c r="Q62" s="87">
        <v>9186.67</v>
      </c>
      <c r="R62" s="41">
        <f t="shared" si="4"/>
        <v>0.303183424805368</v>
      </c>
      <c r="S62" s="95"/>
      <c r="T62" s="95"/>
      <c r="U62" s="96">
        <f t="shared" si="5"/>
        <v>30300.7</v>
      </c>
      <c r="V62" s="96">
        <f t="shared" si="6"/>
        <v>9186.67</v>
      </c>
      <c r="W62" s="41">
        <f t="shared" si="7"/>
        <v>0.835807016066678</v>
      </c>
      <c r="X62" s="41">
        <f t="shared" si="8"/>
        <v>0.835807016066678</v>
      </c>
      <c r="Y62" s="41">
        <f t="shared" si="9"/>
        <v>0.790428682461997</v>
      </c>
      <c r="Z62" s="41">
        <f t="shared" si="10"/>
        <v>0.668645612853343</v>
      </c>
      <c r="AA62" s="41">
        <f t="shared" si="11"/>
        <v>0.655451824393735</v>
      </c>
      <c r="AB62" s="104"/>
      <c r="AC62" s="105"/>
      <c r="AD62" s="106">
        <f t="shared" si="14"/>
        <v>0</v>
      </c>
      <c r="AE62" s="106">
        <f t="shared" si="15"/>
        <v>-238.101009090908</v>
      </c>
    </row>
    <row r="63" s="50" customFormat="1" spans="1:31">
      <c r="A63" s="73">
        <v>61</v>
      </c>
      <c r="B63" s="73">
        <v>371</v>
      </c>
      <c r="C63" s="74" t="s">
        <v>103</v>
      </c>
      <c r="D63" s="75" t="s">
        <v>59</v>
      </c>
      <c r="E63" s="73" t="s">
        <v>45</v>
      </c>
      <c r="F63" s="76">
        <v>5339.1195</v>
      </c>
      <c r="G63" s="76">
        <f t="shared" si="0"/>
        <v>16017.3585</v>
      </c>
      <c r="H63" s="76">
        <v>1603.815876</v>
      </c>
      <c r="I63" s="76">
        <f t="shared" si="1"/>
        <v>4811.447628</v>
      </c>
      <c r="J63" s="84">
        <v>0.30038958221482</v>
      </c>
      <c r="K63" s="85">
        <v>6673.899375</v>
      </c>
      <c r="L63" s="85">
        <f t="shared" si="2"/>
        <v>20021.698125</v>
      </c>
      <c r="M63" s="85">
        <v>1934.088856875</v>
      </c>
      <c r="N63" s="85">
        <f t="shared" si="3"/>
        <v>5802.266570625</v>
      </c>
      <c r="O63" s="86">
        <v>0.289798923867503</v>
      </c>
      <c r="P63" s="87">
        <v>13308.9</v>
      </c>
      <c r="Q63" s="87">
        <v>3482.15</v>
      </c>
      <c r="R63" s="41">
        <f t="shared" si="4"/>
        <v>0.261640706594835</v>
      </c>
      <c r="S63" s="95"/>
      <c r="T63" s="95"/>
      <c r="U63" s="96">
        <f t="shared" si="5"/>
        <v>13308.9</v>
      </c>
      <c r="V63" s="96">
        <f t="shared" si="6"/>
        <v>3482.15</v>
      </c>
      <c r="W63" s="41">
        <f t="shared" si="7"/>
        <v>0.830904796193455</v>
      </c>
      <c r="X63" s="41">
        <f t="shared" si="8"/>
        <v>0.830904796193455</v>
      </c>
      <c r="Y63" s="41">
        <f t="shared" si="9"/>
        <v>0.723721896033075</v>
      </c>
      <c r="Z63" s="41">
        <f t="shared" si="10"/>
        <v>0.664723836954764</v>
      </c>
      <c r="AA63" s="41">
        <f t="shared" si="11"/>
        <v>0.600136163620782</v>
      </c>
      <c r="AB63" s="104"/>
      <c r="AC63" s="105"/>
      <c r="AD63" s="106">
        <f t="shared" si="14"/>
        <v>0</v>
      </c>
      <c r="AE63" s="106">
        <f t="shared" si="15"/>
        <v>-108.33834</v>
      </c>
    </row>
    <row r="64" s="50" customFormat="1" spans="1:31">
      <c r="A64" s="73">
        <v>62</v>
      </c>
      <c r="B64" s="73">
        <v>746</v>
      </c>
      <c r="C64" s="74" t="s">
        <v>104</v>
      </c>
      <c r="D64" s="75" t="s">
        <v>59</v>
      </c>
      <c r="E64" s="73" t="s">
        <v>36</v>
      </c>
      <c r="F64" s="76">
        <v>10471.9350909091</v>
      </c>
      <c r="G64" s="76">
        <f t="shared" si="0"/>
        <v>31415.8052727273</v>
      </c>
      <c r="H64" s="76">
        <v>3195.88095272727</v>
      </c>
      <c r="I64" s="76">
        <f t="shared" si="1"/>
        <v>9587.64285818181</v>
      </c>
      <c r="J64" s="84">
        <v>0.305185328688838</v>
      </c>
      <c r="K64" s="85">
        <v>13089.9188636364</v>
      </c>
      <c r="L64" s="85">
        <f t="shared" si="2"/>
        <v>39269.7565909092</v>
      </c>
      <c r="M64" s="85">
        <v>3854.00707840909</v>
      </c>
      <c r="N64" s="85">
        <f t="shared" si="3"/>
        <v>11562.0212352273</v>
      </c>
      <c r="O64" s="86">
        <v>0.294425589536347</v>
      </c>
      <c r="P64" s="87">
        <v>58487.26</v>
      </c>
      <c r="Q64" s="87">
        <v>11853.34</v>
      </c>
      <c r="R64" s="41">
        <f t="shared" si="4"/>
        <v>0.20266533258696</v>
      </c>
      <c r="S64" s="95">
        <v>32550</v>
      </c>
      <c r="T64" s="95">
        <v>6300</v>
      </c>
      <c r="U64" s="96">
        <f t="shared" si="5"/>
        <v>25937.26</v>
      </c>
      <c r="V64" s="96">
        <f t="shared" si="6"/>
        <v>5553.34</v>
      </c>
      <c r="W64" s="97">
        <f t="shared" si="7"/>
        <v>1.86171449346148</v>
      </c>
      <c r="X64" s="41">
        <f t="shared" si="8"/>
        <v>0.825611814652947</v>
      </c>
      <c r="Y64" s="41">
        <f t="shared" si="9"/>
        <v>0.579218488020853</v>
      </c>
      <c r="Z64" s="41">
        <f t="shared" si="10"/>
        <v>0.660489451722356</v>
      </c>
      <c r="AA64" s="41">
        <f t="shared" si="11"/>
        <v>0.480308752857159</v>
      </c>
      <c r="AB64" s="104"/>
      <c r="AC64" s="105"/>
      <c r="AD64" s="106">
        <f t="shared" si="14"/>
        <v>0</v>
      </c>
      <c r="AE64" s="107">
        <v>0</v>
      </c>
    </row>
    <row r="65" s="50" customFormat="1" spans="1:31">
      <c r="A65" s="73">
        <v>63</v>
      </c>
      <c r="B65" s="73">
        <v>582</v>
      </c>
      <c r="C65" s="74" t="s">
        <v>105</v>
      </c>
      <c r="D65" s="75" t="s">
        <v>51</v>
      </c>
      <c r="E65" s="73" t="s">
        <v>38</v>
      </c>
      <c r="F65" s="76">
        <v>42759.5766818182</v>
      </c>
      <c r="G65" s="76">
        <f t="shared" si="0"/>
        <v>128278.730045455</v>
      </c>
      <c r="H65" s="76">
        <v>9100.76284472727</v>
      </c>
      <c r="I65" s="76">
        <f t="shared" si="1"/>
        <v>27302.2885341818</v>
      </c>
      <c r="J65" s="84">
        <v>0.212835662814151</v>
      </c>
      <c r="K65" s="85">
        <v>51311.4920181818</v>
      </c>
      <c r="L65" s="85">
        <f t="shared" si="2"/>
        <v>153934.476054545</v>
      </c>
      <c r="M65" s="85">
        <v>10535.8831394727</v>
      </c>
      <c r="N65" s="85">
        <f t="shared" si="3"/>
        <v>31607.6494184181</v>
      </c>
      <c r="O65" s="86">
        <v>0.20533184136878</v>
      </c>
      <c r="P65" s="87">
        <v>104889.43</v>
      </c>
      <c r="Q65" s="87">
        <v>20900.12</v>
      </c>
      <c r="R65" s="41">
        <f t="shared" si="4"/>
        <v>0.199258590689262</v>
      </c>
      <c r="S65" s="95"/>
      <c r="T65" s="95"/>
      <c r="U65" s="96">
        <f t="shared" si="5"/>
        <v>104889.43</v>
      </c>
      <c r="V65" s="96">
        <f t="shared" si="6"/>
        <v>20900.12</v>
      </c>
      <c r="W65" s="41">
        <f t="shared" si="7"/>
        <v>0.817668135339609</v>
      </c>
      <c r="X65" s="41">
        <f t="shared" si="8"/>
        <v>0.817668135339609</v>
      </c>
      <c r="Y65" s="41">
        <f t="shared" si="9"/>
        <v>0.765507989333332</v>
      </c>
      <c r="Z65" s="41">
        <f t="shared" si="10"/>
        <v>0.681390112783008</v>
      </c>
      <c r="AA65" s="41">
        <f t="shared" si="11"/>
        <v>0.66123613696567</v>
      </c>
      <c r="AB65" s="104"/>
      <c r="AC65" s="105"/>
      <c r="AD65" s="106">
        <f t="shared" si="14"/>
        <v>0</v>
      </c>
      <c r="AE65" s="107">
        <f>(P65-G65)*0.04*0.67</f>
        <v>-626.833241218194</v>
      </c>
    </row>
    <row r="66" s="50" customFormat="1" spans="1:31">
      <c r="A66" s="73">
        <v>64</v>
      </c>
      <c r="B66" s="73">
        <v>105751</v>
      </c>
      <c r="C66" s="74" t="s">
        <v>106</v>
      </c>
      <c r="D66" s="75" t="s">
        <v>53</v>
      </c>
      <c r="E66" s="73" t="s">
        <v>45</v>
      </c>
      <c r="F66" s="76">
        <v>5640.0945</v>
      </c>
      <c r="G66" s="76">
        <f t="shared" si="0"/>
        <v>16920.2835</v>
      </c>
      <c r="H66" s="76">
        <v>1636.300224</v>
      </c>
      <c r="I66" s="76">
        <f t="shared" si="1"/>
        <v>4908.900672</v>
      </c>
      <c r="J66" s="84">
        <v>0.290119292150158</v>
      </c>
      <c r="K66" s="85">
        <v>7050.118125</v>
      </c>
      <c r="L66" s="85">
        <f t="shared" si="2"/>
        <v>21150.354375</v>
      </c>
      <c r="M66" s="85">
        <v>1973.26269</v>
      </c>
      <c r="N66" s="85">
        <f t="shared" si="3"/>
        <v>5919.78807</v>
      </c>
      <c r="O66" s="86">
        <v>0.279890727362813</v>
      </c>
      <c r="P66" s="87">
        <v>13834.69</v>
      </c>
      <c r="Q66" s="87">
        <v>4616.58</v>
      </c>
      <c r="R66" s="41">
        <f t="shared" si="4"/>
        <v>0.333695948373256</v>
      </c>
      <c r="S66" s="95"/>
      <c r="T66" s="95"/>
      <c r="U66" s="96">
        <f t="shared" si="5"/>
        <v>13834.69</v>
      </c>
      <c r="V66" s="96">
        <f t="shared" si="6"/>
        <v>4616.58</v>
      </c>
      <c r="W66" s="41">
        <f t="shared" si="7"/>
        <v>0.817639373477401</v>
      </c>
      <c r="X66" s="41">
        <f t="shared" si="8"/>
        <v>0.817639373477401</v>
      </c>
      <c r="Y66" s="41">
        <f t="shared" si="9"/>
        <v>0.940450888797287</v>
      </c>
      <c r="Z66" s="41">
        <f t="shared" si="10"/>
        <v>0.654111498781921</v>
      </c>
      <c r="AA66" s="41">
        <f t="shared" si="11"/>
        <v>0.779855620743531</v>
      </c>
      <c r="AB66" s="104"/>
      <c r="AC66" s="105"/>
      <c r="AD66" s="106">
        <f t="shared" si="14"/>
        <v>0</v>
      </c>
      <c r="AE66" s="106">
        <f t="shared" si="15"/>
        <v>-123.42374</v>
      </c>
    </row>
    <row r="67" s="50" customFormat="1" spans="1:31">
      <c r="A67" s="73">
        <v>65</v>
      </c>
      <c r="B67" s="73">
        <v>517</v>
      </c>
      <c r="C67" s="74" t="s">
        <v>107</v>
      </c>
      <c r="D67" s="75" t="s">
        <v>42</v>
      </c>
      <c r="E67" s="73" t="s">
        <v>38</v>
      </c>
      <c r="F67" s="76">
        <v>25693.4693636364</v>
      </c>
      <c r="G67" s="76">
        <f t="shared" ref="G67:G106" si="16">F67*3</f>
        <v>77080.4080909092</v>
      </c>
      <c r="H67" s="76">
        <v>6049.61361490909</v>
      </c>
      <c r="I67" s="76">
        <f t="shared" ref="I67:I106" si="17">H67*3</f>
        <v>18148.8408447273</v>
      </c>
      <c r="J67" s="84">
        <v>0.235453357010285</v>
      </c>
      <c r="K67" s="85">
        <v>30832.1632363636</v>
      </c>
      <c r="L67" s="85">
        <f t="shared" ref="L67:L106" si="18">K67*3</f>
        <v>92496.4897090908</v>
      </c>
      <c r="M67" s="85">
        <v>7003.59114649091</v>
      </c>
      <c r="N67" s="85">
        <f t="shared" ref="N67:N106" si="19">M67*3</f>
        <v>21010.7734394727</v>
      </c>
      <c r="O67" s="86">
        <v>0.227152116859281</v>
      </c>
      <c r="P67" s="87">
        <v>62793.26</v>
      </c>
      <c r="Q67" s="87">
        <v>14853.77</v>
      </c>
      <c r="R67" s="41">
        <f t="shared" ref="R67:R106" si="20">Q67/P67</f>
        <v>0.236550387732696</v>
      </c>
      <c r="S67" s="95"/>
      <c r="T67" s="95"/>
      <c r="U67" s="96">
        <f t="shared" ref="U67:U105" si="21">P67-S67</f>
        <v>62793.26</v>
      </c>
      <c r="V67" s="96">
        <f t="shared" ref="V67:V105" si="22">Q67-T67</f>
        <v>14853.77</v>
      </c>
      <c r="W67" s="41">
        <f t="shared" ref="W67:W106" si="23">P67/G67</f>
        <v>0.814646179946805</v>
      </c>
      <c r="X67" s="41">
        <f t="shared" ref="X67:X106" si="24">U67/G67</f>
        <v>0.814646179946805</v>
      </c>
      <c r="Y67" s="41">
        <f t="shared" ref="Y67:Y106" si="25">V67/I67</f>
        <v>0.818441801715144</v>
      </c>
      <c r="Z67" s="41">
        <f t="shared" ref="Z67:Z106" si="26">U67/L67</f>
        <v>0.678871816622339</v>
      </c>
      <c r="AA67" s="41">
        <f t="shared" ref="AA67:AA106" si="27">V67/N67</f>
        <v>0.706959695833681</v>
      </c>
      <c r="AB67" s="104"/>
      <c r="AC67" s="105"/>
      <c r="AD67" s="106">
        <f t="shared" si="14"/>
        <v>0</v>
      </c>
      <c r="AE67" s="107">
        <f>(P67-G67)*0.04*50%</f>
        <v>-285.742961818184</v>
      </c>
    </row>
    <row r="68" s="50" customFormat="1" spans="1:31">
      <c r="A68" s="73">
        <v>66</v>
      </c>
      <c r="B68" s="73">
        <v>549</v>
      </c>
      <c r="C68" s="74" t="s">
        <v>108</v>
      </c>
      <c r="D68" s="75" t="s">
        <v>59</v>
      </c>
      <c r="E68" s="73" t="s">
        <v>36</v>
      </c>
      <c r="F68" s="76">
        <v>6808.57018181818</v>
      </c>
      <c r="G68" s="76">
        <f t="shared" si="16"/>
        <v>20425.7105454545</v>
      </c>
      <c r="H68" s="76">
        <v>1883.92498036364</v>
      </c>
      <c r="I68" s="76">
        <f t="shared" si="17"/>
        <v>5651.77494109092</v>
      </c>
      <c r="J68" s="84">
        <v>0.276699061631843</v>
      </c>
      <c r="K68" s="85">
        <v>8510.71272727273</v>
      </c>
      <c r="L68" s="85">
        <f t="shared" si="18"/>
        <v>25532.1381818182</v>
      </c>
      <c r="M68" s="85">
        <v>2271.88068545455</v>
      </c>
      <c r="N68" s="85">
        <f t="shared" si="19"/>
        <v>6815.64205636365</v>
      </c>
      <c r="O68" s="86">
        <v>0.266943645997387</v>
      </c>
      <c r="P68" s="87">
        <v>16479.01</v>
      </c>
      <c r="Q68" s="87">
        <v>4052.1</v>
      </c>
      <c r="R68" s="41">
        <f t="shared" si="20"/>
        <v>0.245894625951438</v>
      </c>
      <c r="S68" s="95"/>
      <c r="T68" s="95"/>
      <c r="U68" s="96">
        <f t="shared" si="21"/>
        <v>16479.01</v>
      </c>
      <c r="V68" s="96">
        <f t="shared" si="22"/>
        <v>4052.1</v>
      </c>
      <c r="W68" s="41">
        <f t="shared" si="23"/>
        <v>0.806777808944679</v>
      </c>
      <c r="X68" s="41">
        <f t="shared" si="24"/>
        <v>0.806777808944679</v>
      </c>
      <c r="Y68" s="41">
        <f t="shared" si="25"/>
        <v>0.716960608346137</v>
      </c>
      <c r="Z68" s="41">
        <f t="shared" si="26"/>
        <v>0.645422247155741</v>
      </c>
      <c r="AA68" s="41">
        <f t="shared" si="27"/>
        <v>0.594529461273076</v>
      </c>
      <c r="AB68" s="104"/>
      <c r="AC68" s="105"/>
      <c r="AD68" s="106">
        <f t="shared" ref="AD68:AD105" si="28">AB68+AC68</f>
        <v>0</v>
      </c>
      <c r="AE68" s="106">
        <f t="shared" si="15"/>
        <v>-157.86802181818</v>
      </c>
    </row>
    <row r="69" s="50" customFormat="1" spans="1:31">
      <c r="A69" s="73">
        <v>67</v>
      </c>
      <c r="B69" s="73">
        <v>712</v>
      </c>
      <c r="C69" s="74" t="s">
        <v>109</v>
      </c>
      <c r="D69" s="75" t="s">
        <v>53</v>
      </c>
      <c r="E69" s="73" t="s">
        <v>38</v>
      </c>
      <c r="F69" s="76">
        <v>16445.4278181818</v>
      </c>
      <c r="G69" s="76">
        <f t="shared" si="16"/>
        <v>49336.2834545454</v>
      </c>
      <c r="H69" s="76">
        <v>5182.92641454545</v>
      </c>
      <c r="I69" s="76">
        <f t="shared" si="17"/>
        <v>15548.7792436363</v>
      </c>
      <c r="J69" s="84">
        <v>0.315159111203862</v>
      </c>
      <c r="K69" s="85">
        <v>20556.7847727273</v>
      </c>
      <c r="L69" s="85">
        <f t="shared" si="18"/>
        <v>61670.3543181819</v>
      </c>
      <c r="M69" s="85">
        <v>6250.24379318182</v>
      </c>
      <c r="N69" s="85">
        <f t="shared" si="19"/>
        <v>18750.7313795455</v>
      </c>
      <c r="O69" s="86">
        <v>0.304047732283213</v>
      </c>
      <c r="P69" s="87">
        <v>39076.98</v>
      </c>
      <c r="Q69" s="87">
        <v>10925.58</v>
      </c>
      <c r="R69" s="41">
        <f t="shared" si="20"/>
        <v>0.279591206894699</v>
      </c>
      <c r="S69" s="95"/>
      <c r="T69" s="95"/>
      <c r="U69" s="96">
        <f t="shared" si="21"/>
        <v>39076.98</v>
      </c>
      <c r="V69" s="96">
        <f t="shared" si="22"/>
        <v>10925.58</v>
      </c>
      <c r="W69" s="41">
        <f t="shared" si="23"/>
        <v>0.792053581336391</v>
      </c>
      <c r="X69" s="41">
        <f t="shared" si="24"/>
        <v>0.792053581336391</v>
      </c>
      <c r="Y69" s="41">
        <f t="shared" si="25"/>
        <v>0.702664809166388</v>
      </c>
      <c r="Z69" s="41">
        <f t="shared" si="26"/>
        <v>0.633642865069111</v>
      </c>
      <c r="AA69" s="41">
        <f t="shared" si="27"/>
        <v>0.58267487165425</v>
      </c>
      <c r="AB69" s="104"/>
      <c r="AC69" s="105"/>
      <c r="AD69" s="106">
        <f t="shared" si="28"/>
        <v>0</v>
      </c>
      <c r="AE69" s="106">
        <f t="shared" si="15"/>
        <v>-410.372138181816</v>
      </c>
    </row>
    <row r="70" s="50" customFormat="1" spans="1:31">
      <c r="A70" s="73">
        <v>68</v>
      </c>
      <c r="B70" s="73">
        <v>103199</v>
      </c>
      <c r="C70" s="74" t="s">
        <v>110</v>
      </c>
      <c r="D70" s="75" t="s">
        <v>51</v>
      </c>
      <c r="E70" s="73" t="s">
        <v>36</v>
      </c>
      <c r="F70" s="76">
        <v>8426.94136363636</v>
      </c>
      <c r="G70" s="76">
        <f t="shared" si="16"/>
        <v>25280.8240909091</v>
      </c>
      <c r="H70" s="76">
        <v>2612.96465890909</v>
      </c>
      <c r="I70" s="76">
        <f t="shared" si="17"/>
        <v>7838.89397672727</v>
      </c>
      <c r="J70" s="84">
        <v>0.310072723442038</v>
      </c>
      <c r="K70" s="85">
        <v>10533.6767045455</v>
      </c>
      <c r="L70" s="85">
        <f t="shared" si="18"/>
        <v>31601.0301136365</v>
      </c>
      <c r="M70" s="85">
        <v>3151.05113113636</v>
      </c>
      <c r="N70" s="85">
        <f t="shared" si="19"/>
        <v>9453.15339340908</v>
      </c>
      <c r="O70" s="86">
        <v>0.299140672295043</v>
      </c>
      <c r="P70" s="87">
        <v>19746.24</v>
      </c>
      <c r="Q70" s="87">
        <v>7382.65</v>
      </c>
      <c r="R70" s="41">
        <f t="shared" si="20"/>
        <v>0.373876241755392</v>
      </c>
      <c r="S70" s="95"/>
      <c r="T70" s="95"/>
      <c r="U70" s="96">
        <f t="shared" si="21"/>
        <v>19746.24</v>
      </c>
      <c r="V70" s="96">
        <f t="shared" si="22"/>
        <v>7382.65</v>
      </c>
      <c r="W70" s="41">
        <f t="shared" si="23"/>
        <v>0.781075803897575</v>
      </c>
      <c r="X70" s="41">
        <f t="shared" si="24"/>
        <v>0.781075803897575</v>
      </c>
      <c r="Y70" s="41">
        <f t="shared" si="25"/>
        <v>0.941797404317267</v>
      </c>
      <c r="Z70" s="41">
        <f t="shared" si="26"/>
        <v>0.624860643118057</v>
      </c>
      <c r="AA70" s="41">
        <f t="shared" si="27"/>
        <v>0.780972199726212</v>
      </c>
      <c r="AB70" s="104"/>
      <c r="AC70" s="105"/>
      <c r="AD70" s="106">
        <f t="shared" si="28"/>
        <v>0</v>
      </c>
      <c r="AE70" s="107">
        <f>(P70-G70)*0.04*0.67</f>
        <v>-148.326853636364</v>
      </c>
    </row>
    <row r="71" s="50" customFormat="1" spans="1:31">
      <c r="A71" s="73">
        <v>69</v>
      </c>
      <c r="B71" s="73">
        <v>52</v>
      </c>
      <c r="C71" s="74" t="s">
        <v>111</v>
      </c>
      <c r="D71" s="75" t="s">
        <v>35</v>
      </c>
      <c r="E71" s="73" t="s">
        <v>36</v>
      </c>
      <c r="F71" s="76">
        <v>7635.696</v>
      </c>
      <c r="G71" s="76">
        <f t="shared" si="16"/>
        <v>22907.088</v>
      </c>
      <c r="H71" s="76">
        <v>2411.38514618182</v>
      </c>
      <c r="I71" s="76">
        <f t="shared" si="17"/>
        <v>7234.15543854546</v>
      </c>
      <c r="J71" s="84">
        <v>0.315804236598971</v>
      </c>
      <c r="K71" s="85">
        <v>9544.62</v>
      </c>
      <c r="L71" s="85">
        <f t="shared" si="18"/>
        <v>28633.86</v>
      </c>
      <c r="M71" s="85">
        <v>2907.96045272727</v>
      </c>
      <c r="N71" s="85">
        <f t="shared" si="19"/>
        <v>8723.88135818181</v>
      </c>
      <c r="O71" s="86">
        <v>0.304670112872725</v>
      </c>
      <c r="P71" s="87">
        <v>18895.2</v>
      </c>
      <c r="Q71" s="87">
        <v>5406.95</v>
      </c>
      <c r="R71" s="41">
        <f t="shared" si="20"/>
        <v>0.286154684787671</v>
      </c>
      <c r="S71" s="95">
        <v>1178.1</v>
      </c>
      <c r="T71" s="95">
        <v>303.1</v>
      </c>
      <c r="U71" s="96">
        <f t="shared" si="21"/>
        <v>17717.1</v>
      </c>
      <c r="V71" s="96">
        <f t="shared" si="22"/>
        <v>5103.85</v>
      </c>
      <c r="W71" s="41">
        <f t="shared" si="23"/>
        <v>0.824862592748585</v>
      </c>
      <c r="X71" s="41">
        <f t="shared" si="24"/>
        <v>0.773433096341185</v>
      </c>
      <c r="Y71" s="41">
        <f t="shared" si="25"/>
        <v>0.705521196407442</v>
      </c>
      <c r="Z71" s="41">
        <f t="shared" si="26"/>
        <v>0.618746477072948</v>
      </c>
      <c r="AA71" s="41">
        <f t="shared" si="27"/>
        <v>0.58504349044285</v>
      </c>
      <c r="AB71" s="104"/>
      <c r="AC71" s="105"/>
      <c r="AD71" s="106">
        <f t="shared" si="28"/>
        <v>0</v>
      </c>
      <c r="AE71" s="106">
        <f t="shared" si="15"/>
        <v>-160.47552</v>
      </c>
    </row>
    <row r="72" s="50" customFormat="1" spans="1:31">
      <c r="A72" s="73">
        <v>70</v>
      </c>
      <c r="B72" s="73">
        <v>104430</v>
      </c>
      <c r="C72" s="74" t="s">
        <v>112</v>
      </c>
      <c r="D72" s="75" t="s">
        <v>53</v>
      </c>
      <c r="E72" s="73" t="s">
        <v>45</v>
      </c>
      <c r="F72" s="76">
        <v>5441.982</v>
      </c>
      <c r="G72" s="76">
        <f t="shared" si="16"/>
        <v>16325.946</v>
      </c>
      <c r="H72" s="76">
        <v>1444.508208</v>
      </c>
      <c r="I72" s="76">
        <f t="shared" si="17"/>
        <v>4333.524624</v>
      </c>
      <c r="J72" s="84">
        <v>0.265437887887171</v>
      </c>
      <c r="K72" s="85">
        <v>6802.4775</v>
      </c>
      <c r="L72" s="85">
        <f t="shared" si="18"/>
        <v>20407.4325</v>
      </c>
      <c r="M72" s="85">
        <v>1741.9750425</v>
      </c>
      <c r="N72" s="85">
        <f t="shared" si="19"/>
        <v>5225.9251275</v>
      </c>
      <c r="O72" s="86">
        <v>0.256079500814225</v>
      </c>
      <c r="P72" s="87">
        <v>14975.37</v>
      </c>
      <c r="Q72" s="87">
        <v>3790.8</v>
      </c>
      <c r="R72" s="41">
        <f t="shared" si="20"/>
        <v>0.253135648735223</v>
      </c>
      <c r="S72" s="95">
        <v>2492</v>
      </c>
      <c r="T72" s="95">
        <v>742</v>
      </c>
      <c r="U72" s="96">
        <f t="shared" si="21"/>
        <v>12483.37</v>
      </c>
      <c r="V72" s="96">
        <f t="shared" si="22"/>
        <v>3048.8</v>
      </c>
      <c r="W72" s="97">
        <f t="shared" si="23"/>
        <v>0.917274257797986</v>
      </c>
      <c r="X72" s="41">
        <f t="shared" si="24"/>
        <v>0.764633792124512</v>
      </c>
      <c r="Y72" s="41">
        <f t="shared" si="25"/>
        <v>0.703538173780088</v>
      </c>
      <c r="Z72" s="41">
        <f t="shared" si="26"/>
        <v>0.611707033699609</v>
      </c>
      <c r="AA72" s="41">
        <f t="shared" si="27"/>
        <v>0.583399096928604</v>
      </c>
      <c r="AB72" s="104"/>
      <c r="AC72" s="105"/>
      <c r="AD72" s="106">
        <f t="shared" si="28"/>
        <v>0</v>
      </c>
      <c r="AE72" s="107">
        <f>(P72-G72)*0.02</f>
        <v>-27.01152</v>
      </c>
    </row>
    <row r="73" s="50" customFormat="1" spans="1:31">
      <c r="A73" s="73">
        <v>71</v>
      </c>
      <c r="B73" s="73">
        <v>733</v>
      </c>
      <c r="C73" s="74" t="s">
        <v>113</v>
      </c>
      <c r="D73" s="75" t="s">
        <v>53</v>
      </c>
      <c r="E73" s="73" t="s">
        <v>45</v>
      </c>
      <c r="F73" s="76">
        <v>5882.646</v>
      </c>
      <c r="G73" s="76">
        <f t="shared" si="16"/>
        <v>17647.938</v>
      </c>
      <c r="H73" s="76">
        <v>1806.296544</v>
      </c>
      <c r="I73" s="76">
        <f t="shared" si="17"/>
        <v>5418.889632</v>
      </c>
      <c r="J73" s="84">
        <v>0.307055114994171</v>
      </c>
      <c r="K73" s="85">
        <v>7353.3075</v>
      </c>
      <c r="L73" s="85">
        <f t="shared" si="18"/>
        <v>22059.9225</v>
      </c>
      <c r="M73" s="85">
        <v>2178.266265</v>
      </c>
      <c r="N73" s="85">
        <f t="shared" si="19"/>
        <v>6534.798795</v>
      </c>
      <c r="O73" s="86">
        <v>0.296229453888607</v>
      </c>
      <c r="P73" s="87">
        <v>13478.7</v>
      </c>
      <c r="Q73" s="87">
        <v>4050.51</v>
      </c>
      <c r="R73" s="41">
        <f t="shared" si="20"/>
        <v>0.300511918805226</v>
      </c>
      <c r="S73" s="95"/>
      <c r="T73" s="95"/>
      <c r="U73" s="96">
        <f t="shared" si="21"/>
        <v>13478.7</v>
      </c>
      <c r="V73" s="96">
        <f t="shared" si="22"/>
        <v>4050.51</v>
      </c>
      <c r="W73" s="41">
        <f t="shared" si="23"/>
        <v>0.763754949728405</v>
      </c>
      <c r="X73" s="41">
        <f t="shared" si="24"/>
        <v>0.763754949728405</v>
      </c>
      <c r="Y73" s="41">
        <f t="shared" si="25"/>
        <v>0.747479700653184</v>
      </c>
      <c r="Z73" s="41">
        <f t="shared" si="26"/>
        <v>0.611003959782724</v>
      </c>
      <c r="AA73" s="41">
        <f t="shared" si="27"/>
        <v>0.619836987651278</v>
      </c>
      <c r="AB73" s="104"/>
      <c r="AC73" s="105"/>
      <c r="AD73" s="106">
        <f t="shared" si="28"/>
        <v>0</v>
      </c>
      <c r="AE73" s="106">
        <f t="shared" si="15"/>
        <v>-166.76952</v>
      </c>
    </row>
    <row r="74" s="50" customFormat="1" spans="1:31">
      <c r="A74" s="73">
        <v>72</v>
      </c>
      <c r="B74" s="73">
        <v>357</v>
      </c>
      <c r="C74" s="74" t="s">
        <v>114</v>
      </c>
      <c r="D74" s="75" t="s">
        <v>51</v>
      </c>
      <c r="E74" s="73" t="s">
        <v>38</v>
      </c>
      <c r="F74" s="76">
        <v>10281.4409090909</v>
      </c>
      <c r="G74" s="76">
        <f t="shared" si="16"/>
        <v>30844.3227272727</v>
      </c>
      <c r="H74" s="76">
        <v>2724.58368</v>
      </c>
      <c r="I74" s="76">
        <f t="shared" si="17"/>
        <v>8173.75104</v>
      </c>
      <c r="J74" s="84">
        <v>0.265000178874822</v>
      </c>
      <c r="K74" s="85">
        <v>12851.8011363636</v>
      </c>
      <c r="L74" s="85">
        <f t="shared" si="18"/>
        <v>38555.4034090908</v>
      </c>
      <c r="M74" s="85">
        <v>3285.6558</v>
      </c>
      <c r="N74" s="85">
        <f t="shared" si="19"/>
        <v>9856.9674</v>
      </c>
      <c r="O74" s="86">
        <v>0.255657223850389</v>
      </c>
      <c r="P74" s="87">
        <v>28478.47</v>
      </c>
      <c r="Q74" s="87">
        <v>8295.13</v>
      </c>
      <c r="R74" s="41">
        <f t="shared" si="20"/>
        <v>0.291277235048091</v>
      </c>
      <c r="S74" s="95">
        <v>5075</v>
      </c>
      <c r="T74" s="95">
        <v>700</v>
      </c>
      <c r="U74" s="96">
        <f t="shared" si="21"/>
        <v>23403.47</v>
      </c>
      <c r="V74" s="96">
        <f t="shared" si="22"/>
        <v>7595.13</v>
      </c>
      <c r="W74" s="97">
        <f t="shared" si="23"/>
        <v>0.92329697921424</v>
      </c>
      <c r="X74" s="41">
        <f t="shared" si="24"/>
        <v>0.758761027335074</v>
      </c>
      <c r="Y74" s="41">
        <f t="shared" si="25"/>
        <v>0.929209852714085</v>
      </c>
      <c r="Z74" s="41">
        <f t="shared" si="26"/>
        <v>0.60700882186806</v>
      </c>
      <c r="AA74" s="41">
        <f t="shared" si="27"/>
        <v>0.770534150290484</v>
      </c>
      <c r="AB74" s="104"/>
      <c r="AC74" s="105"/>
      <c r="AD74" s="106">
        <f t="shared" si="28"/>
        <v>0</v>
      </c>
      <c r="AE74" s="107">
        <f>(P74-G74)*0.02</f>
        <v>-47.3170545454539</v>
      </c>
    </row>
    <row r="75" s="50" customFormat="1" spans="1:31">
      <c r="A75" s="73">
        <v>73</v>
      </c>
      <c r="B75" s="73">
        <v>717</v>
      </c>
      <c r="C75" s="74" t="s">
        <v>115</v>
      </c>
      <c r="D75" s="75" t="s">
        <v>59</v>
      </c>
      <c r="E75" s="73" t="s">
        <v>36</v>
      </c>
      <c r="F75" s="76">
        <v>6793.70472727273</v>
      </c>
      <c r="G75" s="76">
        <f t="shared" si="16"/>
        <v>20381.1141818182</v>
      </c>
      <c r="H75" s="76">
        <v>2031.28065163636</v>
      </c>
      <c r="I75" s="76">
        <f t="shared" si="17"/>
        <v>6093.84195490908</v>
      </c>
      <c r="J75" s="84">
        <v>0.298994544682221</v>
      </c>
      <c r="K75" s="85">
        <v>8492.13090909091</v>
      </c>
      <c r="L75" s="85">
        <f t="shared" si="18"/>
        <v>25476.3927272727</v>
      </c>
      <c r="M75" s="85">
        <v>2449.58123454545</v>
      </c>
      <c r="N75" s="85">
        <f t="shared" si="19"/>
        <v>7348.74370363635</v>
      </c>
      <c r="O75" s="86">
        <v>0.288453070350476</v>
      </c>
      <c r="P75" s="87">
        <v>15447.03</v>
      </c>
      <c r="Q75" s="87">
        <v>4171.51</v>
      </c>
      <c r="R75" s="41">
        <f t="shared" si="20"/>
        <v>0.27005256026563</v>
      </c>
      <c r="S75" s="95"/>
      <c r="T75" s="95"/>
      <c r="U75" s="96">
        <f t="shared" si="21"/>
        <v>15447.03</v>
      </c>
      <c r="V75" s="96">
        <f t="shared" si="22"/>
        <v>4171.51</v>
      </c>
      <c r="W75" s="41">
        <f t="shared" si="23"/>
        <v>0.757909006455601</v>
      </c>
      <c r="X75" s="41">
        <f t="shared" si="24"/>
        <v>0.757909006455601</v>
      </c>
      <c r="Y75" s="41">
        <f t="shared" si="25"/>
        <v>0.684545157368171</v>
      </c>
      <c r="Z75" s="41">
        <f t="shared" si="26"/>
        <v>0.606327205164482</v>
      </c>
      <c r="AA75" s="41">
        <f t="shared" si="27"/>
        <v>0.567649406242842</v>
      </c>
      <c r="AB75" s="104"/>
      <c r="AC75" s="105"/>
      <c r="AD75" s="106">
        <f t="shared" si="28"/>
        <v>0</v>
      </c>
      <c r="AE75" s="106">
        <f t="shared" si="15"/>
        <v>-197.363367272728</v>
      </c>
    </row>
    <row r="76" s="50" customFormat="1" spans="1:31">
      <c r="A76" s="73">
        <v>74</v>
      </c>
      <c r="B76" s="73">
        <v>311</v>
      </c>
      <c r="C76" s="74" t="s">
        <v>116</v>
      </c>
      <c r="D76" s="75" t="s">
        <v>51</v>
      </c>
      <c r="E76" s="73" t="s">
        <v>36</v>
      </c>
      <c r="F76" s="76">
        <v>11621.2982727273</v>
      </c>
      <c r="G76" s="76">
        <f t="shared" si="16"/>
        <v>34863.8948181819</v>
      </c>
      <c r="H76" s="76">
        <v>2345.86650763636</v>
      </c>
      <c r="I76" s="76">
        <f t="shared" si="17"/>
        <v>7037.59952290908</v>
      </c>
      <c r="J76" s="84">
        <v>0.201859246065615</v>
      </c>
      <c r="K76" s="85">
        <v>14526.6228409091</v>
      </c>
      <c r="L76" s="85">
        <f t="shared" si="18"/>
        <v>43579.8685227273</v>
      </c>
      <c r="M76" s="85">
        <v>2828.94959454545</v>
      </c>
      <c r="N76" s="85">
        <f t="shared" si="19"/>
        <v>8486.84878363635</v>
      </c>
      <c r="O76" s="86">
        <v>0.194742413672276</v>
      </c>
      <c r="P76" s="87">
        <v>46192.78</v>
      </c>
      <c r="Q76" s="87">
        <v>10752.04</v>
      </c>
      <c r="R76" s="41">
        <f t="shared" si="20"/>
        <v>0.232764514281236</v>
      </c>
      <c r="S76" s="95">
        <v>19790.5</v>
      </c>
      <c r="T76" s="95">
        <v>4312.42</v>
      </c>
      <c r="U76" s="96">
        <f t="shared" si="21"/>
        <v>26402.28</v>
      </c>
      <c r="V76" s="96">
        <f t="shared" si="22"/>
        <v>6439.62</v>
      </c>
      <c r="W76" s="97">
        <f t="shared" si="23"/>
        <v>1.32494605783144</v>
      </c>
      <c r="X76" s="41">
        <f t="shared" si="24"/>
        <v>0.75729576794819</v>
      </c>
      <c r="Y76" s="41">
        <f t="shared" si="25"/>
        <v>0.915030754312957</v>
      </c>
      <c r="Z76" s="41">
        <f t="shared" si="26"/>
        <v>0.605836614358553</v>
      </c>
      <c r="AA76" s="41">
        <f t="shared" si="27"/>
        <v>0.758776333144565</v>
      </c>
      <c r="AB76" s="104"/>
      <c r="AC76" s="105"/>
      <c r="AD76" s="106">
        <f t="shared" si="28"/>
        <v>0</v>
      </c>
      <c r="AE76" s="107">
        <v>0</v>
      </c>
    </row>
    <row r="77" s="50" customFormat="1" spans="1:31">
      <c r="A77" s="73">
        <v>75</v>
      </c>
      <c r="B77" s="73">
        <v>102565</v>
      </c>
      <c r="C77" s="74" t="s">
        <v>117</v>
      </c>
      <c r="D77" s="75" t="s">
        <v>51</v>
      </c>
      <c r="E77" s="73" t="s">
        <v>36</v>
      </c>
      <c r="F77" s="76">
        <v>9180.05413636363</v>
      </c>
      <c r="G77" s="76">
        <f t="shared" si="16"/>
        <v>27540.1624090909</v>
      </c>
      <c r="H77" s="76">
        <v>2672.38849090909</v>
      </c>
      <c r="I77" s="76">
        <f t="shared" si="17"/>
        <v>8017.16547272727</v>
      </c>
      <c r="J77" s="84">
        <v>0.291108140672433</v>
      </c>
      <c r="K77" s="85">
        <v>11475.0676704545</v>
      </c>
      <c r="L77" s="85">
        <f t="shared" si="18"/>
        <v>34425.2030113635</v>
      </c>
      <c r="M77" s="85">
        <v>3222.71208238636</v>
      </c>
      <c r="N77" s="85">
        <f t="shared" si="19"/>
        <v>9668.13624715908</v>
      </c>
      <c r="O77" s="86">
        <v>0.280844712635904</v>
      </c>
      <c r="P77" s="87">
        <v>20845.03</v>
      </c>
      <c r="Q77" s="87">
        <v>6441.21</v>
      </c>
      <c r="R77" s="41">
        <f t="shared" si="20"/>
        <v>0.309004592461608</v>
      </c>
      <c r="S77" s="95"/>
      <c r="T77" s="95"/>
      <c r="U77" s="96">
        <f t="shared" si="21"/>
        <v>20845.03</v>
      </c>
      <c r="V77" s="96">
        <f t="shared" si="22"/>
        <v>6441.21</v>
      </c>
      <c r="W77" s="41">
        <f t="shared" si="23"/>
        <v>0.756895681672492</v>
      </c>
      <c r="X77" s="41">
        <f t="shared" si="24"/>
        <v>0.756895681672492</v>
      </c>
      <c r="Y77" s="41">
        <f t="shared" si="25"/>
        <v>0.803427348719651</v>
      </c>
      <c r="Z77" s="41">
        <f t="shared" si="26"/>
        <v>0.605516545337996</v>
      </c>
      <c r="AA77" s="41">
        <f t="shared" si="27"/>
        <v>0.666230784851911</v>
      </c>
      <c r="AB77" s="104"/>
      <c r="AC77" s="105"/>
      <c r="AD77" s="106">
        <f t="shared" si="28"/>
        <v>0</v>
      </c>
      <c r="AE77" s="107">
        <f>(P77-G77)*0.04*0.67</f>
        <v>-179.429548563636</v>
      </c>
    </row>
    <row r="78" s="50" customFormat="1" spans="1:31">
      <c r="A78" s="73">
        <v>76</v>
      </c>
      <c r="B78" s="73">
        <v>594</v>
      </c>
      <c r="C78" s="74" t="s">
        <v>118</v>
      </c>
      <c r="D78" s="75" t="s">
        <v>59</v>
      </c>
      <c r="E78" s="73" t="s">
        <v>45</v>
      </c>
      <c r="F78" s="76">
        <v>6155.5425</v>
      </c>
      <c r="G78" s="76">
        <f t="shared" si="16"/>
        <v>18466.6275</v>
      </c>
      <c r="H78" s="76">
        <v>1680.506568</v>
      </c>
      <c r="I78" s="76">
        <f t="shared" si="17"/>
        <v>5041.519704</v>
      </c>
      <c r="J78" s="84">
        <v>0.273007061197287</v>
      </c>
      <c r="K78" s="85">
        <v>7694.428125</v>
      </c>
      <c r="L78" s="85">
        <f t="shared" si="18"/>
        <v>23083.284375</v>
      </c>
      <c r="M78" s="85">
        <v>2026.57242375</v>
      </c>
      <c r="N78" s="85">
        <f t="shared" si="19"/>
        <v>6079.71727125</v>
      </c>
      <c r="O78" s="86">
        <v>0.263381812244818</v>
      </c>
      <c r="P78" s="87">
        <v>13948.23</v>
      </c>
      <c r="Q78" s="87">
        <v>3180.04</v>
      </c>
      <c r="R78" s="41">
        <f t="shared" si="20"/>
        <v>0.227988784240008</v>
      </c>
      <c r="S78" s="95"/>
      <c r="T78" s="95"/>
      <c r="U78" s="96">
        <f t="shared" si="21"/>
        <v>13948.23</v>
      </c>
      <c r="V78" s="96">
        <f t="shared" si="22"/>
        <v>3180.04</v>
      </c>
      <c r="W78" s="41">
        <f t="shared" si="23"/>
        <v>0.75532091606873</v>
      </c>
      <c r="X78" s="41">
        <f t="shared" si="24"/>
        <v>0.75532091606873</v>
      </c>
      <c r="Y78" s="41">
        <f t="shared" si="25"/>
        <v>0.630770122246457</v>
      </c>
      <c r="Z78" s="41">
        <f t="shared" si="26"/>
        <v>0.604256732854984</v>
      </c>
      <c r="AA78" s="41">
        <f t="shared" si="27"/>
        <v>0.523057217650218</v>
      </c>
      <c r="AB78" s="104"/>
      <c r="AC78" s="105"/>
      <c r="AD78" s="106">
        <f t="shared" si="28"/>
        <v>0</v>
      </c>
      <c r="AE78" s="106">
        <f t="shared" si="15"/>
        <v>-180.7359</v>
      </c>
    </row>
    <row r="79" s="50" customFormat="1" spans="1:31">
      <c r="A79" s="73">
        <v>77</v>
      </c>
      <c r="B79" s="73">
        <v>379</v>
      </c>
      <c r="C79" s="74" t="s">
        <v>119</v>
      </c>
      <c r="D79" s="75" t="s">
        <v>51</v>
      </c>
      <c r="E79" s="73" t="s">
        <v>38</v>
      </c>
      <c r="F79" s="76">
        <v>10042.7561818182</v>
      </c>
      <c r="G79" s="76">
        <f t="shared" si="16"/>
        <v>30128.2685454546</v>
      </c>
      <c r="H79" s="76">
        <v>2814.05302690909</v>
      </c>
      <c r="I79" s="76">
        <f t="shared" si="17"/>
        <v>8442.15908072727</v>
      </c>
      <c r="J79" s="84">
        <v>0.280207243505898</v>
      </c>
      <c r="K79" s="85">
        <v>12553.4452272727</v>
      </c>
      <c r="L79" s="85">
        <f t="shared" si="18"/>
        <v>37660.3356818181</v>
      </c>
      <c r="M79" s="85">
        <v>3393.54952363636</v>
      </c>
      <c r="N79" s="85">
        <f t="shared" si="19"/>
        <v>10180.6485709091</v>
      </c>
      <c r="O79" s="86">
        <v>0.270328141972036</v>
      </c>
      <c r="P79" s="87">
        <v>22500.7</v>
      </c>
      <c r="Q79" s="87">
        <v>3646.97</v>
      </c>
      <c r="R79" s="41">
        <f t="shared" si="20"/>
        <v>0.162082512988485</v>
      </c>
      <c r="S79" s="95"/>
      <c r="T79" s="95"/>
      <c r="U79" s="96">
        <f t="shared" si="21"/>
        <v>22500.7</v>
      </c>
      <c r="V79" s="96">
        <f t="shared" si="22"/>
        <v>3646.97</v>
      </c>
      <c r="W79" s="41">
        <f t="shared" si="23"/>
        <v>0.746830172668341</v>
      </c>
      <c r="X79" s="41">
        <f t="shared" si="24"/>
        <v>0.746830172668341</v>
      </c>
      <c r="Y79" s="41">
        <f t="shared" si="25"/>
        <v>0.431994939342676</v>
      </c>
      <c r="Z79" s="41">
        <f t="shared" si="26"/>
        <v>0.597464138134675</v>
      </c>
      <c r="AA79" s="41">
        <f t="shared" si="27"/>
        <v>0.358225703853594</v>
      </c>
      <c r="AB79" s="104"/>
      <c r="AC79" s="105"/>
      <c r="AD79" s="106">
        <f t="shared" si="28"/>
        <v>0</v>
      </c>
      <c r="AE79" s="107">
        <f>(P79-G79)*0.04*0.67</f>
        <v>-204.418837018183</v>
      </c>
    </row>
    <row r="80" s="50" customFormat="1" spans="1:31">
      <c r="A80" s="73">
        <v>78</v>
      </c>
      <c r="B80" s="73">
        <v>307</v>
      </c>
      <c r="C80" s="74" t="s">
        <v>120</v>
      </c>
      <c r="D80" s="75" t="s">
        <v>121</v>
      </c>
      <c r="E80" s="73" t="s">
        <v>122</v>
      </c>
      <c r="F80" s="76">
        <v>80418.1903181818</v>
      </c>
      <c r="G80" s="76">
        <f t="shared" si="16"/>
        <v>241254.570954545</v>
      </c>
      <c r="H80" s="76">
        <v>21721.9662589091</v>
      </c>
      <c r="I80" s="76">
        <f t="shared" si="17"/>
        <v>65165.8987767273</v>
      </c>
      <c r="J80" s="84">
        <v>0.270112597323618</v>
      </c>
      <c r="K80" s="85">
        <v>100522.737897727</v>
      </c>
      <c r="L80" s="85">
        <f t="shared" si="18"/>
        <v>301568.213693181</v>
      </c>
      <c r="M80" s="85">
        <v>26195.1596311364</v>
      </c>
      <c r="N80" s="85">
        <f t="shared" si="19"/>
        <v>78585.4788934092</v>
      </c>
      <c r="O80" s="86">
        <v>0.260589396776952</v>
      </c>
      <c r="P80" s="87">
        <v>179552.22</v>
      </c>
      <c r="Q80" s="87">
        <v>36213.14</v>
      </c>
      <c r="R80" s="41">
        <f t="shared" si="20"/>
        <v>0.20168583824806</v>
      </c>
      <c r="S80" s="95"/>
      <c r="T80" s="95"/>
      <c r="U80" s="96">
        <f t="shared" si="21"/>
        <v>179552.22</v>
      </c>
      <c r="V80" s="96">
        <f t="shared" si="22"/>
        <v>36213.14</v>
      </c>
      <c r="W80" s="41">
        <f t="shared" si="23"/>
        <v>0.744243805576764</v>
      </c>
      <c r="X80" s="41">
        <f t="shared" si="24"/>
        <v>0.744243805576764</v>
      </c>
      <c r="Y80" s="41">
        <f t="shared" si="25"/>
        <v>0.555706906215998</v>
      </c>
      <c r="Z80" s="41">
        <f t="shared" si="26"/>
        <v>0.595395044461412</v>
      </c>
      <c r="AA80" s="41">
        <f t="shared" si="27"/>
        <v>0.460812105619644</v>
      </c>
      <c r="AB80" s="104"/>
      <c r="AC80" s="105"/>
      <c r="AD80" s="106">
        <f t="shared" si="28"/>
        <v>0</v>
      </c>
      <c r="AE80" s="107">
        <v>-650</v>
      </c>
    </row>
    <row r="81" s="50" customFormat="1" spans="1:31">
      <c r="A81" s="73">
        <v>79</v>
      </c>
      <c r="B81" s="73">
        <v>56</v>
      </c>
      <c r="C81" s="74" t="s">
        <v>123</v>
      </c>
      <c r="D81" s="75" t="s">
        <v>35</v>
      </c>
      <c r="E81" s="73" t="s">
        <v>45</v>
      </c>
      <c r="F81" s="76">
        <v>5804.1735</v>
      </c>
      <c r="G81" s="76">
        <f t="shared" si="16"/>
        <v>17412.5205</v>
      </c>
      <c r="H81" s="76">
        <v>1799.456256</v>
      </c>
      <c r="I81" s="76">
        <f t="shared" si="17"/>
        <v>5398.368768</v>
      </c>
      <c r="J81" s="84">
        <v>0.310027992099134</v>
      </c>
      <c r="K81" s="85">
        <v>7255.216875</v>
      </c>
      <c r="L81" s="85">
        <f t="shared" si="18"/>
        <v>21765.650625</v>
      </c>
      <c r="M81" s="85">
        <v>2170.01736</v>
      </c>
      <c r="N81" s="85">
        <f t="shared" si="19"/>
        <v>6510.05208</v>
      </c>
      <c r="O81" s="86">
        <v>0.299097518018715</v>
      </c>
      <c r="P81" s="87">
        <v>12948.23</v>
      </c>
      <c r="Q81" s="87">
        <v>4014.01</v>
      </c>
      <c r="R81" s="41">
        <f t="shared" si="20"/>
        <v>0.310004533438161</v>
      </c>
      <c r="S81" s="95"/>
      <c r="T81" s="95"/>
      <c r="U81" s="96">
        <f t="shared" si="21"/>
        <v>12948.23</v>
      </c>
      <c r="V81" s="96">
        <f t="shared" si="22"/>
        <v>4014.01</v>
      </c>
      <c r="W81" s="41">
        <f t="shared" si="23"/>
        <v>0.743616066381659</v>
      </c>
      <c r="X81" s="41">
        <f t="shared" si="24"/>
        <v>0.743616066381659</v>
      </c>
      <c r="Y81" s="41">
        <f t="shared" si="25"/>
        <v>0.743559799729487</v>
      </c>
      <c r="Z81" s="41">
        <f t="shared" si="26"/>
        <v>0.594892853105327</v>
      </c>
      <c r="AA81" s="41">
        <f t="shared" si="27"/>
        <v>0.616586465157741</v>
      </c>
      <c r="AB81" s="104"/>
      <c r="AC81" s="105"/>
      <c r="AD81" s="106">
        <f t="shared" si="28"/>
        <v>0</v>
      </c>
      <c r="AE81" s="106">
        <f t="shared" si="15"/>
        <v>-178.57162</v>
      </c>
    </row>
    <row r="82" s="50" customFormat="1" spans="1:31">
      <c r="A82" s="73">
        <v>80</v>
      </c>
      <c r="B82" s="73">
        <v>740</v>
      </c>
      <c r="C82" s="74" t="s">
        <v>124</v>
      </c>
      <c r="D82" s="75" t="s">
        <v>53</v>
      </c>
      <c r="E82" s="73" t="s">
        <v>45</v>
      </c>
      <c r="F82" s="76">
        <v>6361.638</v>
      </c>
      <c r="G82" s="76">
        <f t="shared" si="16"/>
        <v>19084.914</v>
      </c>
      <c r="H82" s="76">
        <v>1949.409072</v>
      </c>
      <c r="I82" s="76">
        <f t="shared" si="17"/>
        <v>5848.227216</v>
      </c>
      <c r="J82" s="84">
        <v>0.306431939698549</v>
      </c>
      <c r="K82" s="85">
        <v>7952.0475</v>
      </c>
      <c r="L82" s="85">
        <f t="shared" si="18"/>
        <v>23856.1425</v>
      </c>
      <c r="M82" s="85">
        <v>2350.8498825</v>
      </c>
      <c r="N82" s="85">
        <f t="shared" si="19"/>
        <v>7052.5496475</v>
      </c>
      <c r="O82" s="86">
        <v>0.29562824951687</v>
      </c>
      <c r="P82" s="87">
        <v>14183.88</v>
      </c>
      <c r="Q82" s="87">
        <v>3801.82</v>
      </c>
      <c r="R82" s="41">
        <f t="shared" si="20"/>
        <v>0.268038082668494</v>
      </c>
      <c r="S82" s="95"/>
      <c r="T82" s="95"/>
      <c r="U82" s="96">
        <f t="shared" si="21"/>
        <v>14183.88</v>
      </c>
      <c r="V82" s="96">
        <f t="shared" si="22"/>
        <v>3801.82</v>
      </c>
      <c r="W82" s="41">
        <f t="shared" si="23"/>
        <v>0.743198528429313</v>
      </c>
      <c r="X82" s="41">
        <f t="shared" si="24"/>
        <v>0.743198528429313</v>
      </c>
      <c r="Y82" s="41">
        <f t="shared" si="25"/>
        <v>0.650080761157622</v>
      </c>
      <c r="Z82" s="41">
        <f t="shared" si="26"/>
        <v>0.594558822743451</v>
      </c>
      <c r="AA82" s="41">
        <f t="shared" si="27"/>
        <v>0.539070292308779</v>
      </c>
      <c r="AB82" s="104"/>
      <c r="AC82" s="105"/>
      <c r="AD82" s="106">
        <f t="shared" si="28"/>
        <v>0</v>
      </c>
      <c r="AE82" s="106">
        <f t="shared" si="15"/>
        <v>-196.04136</v>
      </c>
    </row>
    <row r="83" s="50" customFormat="1" spans="1:31">
      <c r="A83" s="73">
        <v>81</v>
      </c>
      <c r="B83" s="73">
        <v>341</v>
      </c>
      <c r="C83" s="74" t="s">
        <v>125</v>
      </c>
      <c r="D83" s="75" t="s">
        <v>59</v>
      </c>
      <c r="E83" s="73" t="s">
        <v>38</v>
      </c>
      <c r="F83" s="76">
        <v>25855.9527272727</v>
      </c>
      <c r="G83" s="76">
        <f t="shared" si="16"/>
        <v>77567.8581818181</v>
      </c>
      <c r="H83" s="76">
        <v>7291.50169090909</v>
      </c>
      <c r="I83" s="76">
        <f t="shared" si="17"/>
        <v>21874.5050727273</v>
      </c>
      <c r="J83" s="84">
        <v>0.28200475796887</v>
      </c>
      <c r="K83" s="85">
        <v>31027.1432727273</v>
      </c>
      <c r="L83" s="85">
        <f t="shared" si="18"/>
        <v>93081.4298181819</v>
      </c>
      <c r="M83" s="85">
        <v>8441.31541909091</v>
      </c>
      <c r="N83" s="85">
        <f t="shared" si="19"/>
        <v>25323.9462572727</v>
      </c>
      <c r="O83" s="86">
        <v>0.27206228252766</v>
      </c>
      <c r="P83" s="87">
        <v>62231.69</v>
      </c>
      <c r="Q83" s="87">
        <v>17580.91</v>
      </c>
      <c r="R83" s="41">
        <f t="shared" si="20"/>
        <v>0.282507352765127</v>
      </c>
      <c r="S83" s="95">
        <v>4628</v>
      </c>
      <c r="T83" s="95">
        <v>1378.00000001</v>
      </c>
      <c r="U83" s="96">
        <f t="shared" si="21"/>
        <v>57603.69</v>
      </c>
      <c r="V83" s="96">
        <f t="shared" si="22"/>
        <v>16202.90999999</v>
      </c>
      <c r="W83" s="41">
        <f t="shared" si="23"/>
        <v>0.802287074294738</v>
      </c>
      <c r="X83" s="41">
        <f t="shared" si="24"/>
        <v>0.742623186332897</v>
      </c>
      <c r="Y83" s="41">
        <f t="shared" si="25"/>
        <v>0.74072121614269</v>
      </c>
      <c r="Z83" s="41">
        <f t="shared" si="26"/>
        <v>0.618852655277413</v>
      </c>
      <c r="AA83" s="41">
        <f t="shared" si="27"/>
        <v>0.639825635206312</v>
      </c>
      <c r="AB83" s="104"/>
      <c r="AC83" s="105"/>
      <c r="AD83" s="106">
        <f t="shared" si="28"/>
        <v>0</v>
      </c>
      <c r="AE83" s="106">
        <f t="shared" si="15"/>
        <v>-613.446727272724</v>
      </c>
    </row>
    <row r="84" s="50" customFormat="1" spans="1:31">
      <c r="A84" s="73">
        <v>82</v>
      </c>
      <c r="B84" s="73">
        <v>539</v>
      </c>
      <c r="C84" s="74" t="s">
        <v>126</v>
      </c>
      <c r="D84" s="75" t="s">
        <v>59</v>
      </c>
      <c r="E84" s="73" t="s">
        <v>36</v>
      </c>
      <c r="F84" s="76">
        <v>6503.76</v>
      </c>
      <c r="G84" s="76">
        <f t="shared" si="16"/>
        <v>19511.28</v>
      </c>
      <c r="H84" s="76">
        <v>1922.808888</v>
      </c>
      <c r="I84" s="76">
        <f t="shared" si="17"/>
        <v>5768.426664</v>
      </c>
      <c r="J84" s="84">
        <v>0.295645732314846</v>
      </c>
      <c r="K84" s="85">
        <v>8129.7</v>
      </c>
      <c r="L84" s="85">
        <f t="shared" si="18"/>
        <v>24389.1</v>
      </c>
      <c r="M84" s="85">
        <v>2318.77193625</v>
      </c>
      <c r="N84" s="85">
        <f t="shared" si="19"/>
        <v>6956.31580875</v>
      </c>
      <c r="O84" s="86">
        <v>0.285222325085797</v>
      </c>
      <c r="P84" s="87">
        <v>14466.93</v>
      </c>
      <c r="Q84" s="87">
        <v>3791.6</v>
      </c>
      <c r="R84" s="41">
        <f t="shared" si="20"/>
        <v>0.26208739518336</v>
      </c>
      <c r="S84" s="95"/>
      <c r="T84" s="95"/>
      <c r="U84" s="96">
        <f t="shared" si="21"/>
        <v>14466.93</v>
      </c>
      <c r="V84" s="96">
        <f t="shared" si="22"/>
        <v>3791.6</v>
      </c>
      <c r="W84" s="41">
        <f t="shared" si="23"/>
        <v>0.741464937205555</v>
      </c>
      <c r="X84" s="41">
        <f t="shared" si="24"/>
        <v>0.741464937205555</v>
      </c>
      <c r="Y84" s="41">
        <f t="shared" si="25"/>
        <v>0.657302280301643</v>
      </c>
      <c r="Z84" s="41">
        <f t="shared" si="26"/>
        <v>0.593171949764444</v>
      </c>
      <c r="AA84" s="41">
        <f t="shared" si="27"/>
        <v>0.545058635093987</v>
      </c>
      <c r="AB84" s="104"/>
      <c r="AC84" s="105"/>
      <c r="AD84" s="106">
        <f t="shared" si="28"/>
        <v>0</v>
      </c>
      <c r="AE84" s="106">
        <f t="shared" si="15"/>
        <v>-201.774</v>
      </c>
    </row>
    <row r="85" s="50" customFormat="1" spans="1:31">
      <c r="A85" s="108">
        <v>83</v>
      </c>
      <c r="B85" s="108">
        <v>391</v>
      </c>
      <c r="C85" s="109" t="s">
        <v>127</v>
      </c>
      <c r="D85" s="110" t="s">
        <v>42</v>
      </c>
      <c r="E85" s="73" t="s">
        <v>38</v>
      </c>
      <c r="F85" s="76">
        <v>10797.5</v>
      </c>
      <c r="G85" s="76">
        <f t="shared" si="16"/>
        <v>32392.5</v>
      </c>
      <c r="H85" s="76">
        <v>3643.88526981818</v>
      </c>
      <c r="I85" s="76">
        <f t="shared" si="17"/>
        <v>10931.6558094545</v>
      </c>
      <c r="J85" s="84">
        <v>0.337474903433034</v>
      </c>
      <c r="K85" s="85">
        <v>13496.875</v>
      </c>
      <c r="L85" s="85">
        <f t="shared" si="18"/>
        <v>40490.625</v>
      </c>
      <c r="M85" s="85">
        <v>4394.26869477273</v>
      </c>
      <c r="N85" s="85">
        <f t="shared" si="19"/>
        <v>13182.8060843182</v>
      </c>
      <c r="O85" s="86">
        <v>0.325576749786356</v>
      </c>
      <c r="P85" s="113">
        <v>27725.3</v>
      </c>
      <c r="Q85" s="113">
        <v>8543.51</v>
      </c>
      <c r="R85" s="41">
        <f t="shared" si="20"/>
        <v>0.308148514172976</v>
      </c>
      <c r="S85" s="95"/>
      <c r="T85" s="95"/>
      <c r="U85" s="96">
        <f t="shared" si="21"/>
        <v>27725.3</v>
      </c>
      <c r="V85" s="96">
        <f t="shared" si="22"/>
        <v>8543.51</v>
      </c>
      <c r="W85" s="41">
        <f t="shared" si="23"/>
        <v>0.85591726479895</v>
      </c>
      <c r="X85" s="41">
        <f t="shared" si="24"/>
        <v>0.85591726479895</v>
      </c>
      <c r="Y85" s="41">
        <f t="shared" si="25"/>
        <v>0.781538510626263</v>
      </c>
      <c r="Z85" s="41">
        <f t="shared" si="26"/>
        <v>0.68473381183916</v>
      </c>
      <c r="AA85" s="41">
        <f t="shared" si="27"/>
        <v>0.648079774924631</v>
      </c>
      <c r="AB85" s="104"/>
      <c r="AC85" s="105"/>
      <c r="AD85" s="106">
        <f t="shared" si="28"/>
        <v>0</v>
      </c>
      <c r="AE85" s="106">
        <f t="shared" si="15"/>
        <v>-186.688</v>
      </c>
    </row>
    <row r="86" s="50" customFormat="1" spans="1:31">
      <c r="A86" s="73">
        <v>84</v>
      </c>
      <c r="B86" s="73">
        <v>102478</v>
      </c>
      <c r="C86" s="74" t="s">
        <v>128</v>
      </c>
      <c r="D86" s="75" t="s">
        <v>42</v>
      </c>
      <c r="E86" s="73" t="s">
        <v>45</v>
      </c>
      <c r="F86" s="76">
        <v>5019.975</v>
      </c>
      <c r="G86" s="76">
        <f t="shared" si="16"/>
        <v>15059.925</v>
      </c>
      <c r="H86" s="76">
        <v>1247.021568</v>
      </c>
      <c r="I86" s="76">
        <f t="shared" si="17"/>
        <v>3741.064704</v>
      </c>
      <c r="J86" s="84">
        <v>0.24841190802743</v>
      </c>
      <c r="K86" s="85">
        <v>6274.96875</v>
      </c>
      <c r="L86" s="85">
        <f t="shared" si="18"/>
        <v>18824.90625</v>
      </c>
      <c r="M86" s="85">
        <v>1503.82008</v>
      </c>
      <c r="N86" s="85">
        <f t="shared" si="19"/>
        <v>4511.46024</v>
      </c>
      <c r="O86" s="86">
        <v>0.239653795885438</v>
      </c>
      <c r="P86" s="87">
        <v>10821.14</v>
      </c>
      <c r="Q86" s="87">
        <v>2880.51</v>
      </c>
      <c r="R86" s="41">
        <f t="shared" si="20"/>
        <v>0.266192841050019</v>
      </c>
      <c r="S86" s="95"/>
      <c r="T86" s="95"/>
      <c r="U86" s="96">
        <f t="shared" si="21"/>
        <v>10821.14</v>
      </c>
      <c r="V86" s="96">
        <f t="shared" si="22"/>
        <v>2880.51</v>
      </c>
      <c r="W86" s="41">
        <f t="shared" si="23"/>
        <v>0.718538770943414</v>
      </c>
      <c r="X86" s="41">
        <f t="shared" si="24"/>
        <v>0.718538770943414</v>
      </c>
      <c r="Y86" s="41">
        <f t="shared" si="25"/>
        <v>0.769970644164512</v>
      </c>
      <c r="Z86" s="41">
        <f t="shared" si="26"/>
        <v>0.574831016754731</v>
      </c>
      <c r="AA86" s="41">
        <f t="shared" si="27"/>
        <v>0.638487284994891</v>
      </c>
      <c r="AB86" s="104"/>
      <c r="AC86" s="105"/>
      <c r="AD86" s="106">
        <f t="shared" si="28"/>
        <v>0</v>
      </c>
      <c r="AE86" s="107">
        <f>(P86-G86)*0.04*50%</f>
        <v>-84.7757</v>
      </c>
    </row>
    <row r="87" s="50" customFormat="1" spans="1:31">
      <c r="A87" s="73">
        <v>85</v>
      </c>
      <c r="B87" s="73">
        <v>748</v>
      </c>
      <c r="C87" s="74" t="s">
        <v>129</v>
      </c>
      <c r="D87" s="75" t="s">
        <v>59</v>
      </c>
      <c r="E87" s="73" t="s">
        <v>36</v>
      </c>
      <c r="F87" s="76">
        <v>8005.94445454545</v>
      </c>
      <c r="G87" s="76">
        <f t="shared" si="16"/>
        <v>24017.8333636363</v>
      </c>
      <c r="H87" s="76">
        <v>2130.31647163636</v>
      </c>
      <c r="I87" s="76">
        <f t="shared" si="17"/>
        <v>6390.94941490908</v>
      </c>
      <c r="J87" s="84">
        <v>0.266091837600354</v>
      </c>
      <c r="K87" s="85">
        <v>10007.4305681818</v>
      </c>
      <c r="L87" s="85">
        <f t="shared" si="18"/>
        <v>30022.2917045454</v>
      </c>
      <c r="M87" s="85">
        <v>2569.01145017045</v>
      </c>
      <c r="N87" s="85">
        <f t="shared" si="19"/>
        <v>7707.03435051135</v>
      </c>
      <c r="O87" s="86">
        <v>0.256710394608034</v>
      </c>
      <c r="P87" s="87">
        <v>17150.88</v>
      </c>
      <c r="Q87" s="87">
        <v>4674.83</v>
      </c>
      <c r="R87" s="41">
        <f t="shared" si="20"/>
        <v>0.272570853507225</v>
      </c>
      <c r="S87" s="95"/>
      <c r="T87" s="95"/>
      <c r="U87" s="96">
        <f t="shared" si="21"/>
        <v>17150.88</v>
      </c>
      <c r="V87" s="96">
        <f t="shared" si="22"/>
        <v>4674.83</v>
      </c>
      <c r="W87" s="41">
        <f t="shared" si="23"/>
        <v>0.714089391009221</v>
      </c>
      <c r="X87" s="41">
        <f t="shared" si="24"/>
        <v>0.714089391009221</v>
      </c>
      <c r="Y87" s="41">
        <f t="shared" si="25"/>
        <v>0.731476608012944</v>
      </c>
      <c r="Z87" s="41">
        <f t="shared" si="26"/>
        <v>0.571271512807377</v>
      </c>
      <c r="AA87" s="41">
        <f t="shared" si="27"/>
        <v>0.606566649036647</v>
      </c>
      <c r="AB87" s="104"/>
      <c r="AC87" s="105"/>
      <c r="AD87" s="106">
        <f t="shared" si="28"/>
        <v>0</v>
      </c>
      <c r="AE87" s="106">
        <f t="shared" si="15"/>
        <v>-274.678134545452</v>
      </c>
    </row>
    <row r="88" s="50" customFormat="1" spans="1:31">
      <c r="A88" s="73">
        <v>86</v>
      </c>
      <c r="B88" s="73">
        <v>745</v>
      </c>
      <c r="C88" s="74" t="s">
        <v>130</v>
      </c>
      <c r="D88" s="75" t="s">
        <v>51</v>
      </c>
      <c r="E88" s="73" t="s">
        <v>36</v>
      </c>
      <c r="F88" s="76">
        <v>8356.76159090909</v>
      </c>
      <c r="G88" s="76">
        <f t="shared" si="16"/>
        <v>25070.2847727273</v>
      </c>
      <c r="H88" s="76">
        <v>2049.34600472727</v>
      </c>
      <c r="I88" s="76">
        <f t="shared" si="17"/>
        <v>6148.03801418181</v>
      </c>
      <c r="J88" s="84">
        <v>0.245232077334437</v>
      </c>
      <c r="K88" s="85">
        <v>10445.9519886364</v>
      </c>
      <c r="L88" s="85">
        <f t="shared" si="18"/>
        <v>31337.8559659092</v>
      </c>
      <c r="M88" s="85">
        <v>2471.36677653409</v>
      </c>
      <c r="N88" s="85">
        <f t="shared" si="19"/>
        <v>7414.10032960227</v>
      </c>
      <c r="O88" s="86">
        <v>0.236586074607903</v>
      </c>
      <c r="P88" s="87">
        <v>17778.69</v>
      </c>
      <c r="Q88" s="87">
        <v>3769.63</v>
      </c>
      <c r="R88" s="41">
        <f t="shared" si="20"/>
        <v>0.212030807669182</v>
      </c>
      <c r="S88" s="95"/>
      <c r="T88" s="95"/>
      <c r="U88" s="96">
        <f t="shared" si="21"/>
        <v>17778.69</v>
      </c>
      <c r="V88" s="96">
        <f t="shared" si="22"/>
        <v>3769.63</v>
      </c>
      <c r="W88" s="41">
        <f t="shared" si="23"/>
        <v>0.709153891197141</v>
      </c>
      <c r="X88" s="41">
        <f t="shared" si="24"/>
        <v>0.709153891197141</v>
      </c>
      <c r="Y88" s="41">
        <f t="shared" si="25"/>
        <v>0.613143573820545</v>
      </c>
      <c r="Z88" s="41">
        <f t="shared" si="26"/>
        <v>0.567323112957712</v>
      </c>
      <c r="AA88" s="41">
        <f t="shared" si="27"/>
        <v>0.508440651247867</v>
      </c>
      <c r="AB88" s="104"/>
      <c r="AC88" s="105"/>
      <c r="AD88" s="106">
        <f t="shared" si="28"/>
        <v>0</v>
      </c>
      <c r="AE88" s="107">
        <f>(P88-G88)*0.04*0.67</f>
        <v>-195.414739909092</v>
      </c>
    </row>
    <row r="89" s="50" customFormat="1" spans="1:31">
      <c r="A89" s="73">
        <v>87</v>
      </c>
      <c r="B89" s="73">
        <v>355</v>
      </c>
      <c r="C89" s="74" t="s">
        <v>131</v>
      </c>
      <c r="D89" s="75" t="s">
        <v>42</v>
      </c>
      <c r="E89" s="73" t="s">
        <v>38</v>
      </c>
      <c r="F89" s="76">
        <v>9477.73386363636</v>
      </c>
      <c r="G89" s="76">
        <f t="shared" si="16"/>
        <v>28433.2015909091</v>
      </c>
      <c r="H89" s="76">
        <v>2761.739136</v>
      </c>
      <c r="I89" s="76">
        <f t="shared" si="17"/>
        <v>8285.217408</v>
      </c>
      <c r="J89" s="84">
        <v>0.291392349240369</v>
      </c>
      <c r="K89" s="85">
        <v>11847.1673295455</v>
      </c>
      <c r="L89" s="85">
        <f t="shared" si="18"/>
        <v>35541.5019886365</v>
      </c>
      <c r="M89" s="85">
        <v>3330.46266</v>
      </c>
      <c r="N89" s="85">
        <f t="shared" si="19"/>
        <v>9991.38798</v>
      </c>
      <c r="O89" s="86">
        <v>0.281118901029972</v>
      </c>
      <c r="P89" s="87">
        <v>19925.51</v>
      </c>
      <c r="Q89" s="87">
        <v>5388.61</v>
      </c>
      <c r="R89" s="41">
        <f t="shared" si="20"/>
        <v>0.270437745382678</v>
      </c>
      <c r="S89" s="95"/>
      <c r="T89" s="95"/>
      <c r="U89" s="96">
        <f t="shared" si="21"/>
        <v>19925.51</v>
      </c>
      <c r="V89" s="96">
        <f t="shared" si="22"/>
        <v>5388.61</v>
      </c>
      <c r="W89" s="41">
        <f t="shared" si="23"/>
        <v>0.700783200101207</v>
      </c>
      <c r="X89" s="41">
        <f t="shared" si="24"/>
        <v>0.700783200101207</v>
      </c>
      <c r="Y89" s="41">
        <f t="shared" si="25"/>
        <v>0.650388485255304</v>
      </c>
      <c r="Z89" s="41">
        <f t="shared" si="26"/>
        <v>0.560626560080963</v>
      </c>
      <c r="AA89" s="41">
        <f t="shared" si="27"/>
        <v>0.539325468171841</v>
      </c>
      <c r="AB89" s="104"/>
      <c r="AC89" s="105"/>
      <c r="AD89" s="106">
        <f t="shared" si="28"/>
        <v>0</v>
      </c>
      <c r="AE89" s="107">
        <f>(P89-G89)*0.04*50%</f>
        <v>-170.153831818182</v>
      </c>
    </row>
    <row r="90" s="50" customFormat="1" spans="1:31">
      <c r="A90" s="73">
        <v>88</v>
      </c>
      <c r="B90" s="73">
        <v>744</v>
      </c>
      <c r="C90" s="74" t="s">
        <v>132</v>
      </c>
      <c r="D90" s="75" t="s">
        <v>42</v>
      </c>
      <c r="E90" s="73" t="s">
        <v>38</v>
      </c>
      <c r="F90" s="76">
        <v>13708.6867272727</v>
      </c>
      <c r="G90" s="76">
        <f t="shared" si="16"/>
        <v>41126.0601818181</v>
      </c>
      <c r="H90" s="76">
        <v>3556.31923636364</v>
      </c>
      <c r="I90" s="76">
        <f t="shared" si="17"/>
        <v>10668.9577090909</v>
      </c>
      <c r="J90" s="84">
        <v>0.259420855339011</v>
      </c>
      <c r="K90" s="85">
        <v>17135.8584090909</v>
      </c>
      <c r="L90" s="85">
        <f t="shared" si="18"/>
        <v>51407.5752272727</v>
      </c>
      <c r="M90" s="85">
        <v>4288.67023295455</v>
      </c>
      <c r="N90" s="85">
        <f t="shared" si="19"/>
        <v>12866.0106988636</v>
      </c>
      <c r="O90" s="86">
        <v>0.25027460723411</v>
      </c>
      <c r="P90" s="87">
        <v>44290.28</v>
      </c>
      <c r="Q90" s="87">
        <v>10639.78</v>
      </c>
      <c r="R90" s="41">
        <f t="shared" si="20"/>
        <v>0.2402283300083</v>
      </c>
      <c r="S90" s="95">
        <v>15757.5</v>
      </c>
      <c r="T90" s="95">
        <v>2311.1</v>
      </c>
      <c r="U90" s="96">
        <f t="shared" si="21"/>
        <v>28532.78</v>
      </c>
      <c r="V90" s="96">
        <f t="shared" si="22"/>
        <v>8328.68</v>
      </c>
      <c r="W90" s="97">
        <f t="shared" si="23"/>
        <v>1.07693953187329</v>
      </c>
      <c r="X90" s="41">
        <f t="shared" si="24"/>
        <v>0.693788315094048</v>
      </c>
      <c r="Y90" s="41">
        <f t="shared" si="25"/>
        <v>0.780646078754556</v>
      </c>
      <c r="Z90" s="41">
        <f t="shared" si="26"/>
        <v>0.555030652075238</v>
      </c>
      <c r="AA90" s="41">
        <f t="shared" si="27"/>
        <v>0.647339738395806</v>
      </c>
      <c r="AB90" s="104"/>
      <c r="AC90" s="105"/>
      <c r="AD90" s="106">
        <f t="shared" si="28"/>
        <v>0</v>
      </c>
      <c r="AE90" s="107">
        <v>0</v>
      </c>
    </row>
    <row r="91" s="50" customFormat="1" spans="1:31">
      <c r="A91" s="73">
        <v>89</v>
      </c>
      <c r="B91" s="73">
        <v>570</v>
      </c>
      <c r="C91" s="74" t="s">
        <v>133</v>
      </c>
      <c r="D91" s="75" t="s">
        <v>51</v>
      </c>
      <c r="E91" s="73" t="s">
        <v>36</v>
      </c>
      <c r="F91" s="76">
        <v>6476.89163636364</v>
      </c>
      <c r="G91" s="76">
        <f t="shared" si="16"/>
        <v>19430.6749090909</v>
      </c>
      <c r="H91" s="76">
        <v>1876.75147636364</v>
      </c>
      <c r="I91" s="76">
        <f t="shared" si="17"/>
        <v>5630.25442909092</v>
      </c>
      <c r="J91" s="84">
        <v>0.289761135700784</v>
      </c>
      <c r="K91" s="85">
        <v>8096.11454545455</v>
      </c>
      <c r="L91" s="85">
        <f t="shared" si="18"/>
        <v>24288.3436363637</v>
      </c>
      <c r="M91" s="85">
        <v>2263.22994545455</v>
      </c>
      <c r="N91" s="85">
        <f t="shared" si="19"/>
        <v>6789.68983636365</v>
      </c>
      <c r="O91" s="86">
        <v>0.279545198224154</v>
      </c>
      <c r="P91" s="87">
        <v>13424.4</v>
      </c>
      <c r="Q91" s="87">
        <v>3998.09</v>
      </c>
      <c r="R91" s="41">
        <f t="shared" si="20"/>
        <v>0.297822621495188</v>
      </c>
      <c r="S91" s="95"/>
      <c r="T91" s="95"/>
      <c r="U91" s="96">
        <f t="shared" si="21"/>
        <v>13424.4</v>
      </c>
      <c r="V91" s="96">
        <f t="shared" si="22"/>
        <v>3998.09</v>
      </c>
      <c r="W91" s="41">
        <f t="shared" si="23"/>
        <v>0.690886964184616</v>
      </c>
      <c r="X91" s="41">
        <f t="shared" si="24"/>
        <v>0.690886964184616</v>
      </c>
      <c r="Y91" s="41">
        <f t="shared" si="25"/>
        <v>0.710108228740481</v>
      </c>
      <c r="Z91" s="41">
        <f t="shared" si="26"/>
        <v>0.552709571347691</v>
      </c>
      <c r="AA91" s="41">
        <f t="shared" si="27"/>
        <v>0.588847222237953</v>
      </c>
      <c r="AB91" s="104"/>
      <c r="AC91" s="105"/>
      <c r="AD91" s="106">
        <f t="shared" si="28"/>
        <v>0</v>
      </c>
      <c r="AE91" s="107">
        <f>(P91-G91)*0.04*0.67</f>
        <v>-160.968167563636</v>
      </c>
    </row>
    <row r="92" s="50" customFormat="1" spans="1:31">
      <c r="A92" s="73">
        <v>90</v>
      </c>
      <c r="B92" s="73">
        <v>347</v>
      </c>
      <c r="C92" s="74" t="s">
        <v>134</v>
      </c>
      <c r="D92" s="75" t="s">
        <v>51</v>
      </c>
      <c r="E92" s="73" t="s">
        <v>36</v>
      </c>
      <c r="F92" s="76">
        <v>9348.21963636364</v>
      </c>
      <c r="G92" s="76">
        <f t="shared" si="16"/>
        <v>28044.6589090909</v>
      </c>
      <c r="H92" s="76">
        <v>2489.03706763636</v>
      </c>
      <c r="I92" s="76">
        <f t="shared" si="17"/>
        <v>7467.11120290908</v>
      </c>
      <c r="J92" s="84">
        <v>0.266257872028836</v>
      </c>
      <c r="K92" s="85">
        <v>11685.2745454545</v>
      </c>
      <c r="L92" s="85">
        <f t="shared" si="18"/>
        <v>35055.8236363635</v>
      </c>
      <c r="M92" s="85">
        <v>3001.60319454546</v>
      </c>
      <c r="N92" s="85">
        <f t="shared" si="19"/>
        <v>9004.80958363638</v>
      </c>
      <c r="O92" s="86">
        <v>0.256870575258589</v>
      </c>
      <c r="P92" s="87">
        <v>19322.47</v>
      </c>
      <c r="Q92" s="87">
        <v>4989.2</v>
      </c>
      <c r="R92" s="41">
        <f t="shared" si="20"/>
        <v>0.25820715467536</v>
      </c>
      <c r="S92" s="95"/>
      <c r="T92" s="95"/>
      <c r="U92" s="96">
        <f t="shared" si="21"/>
        <v>19322.47</v>
      </c>
      <c r="V92" s="96">
        <f t="shared" si="22"/>
        <v>4989.2</v>
      </c>
      <c r="W92" s="41">
        <f t="shared" si="23"/>
        <v>0.688989303190864</v>
      </c>
      <c r="X92" s="41">
        <f t="shared" si="24"/>
        <v>0.688989303190864</v>
      </c>
      <c r="Y92" s="41">
        <f t="shared" si="25"/>
        <v>0.668156649127748</v>
      </c>
      <c r="Z92" s="41">
        <f t="shared" si="26"/>
        <v>0.551191442552693</v>
      </c>
      <c r="AA92" s="41">
        <f t="shared" si="27"/>
        <v>0.554059467183672</v>
      </c>
      <c r="AB92" s="104"/>
      <c r="AC92" s="105"/>
      <c r="AD92" s="106">
        <f t="shared" si="28"/>
        <v>0</v>
      </c>
      <c r="AE92" s="107">
        <f>(P92-G92)*0.04*0.67</f>
        <v>-233.754662763636</v>
      </c>
    </row>
    <row r="93" s="50" customFormat="1" spans="1:31">
      <c r="A93" s="108">
        <v>91</v>
      </c>
      <c r="B93" s="108">
        <v>349</v>
      </c>
      <c r="C93" s="109" t="s">
        <v>135</v>
      </c>
      <c r="D93" s="110" t="s">
        <v>42</v>
      </c>
      <c r="E93" s="73" t="s">
        <v>38</v>
      </c>
      <c r="F93" s="76">
        <v>9222.23068181818</v>
      </c>
      <c r="G93" s="76">
        <f t="shared" si="16"/>
        <v>27666.6920454545</v>
      </c>
      <c r="H93" s="76">
        <v>2941.85191418182</v>
      </c>
      <c r="I93" s="76">
        <f t="shared" si="17"/>
        <v>8825.55574254546</v>
      </c>
      <c r="J93" s="84">
        <v>0.318995698077878</v>
      </c>
      <c r="K93" s="85">
        <v>11527.7883522727</v>
      </c>
      <c r="L93" s="85">
        <f t="shared" si="18"/>
        <v>34583.3650568181</v>
      </c>
      <c r="M93" s="85">
        <v>3547.66597022727</v>
      </c>
      <c r="N93" s="85">
        <f t="shared" si="19"/>
        <v>10642.9979106818</v>
      </c>
      <c r="O93" s="86">
        <v>0.307749054876415</v>
      </c>
      <c r="P93" s="113">
        <v>29864.79</v>
      </c>
      <c r="Q93" s="113">
        <v>9979.73</v>
      </c>
      <c r="R93" s="41">
        <f t="shared" si="20"/>
        <v>0.334163742654812</v>
      </c>
      <c r="S93" s="95"/>
      <c r="T93" s="95"/>
      <c r="U93" s="96">
        <f t="shared" si="21"/>
        <v>29864.79</v>
      </c>
      <c r="V93" s="96">
        <f t="shared" si="22"/>
        <v>9979.73</v>
      </c>
      <c r="W93" s="97">
        <f t="shared" si="23"/>
        <v>1.07944925077903</v>
      </c>
      <c r="X93" s="98">
        <f t="shared" si="24"/>
        <v>1.07944925077903</v>
      </c>
      <c r="Y93" s="98">
        <f t="shared" si="25"/>
        <v>1.13077638294103</v>
      </c>
      <c r="Z93" s="41">
        <f t="shared" si="26"/>
        <v>0.863559400623224</v>
      </c>
      <c r="AA93" s="41">
        <f t="shared" si="27"/>
        <v>0.937680349442133</v>
      </c>
      <c r="AB93" s="104">
        <v>400</v>
      </c>
      <c r="AC93" s="105"/>
      <c r="AD93" s="106">
        <f t="shared" si="28"/>
        <v>400</v>
      </c>
      <c r="AE93" s="106">
        <v>0</v>
      </c>
    </row>
    <row r="94" s="50" customFormat="1" spans="1:31">
      <c r="A94" s="108">
        <v>92</v>
      </c>
      <c r="B94" s="108">
        <v>308</v>
      </c>
      <c r="C94" s="109" t="s">
        <v>136</v>
      </c>
      <c r="D94" s="110" t="s">
        <v>42</v>
      </c>
      <c r="E94" s="73" t="s">
        <v>38</v>
      </c>
      <c r="F94" s="76">
        <v>10636.4643636364</v>
      </c>
      <c r="G94" s="76">
        <f t="shared" si="16"/>
        <v>31909.3930909092</v>
      </c>
      <c r="H94" s="76">
        <v>3652.77692945455</v>
      </c>
      <c r="I94" s="76">
        <f t="shared" si="17"/>
        <v>10958.3307883636</v>
      </c>
      <c r="J94" s="84">
        <v>0.343420219781167</v>
      </c>
      <c r="K94" s="85">
        <v>13295.5804545455</v>
      </c>
      <c r="L94" s="85">
        <f t="shared" si="18"/>
        <v>39886.7413636365</v>
      </c>
      <c r="M94" s="85">
        <v>4404.99140931818</v>
      </c>
      <c r="N94" s="85">
        <f t="shared" si="19"/>
        <v>13214.9742279545</v>
      </c>
      <c r="O94" s="86">
        <v>0.331312455622215</v>
      </c>
      <c r="P94" s="113">
        <v>24204.75</v>
      </c>
      <c r="Q94" s="113">
        <v>7594.97</v>
      </c>
      <c r="R94" s="41">
        <f t="shared" si="20"/>
        <v>0.313780146458856</v>
      </c>
      <c r="S94" s="95"/>
      <c r="T94" s="95"/>
      <c r="U94" s="96">
        <f t="shared" si="21"/>
        <v>24204.75</v>
      </c>
      <c r="V94" s="96">
        <f t="shared" si="22"/>
        <v>7594.97</v>
      </c>
      <c r="W94" s="41">
        <f t="shared" si="23"/>
        <v>0.758546235305735</v>
      </c>
      <c r="X94" s="41">
        <f t="shared" si="24"/>
        <v>0.758546235305735</v>
      </c>
      <c r="Y94" s="41">
        <f t="shared" si="25"/>
        <v>0.69307727122683</v>
      </c>
      <c r="Z94" s="41">
        <f t="shared" si="26"/>
        <v>0.606836988244588</v>
      </c>
      <c r="AA94" s="41">
        <f t="shared" si="27"/>
        <v>0.574724541190089</v>
      </c>
      <c r="AB94" s="104"/>
      <c r="AC94" s="105"/>
      <c r="AD94" s="106">
        <f t="shared" si="28"/>
        <v>0</v>
      </c>
      <c r="AE94" s="107">
        <f>(P94-G94)*0.04</f>
        <v>-308.185723636368</v>
      </c>
    </row>
    <row r="95" s="50" customFormat="1" spans="1:31">
      <c r="A95" s="73">
        <v>93</v>
      </c>
      <c r="B95" s="73">
        <v>343</v>
      </c>
      <c r="C95" s="74" t="s">
        <v>137</v>
      </c>
      <c r="D95" s="75" t="s">
        <v>51</v>
      </c>
      <c r="E95" s="73" t="s">
        <v>38</v>
      </c>
      <c r="F95" s="76">
        <v>24664.8845454545</v>
      </c>
      <c r="G95" s="76">
        <f t="shared" si="16"/>
        <v>73994.6536363635</v>
      </c>
      <c r="H95" s="76">
        <v>6753.39699272727</v>
      </c>
      <c r="I95" s="76">
        <f t="shared" si="17"/>
        <v>20260.1909781818</v>
      </c>
      <c r="J95" s="84">
        <v>0.273806146559557</v>
      </c>
      <c r="K95" s="85">
        <v>29597.8614545455</v>
      </c>
      <c r="L95" s="85">
        <f t="shared" si="18"/>
        <v>88793.5843636365</v>
      </c>
      <c r="M95" s="85">
        <v>7818.35574927273</v>
      </c>
      <c r="N95" s="85">
        <f t="shared" si="19"/>
        <v>23455.0672478182</v>
      </c>
      <c r="O95" s="86">
        <v>0.264152724725726</v>
      </c>
      <c r="P95" s="87">
        <v>48964.69</v>
      </c>
      <c r="Q95" s="87">
        <v>10295.84</v>
      </c>
      <c r="R95" s="41">
        <f t="shared" si="20"/>
        <v>0.210270707319907</v>
      </c>
      <c r="S95" s="95">
        <v>1050</v>
      </c>
      <c r="T95" s="95">
        <v>175</v>
      </c>
      <c r="U95" s="96">
        <f t="shared" si="21"/>
        <v>47914.69</v>
      </c>
      <c r="V95" s="96">
        <f t="shared" si="22"/>
        <v>10120.84</v>
      </c>
      <c r="W95" s="41">
        <f t="shared" si="23"/>
        <v>0.66173280897604</v>
      </c>
      <c r="X95" s="41">
        <f t="shared" si="24"/>
        <v>0.647542594570009</v>
      </c>
      <c r="Y95" s="41">
        <f t="shared" si="25"/>
        <v>0.499543168714408</v>
      </c>
      <c r="Z95" s="41">
        <f t="shared" si="26"/>
        <v>0.539618828808339</v>
      </c>
      <c r="AA95" s="41">
        <f t="shared" si="27"/>
        <v>0.431499082610452</v>
      </c>
      <c r="AB95" s="104"/>
      <c r="AC95" s="105"/>
      <c r="AD95" s="106">
        <f t="shared" si="28"/>
        <v>0</v>
      </c>
      <c r="AE95" s="107">
        <v>-750</v>
      </c>
    </row>
    <row r="96" s="50" customFormat="1" spans="1:31">
      <c r="A96" s="73">
        <v>94</v>
      </c>
      <c r="B96" s="77">
        <v>720</v>
      </c>
      <c r="C96" s="78" t="s">
        <v>138</v>
      </c>
      <c r="D96" s="79" t="s">
        <v>59</v>
      </c>
      <c r="E96" s="73" t="s">
        <v>45</v>
      </c>
      <c r="F96" s="76">
        <v>7192.14981818182</v>
      </c>
      <c r="G96" s="76">
        <f t="shared" si="16"/>
        <v>21576.4494545455</v>
      </c>
      <c r="H96" s="76">
        <v>2081.35086545455</v>
      </c>
      <c r="I96" s="76">
        <f t="shared" si="17"/>
        <v>6244.05259636365</v>
      </c>
      <c r="J96" s="84">
        <v>0.289392034102637</v>
      </c>
      <c r="K96" s="85">
        <v>8990.18727272727</v>
      </c>
      <c r="L96" s="85">
        <f t="shared" si="18"/>
        <v>26970.5618181818</v>
      </c>
      <c r="M96" s="85">
        <v>2509.96238181818</v>
      </c>
      <c r="N96" s="85">
        <f t="shared" si="19"/>
        <v>7529.88714545454</v>
      </c>
      <c r="O96" s="86">
        <v>0.279189109823377</v>
      </c>
      <c r="P96" s="87">
        <v>13732.75</v>
      </c>
      <c r="Q96" s="87">
        <v>3943.25</v>
      </c>
      <c r="R96" s="41">
        <f t="shared" si="20"/>
        <v>0.28714205093663</v>
      </c>
      <c r="S96" s="95"/>
      <c r="T96" s="95"/>
      <c r="U96" s="96">
        <f t="shared" si="21"/>
        <v>13732.75</v>
      </c>
      <c r="V96" s="96">
        <f t="shared" si="22"/>
        <v>3943.25</v>
      </c>
      <c r="W96" s="41">
        <f t="shared" si="23"/>
        <v>0.636469407486639</v>
      </c>
      <c r="X96" s="41">
        <f t="shared" si="24"/>
        <v>0.636469407486639</v>
      </c>
      <c r="Y96" s="41">
        <f t="shared" si="25"/>
        <v>0.631520945594922</v>
      </c>
      <c r="Z96" s="41">
        <f t="shared" si="26"/>
        <v>0.509175525989313</v>
      </c>
      <c r="AA96" s="41">
        <f t="shared" si="27"/>
        <v>0.523679827310608</v>
      </c>
      <c r="AB96" s="104"/>
      <c r="AC96" s="105"/>
      <c r="AD96" s="106">
        <f t="shared" si="28"/>
        <v>0</v>
      </c>
      <c r="AE96" s="107">
        <v>0</v>
      </c>
    </row>
    <row r="97" s="50" customFormat="1" spans="1:31">
      <c r="A97" s="73">
        <v>95</v>
      </c>
      <c r="B97" s="73">
        <v>102567</v>
      </c>
      <c r="C97" s="74" t="s">
        <v>139</v>
      </c>
      <c r="D97" s="75" t="s">
        <v>59</v>
      </c>
      <c r="E97" s="73" t="s">
        <v>45</v>
      </c>
      <c r="F97" s="76">
        <v>6030.1635</v>
      </c>
      <c r="G97" s="76">
        <f t="shared" si="16"/>
        <v>18090.4905</v>
      </c>
      <c r="H97" s="76">
        <v>1465.844796</v>
      </c>
      <c r="I97" s="76">
        <f t="shared" si="17"/>
        <v>4397.534388</v>
      </c>
      <c r="J97" s="84">
        <v>0.243085414848204</v>
      </c>
      <c r="K97" s="85">
        <v>7537.704375</v>
      </c>
      <c r="L97" s="85">
        <f t="shared" si="18"/>
        <v>22613.113125</v>
      </c>
      <c r="M97" s="85">
        <v>1767.705463125</v>
      </c>
      <c r="N97" s="85">
        <f t="shared" si="19"/>
        <v>5303.116389375</v>
      </c>
      <c r="O97" s="86">
        <v>0.234515095734966</v>
      </c>
      <c r="P97" s="87">
        <v>11375.7</v>
      </c>
      <c r="Q97" s="87">
        <v>2616.08</v>
      </c>
      <c r="R97" s="41">
        <f t="shared" si="20"/>
        <v>0.229970902889492</v>
      </c>
      <c r="S97" s="95"/>
      <c r="T97" s="95"/>
      <c r="U97" s="96">
        <f t="shared" si="21"/>
        <v>11375.7</v>
      </c>
      <c r="V97" s="96">
        <f t="shared" si="22"/>
        <v>2616.08</v>
      </c>
      <c r="W97" s="41">
        <f t="shared" si="23"/>
        <v>0.628822087493979</v>
      </c>
      <c r="X97" s="41">
        <f t="shared" si="24"/>
        <v>0.628822087493979</v>
      </c>
      <c r="Y97" s="41">
        <f t="shared" si="25"/>
        <v>0.594896996630376</v>
      </c>
      <c r="Z97" s="41">
        <f t="shared" si="26"/>
        <v>0.503057669995183</v>
      </c>
      <c r="AA97" s="41">
        <f t="shared" si="27"/>
        <v>0.493309934747315</v>
      </c>
      <c r="AB97" s="104"/>
      <c r="AC97" s="105"/>
      <c r="AD97" s="106">
        <f t="shared" si="28"/>
        <v>0</v>
      </c>
      <c r="AE97" s="106">
        <f>(P97-G97)*0.06</f>
        <v>-402.88743</v>
      </c>
    </row>
    <row r="98" s="50" customFormat="1" spans="1:31">
      <c r="A98" s="73">
        <v>96</v>
      </c>
      <c r="B98" s="73">
        <v>339</v>
      </c>
      <c r="C98" s="74" t="s">
        <v>140</v>
      </c>
      <c r="D98" s="75" t="s">
        <v>51</v>
      </c>
      <c r="E98" s="73" t="s">
        <v>36</v>
      </c>
      <c r="F98" s="76">
        <v>5766.5715</v>
      </c>
      <c r="G98" s="76">
        <f t="shared" si="16"/>
        <v>17299.7145</v>
      </c>
      <c r="H98" s="76">
        <v>1603.893096</v>
      </c>
      <c r="I98" s="76">
        <f t="shared" si="17"/>
        <v>4811.679288</v>
      </c>
      <c r="J98" s="84">
        <v>0.278136340804931</v>
      </c>
      <c r="K98" s="85">
        <v>7208.214375</v>
      </c>
      <c r="L98" s="85">
        <f t="shared" si="18"/>
        <v>21624.643125</v>
      </c>
      <c r="M98" s="85">
        <v>1934.18197875</v>
      </c>
      <c r="N98" s="85">
        <f t="shared" si="19"/>
        <v>5802.54593625</v>
      </c>
      <c r="O98" s="86">
        <v>0.268330251866295</v>
      </c>
      <c r="P98" s="87">
        <v>10822.7</v>
      </c>
      <c r="Q98" s="87">
        <v>3305.27</v>
      </c>
      <c r="R98" s="41">
        <f t="shared" si="20"/>
        <v>0.305401609579865</v>
      </c>
      <c r="S98" s="95"/>
      <c r="T98" s="95"/>
      <c r="U98" s="96">
        <f t="shared" si="21"/>
        <v>10822.7</v>
      </c>
      <c r="V98" s="96">
        <f t="shared" si="22"/>
        <v>3305.27</v>
      </c>
      <c r="W98" s="41">
        <f t="shared" si="23"/>
        <v>0.625599919582488</v>
      </c>
      <c r="X98" s="41">
        <f t="shared" si="24"/>
        <v>0.625599919582488</v>
      </c>
      <c r="Y98" s="41">
        <f t="shared" si="25"/>
        <v>0.686926497417049</v>
      </c>
      <c r="Z98" s="41">
        <f t="shared" si="26"/>
        <v>0.50047993566599</v>
      </c>
      <c r="AA98" s="41">
        <f t="shared" si="27"/>
        <v>0.569624098854802</v>
      </c>
      <c r="AB98" s="104"/>
      <c r="AC98" s="105"/>
      <c r="AD98" s="106">
        <f t="shared" si="28"/>
        <v>0</v>
      </c>
      <c r="AE98" s="107">
        <f>(P98-G98)*0.06*0.67</f>
        <v>-260.3759829</v>
      </c>
    </row>
    <row r="99" s="50" customFormat="1" spans="1:31">
      <c r="A99" s="73">
        <v>97</v>
      </c>
      <c r="B99" s="73">
        <v>104429</v>
      </c>
      <c r="C99" s="74" t="s">
        <v>141</v>
      </c>
      <c r="D99" s="75" t="s">
        <v>51</v>
      </c>
      <c r="E99" s="73" t="s">
        <v>45</v>
      </c>
      <c r="F99" s="76">
        <v>4614.16627272727</v>
      </c>
      <c r="G99" s="76">
        <f t="shared" si="16"/>
        <v>13842.4988181818</v>
      </c>
      <c r="H99" s="76">
        <v>996.351578181818</v>
      </c>
      <c r="I99" s="76">
        <f t="shared" si="17"/>
        <v>2989.05473454545</v>
      </c>
      <c r="J99" s="84">
        <v>0.215933176069294</v>
      </c>
      <c r="K99" s="85">
        <v>5767.70784090909</v>
      </c>
      <c r="L99" s="85">
        <f t="shared" si="18"/>
        <v>17303.1235227273</v>
      </c>
      <c r="M99" s="85">
        <v>1201.52974772727</v>
      </c>
      <c r="N99" s="85">
        <f t="shared" si="19"/>
        <v>3604.58924318181</v>
      </c>
      <c r="O99" s="86">
        <v>0.208320147425826</v>
      </c>
      <c r="P99" s="87">
        <v>8653.31</v>
      </c>
      <c r="Q99" s="87">
        <v>2407.04</v>
      </c>
      <c r="R99" s="41">
        <f t="shared" si="20"/>
        <v>0.278164078254448</v>
      </c>
      <c r="S99" s="95"/>
      <c r="T99" s="95"/>
      <c r="U99" s="96">
        <f t="shared" si="21"/>
        <v>8653.31</v>
      </c>
      <c r="V99" s="96">
        <f t="shared" si="22"/>
        <v>2407.04</v>
      </c>
      <c r="W99" s="41">
        <f t="shared" si="23"/>
        <v>0.625126295017925</v>
      </c>
      <c r="X99" s="41">
        <f t="shared" si="24"/>
        <v>0.625126295017925</v>
      </c>
      <c r="Y99" s="41">
        <f t="shared" si="25"/>
        <v>0.805284684880835</v>
      </c>
      <c r="Z99" s="41">
        <f t="shared" si="26"/>
        <v>0.500101036014339</v>
      </c>
      <c r="AA99" s="41">
        <f t="shared" si="27"/>
        <v>0.667770954638726</v>
      </c>
      <c r="AB99" s="104"/>
      <c r="AC99" s="105"/>
      <c r="AD99" s="106">
        <f t="shared" si="28"/>
        <v>0</v>
      </c>
      <c r="AE99" s="107">
        <f>(P99-G99)*0.06*0.67</f>
        <v>-208.605390490908</v>
      </c>
    </row>
    <row r="100" s="50" customFormat="1" spans="1:31">
      <c r="A100" s="73">
        <v>98</v>
      </c>
      <c r="B100" s="77">
        <v>716</v>
      </c>
      <c r="C100" s="78" t="s">
        <v>142</v>
      </c>
      <c r="D100" s="79" t="s">
        <v>59</v>
      </c>
      <c r="E100" s="73" t="s">
        <v>36</v>
      </c>
      <c r="F100" s="76">
        <v>9323.17572727273</v>
      </c>
      <c r="G100" s="76">
        <f t="shared" si="16"/>
        <v>27969.5271818182</v>
      </c>
      <c r="H100" s="76">
        <v>2698.805772</v>
      </c>
      <c r="I100" s="76">
        <f t="shared" si="17"/>
        <v>8096.417316</v>
      </c>
      <c r="J100" s="84">
        <v>0.289472798856004</v>
      </c>
      <c r="K100" s="85">
        <v>11653.9696590909</v>
      </c>
      <c r="L100" s="85">
        <f t="shared" si="18"/>
        <v>34961.9089772727</v>
      </c>
      <c r="M100" s="85">
        <v>3254.569460625</v>
      </c>
      <c r="N100" s="85">
        <f t="shared" si="19"/>
        <v>9763.708381875</v>
      </c>
      <c r="O100" s="86">
        <v>0.279267027101466</v>
      </c>
      <c r="P100" s="87">
        <v>15867.92</v>
      </c>
      <c r="Q100" s="87">
        <v>4619.41</v>
      </c>
      <c r="R100" s="41">
        <f t="shared" si="20"/>
        <v>0.291116289973733</v>
      </c>
      <c r="S100" s="95"/>
      <c r="T100" s="95"/>
      <c r="U100" s="96">
        <f t="shared" si="21"/>
        <v>15867.92</v>
      </c>
      <c r="V100" s="96">
        <f t="shared" si="22"/>
        <v>4619.41</v>
      </c>
      <c r="W100" s="41">
        <f t="shared" si="23"/>
        <v>0.567328861043996</v>
      </c>
      <c r="X100" s="41">
        <f t="shared" si="24"/>
        <v>0.567328861043996</v>
      </c>
      <c r="Y100" s="41">
        <f t="shared" si="25"/>
        <v>0.570549888883717</v>
      </c>
      <c r="Z100" s="41">
        <f t="shared" si="26"/>
        <v>0.453863088835197</v>
      </c>
      <c r="AA100" s="41">
        <f t="shared" si="27"/>
        <v>0.473120439419853</v>
      </c>
      <c r="AB100" s="104"/>
      <c r="AC100" s="105"/>
      <c r="AD100" s="106">
        <f t="shared" si="28"/>
        <v>0</v>
      </c>
      <c r="AE100" s="107">
        <v>0</v>
      </c>
    </row>
    <row r="101" s="50" customFormat="1" spans="1:31">
      <c r="A101" s="73">
        <v>99</v>
      </c>
      <c r="B101" s="73">
        <v>106066</v>
      </c>
      <c r="C101" s="74" t="s">
        <v>143</v>
      </c>
      <c r="D101" s="75" t="s">
        <v>121</v>
      </c>
      <c r="E101" s="73" t="s">
        <v>45</v>
      </c>
      <c r="F101" s="76">
        <v>8127.46304545454</v>
      </c>
      <c r="G101" s="76">
        <f t="shared" si="16"/>
        <v>24382.3891363636</v>
      </c>
      <c r="H101" s="76">
        <v>2818.87802181818</v>
      </c>
      <c r="I101" s="76">
        <f t="shared" si="17"/>
        <v>8456.63406545454</v>
      </c>
      <c r="J101" s="84">
        <v>0.346833692882147</v>
      </c>
      <c r="K101" s="85">
        <v>10159.3288068182</v>
      </c>
      <c r="L101" s="85">
        <f t="shared" si="18"/>
        <v>30477.9864204546</v>
      </c>
      <c r="M101" s="85">
        <v>3399.36812727273</v>
      </c>
      <c r="N101" s="85">
        <f t="shared" si="19"/>
        <v>10198.1043818182</v>
      </c>
      <c r="O101" s="86">
        <v>0.334605581915148</v>
      </c>
      <c r="P101" s="87">
        <v>13582.48</v>
      </c>
      <c r="Q101" s="87">
        <v>4809.51</v>
      </c>
      <c r="R101" s="41">
        <f t="shared" si="20"/>
        <v>0.354096600915297</v>
      </c>
      <c r="S101" s="95"/>
      <c r="T101" s="95"/>
      <c r="U101" s="96">
        <f t="shared" si="21"/>
        <v>13582.48</v>
      </c>
      <c r="V101" s="96">
        <f t="shared" si="22"/>
        <v>4809.51</v>
      </c>
      <c r="W101" s="41">
        <f t="shared" si="23"/>
        <v>0.557061078963064</v>
      </c>
      <c r="X101" s="41">
        <f t="shared" si="24"/>
        <v>0.557061078963064</v>
      </c>
      <c r="Y101" s="41">
        <f t="shared" si="25"/>
        <v>0.568726276054312</v>
      </c>
      <c r="Z101" s="41">
        <f t="shared" si="26"/>
        <v>0.44564886317045</v>
      </c>
      <c r="AA101" s="41">
        <f t="shared" si="27"/>
        <v>0.471608234229754</v>
      </c>
      <c r="AB101" s="104"/>
      <c r="AC101" s="105"/>
      <c r="AD101" s="106">
        <f t="shared" si="28"/>
        <v>0</v>
      </c>
      <c r="AE101" s="106">
        <f>(P101-G101)*0.06</f>
        <v>-647.994548181816</v>
      </c>
    </row>
    <row r="102" s="50" customFormat="1" spans="1:31">
      <c r="A102" s="73">
        <v>100</v>
      </c>
      <c r="B102" s="73">
        <v>105267</v>
      </c>
      <c r="C102" s="74" t="s">
        <v>144</v>
      </c>
      <c r="D102" s="75" t="s">
        <v>51</v>
      </c>
      <c r="E102" s="73" t="s">
        <v>45</v>
      </c>
      <c r="F102" s="76">
        <v>6494.03054545455</v>
      </c>
      <c r="G102" s="76">
        <f t="shared" si="16"/>
        <v>19482.0916363636</v>
      </c>
      <c r="H102" s="76">
        <v>1607.74984145455</v>
      </c>
      <c r="I102" s="76">
        <f t="shared" si="17"/>
        <v>4823.24952436365</v>
      </c>
      <c r="J102" s="84">
        <v>0.247573495412626</v>
      </c>
      <c r="K102" s="85">
        <v>8117.53818181818</v>
      </c>
      <c r="L102" s="85">
        <f t="shared" si="18"/>
        <v>24352.6145454545</v>
      </c>
      <c r="M102" s="85">
        <v>1938.83294181818</v>
      </c>
      <c r="N102" s="85">
        <f t="shared" si="19"/>
        <v>5816.49882545454</v>
      </c>
      <c r="O102" s="86">
        <v>0.238844942689745</v>
      </c>
      <c r="P102" s="87">
        <v>10772.3</v>
      </c>
      <c r="Q102" s="87">
        <v>3013.15</v>
      </c>
      <c r="R102" s="41">
        <f t="shared" si="20"/>
        <v>0.279712781857171</v>
      </c>
      <c r="S102" s="95"/>
      <c r="T102" s="95"/>
      <c r="U102" s="96">
        <f t="shared" si="21"/>
        <v>10772.3</v>
      </c>
      <c r="V102" s="96">
        <f t="shared" si="22"/>
        <v>3013.15</v>
      </c>
      <c r="W102" s="41">
        <f t="shared" si="23"/>
        <v>0.552933442726106</v>
      </c>
      <c r="X102" s="41">
        <f t="shared" si="24"/>
        <v>0.552933442726106</v>
      </c>
      <c r="Y102" s="41">
        <f t="shared" si="25"/>
        <v>0.624713688309032</v>
      </c>
      <c r="Z102" s="41">
        <f t="shared" si="26"/>
        <v>0.442346754180885</v>
      </c>
      <c r="AA102" s="41">
        <f t="shared" si="27"/>
        <v>0.518035005322043</v>
      </c>
      <c r="AB102" s="104"/>
      <c r="AC102" s="105"/>
      <c r="AD102" s="106">
        <f t="shared" si="28"/>
        <v>0</v>
      </c>
      <c r="AE102" s="107">
        <f>(P102-G102)*0.06*0.67</f>
        <v>-350.133623781817</v>
      </c>
    </row>
    <row r="103" s="52" customFormat="1" ht="15" customHeight="1" spans="1:31">
      <c r="A103" s="73">
        <v>101</v>
      </c>
      <c r="B103" s="73">
        <v>752</v>
      </c>
      <c r="C103" s="74" t="s">
        <v>145</v>
      </c>
      <c r="D103" s="75" t="s">
        <v>51</v>
      </c>
      <c r="E103" s="73" t="s">
        <v>36</v>
      </c>
      <c r="F103" s="76">
        <v>6506.0565</v>
      </c>
      <c r="G103" s="76">
        <f t="shared" si="16"/>
        <v>19518.1695</v>
      </c>
      <c r="H103" s="76">
        <v>1763.223228</v>
      </c>
      <c r="I103" s="76">
        <f t="shared" si="17"/>
        <v>5289.669684</v>
      </c>
      <c r="J103" s="84">
        <v>0.271012590806735</v>
      </c>
      <c r="K103" s="85">
        <v>8132.570625</v>
      </c>
      <c r="L103" s="85">
        <f t="shared" si="18"/>
        <v>24397.711875</v>
      </c>
      <c r="M103" s="85">
        <v>2126.322883125</v>
      </c>
      <c r="N103" s="85">
        <f t="shared" si="19"/>
        <v>6378.968649375</v>
      </c>
      <c r="O103" s="86">
        <v>0.2614576597206</v>
      </c>
      <c r="P103" s="87">
        <v>9943.79</v>
      </c>
      <c r="Q103" s="87">
        <v>2279.79</v>
      </c>
      <c r="R103" s="41">
        <f t="shared" si="20"/>
        <v>0.229267713819379</v>
      </c>
      <c r="S103" s="95"/>
      <c r="T103" s="95"/>
      <c r="U103" s="96">
        <f t="shared" si="21"/>
        <v>9943.79</v>
      </c>
      <c r="V103" s="96">
        <f t="shared" si="22"/>
        <v>2279.79</v>
      </c>
      <c r="W103" s="41">
        <f t="shared" si="23"/>
        <v>0.509463246540614</v>
      </c>
      <c r="X103" s="41">
        <f t="shared" si="24"/>
        <v>0.509463246540614</v>
      </c>
      <c r="Y103" s="41">
        <f t="shared" si="25"/>
        <v>0.430989104460686</v>
      </c>
      <c r="Z103" s="41">
        <f t="shared" si="26"/>
        <v>0.407570597232492</v>
      </c>
      <c r="AA103" s="41">
        <f t="shared" si="27"/>
        <v>0.357391629479692</v>
      </c>
      <c r="AB103" s="104"/>
      <c r="AC103" s="105"/>
      <c r="AD103" s="106">
        <f t="shared" si="28"/>
        <v>0</v>
      </c>
      <c r="AE103" s="107">
        <f>(P103-G103)*0.06*0.67</f>
        <v>-384.8900559</v>
      </c>
    </row>
    <row r="104" s="50" customFormat="1" spans="1:31">
      <c r="A104" s="73">
        <v>102</v>
      </c>
      <c r="B104" s="73">
        <v>105396</v>
      </c>
      <c r="C104" s="74" t="s">
        <v>146</v>
      </c>
      <c r="D104" s="75" t="s">
        <v>53</v>
      </c>
      <c r="E104" s="73" t="s">
        <v>45</v>
      </c>
      <c r="F104" s="76">
        <v>4038.95436363636</v>
      </c>
      <c r="G104" s="76">
        <f t="shared" si="16"/>
        <v>12116.8630909091</v>
      </c>
      <c r="H104" s="76">
        <v>1405.83490036364</v>
      </c>
      <c r="I104" s="76">
        <f t="shared" si="17"/>
        <v>4217.50470109092</v>
      </c>
      <c r="J104" s="84">
        <v>0.348069023265203</v>
      </c>
      <c r="K104" s="85">
        <v>5048.69295454545</v>
      </c>
      <c r="L104" s="85">
        <f t="shared" si="18"/>
        <v>15146.0788636364</v>
      </c>
      <c r="M104" s="85">
        <v>1695.33776045455</v>
      </c>
      <c r="N104" s="85">
        <f t="shared" si="19"/>
        <v>5086.01328136365</v>
      </c>
      <c r="O104" s="86">
        <v>0.335797358983417</v>
      </c>
      <c r="P104" s="87">
        <v>6022.06</v>
      </c>
      <c r="Q104" s="87">
        <v>1933.09</v>
      </c>
      <c r="R104" s="41">
        <f t="shared" si="20"/>
        <v>0.321001451330608</v>
      </c>
      <c r="S104" s="95"/>
      <c r="T104" s="95"/>
      <c r="U104" s="96">
        <f t="shared" si="21"/>
        <v>6022.06</v>
      </c>
      <c r="V104" s="96">
        <f t="shared" si="22"/>
        <v>1933.09</v>
      </c>
      <c r="W104" s="41">
        <f t="shared" si="23"/>
        <v>0.496998270494462</v>
      </c>
      <c r="X104" s="41">
        <f t="shared" si="24"/>
        <v>0.496998270494462</v>
      </c>
      <c r="Y104" s="41">
        <f t="shared" si="25"/>
        <v>0.458349222349409</v>
      </c>
      <c r="Z104" s="41">
        <f t="shared" si="26"/>
        <v>0.397598616395569</v>
      </c>
      <c r="AA104" s="41">
        <f t="shared" si="27"/>
        <v>0.380079620924958</v>
      </c>
      <c r="AB104" s="101"/>
      <c r="AC104" s="102"/>
      <c r="AD104" s="106">
        <f t="shared" si="28"/>
        <v>0</v>
      </c>
      <c r="AE104" s="106">
        <f>(P104-G104)*0.06</f>
        <v>-365.688185454546</v>
      </c>
    </row>
    <row r="105" s="50" customFormat="1" spans="1:31">
      <c r="A105" s="73">
        <v>103</v>
      </c>
      <c r="B105" s="73">
        <v>105910</v>
      </c>
      <c r="C105" s="74" t="s">
        <v>147</v>
      </c>
      <c r="D105" s="75" t="s">
        <v>53</v>
      </c>
      <c r="E105" s="73" t="s">
        <v>45</v>
      </c>
      <c r="F105" s="76">
        <v>3336.44318181818</v>
      </c>
      <c r="G105" s="76">
        <f t="shared" si="16"/>
        <v>10009.3295454545</v>
      </c>
      <c r="H105" s="76">
        <v>1075.41464727273</v>
      </c>
      <c r="I105" s="76">
        <f t="shared" si="17"/>
        <v>3226.24394181819</v>
      </c>
      <c r="J105" s="84">
        <v>0.322323680838672</v>
      </c>
      <c r="K105" s="85">
        <v>4170.55397727273</v>
      </c>
      <c r="L105" s="85">
        <f t="shared" si="18"/>
        <v>12511.6619318182</v>
      </c>
      <c r="M105" s="85">
        <v>1296.87423409091</v>
      </c>
      <c r="N105" s="85">
        <f t="shared" si="19"/>
        <v>3890.62270227273</v>
      </c>
      <c r="O105" s="86">
        <v>0.310959704911668</v>
      </c>
      <c r="P105" s="87">
        <v>3423.22</v>
      </c>
      <c r="Q105" s="87">
        <v>1054.29</v>
      </c>
      <c r="R105" s="41">
        <f t="shared" si="20"/>
        <v>0.307981958506903</v>
      </c>
      <c r="S105" s="95"/>
      <c r="T105" s="95"/>
      <c r="U105" s="96">
        <f t="shared" si="21"/>
        <v>3423.22</v>
      </c>
      <c r="V105" s="96">
        <f t="shared" si="22"/>
        <v>1054.29</v>
      </c>
      <c r="W105" s="41">
        <f t="shared" si="23"/>
        <v>0.342002926814871</v>
      </c>
      <c r="X105" s="41">
        <f t="shared" si="24"/>
        <v>0.342002926814871</v>
      </c>
      <c r="Y105" s="41">
        <f t="shared" si="25"/>
        <v>0.326785580697857</v>
      </c>
      <c r="Z105" s="41">
        <f t="shared" si="26"/>
        <v>0.273602341451895</v>
      </c>
      <c r="AA105" s="41">
        <f t="shared" si="27"/>
        <v>0.270982328711579</v>
      </c>
      <c r="AB105" s="104"/>
      <c r="AC105" s="105"/>
      <c r="AD105" s="106">
        <f t="shared" si="28"/>
        <v>0</v>
      </c>
      <c r="AE105" s="106">
        <f>(P105-G105)*0.06</f>
        <v>-395.16657272727</v>
      </c>
    </row>
    <row r="106" s="50" customFormat="1" spans="1:31">
      <c r="A106" s="111" t="s">
        <v>148</v>
      </c>
      <c r="B106" s="111"/>
      <c r="C106" s="111"/>
      <c r="D106" s="111"/>
      <c r="E106" s="111"/>
      <c r="F106" s="112">
        <v>1074599.86090909</v>
      </c>
      <c r="G106" s="76">
        <f t="shared" si="16"/>
        <v>3223799.58272727</v>
      </c>
      <c r="H106" s="112">
        <v>300756.844435023</v>
      </c>
      <c r="I106" s="76">
        <f t="shared" si="17"/>
        <v>902270.533305069</v>
      </c>
      <c r="J106" s="114">
        <v>0.279877985635126</v>
      </c>
      <c r="K106" s="115">
        <v>1334404.05896364</v>
      </c>
      <c r="L106" s="85">
        <f t="shared" si="18"/>
        <v>4003212.17689092</v>
      </c>
      <c r="M106" s="115">
        <v>360303.097223941</v>
      </c>
      <c r="N106" s="85">
        <f t="shared" si="19"/>
        <v>1080909.29167182</v>
      </c>
      <c r="O106" s="116">
        <v>0.270010492551837</v>
      </c>
      <c r="P106" s="87">
        <f>SUM(P3:P105)</f>
        <v>2935228.45</v>
      </c>
      <c r="Q106" s="87">
        <f>SUM(Q3:Q105)</f>
        <v>749956.46</v>
      </c>
      <c r="R106" s="41">
        <f t="shared" si="20"/>
        <v>0.25550190480063</v>
      </c>
      <c r="S106" s="95"/>
      <c r="T106" s="95"/>
      <c r="U106" s="96">
        <f>SUM(U3:U105)</f>
        <v>2841481.35</v>
      </c>
      <c r="V106" s="96">
        <f>SUM(V3:V105)</f>
        <v>731277.83999999</v>
      </c>
      <c r="W106" s="41">
        <f t="shared" si="23"/>
        <v>0.910487260351605</v>
      </c>
      <c r="X106" s="41">
        <f t="shared" si="24"/>
        <v>0.881407568021385</v>
      </c>
      <c r="Y106" s="41">
        <f t="shared" si="25"/>
        <v>0.810486226698856</v>
      </c>
      <c r="Z106" s="41">
        <f t="shared" si="26"/>
        <v>0.70980033644053</v>
      </c>
      <c r="AA106" s="41">
        <f t="shared" si="27"/>
        <v>0.676539507648174</v>
      </c>
      <c r="AB106" s="104"/>
      <c r="AC106" s="105"/>
      <c r="AD106" s="106"/>
      <c r="AE106" s="106"/>
    </row>
  </sheetData>
  <sortState ref="A3:AD106">
    <sortCondition ref="X3" descending="1"/>
  </sortState>
  <mergeCells count="7">
    <mergeCell ref="A1:D1"/>
    <mergeCell ref="G1:N1"/>
    <mergeCell ref="P1:Q1"/>
    <mergeCell ref="S1:T1"/>
    <mergeCell ref="U1:V1"/>
    <mergeCell ref="X1:AA1"/>
    <mergeCell ref="AB1:A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1"/>
  <sheetViews>
    <sheetView workbookViewId="0">
      <selection activeCell="J15" sqref="J15"/>
    </sheetView>
  </sheetViews>
  <sheetFormatPr defaultColWidth="9" defaultRowHeight="21" customHeight="1"/>
  <cols>
    <col min="5" max="5" width="7.375" customWidth="1"/>
    <col min="8" max="8" width="10.875" customWidth="1"/>
    <col min="10" max="10" width="11.875" customWidth="1"/>
    <col min="11" max="11" width="13.375" customWidth="1"/>
  </cols>
  <sheetData>
    <row r="1" ht="25" customHeight="1" spans="1:11">
      <c r="A1" s="32" t="s">
        <v>149</v>
      </c>
      <c r="B1" s="33"/>
      <c r="C1" s="33"/>
      <c r="D1" s="33"/>
      <c r="E1" s="33"/>
      <c r="F1" s="33"/>
      <c r="G1" s="33"/>
      <c r="H1" s="33"/>
      <c r="I1" s="47"/>
      <c r="J1" s="33"/>
      <c r="K1" s="48"/>
    </row>
    <row r="2" ht="31" customHeight="1" spans="1:11">
      <c r="A2" s="34" t="s">
        <v>8</v>
      </c>
      <c r="B2" s="34" t="s">
        <v>11</v>
      </c>
      <c r="C2" s="34" t="s">
        <v>150</v>
      </c>
      <c r="D2" s="35" t="s">
        <v>151</v>
      </c>
      <c r="E2" s="35" t="s">
        <v>152</v>
      </c>
      <c r="F2" s="36" t="s">
        <v>153</v>
      </c>
      <c r="G2" s="37" t="s">
        <v>154</v>
      </c>
      <c r="H2" s="38" t="s">
        <v>155</v>
      </c>
      <c r="I2" s="37" t="s">
        <v>156</v>
      </c>
      <c r="J2" s="38" t="s">
        <v>157</v>
      </c>
      <c r="K2" s="34" t="s">
        <v>158</v>
      </c>
    </row>
    <row r="3" customHeight="1" spans="1:11">
      <c r="A3" s="39">
        <v>1</v>
      </c>
      <c r="B3" s="40" t="s">
        <v>159</v>
      </c>
      <c r="C3" s="40" t="s">
        <v>160</v>
      </c>
      <c r="D3" s="39">
        <v>26</v>
      </c>
      <c r="E3" s="39">
        <v>6</v>
      </c>
      <c r="F3" s="41">
        <f>E3/D3</f>
        <v>0.230769230769231</v>
      </c>
      <c r="G3" s="42">
        <f>D3-E3</f>
        <v>20</v>
      </c>
      <c r="H3" s="43">
        <v>-10</v>
      </c>
      <c r="I3" s="49"/>
      <c r="J3" s="46">
        <f>I3*100</f>
        <v>0</v>
      </c>
      <c r="K3" s="39"/>
    </row>
    <row r="4" customHeight="1" spans="1:11">
      <c r="A4" s="39">
        <v>2</v>
      </c>
      <c r="B4" s="40" t="s">
        <v>161</v>
      </c>
      <c r="C4" s="40" t="s">
        <v>162</v>
      </c>
      <c r="D4" s="39">
        <v>23</v>
      </c>
      <c r="E4" s="39">
        <v>6</v>
      </c>
      <c r="F4" s="41">
        <f t="shared" ref="F4:F11" si="0">E4/D4</f>
        <v>0.260869565217391</v>
      </c>
      <c r="G4" s="42">
        <f t="shared" ref="G4:G10" si="1">D4-E4</f>
        <v>17</v>
      </c>
      <c r="H4" s="43">
        <v>-10</v>
      </c>
      <c r="I4" s="49"/>
      <c r="J4" s="46">
        <f t="shared" ref="J4:J11" si="2">I4*100</f>
        <v>0</v>
      </c>
      <c r="K4" s="39"/>
    </row>
    <row r="5" customHeight="1" spans="1:11">
      <c r="A5" s="39">
        <v>3</v>
      </c>
      <c r="B5" s="40" t="s">
        <v>163</v>
      </c>
      <c r="C5" s="40" t="s">
        <v>164</v>
      </c>
      <c r="D5" s="39">
        <v>19</v>
      </c>
      <c r="E5" s="39">
        <v>6</v>
      </c>
      <c r="F5" s="41">
        <f t="shared" si="0"/>
        <v>0.315789473684211</v>
      </c>
      <c r="G5" s="42">
        <f t="shared" si="1"/>
        <v>13</v>
      </c>
      <c r="H5" s="43">
        <v>-10</v>
      </c>
      <c r="I5" s="49"/>
      <c r="J5" s="46">
        <f t="shared" si="2"/>
        <v>0</v>
      </c>
      <c r="K5" s="39"/>
    </row>
    <row r="6" customHeight="1" spans="1:11">
      <c r="A6" s="39">
        <v>4</v>
      </c>
      <c r="B6" s="40" t="s">
        <v>165</v>
      </c>
      <c r="C6" s="40" t="s">
        <v>166</v>
      </c>
      <c r="D6" s="39">
        <v>5</v>
      </c>
      <c r="E6" s="39">
        <v>2</v>
      </c>
      <c r="F6" s="41">
        <f t="shared" si="0"/>
        <v>0.4</v>
      </c>
      <c r="G6" s="42">
        <f t="shared" si="1"/>
        <v>3</v>
      </c>
      <c r="H6" s="43">
        <f>G6*-1</f>
        <v>-3</v>
      </c>
      <c r="I6" s="49"/>
      <c r="J6" s="46">
        <f t="shared" si="2"/>
        <v>0</v>
      </c>
      <c r="K6" s="39"/>
    </row>
    <row r="7" customHeight="1" spans="1:11">
      <c r="A7" s="39">
        <v>5</v>
      </c>
      <c r="B7" s="40" t="s">
        <v>167</v>
      </c>
      <c r="C7" s="40" t="s">
        <v>168</v>
      </c>
      <c r="D7" s="39">
        <v>9</v>
      </c>
      <c r="E7" s="39">
        <v>1</v>
      </c>
      <c r="F7" s="41">
        <f t="shared" si="0"/>
        <v>0.111111111111111</v>
      </c>
      <c r="G7" s="42">
        <f t="shared" si="1"/>
        <v>8</v>
      </c>
      <c r="H7" s="43">
        <v>-6</v>
      </c>
      <c r="I7" s="49"/>
      <c r="J7" s="46">
        <f t="shared" si="2"/>
        <v>0</v>
      </c>
      <c r="K7" s="39" t="s">
        <v>169</v>
      </c>
    </row>
    <row r="8" customHeight="1" spans="1:11">
      <c r="A8" s="39">
        <v>6</v>
      </c>
      <c r="B8" s="40" t="s">
        <v>170</v>
      </c>
      <c r="C8" s="40" t="s">
        <v>171</v>
      </c>
      <c r="D8" s="39">
        <v>3</v>
      </c>
      <c r="E8" s="39">
        <v>1</v>
      </c>
      <c r="F8" s="41">
        <f t="shared" si="0"/>
        <v>0.333333333333333</v>
      </c>
      <c r="G8" s="42">
        <f t="shared" si="1"/>
        <v>2</v>
      </c>
      <c r="H8" s="43">
        <f>G8*-1</f>
        <v>-2</v>
      </c>
      <c r="I8" s="49"/>
      <c r="J8" s="46">
        <f t="shared" si="2"/>
        <v>0</v>
      </c>
      <c r="K8" s="39"/>
    </row>
    <row r="9" customHeight="1" spans="1:11">
      <c r="A9" s="39">
        <v>7</v>
      </c>
      <c r="B9" s="40" t="s">
        <v>35</v>
      </c>
      <c r="C9" s="40" t="s">
        <v>172</v>
      </c>
      <c r="D9" s="39">
        <v>16</v>
      </c>
      <c r="E9" s="39">
        <v>14</v>
      </c>
      <c r="F9" s="41">
        <f t="shared" si="0"/>
        <v>0.875</v>
      </c>
      <c r="G9" s="42">
        <f t="shared" si="1"/>
        <v>2</v>
      </c>
      <c r="H9" s="43">
        <f>G9*-1</f>
        <v>-2</v>
      </c>
      <c r="I9" s="49">
        <v>3</v>
      </c>
      <c r="J9" s="46">
        <f t="shared" si="2"/>
        <v>300</v>
      </c>
      <c r="K9" s="39"/>
    </row>
    <row r="10" customHeight="1" spans="1:11">
      <c r="A10" s="39">
        <v>8</v>
      </c>
      <c r="B10" s="39" t="s">
        <v>121</v>
      </c>
      <c r="C10" s="39" t="s">
        <v>173</v>
      </c>
      <c r="D10" s="39">
        <v>2</v>
      </c>
      <c r="E10" s="39">
        <v>0</v>
      </c>
      <c r="F10" s="41">
        <f t="shared" si="0"/>
        <v>0</v>
      </c>
      <c r="G10" s="42">
        <f t="shared" si="1"/>
        <v>2</v>
      </c>
      <c r="H10" s="43">
        <v>-2</v>
      </c>
      <c r="I10" s="49"/>
      <c r="J10" s="46">
        <f t="shared" si="2"/>
        <v>0</v>
      </c>
      <c r="K10" s="39"/>
    </row>
    <row r="11" ht="27" customHeight="1" spans="1:11">
      <c r="A11" s="44" t="s">
        <v>174</v>
      </c>
      <c r="B11" s="44"/>
      <c r="C11" s="44"/>
      <c r="D11" s="44">
        <f>SUM(D3:D10)</f>
        <v>103</v>
      </c>
      <c r="E11" s="44">
        <f t="shared" ref="D11:J11" si="3">SUM(E3:E10)</f>
        <v>36</v>
      </c>
      <c r="F11" s="41">
        <f t="shared" si="0"/>
        <v>0.349514563106796</v>
      </c>
      <c r="G11" s="45">
        <f t="shared" si="3"/>
        <v>67</v>
      </c>
      <c r="H11" s="46">
        <v>-45</v>
      </c>
      <c r="I11" s="45">
        <f t="shared" si="3"/>
        <v>3</v>
      </c>
      <c r="J11" s="46">
        <f t="shared" si="2"/>
        <v>300</v>
      </c>
      <c r="K11" s="39"/>
    </row>
  </sheetData>
  <mergeCells count="2">
    <mergeCell ref="A1:K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5"/>
  <sheetViews>
    <sheetView topLeftCell="A13" workbookViewId="0">
      <selection activeCell="K19" sqref="K19"/>
    </sheetView>
  </sheetViews>
  <sheetFormatPr defaultColWidth="9" defaultRowHeight="13.5"/>
  <cols>
    <col min="3" max="3" width="28.625" customWidth="1"/>
    <col min="5" max="5" width="9.375"/>
    <col min="7" max="7" width="23.375" customWidth="1"/>
    <col min="8" max="8" width="21" customWidth="1"/>
    <col min="9" max="9" width="15.75" customWidth="1"/>
    <col min="10" max="10" width="14" customWidth="1"/>
  </cols>
  <sheetData>
    <row r="1" ht="15.75" spans="1:256">
      <c r="A1" s="8"/>
      <c r="B1" s="9" t="s">
        <v>175</v>
      </c>
      <c r="C1" s="10" t="s">
        <v>176</v>
      </c>
      <c r="D1" s="9" t="s">
        <v>24</v>
      </c>
      <c r="E1" s="9" t="s">
        <v>177</v>
      </c>
      <c r="F1" s="11" t="s">
        <v>178</v>
      </c>
      <c r="G1" s="10" t="s">
        <v>179</v>
      </c>
      <c r="H1" s="12" t="s">
        <v>180</v>
      </c>
      <c r="I1" s="25" t="s">
        <v>181</v>
      </c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</row>
    <row r="2" spans="1:256">
      <c r="A2" s="13">
        <v>210</v>
      </c>
      <c r="B2" s="14">
        <v>311</v>
      </c>
      <c r="C2" s="15" t="s">
        <v>182</v>
      </c>
      <c r="D2" s="14">
        <v>2100</v>
      </c>
      <c r="E2" s="14">
        <v>33808180</v>
      </c>
      <c r="F2" s="13">
        <v>1836</v>
      </c>
      <c r="G2" s="15" t="s">
        <v>183</v>
      </c>
      <c r="H2" s="16">
        <v>700</v>
      </c>
      <c r="I2" s="26">
        <v>6650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>
      <c r="A3" s="17">
        <v>211</v>
      </c>
      <c r="B3" s="18">
        <v>311</v>
      </c>
      <c r="C3" s="19" t="s">
        <v>182</v>
      </c>
      <c r="D3" s="18">
        <v>150.5</v>
      </c>
      <c r="E3" s="18">
        <v>33808180</v>
      </c>
      <c r="F3" s="17">
        <v>47683</v>
      </c>
      <c r="G3" s="19" t="s">
        <v>184</v>
      </c>
      <c r="H3" s="20">
        <v>43</v>
      </c>
      <c r="I3" s="28">
        <v>688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</row>
    <row r="4" spans="1:256">
      <c r="A4" s="13">
        <v>212</v>
      </c>
      <c r="B4" s="14">
        <v>311</v>
      </c>
      <c r="C4" s="15" t="s">
        <v>182</v>
      </c>
      <c r="D4" s="14">
        <v>339.5</v>
      </c>
      <c r="E4" s="14">
        <v>33808180</v>
      </c>
      <c r="F4" s="13">
        <v>47683</v>
      </c>
      <c r="G4" s="15" t="s">
        <v>184</v>
      </c>
      <c r="H4" s="16">
        <v>97</v>
      </c>
      <c r="I4" s="26">
        <v>1552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spans="1:256">
      <c r="A5" s="17">
        <v>95</v>
      </c>
      <c r="B5" s="18">
        <v>104430</v>
      </c>
      <c r="C5" s="19" t="s">
        <v>185</v>
      </c>
      <c r="D5" s="18">
        <v>84.8</v>
      </c>
      <c r="E5" s="18">
        <v>33813291</v>
      </c>
      <c r="F5" s="17">
        <v>47683</v>
      </c>
      <c r="G5" s="19" t="s">
        <v>184</v>
      </c>
      <c r="H5" s="20">
        <v>16</v>
      </c>
      <c r="I5" s="28">
        <v>284.8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pans="1:256">
      <c r="A6" s="13">
        <v>96</v>
      </c>
      <c r="B6" s="14">
        <v>104430</v>
      </c>
      <c r="C6" s="15" t="s">
        <v>185</v>
      </c>
      <c r="D6" s="14">
        <v>583</v>
      </c>
      <c r="E6" s="14">
        <v>33813291</v>
      </c>
      <c r="F6" s="13">
        <v>47683</v>
      </c>
      <c r="G6" s="15" t="s">
        <v>184</v>
      </c>
      <c r="H6" s="16">
        <v>110</v>
      </c>
      <c r="I6" s="26">
        <v>1958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pans="1:256">
      <c r="A7" s="17">
        <v>97</v>
      </c>
      <c r="B7" s="18">
        <v>104430</v>
      </c>
      <c r="C7" s="19" t="s">
        <v>185</v>
      </c>
      <c r="D7" s="18">
        <v>74.2</v>
      </c>
      <c r="E7" s="18">
        <v>33813291</v>
      </c>
      <c r="F7" s="17">
        <v>47683</v>
      </c>
      <c r="G7" s="19" t="s">
        <v>184</v>
      </c>
      <c r="H7" s="20">
        <v>14</v>
      </c>
      <c r="I7" s="28">
        <v>249.2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>
      <c r="A8" s="13">
        <v>32</v>
      </c>
      <c r="B8" s="14">
        <v>343</v>
      </c>
      <c r="C8" s="15" t="s">
        <v>186</v>
      </c>
      <c r="D8" s="14">
        <v>175</v>
      </c>
      <c r="E8" s="14">
        <v>33819355</v>
      </c>
      <c r="F8" s="13">
        <v>47683</v>
      </c>
      <c r="G8" s="15" t="s">
        <v>184</v>
      </c>
      <c r="H8" s="16">
        <v>70</v>
      </c>
      <c r="I8" s="26">
        <v>1050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pans="1:256">
      <c r="A9" s="17">
        <v>50</v>
      </c>
      <c r="B9" s="18">
        <v>754</v>
      </c>
      <c r="C9" s="19" t="s">
        <v>187</v>
      </c>
      <c r="D9" s="18">
        <v>125</v>
      </c>
      <c r="E9" s="18">
        <v>33824289</v>
      </c>
      <c r="F9" s="17">
        <v>47683</v>
      </c>
      <c r="G9" s="19" t="s">
        <v>184</v>
      </c>
      <c r="H9" s="20">
        <v>50</v>
      </c>
      <c r="I9" s="28">
        <v>750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pans="1:256">
      <c r="A10" s="13">
        <v>51</v>
      </c>
      <c r="B10" s="14">
        <v>754</v>
      </c>
      <c r="C10" s="15" t="s">
        <v>187</v>
      </c>
      <c r="D10" s="14">
        <v>400</v>
      </c>
      <c r="E10" s="14">
        <v>33824289</v>
      </c>
      <c r="F10" s="13">
        <v>47683</v>
      </c>
      <c r="G10" s="15" t="s">
        <v>184</v>
      </c>
      <c r="H10" s="16">
        <v>160</v>
      </c>
      <c r="I10" s="26">
        <v>2400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</row>
    <row r="11" spans="1:256">
      <c r="A11" s="13">
        <v>143</v>
      </c>
      <c r="B11" s="14">
        <v>357</v>
      </c>
      <c r="C11" s="15" t="s">
        <v>188</v>
      </c>
      <c r="D11" s="14">
        <v>234</v>
      </c>
      <c r="E11" s="14">
        <v>33825265</v>
      </c>
      <c r="F11" s="13">
        <v>47683</v>
      </c>
      <c r="G11" s="15" t="s">
        <v>184</v>
      </c>
      <c r="H11" s="16">
        <v>117</v>
      </c>
      <c r="I11" s="26">
        <v>1696.5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>
      <c r="A12" s="13">
        <v>144</v>
      </c>
      <c r="B12" s="14">
        <v>357</v>
      </c>
      <c r="C12" s="15" t="s">
        <v>188</v>
      </c>
      <c r="D12" s="14">
        <v>150</v>
      </c>
      <c r="E12" s="14">
        <v>33825265</v>
      </c>
      <c r="F12" s="13">
        <v>47683</v>
      </c>
      <c r="G12" s="15" t="s">
        <v>184</v>
      </c>
      <c r="H12" s="16">
        <v>75</v>
      </c>
      <c r="I12" s="26">
        <v>1087.5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</row>
    <row r="13" spans="1:256">
      <c r="A13" s="17">
        <v>145</v>
      </c>
      <c r="B13" s="18">
        <v>357</v>
      </c>
      <c r="C13" s="19" t="s">
        <v>188</v>
      </c>
      <c r="D13" s="18">
        <v>84</v>
      </c>
      <c r="E13" s="18">
        <v>33825265</v>
      </c>
      <c r="F13" s="17">
        <v>47683</v>
      </c>
      <c r="G13" s="19" t="s">
        <v>184</v>
      </c>
      <c r="H13" s="20">
        <v>42</v>
      </c>
      <c r="I13" s="28">
        <v>609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>
      <c r="A14" s="13">
        <v>146</v>
      </c>
      <c r="B14" s="14">
        <v>357</v>
      </c>
      <c r="C14" s="15" t="s">
        <v>188</v>
      </c>
      <c r="D14" s="14">
        <v>232</v>
      </c>
      <c r="E14" s="14">
        <v>33825265</v>
      </c>
      <c r="F14" s="13">
        <v>47683</v>
      </c>
      <c r="G14" s="15" t="s">
        <v>184</v>
      </c>
      <c r="H14" s="16">
        <v>116</v>
      </c>
      <c r="I14" s="26">
        <v>1682</v>
      </c>
      <c r="J14" s="2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</row>
    <row r="15" spans="1:256">
      <c r="A15" s="21"/>
      <c r="B15" s="22">
        <v>52</v>
      </c>
      <c r="C15" s="23" t="s">
        <v>189</v>
      </c>
      <c r="D15" s="22">
        <v>303.1</v>
      </c>
      <c r="E15" s="22">
        <v>33832222</v>
      </c>
      <c r="F15" s="21"/>
      <c r="G15" s="21"/>
      <c r="H15" s="22">
        <v>70</v>
      </c>
      <c r="I15" s="30">
        <v>1178.1</v>
      </c>
      <c r="J15" s="31">
        <v>16.83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>
      <c r="A16" s="13">
        <v>147</v>
      </c>
      <c r="B16" s="14">
        <v>341</v>
      </c>
      <c r="C16" s="15" t="s">
        <v>190</v>
      </c>
      <c r="D16" s="14">
        <v>741.980000006</v>
      </c>
      <c r="E16" s="14">
        <v>33837548</v>
      </c>
      <c r="F16" s="13">
        <v>47683</v>
      </c>
      <c r="G16" s="15" t="s">
        <v>184</v>
      </c>
      <c r="H16" s="16">
        <v>140</v>
      </c>
      <c r="I16" s="26">
        <v>2491.98</v>
      </c>
      <c r="J16" s="2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56">
      <c r="A17" s="13">
        <v>148</v>
      </c>
      <c r="B17" s="14">
        <v>341</v>
      </c>
      <c r="C17" s="15" t="s">
        <v>190</v>
      </c>
      <c r="D17" s="14">
        <v>636.020000004</v>
      </c>
      <c r="E17" s="14">
        <v>33837548</v>
      </c>
      <c r="F17" s="13">
        <v>47683</v>
      </c>
      <c r="G17" s="15" t="s">
        <v>184</v>
      </c>
      <c r="H17" s="16">
        <v>120</v>
      </c>
      <c r="I17" s="26">
        <v>2136.02</v>
      </c>
      <c r="J17" s="29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</row>
    <row r="18" spans="1:256">
      <c r="A18" s="13">
        <v>19</v>
      </c>
      <c r="B18" s="14">
        <v>571</v>
      </c>
      <c r="C18" s="15" t="s">
        <v>191</v>
      </c>
      <c r="D18" s="14">
        <v>1806</v>
      </c>
      <c r="E18" s="14">
        <v>33839117</v>
      </c>
      <c r="F18" s="13">
        <v>47683</v>
      </c>
      <c r="G18" s="15" t="s">
        <v>184</v>
      </c>
      <c r="H18" s="16">
        <v>420</v>
      </c>
      <c r="I18" s="26">
        <v>7056</v>
      </c>
      <c r="J18" s="29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</row>
    <row r="19" spans="1:256">
      <c r="A19" s="13">
        <v>8</v>
      </c>
      <c r="B19" s="14">
        <v>311</v>
      </c>
      <c r="C19" s="15" t="s">
        <v>182</v>
      </c>
      <c r="D19" s="14">
        <v>85</v>
      </c>
      <c r="E19" s="14">
        <v>33839297</v>
      </c>
      <c r="F19" s="13">
        <v>35102</v>
      </c>
      <c r="G19" s="15" t="s">
        <v>192</v>
      </c>
      <c r="H19" s="16">
        <v>10</v>
      </c>
      <c r="I19" s="26">
        <v>240</v>
      </c>
      <c r="J19" s="27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</row>
    <row r="20" spans="1:256">
      <c r="A20" s="13">
        <v>9</v>
      </c>
      <c r="B20" s="14">
        <v>311</v>
      </c>
      <c r="C20" s="15" t="s">
        <v>182</v>
      </c>
      <c r="D20" s="14">
        <v>28.5</v>
      </c>
      <c r="E20" s="14">
        <v>33839297</v>
      </c>
      <c r="F20" s="13">
        <v>30902</v>
      </c>
      <c r="G20" s="15" t="s">
        <v>193</v>
      </c>
      <c r="H20" s="16">
        <v>3</v>
      </c>
      <c r="I20" s="26">
        <v>145.5</v>
      </c>
      <c r="J20" s="27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>
      <c r="A21" s="13">
        <v>10</v>
      </c>
      <c r="B21" s="14">
        <v>311</v>
      </c>
      <c r="C21" s="15" t="s">
        <v>182</v>
      </c>
      <c r="D21" s="14">
        <v>56.46</v>
      </c>
      <c r="E21" s="14">
        <v>33839297</v>
      </c>
      <c r="F21" s="13">
        <v>106211</v>
      </c>
      <c r="G21" s="15" t="s">
        <v>194</v>
      </c>
      <c r="H21" s="16">
        <v>3</v>
      </c>
      <c r="I21" s="26">
        <v>84</v>
      </c>
      <c r="J21" s="27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</row>
    <row r="22" spans="1:256">
      <c r="A22" s="13">
        <v>11</v>
      </c>
      <c r="B22" s="14">
        <v>311</v>
      </c>
      <c r="C22" s="15" t="s">
        <v>182</v>
      </c>
      <c r="D22" s="14">
        <v>56.46</v>
      </c>
      <c r="E22" s="14">
        <v>33839297</v>
      </c>
      <c r="F22" s="13">
        <v>106213</v>
      </c>
      <c r="G22" s="15" t="s">
        <v>195</v>
      </c>
      <c r="H22" s="16">
        <v>3</v>
      </c>
      <c r="I22" s="26">
        <v>84</v>
      </c>
      <c r="J22" s="27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>
      <c r="A23" s="13">
        <v>12</v>
      </c>
      <c r="B23" s="14">
        <v>311</v>
      </c>
      <c r="C23" s="15" t="s">
        <v>182</v>
      </c>
      <c r="D23" s="14">
        <v>2.7</v>
      </c>
      <c r="E23" s="14">
        <v>33839297</v>
      </c>
      <c r="F23" s="13">
        <v>11793</v>
      </c>
      <c r="G23" s="15" t="s">
        <v>196</v>
      </c>
      <c r="H23" s="16">
        <v>2</v>
      </c>
      <c r="I23" s="26">
        <v>8</v>
      </c>
      <c r="J23" s="27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>
      <c r="A24" s="13">
        <v>13</v>
      </c>
      <c r="B24" s="14">
        <v>311</v>
      </c>
      <c r="C24" s="15" t="s">
        <v>182</v>
      </c>
      <c r="D24" s="14">
        <v>1400</v>
      </c>
      <c r="E24" s="14">
        <v>33839297</v>
      </c>
      <c r="F24" s="13">
        <v>47683</v>
      </c>
      <c r="G24" s="15" t="s">
        <v>184</v>
      </c>
      <c r="H24" s="16">
        <v>700</v>
      </c>
      <c r="I24" s="26">
        <v>10150</v>
      </c>
      <c r="J24" s="27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>
      <c r="A25" s="13">
        <v>14</v>
      </c>
      <c r="B25" s="14">
        <v>311</v>
      </c>
      <c r="C25" s="15" t="s">
        <v>182</v>
      </c>
      <c r="D25" s="14">
        <v>16</v>
      </c>
      <c r="E25" s="14">
        <v>33839297</v>
      </c>
      <c r="F25" s="13">
        <v>19577</v>
      </c>
      <c r="G25" s="15" t="s">
        <v>197</v>
      </c>
      <c r="H25" s="16">
        <v>10</v>
      </c>
      <c r="I25" s="26">
        <v>50</v>
      </c>
      <c r="J25" s="27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>
      <c r="A26" s="13">
        <v>15</v>
      </c>
      <c r="B26" s="14">
        <v>311</v>
      </c>
      <c r="C26" s="15" t="s">
        <v>182</v>
      </c>
      <c r="D26" s="14">
        <v>6.5</v>
      </c>
      <c r="E26" s="14">
        <v>33839297</v>
      </c>
      <c r="F26" s="13">
        <v>3209</v>
      </c>
      <c r="G26" s="15" t="s">
        <v>198</v>
      </c>
      <c r="H26" s="16">
        <v>10</v>
      </c>
      <c r="I26" s="26">
        <v>25</v>
      </c>
      <c r="J26" s="27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>
      <c r="A27" s="13">
        <v>16</v>
      </c>
      <c r="B27" s="14">
        <v>311</v>
      </c>
      <c r="C27" s="15" t="s">
        <v>182</v>
      </c>
      <c r="D27" s="14">
        <v>6</v>
      </c>
      <c r="E27" s="14">
        <v>33839297</v>
      </c>
      <c r="F27" s="13">
        <v>15315</v>
      </c>
      <c r="G27" s="15" t="s">
        <v>199</v>
      </c>
      <c r="H27" s="16">
        <v>1</v>
      </c>
      <c r="I27" s="26">
        <v>35</v>
      </c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>
      <c r="A28" s="13">
        <v>17</v>
      </c>
      <c r="B28" s="14">
        <v>311</v>
      </c>
      <c r="C28" s="15" t="s">
        <v>182</v>
      </c>
      <c r="D28" s="14">
        <v>52</v>
      </c>
      <c r="E28" s="14">
        <v>33839297</v>
      </c>
      <c r="F28" s="13">
        <v>40881</v>
      </c>
      <c r="G28" s="15" t="s">
        <v>200</v>
      </c>
      <c r="H28" s="16">
        <v>4</v>
      </c>
      <c r="I28" s="26">
        <v>63.2</v>
      </c>
      <c r="J28" s="27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pans="1:256">
      <c r="A29" s="13">
        <v>18</v>
      </c>
      <c r="B29" s="14">
        <v>311</v>
      </c>
      <c r="C29" s="15" t="s">
        <v>182</v>
      </c>
      <c r="D29" s="14">
        <v>12.8</v>
      </c>
      <c r="E29" s="14">
        <v>33839297</v>
      </c>
      <c r="F29" s="13">
        <v>40881</v>
      </c>
      <c r="G29" s="15" t="s">
        <v>200</v>
      </c>
      <c r="H29" s="16">
        <v>1</v>
      </c>
      <c r="I29" s="26">
        <v>15.8</v>
      </c>
      <c r="J29" s="27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  <row r="30" spans="1:256">
      <c r="A30" s="21"/>
      <c r="B30" s="22">
        <v>581</v>
      </c>
      <c r="C30" s="23" t="s">
        <v>201</v>
      </c>
      <c r="D30" s="22">
        <v>126</v>
      </c>
      <c r="E30" s="22">
        <v>33840717</v>
      </c>
      <c r="F30" s="24"/>
      <c r="G30" s="24"/>
      <c r="H30" s="22">
        <v>120</v>
      </c>
      <c r="I30" s="30">
        <v>1020</v>
      </c>
      <c r="J30" s="31">
        <v>8.5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</row>
    <row r="31" spans="1:256">
      <c r="A31" s="13">
        <v>52</v>
      </c>
      <c r="B31" s="14">
        <v>744</v>
      </c>
      <c r="C31" s="15" t="s">
        <v>202</v>
      </c>
      <c r="D31" s="14">
        <v>352</v>
      </c>
      <c r="E31" s="14">
        <v>33841168</v>
      </c>
      <c r="F31" s="13">
        <v>1846</v>
      </c>
      <c r="G31" s="15" t="s">
        <v>184</v>
      </c>
      <c r="H31" s="16">
        <v>320</v>
      </c>
      <c r="I31" s="26">
        <v>2400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</row>
    <row r="32" spans="1:256">
      <c r="A32" s="13">
        <v>53</v>
      </c>
      <c r="B32" s="14">
        <v>744</v>
      </c>
      <c r="C32" s="15" t="s">
        <v>202</v>
      </c>
      <c r="D32" s="14">
        <v>330</v>
      </c>
      <c r="E32" s="14">
        <v>33841168</v>
      </c>
      <c r="F32" s="13">
        <v>1846</v>
      </c>
      <c r="G32" s="15" t="s">
        <v>184</v>
      </c>
      <c r="H32" s="16">
        <v>300</v>
      </c>
      <c r="I32" s="26">
        <v>2250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</row>
    <row r="33" spans="1:256">
      <c r="A33" s="13">
        <v>54</v>
      </c>
      <c r="B33" s="14">
        <v>744</v>
      </c>
      <c r="C33" s="15" t="s">
        <v>202</v>
      </c>
      <c r="D33" s="14">
        <v>330</v>
      </c>
      <c r="E33" s="14">
        <v>33841168</v>
      </c>
      <c r="F33" s="13">
        <v>1846</v>
      </c>
      <c r="G33" s="15" t="s">
        <v>184</v>
      </c>
      <c r="H33" s="16">
        <v>300</v>
      </c>
      <c r="I33" s="26">
        <v>2250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</row>
    <row r="34" spans="1:256">
      <c r="A34" s="13">
        <v>55</v>
      </c>
      <c r="B34" s="14">
        <v>744</v>
      </c>
      <c r="C34" s="15" t="s">
        <v>202</v>
      </c>
      <c r="D34" s="14">
        <v>330</v>
      </c>
      <c r="E34" s="14">
        <v>33841168</v>
      </c>
      <c r="F34" s="13">
        <v>1846</v>
      </c>
      <c r="G34" s="15" t="s">
        <v>184</v>
      </c>
      <c r="H34" s="16">
        <v>300</v>
      </c>
      <c r="I34" s="26">
        <v>2250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</row>
    <row r="35" spans="1:256">
      <c r="A35" s="17">
        <v>56</v>
      </c>
      <c r="B35" s="18">
        <v>744</v>
      </c>
      <c r="C35" s="19" t="s">
        <v>202</v>
      </c>
      <c r="D35" s="18">
        <v>110</v>
      </c>
      <c r="E35" s="18">
        <v>33841168</v>
      </c>
      <c r="F35" s="17">
        <v>1846</v>
      </c>
      <c r="G35" s="19" t="s">
        <v>184</v>
      </c>
      <c r="H35" s="20">
        <v>100</v>
      </c>
      <c r="I35" s="28">
        <v>750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  <c r="IR35" s="24"/>
      <c r="IS35" s="24"/>
      <c r="IT35" s="24"/>
      <c r="IU35" s="24"/>
      <c r="IV35" s="24"/>
    </row>
    <row r="36" spans="1:256">
      <c r="A36" s="13">
        <v>184</v>
      </c>
      <c r="B36" s="14">
        <v>746</v>
      </c>
      <c r="C36" s="15" t="s">
        <v>203</v>
      </c>
      <c r="D36" s="14">
        <v>1499.96</v>
      </c>
      <c r="E36" s="14">
        <v>33841433</v>
      </c>
      <c r="F36" s="13">
        <v>47683</v>
      </c>
      <c r="G36" s="15" t="s">
        <v>184</v>
      </c>
      <c r="H36" s="16">
        <v>500</v>
      </c>
      <c r="I36" s="26">
        <v>7749.96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</row>
    <row r="37" spans="1:256">
      <c r="A37" s="13">
        <v>185</v>
      </c>
      <c r="B37" s="14">
        <v>746</v>
      </c>
      <c r="C37" s="15" t="s">
        <v>203</v>
      </c>
      <c r="D37" s="14">
        <v>4800.04</v>
      </c>
      <c r="E37" s="14">
        <v>33841433</v>
      </c>
      <c r="F37" s="13">
        <v>47683</v>
      </c>
      <c r="G37" s="15" t="s">
        <v>184</v>
      </c>
      <c r="H37" s="16">
        <v>1600</v>
      </c>
      <c r="I37" s="26">
        <v>24800.04</v>
      </c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</row>
    <row r="38" spans="1:256">
      <c r="A38" s="13">
        <v>35</v>
      </c>
      <c r="B38" s="14">
        <v>744</v>
      </c>
      <c r="C38" s="15" t="s">
        <v>202</v>
      </c>
      <c r="D38" s="14">
        <v>176</v>
      </c>
      <c r="E38" s="14">
        <v>33843858</v>
      </c>
      <c r="F38" s="13">
        <v>1846</v>
      </c>
      <c r="G38" s="15" t="s">
        <v>184</v>
      </c>
      <c r="H38" s="16">
        <v>160</v>
      </c>
      <c r="I38" s="26">
        <v>1200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</row>
    <row r="39" spans="1:256">
      <c r="A39" s="13">
        <v>36</v>
      </c>
      <c r="B39" s="14">
        <v>744</v>
      </c>
      <c r="C39" s="15" t="s">
        <v>202</v>
      </c>
      <c r="D39" s="14">
        <v>176</v>
      </c>
      <c r="E39" s="14">
        <v>33843858</v>
      </c>
      <c r="F39" s="13">
        <v>1846</v>
      </c>
      <c r="G39" s="15" t="s">
        <v>184</v>
      </c>
      <c r="H39" s="16">
        <v>160</v>
      </c>
      <c r="I39" s="26">
        <v>1200</v>
      </c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  <c r="IU39" s="27"/>
      <c r="IV39" s="27"/>
    </row>
    <row r="40" spans="1:256">
      <c r="A40" s="17">
        <v>37</v>
      </c>
      <c r="B40" s="18">
        <v>744</v>
      </c>
      <c r="C40" s="19" t="s">
        <v>202</v>
      </c>
      <c r="D40" s="18">
        <v>110</v>
      </c>
      <c r="E40" s="18">
        <v>33843858</v>
      </c>
      <c r="F40" s="17">
        <v>1846</v>
      </c>
      <c r="G40" s="19" t="s">
        <v>184</v>
      </c>
      <c r="H40" s="20">
        <v>100</v>
      </c>
      <c r="I40" s="28">
        <v>750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</row>
    <row r="41" spans="1:256">
      <c r="A41" s="13">
        <v>38</v>
      </c>
      <c r="B41" s="14">
        <v>744</v>
      </c>
      <c r="C41" s="15" t="s">
        <v>202</v>
      </c>
      <c r="D41" s="14">
        <v>221.1</v>
      </c>
      <c r="E41" s="14">
        <v>33843858</v>
      </c>
      <c r="F41" s="13">
        <v>1846</v>
      </c>
      <c r="G41" s="15" t="s">
        <v>184</v>
      </c>
      <c r="H41" s="16">
        <v>201</v>
      </c>
      <c r="I41" s="26">
        <v>1507.5</v>
      </c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  <c r="IG41" s="27"/>
      <c r="IH41" s="27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27"/>
      <c r="IU41" s="27"/>
      <c r="IV41" s="27"/>
    </row>
    <row r="42" spans="1:256">
      <c r="A42" s="13">
        <v>39</v>
      </c>
      <c r="B42" s="14">
        <v>744</v>
      </c>
      <c r="C42" s="15" t="s">
        <v>202</v>
      </c>
      <c r="D42" s="14">
        <v>176</v>
      </c>
      <c r="E42" s="14">
        <v>33843858</v>
      </c>
      <c r="F42" s="13">
        <v>1846</v>
      </c>
      <c r="G42" s="15" t="s">
        <v>184</v>
      </c>
      <c r="H42" s="16">
        <v>160</v>
      </c>
      <c r="I42" s="26">
        <v>1200</v>
      </c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  <c r="IG42" s="27"/>
      <c r="IH42" s="27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27"/>
      <c r="IU42" s="27"/>
      <c r="IV42" s="27"/>
    </row>
    <row r="43" spans="1:256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  <row r="44" spans="1:256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</row>
    <row r="45" spans="1:256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  <row r="46" spans="1:25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</row>
    <row r="47" spans="1:256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  <c r="IR47" s="24"/>
      <c r="IS47" s="24"/>
      <c r="IT47" s="24"/>
      <c r="IU47" s="24"/>
      <c r="IV47" s="24"/>
    </row>
    <row r="48" spans="1:256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  <c r="IR48" s="24"/>
      <c r="IS48" s="24"/>
      <c r="IT48" s="24"/>
      <c r="IU48" s="24"/>
      <c r="IV48" s="24"/>
    </row>
    <row r="49" spans="1:256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  <c r="IR49" s="24"/>
      <c r="IS49" s="24"/>
      <c r="IT49" s="24"/>
      <c r="IU49" s="24"/>
      <c r="IV49" s="24"/>
    </row>
    <row r="50" spans="1:256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  <c r="IR50" s="24"/>
      <c r="IS50" s="24"/>
      <c r="IT50" s="24"/>
      <c r="IU50" s="24"/>
      <c r="IV50" s="24"/>
    </row>
    <row r="51" spans="1:256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  <c r="IR51" s="24"/>
      <c r="IS51" s="24"/>
      <c r="IT51" s="24"/>
      <c r="IU51" s="24"/>
      <c r="IV51" s="24"/>
    </row>
    <row r="52" spans="1:256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</row>
    <row r="53" spans="1:256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  <c r="IV53" s="24"/>
    </row>
    <row r="54" spans="1:256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</row>
    <row r="55" spans="1:256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</row>
    <row r="56" spans="1:2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</row>
    <row r="57" spans="1:256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  <c r="IR57" s="24"/>
      <c r="IS57" s="24"/>
      <c r="IT57" s="24"/>
      <c r="IU57" s="24"/>
      <c r="IV57" s="24"/>
    </row>
    <row r="58" spans="1:256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24"/>
      <c r="IU58" s="24"/>
      <c r="IV58" s="24"/>
    </row>
    <row r="59" spans="1:256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  <c r="IR59" s="24"/>
      <c r="IS59" s="24"/>
      <c r="IT59" s="24"/>
      <c r="IU59" s="24"/>
      <c r="IV59" s="24"/>
    </row>
    <row r="60" spans="1:256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4"/>
      <c r="IU60" s="24"/>
      <c r="IV60" s="24"/>
    </row>
    <row r="61" spans="1:256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  <c r="IR61" s="24"/>
      <c r="IS61" s="24"/>
      <c r="IT61" s="24"/>
      <c r="IU61" s="24"/>
      <c r="IV61" s="24"/>
    </row>
    <row r="62" spans="1:256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  <c r="IR62" s="24"/>
      <c r="IS62" s="24"/>
      <c r="IT62" s="24"/>
      <c r="IU62" s="24"/>
      <c r="IV62" s="24"/>
    </row>
    <row r="63" spans="1:256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24"/>
      <c r="IS63" s="24"/>
      <c r="IT63" s="24"/>
      <c r="IU63" s="24"/>
      <c r="IV63" s="24"/>
    </row>
    <row r="64" spans="1:256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24"/>
      <c r="IU64" s="24"/>
      <c r="IV64" s="24"/>
    </row>
    <row r="65" spans="1:256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 s="24"/>
      <c r="IS65" s="24"/>
      <c r="IT65" s="24"/>
      <c r="IU65" s="24"/>
      <c r="IV65" s="24"/>
    </row>
    <row r="66" spans="1:25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  <c r="IU66" s="24"/>
      <c r="IV66" s="24"/>
    </row>
    <row r="67" spans="1:256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 s="24"/>
      <c r="IS67" s="24"/>
      <c r="IT67" s="24"/>
      <c r="IU67" s="24"/>
      <c r="IV67" s="24"/>
    </row>
    <row r="68" spans="1:256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  <c r="IU68" s="24"/>
      <c r="IV68" s="24"/>
    </row>
    <row r="69" spans="1:256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  <c r="IV69" s="24"/>
    </row>
    <row r="70" spans="1:256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  <c r="IP70" s="24"/>
      <c r="IQ70" s="24"/>
      <c r="IR70" s="24"/>
      <c r="IS70" s="24"/>
      <c r="IT70" s="24"/>
      <c r="IU70" s="24"/>
      <c r="IV70" s="24"/>
    </row>
    <row r="71" spans="1:256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  <c r="IR71" s="24"/>
      <c r="IS71" s="24"/>
      <c r="IT71" s="24"/>
      <c r="IU71" s="24"/>
      <c r="IV71" s="24"/>
    </row>
    <row r="72" spans="1:256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  <c r="IR72" s="24"/>
      <c r="IS72" s="24"/>
      <c r="IT72" s="24"/>
      <c r="IU72" s="24"/>
      <c r="IV72" s="24"/>
    </row>
    <row r="73" spans="1:256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  <c r="IR73" s="24"/>
      <c r="IS73" s="24"/>
      <c r="IT73" s="24"/>
      <c r="IU73" s="24"/>
      <c r="IV73" s="24"/>
    </row>
    <row r="74" spans="1:256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  <c r="IR74" s="24"/>
      <c r="IS74" s="24"/>
      <c r="IT74" s="24"/>
      <c r="IU74" s="24"/>
      <c r="IV74" s="24"/>
    </row>
    <row r="75" spans="1:256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  <c r="IR75" s="24"/>
      <c r="IS75" s="24"/>
      <c r="IT75" s="24"/>
      <c r="IU75" s="24"/>
      <c r="IV75" s="24"/>
    </row>
    <row r="76" spans="1:25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  <c r="IR76" s="24"/>
      <c r="IS76" s="24"/>
      <c r="IT76" s="24"/>
      <c r="IU76" s="24"/>
      <c r="IV76" s="24"/>
    </row>
    <row r="77" spans="1:256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  <c r="IR77" s="24"/>
      <c r="IS77" s="24"/>
      <c r="IT77" s="24"/>
      <c r="IU77" s="24"/>
      <c r="IV77" s="24"/>
    </row>
    <row r="78" spans="1:256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R78" s="24"/>
      <c r="IS78" s="24"/>
      <c r="IT78" s="24"/>
      <c r="IU78" s="24"/>
      <c r="IV78" s="24"/>
    </row>
    <row r="79" spans="1:256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  <c r="IP79" s="24"/>
      <c r="IQ79" s="24"/>
      <c r="IR79" s="24"/>
      <c r="IS79" s="24"/>
      <c r="IT79" s="24"/>
      <c r="IU79" s="24"/>
      <c r="IV79" s="24"/>
    </row>
    <row r="80" spans="1:256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</row>
    <row r="81" spans="1:256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</row>
    <row r="82" spans="1:256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24"/>
      <c r="IK82" s="24"/>
      <c r="IL82" s="24"/>
      <c r="IM82" s="24"/>
      <c r="IN82" s="24"/>
      <c r="IO82" s="24"/>
      <c r="IP82" s="24"/>
      <c r="IQ82" s="24"/>
      <c r="IR82" s="24"/>
      <c r="IS82" s="24"/>
      <c r="IT82" s="24"/>
      <c r="IU82" s="24"/>
      <c r="IV82" s="24"/>
    </row>
    <row r="83" spans="1:256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  <c r="IQ83" s="24"/>
      <c r="IR83" s="24"/>
      <c r="IS83" s="24"/>
      <c r="IT83" s="24"/>
      <c r="IU83" s="24"/>
      <c r="IV83" s="24"/>
    </row>
    <row r="84" spans="1:256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  <c r="IQ84" s="24"/>
      <c r="IR84" s="24"/>
      <c r="IS84" s="24"/>
      <c r="IT84" s="24"/>
      <c r="IU84" s="24"/>
      <c r="IV84" s="24"/>
    </row>
    <row r="85" spans="1:256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  <c r="IR85" s="24"/>
      <c r="IS85" s="24"/>
      <c r="IT85" s="24"/>
      <c r="IU85" s="24"/>
      <c r="IV85" s="24"/>
    </row>
    <row r="86" spans="1:25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  <c r="IH86" s="24"/>
      <c r="II86" s="24"/>
      <c r="IJ86" s="24"/>
      <c r="IK86" s="24"/>
      <c r="IL86" s="24"/>
      <c r="IM86" s="24"/>
      <c r="IN86" s="24"/>
      <c r="IO86" s="24"/>
      <c r="IP86" s="24"/>
      <c r="IQ86" s="24"/>
      <c r="IR86" s="24"/>
      <c r="IS86" s="24"/>
      <c r="IT86" s="24"/>
      <c r="IU86" s="24"/>
      <c r="IV86" s="24"/>
    </row>
    <row r="87" spans="1:256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  <c r="IV87" s="24"/>
    </row>
    <row r="88" spans="1:256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  <c r="IR88" s="24"/>
      <c r="IS88" s="24"/>
      <c r="IT88" s="24"/>
      <c r="IU88" s="24"/>
      <c r="IV88" s="24"/>
    </row>
    <row r="89" spans="1:256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  <c r="IR89" s="24"/>
      <c r="IS89" s="24"/>
      <c r="IT89" s="24"/>
      <c r="IU89" s="24"/>
      <c r="IV89" s="24"/>
    </row>
    <row r="90" spans="1:256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  <c r="IR90" s="24"/>
      <c r="IS90" s="24"/>
      <c r="IT90" s="24"/>
      <c r="IU90" s="24"/>
      <c r="IV90" s="24"/>
    </row>
    <row r="91" spans="1:256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  <c r="IQ91" s="24"/>
      <c r="IR91" s="24"/>
      <c r="IS91" s="24"/>
      <c r="IT91" s="24"/>
      <c r="IU91" s="24"/>
      <c r="IV91" s="24"/>
    </row>
    <row r="92" spans="1:256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  <c r="HZ92" s="24"/>
      <c r="IA92" s="24"/>
      <c r="IB92" s="24"/>
      <c r="IC92" s="24"/>
      <c r="ID92" s="24"/>
      <c r="IE92" s="24"/>
      <c r="IF92" s="24"/>
      <c r="IG92" s="24"/>
      <c r="IH92" s="24"/>
      <c r="II92" s="24"/>
      <c r="IJ92" s="24"/>
      <c r="IK92" s="24"/>
      <c r="IL92" s="24"/>
      <c r="IM92" s="24"/>
      <c r="IN92" s="24"/>
      <c r="IO92" s="24"/>
      <c r="IP92" s="24"/>
      <c r="IQ92" s="24"/>
      <c r="IR92" s="24"/>
      <c r="IS92" s="24"/>
      <c r="IT92" s="24"/>
      <c r="IU92" s="24"/>
      <c r="IV92" s="24"/>
    </row>
    <row r="93" spans="1:256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  <c r="HR93" s="24"/>
      <c r="HS93" s="24"/>
      <c r="HT93" s="24"/>
      <c r="HU93" s="24"/>
      <c r="HV93" s="24"/>
      <c r="HW93" s="24"/>
      <c r="HX93" s="24"/>
      <c r="HY93" s="24"/>
      <c r="HZ93" s="24"/>
      <c r="IA93" s="24"/>
      <c r="IB93" s="24"/>
      <c r="IC93" s="24"/>
      <c r="ID93" s="24"/>
      <c r="IE93" s="24"/>
      <c r="IF93" s="24"/>
      <c r="IG93" s="24"/>
      <c r="IH93" s="24"/>
      <c r="II93" s="24"/>
      <c r="IJ93" s="24"/>
      <c r="IK93" s="24"/>
      <c r="IL93" s="24"/>
      <c r="IM93" s="24"/>
      <c r="IN93" s="24"/>
      <c r="IO93" s="24"/>
      <c r="IP93" s="24"/>
      <c r="IQ93" s="24"/>
      <c r="IR93" s="24"/>
      <c r="IS93" s="24"/>
      <c r="IT93" s="24"/>
      <c r="IU93" s="24"/>
      <c r="IV93" s="24"/>
    </row>
    <row r="94" spans="1:256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  <c r="ID94" s="24"/>
      <c r="IE94" s="24"/>
      <c r="IF94" s="24"/>
      <c r="IG94" s="24"/>
      <c r="IH94" s="24"/>
      <c r="II94" s="24"/>
      <c r="IJ94" s="24"/>
      <c r="IK94" s="24"/>
      <c r="IL94" s="24"/>
      <c r="IM94" s="24"/>
      <c r="IN94" s="24"/>
      <c r="IO94" s="24"/>
      <c r="IP94" s="24"/>
      <c r="IQ94" s="24"/>
      <c r="IR94" s="24"/>
      <c r="IS94" s="24"/>
      <c r="IT94" s="24"/>
      <c r="IU94" s="24"/>
      <c r="IV94" s="24"/>
    </row>
    <row r="95" spans="1:256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  <c r="ID95" s="24"/>
      <c r="IE95" s="24"/>
      <c r="IF95" s="24"/>
      <c r="IG95" s="24"/>
      <c r="IH95" s="24"/>
      <c r="II95" s="24"/>
      <c r="IJ95" s="24"/>
      <c r="IK95" s="24"/>
      <c r="IL95" s="24"/>
      <c r="IM95" s="24"/>
      <c r="IN95" s="24"/>
      <c r="IO95" s="24"/>
      <c r="IP95" s="24"/>
      <c r="IQ95" s="24"/>
      <c r="IR95" s="24"/>
      <c r="IS95" s="24"/>
      <c r="IT95" s="24"/>
      <c r="IU95" s="24"/>
      <c r="IV95" s="24"/>
    </row>
    <row r="96" spans="1:25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  <c r="HO96" s="24"/>
      <c r="HP96" s="24"/>
      <c r="HQ96" s="24"/>
      <c r="HR96" s="24"/>
      <c r="HS96" s="24"/>
      <c r="HT96" s="24"/>
      <c r="HU96" s="24"/>
      <c r="HV96" s="24"/>
      <c r="HW96" s="24"/>
      <c r="HX96" s="24"/>
      <c r="HY96" s="24"/>
      <c r="HZ96" s="24"/>
      <c r="IA96" s="24"/>
      <c r="IB96" s="24"/>
      <c r="IC96" s="24"/>
      <c r="ID96" s="24"/>
      <c r="IE96" s="24"/>
      <c r="IF96" s="24"/>
      <c r="IG96" s="24"/>
      <c r="IH96" s="24"/>
      <c r="II96" s="24"/>
      <c r="IJ96" s="24"/>
      <c r="IK96" s="24"/>
      <c r="IL96" s="24"/>
      <c r="IM96" s="24"/>
      <c r="IN96" s="24"/>
      <c r="IO96" s="24"/>
      <c r="IP96" s="24"/>
      <c r="IQ96" s="24"/>
      <c r="IR96" s="24"/>
      <c r="IS96" s="24"/>
      <c r="IT96" s="24"/>
      <c r="IU96" s="24"/>
      <c r="IV96" s="24"/>
    </row>
    <row r="97" spans="1:256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  <c r="ID97" s="24"/>
      <c r="IE97" s="24"/>
      <c r="IF97" s="24"/>
      <c r="IG97" s="24"/>
      <c r="IH97" s="24"/>
      <c r="II97" s="24"/>
      <c r="IJ97" s="24"/>
      <c r="IK97" s="24"/>
      <c r="IL97" s="24"/>
      <c r="IM97" s="24"/>
      <c r="IN97" s="24"/>
      <c r="IO97" s="24"/>
      <c r="IP97" s="24"/>
      <c r="IQ97" s="24"/>
      <c r="IR97" s="24"/>
      <c r="IS97" s="24"/>
      <c r="IT97" s="24"/>
      <c r="IU97" s="24"/>
      <c r="IV97" s="24"/>
    </row>
    <row r="98" spans="1:256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4"/>
      <c r="HX98" s="24"/>
      <c r="HY98" s="24"/>
      <c r="HZ98" s="24"/>
      <c r="IA98" s="24"/>
      <c r="IB98" s="24"/>
      <c r="IC98" s="24"/>
      <c r="ID98" s="24"/>
      <c r="IE98" s="24"/>
      <c r="IF98" s="24"/>
      <c r="IG98" s="24"/>
      <c r="IH98" s="24"/>
      <c r="II98" s="24"/>
      <c r="IJ98" s="24"/>
      <c r="IK98" s="24"/>
      <c r="IL98" s="24"/>
      <c r="IM98" s="24"/>
      <c r="IN98" s="24"/>
      <c r="IO98" s="24"/>
      <c r="IP98" s="24"/>
      <c r="IQ98" s="24"/>
      <c r="IR98" s="24"/>
      <c r="IS98" s="24"/>
      <c r="IT98" s="24"/>
      <c r="IU98" s="24"/>
      <c r="IV98" s="24"/>
    </row>
    <row r="99" spans="1:256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4"/>
      <c r="ID99" s="24"/>
      <c r="IE99" s="24"/>
      <c r="IF99" s="24"/>
      <c r="IG99" s="24"/>
      <c r="IH99" s="24"/>
      <c r="II99" s="24"/>
      <c r="IJ99" s="24"/>
      <c r="IK99" s="24"/>
      <c r="IL99" s="24"/>
      <c r="IM99" s="24"/>
      <c r="IN99" s="24"/>
      <c r="IO99" s="24"/>
      <c r="IP99" s="24"/>
      <c r="IQ99" s="24"/>
      <c r="IR99" s="24"/>
      <c r="IS99" s="24"/>
      <c r="IT99" s="24"/>
      <c r="IU99" s="24"/>
      <c r="IV99" s="24"/>
    </row>
    <row r="100" spans="1:256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  <c r="ID100" s="24"/>
      <c r="IE100" s="24"/>
      <c r="IF100" s="24"/>
      <c r="IG100" s="24"/>
      <c r="IH100" s="24"/>
      <c r="II100" s="24"/>
      <c r="IJ100" s="24"/>
      <c r="IK100" s="24"/>
      <c r="IL100" s="24"/>
      <c r="IM100" s="24"/>
      <c r="IN100" s="24"/>
      <c r="IO100" s="24"/>
      <c r="IP100" s="24"/>
      <c r="IQ100" s="24"/>
      <c r="IR100" s="24"/>
      <c r="IS100" s="24"/>
      <c r="IT100" s="24"/>
      <c r="IU100" s="24"/>
      <c r="IV100" s="24"/>
    </row>
    <row r="101" spans="1:256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  <c r="HW101" s="24"/>
      <c r="HX101" s="24"/>
      <c r="HY101" s="24"/>
      <c r="HZ101" s="24"/>
      <c r="IA101" s="24"/>
      <c r="IB101" s="24"/>
      <c r="IC101" s="24"/>
      <c r="ID101" s="24"/>
      <c r="IE101" s="24"/>
      <c r="IF101" s="24"/>
      <c r="IG101" s="24"/>
      <c r="IH101" s="24"/>
      <c r="II101" s="24"/>
      <c r="IJ101" s="24"/>
      <c r="IK101" s="24"/>
      <c r="IL101" s="24"/>
      <c r="IM101" s="24"/>
      <c r="IN101" s="24"/>
      <c r="IO101" s="24"/>
      <c r="IP101" s="24"/>
      <c r="IQ101" s="24"/>
      <c r="IR101" s="24"/>
      <c r="IS101" s="24"/>
      <c r="IT101" s="24"/>
      <c r="IU101" s="24"/>
      <c r="IV101" s="24"/>
    </row>
    <row r="102" spans="1:256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  <c r="HO102" s="24"/>
      <c r="HP102" s="24"/>
      <c r="HQ102" s="24"/>
      <c r="HR102" s="24"/>
      <c r="HS102" s="24"/>
      <c r="HT102" s="24"/>
      <c r="HU102" s="24"/>
      <c r="HV102" s="24"/>
      <c r="HW102" s="24"/>
      <c r="HX102" s="24"/>
      <c r="HY102" s="24"/>
      <c r="HZ102" s="24"/>
      <c r="IA102" s="24"/>
      <c r="IB102" s="24"/>
      <c r="IC102" s="24"/>
      <c r="ID102" s="24"/>
      <c r="IE102" s="24"/>
      <c r="IF102" s="24"/>
      <c r="IG102" s="24"/>
      <c r="IH102" s="24"/>
      <c r="II102" s="24"/>
      <c r="IJ102" s="24"/>
      <c r="IK102" s="24"/>
      <c r="IL102" s="24"/>
      <c r="IM102" s="24"/>
      <c r="IN102" s="24"/>
      <c r="IO102" s="24"/>
      <c r="IP102" s="24"/>
      <c r="IQ102" s="24"/>
      <c r="IR102" s="24"/>
      <c r="IS102" s="24"/>
      <c r="IT102" s="24"/>
      <c r="IU102" s="24"/>
      <c r="IV102" s="24"/>
    </row>
    <row r="103" spans="1:256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  <c r="HO103" s="24"/>
      <c r="HP103" s="24"/>
      <c r="HQ103" s="24"/>
      <c r="HR103" s="24"/>
      <c r="HS103" s="24"/>
      <c r="HT103" s="24"/>
      <c r="HU103" s="24"/>
      <c r="HV103" s="24"/>
      <c r="HW103" s="24"/>
      <c r="HX103" s="24"/>
      <c r="HY103" s="24"/>
      <c r="HZ103" s="24"/>
      <c r="IA103" s="24"/>
      <c r="IB103" s="24"/>
      <c r="IC103" s="24"/>
      <c r="ID103" s="24"/>
      <c r="IE103" s="24"/>
      <c r="IF103" s="24"/>
      <c r="IG103" s="24"/>
      <c r="IH103" s="24"/>
      <c r="II103" s="24"/>
      <c r="IJ103" s="24"/>
      <c r="IK103" s="24"/>
      <c r="IL103" s="24"/>
      <c r="IM103" s="24"/>
      <c r="IN103" s="24"/>
      <c r="IO103" s="24"/>
      <c r="IP103" s="24"/>
      <c r="IQ103" s="24"/>
      <c r="IR103" s="24"/>
      <c r="IS103" s="24"/>
      <c r="IT103" s="24"/>
      <c r="IU103" s="24"/>
      <c r="IV103" s="24"/>
    </row>
    <row r="104" spans="1:256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  <c r="HW104" s="24"/>
      <c r="HX104" s="24"/>
      <c r="HY104" s="24"/>
      <c r="HZ104" s="24"/>
      <c r="IA104" s="24"/>
      <c r="IB104" s="24"/>
      <c r="IC104" s="24"/>
      <c r="ID104" s="24"/>
      <c r="IE104" s="24"/>
      <c r="IF104" s="24"/>
      <c r="IG104" s="24"/>
      <c r="IH104" s="24"/>
      <c r="II104" s="24"/>
      <c r="IJ104" s="24"/>
      <c r="IK104" s="24"/>
      <c r="IL104" s="24"/>
      <c r="IM104" s="24"/>
      <c r="IN104" s="24"/>
      <c r="IO104" s="24"/>
      <c r="IP104" s="24"/>
      <c r="IQ104" s="24"/>
      <c r="IR104" s="24"/>
      <c r="IS104" s="24"/>
      <c r="IT104" s="24"/>
      <c r="IU104" s="24"/>
      <c r="IV104" s="24"/>
    </row>
    <row r="105" spans="1:256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  <c r="HR105" s="24"/>
      <c r="HS105" s="24"/>
      <c r="HT105" s="24"/>
      <c r="HU105" s="24"/>
      <c r="HV105" s="24"/>
      <c r="HW105" s="24"/>
      <c r="HX105" s="24"/>
      <c r="HY105" s="24"/>
      <c r="HZ105" s="24"/>
      <c r="IA105" s="24"/>
      <c r="IB105" s="24"/>
      <c r="IC105" s="24"/>
      <c r="ID105" s="24"/>
      <c r="IE105" s="24"/>
      <c r="IF105" s="24"/>
      <c r="IG105" s="24"/>
      <c r="IH105" s="24"/>
      <c r="II105" s="24"/>
      <c r="IJ105" s="24"/>
      <c r="IK105" s="24"/>
      <c r="IL105" s="24"/>
      <c r="IM105" s="24"/>
      <c r="IN105" s="24"/>
      <c r="IO105" s="24"/>
      <c r="IP105" s="24"/>
      <c r="IQ105" s="24"/>
      <c r="IR105" s="24"/>
      <c r="IS105" s="24"/>
      <c r="IT105" s="24"/>
      <c r="IU105" s="24"/>
      <c r="IV105" s="24"/>
    </row>
    <row r="106" spans="1:25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  <c r="ID106" s="24"/>
      <c r="IE106" s="24"/>
      <c r="IF106" s="24"/>
      <c r="IG106" s="24"/>
      <c r="IH106" s="24"/>
      <c r="II106" s="24"/>
      <c r="IJ106" s="24"/>
      <c r="IK106" s="24"/>
      <c r="IL106" s="24"/>
      <c r="IM106" s="24"/>
      <c r="IN106" s="24"/>
      <c r="IO106" s="24"/>
      <c r="IP106" s="24"/>
      <c r="IQ106" s="24"/>
      <c r="IR106" s="24"/>
      <c r="IS106" s="24"/>
      <c r="IT106" s="24"/>
      <c r="IU106" s="24"/>
      <c r="IV106" s="24"/>
    </row>
    <row r="107" spans="1:256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  <c r="HR107" s="24"/>
      <c r="HS107" s="24"/>
      <c r="HT107" s="24"/>
      <c r="HU107" s="24"/>
      <c r="HV107" s="24"/>
      <c r="HW107" s="24"/>
      <c r="HX107" s="24"/>
      <c r="HY107" s="24"/>
      <c r="HZ107" s="24"/>
      <c r="IA107" s="24"/>
      <c r="IB107" s="24"/>
      <c r="IC107" s="24"/>
      <c r="ID107" s="24"/>
      <c r="IE107" s="24"/>
      <c r="IF107" s="24"/>
      <c r="IG107" s="24"/>
      <c r="IH107" s="24"/>
      <c r="II107" s="24"/>
      <c r="IJ107" s="24"/>
      <c r="IK107" s="24"/>
      <c r="IL107" s="24"/>
      <c r="IM107" s="24"/>
      <c r="IN107" s="24"/>
      <c r="IO107" s="24"/>
      <c r="IP107" s="24"/>
      <c r="IQ107" s="24"/>
      <c r="IR107" s="24"/>
      <c r="IS107" s="24"/>
      <c r="IT107" s="24"/>
      <c r="IU107" s="24"/>
      <c r="IV107" s="24"/>
    </row>
    <row r="108" spans="1:256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  <c r="ID108" s="24"/>
      <c r="IE108" s="24"/>
      <c r="IF108" s="24"/>
      <c r="IG108" s="24"/>
      <c r="IH108" s="24"/>
      <c r="II108" s="24"/>
      <c r="IJ108" s="24"/>
      <c r="IK108" s="24"/>
      <c r="IL108" s="24"/>
      <c r="IM108" s="24"/>
      <c r="IN108" s="24"/>
      <c r="IO108" s="24"/>
      <c r="IP108" s="24"/>
      <c r="IQ108" s="24"/>
      <c r="IR108" s="24"/>
      <c r="IS108" s="24"/>
      <c r="IT108" s="24"/>
      <c r="IU108" s="24"/>
      <c r="IV108" s="24"/>
    </row>
    <row r="109" spans="1:256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  <c r="HR109" s="24"/>
      <c r="HS109" s="24"/>
      <c r="HT109" s="24"/>
      <c r="HU109" s="24"/>
      <c r="HV109" s="24"/>
      <c r="HW109" s="24"/>
      <c r="HX109" s="24"/>
      <c r="HY109" s="24"/>
      <c r="HZ109" s="24"/>
      <c r="IA109" s="24"/>
      <c r="IB109" s="24"/>
      <c r="IC109" s="24"/>
      <c r="ID109" s="24"/>
      <c r="IE109" s="24"/>
      <c r="IF109" s="24"/>
      <c r="IG109" s="24"/>
      <c r="IH109" s="24"/>
      <c r="II109" s="24"/>
      <c r="IJ109" s="24"/>
      <c r="IK109" s="24"/>
      <c r="IL109" s="24"/>
      <c r="IM109" s="24"/>
      <c r="IN109" s="24"/>
      <c r="IO109" s="24"/>
      <c r="IP109" s="24"/>
      <c r="IQ109" s="24"/>
      <c r="IR109" s="24"/>
      <c r="IS109" s="24"/>
      <c r="IT109" s="24"/>
      <c r="IU109" s="24"/>
      <c r="IV109" s="24"/>
    </row>
    <row r="110" spans="1:256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4"/>
      <c r="IJ110" s="24"/>
      <c r="IK110" s="24"/>
      <c r="IL110" s="24"/>
      <c r="IM110" s="24"/>
      <c r="IN110" s="24"/>
      <c r="IO110" s="24"/>
      <c r="IP110" s="24"/>
      <c r="IQ110" s="24"/>
      <c r="IR110" s="24"/>
      <c r="IS110" s="24"/>
      <c r="IT110" s="24"/>
      <c r="IU110" s="24"/>
      <c r="IV110" s="24"/>
    </row>
    <row r="111" spans="1:256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  <c r="HR111" s="24"/>
      <c r="HS111" s="24"/>
      <c r="HT111" s="24"/>
      <c r="HU111" s="24"/>
      <c r="HV111" s="24"/>
      <c r="HW111" s="24"/>
      <c r="HX111" s="24"/>
      <c r="HY111" s="24"/>
      <c r="HZ111" s="24"/>
      <c r="IA111" s="24"/>
      <c r="IB111" s="24"/>
      <c r="IC111" s="24"/>
      <c r="ID111" s="24"/>
      <c r="IE111" s="24"/>
      <c r="IF111" s="24"/>
      <c r="IG111" s="24"/>
      <c r="IH111" s="24"/>
      <c r="II111" s="24"/>
      <c r="IJ111" s="24"/>
      <c r="IK111" s="24"/>
      <c r="IL111" s="24"/>
      <c r="IM111" s="24"/>
      <c r="IN111" s="24"/>
      <c r="IO111" s="24"/>
      <c r="IP111" s="24"/>
      <c r="IQ111" s="24"/>
      <c r="IR111" s="24"/>
      <c r="IS111" s="24"/>
      <c r="IT111" s="24"/>
      <c r="IU111" s="24"/>
      <c r="IV111" s="24"/>
    </row>
    <row r="112" spans="1:256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4"/>
      <c r="HI112" s="24"/>
      <c r="HJ112" s="24"/>
      <c r="HK112" s="24"/>
      <c r="HL112" s="24"/>
      <c r="HM112" s="24"/>
      <c r="HN112" s="24"/>
      <c r="HO112" s="24"/>
      <c r="HP112" s="24"/>
      <c r="HQ112" s="24"/>
      <c r="HR112" s="24"/>
      <c r="HS112" s="24"/>
      <c r="HT112" s="24"/>
      <c r="HU112" s="24"/>
      <c r="HV112" s="24"/>
      <c r="HW112" s="24"/>
      <c r="HX112" s="24"/>
      <c r="HY112" s="24"/>
      <c r="HZ112" s="24"/>
      <c r="IA112" s="24"/>
      <c r="IB112" s="24"/>
      <c r="IC112" s="24"/>
      <c r="ID112" s="24"/>
      <c r="IE112" s="24"/>
      <c r="IF112" s="24"/>
      <c r="IG112" s="24"/>
      <c r="IH112" s="24"/>
      <c r="II112" s="24"/>
      <c r="IJ112" s="24"/>
      <c r="IK112" s="24"/>
      <c r="IL112" s="24"/>
      <c r="IM112" s="24"/>
      <c r="IN112" s="24"/>
      <c r="IO112" s="24"/>
      <c r="IP112" s="24"/>
      <c r="IQ112" s="24"/>
      <c r="IR112" s="24"/>
      <c r="IS112" s="24"/>
      <c r="IT112" s="24"/>
      <c r="IU112" s="24"/>
      <c r="IV112" s="24"/>
    </row>
    <row r="113" spans="1:256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4"/>
      <c r="HI113" s="24"/>
      <c r="HJ113" s="24"/>
      <c r="HK113" s="24"/>
      <c r="HL113" s="24"/>
      <c r="HM113" s="24"/>
      <c r="HN113" s="24"/>
      <c r="HO113" s="24"/>
      <c r="HP113" s="24"/>
      <c r="HQ113" s="24"/>
      <c r="HR113" s="24"/>
      <c r="HS113" s="24"/>
      <c r="HT113" s="24"/>
      <c r="HU113" s="24"/>
      <c r="HV113" s="24"/>
      <c r="HW113" s="24"/>
      <c r="HX113" s="24"/>
      <c r="HY113" s="24"/>
      <c r="HZ113" s="24"/>
      <c r="IA113" s="24"/>
      <c r="IB113" s="24"/>
      <c r="IC113" s="24"/>
      <c r="ID113" s="24"/>
      <c r="IE113" s="24"/>
      <c r="IF113" s="24"/>
      <c r="IG113" s="24"/>
      <c r="IH113" s="24"/>
      <c r="II113" s="24"/>
      <c r="IJ113" s="24"/>
      <c r="IK113" s="24"/>
      <c r="IL113" s="24"/>
      <c r="IM113" s="24"/>
      <c r="IN113" s="24"/>
      <c r="IO113" s="24"/>
      <c r="IP113" s="24"/>
      <c r="IQ113" s="24"/>
      <c r="IR113" s="24"/>
      <c r="IS113" s="24"/>
      <c r="IT113" s="24"/>
      <c r="IU113" s="24"/>
      <c r="IV113" s="24"/>
    </row>
    <row r="114" spans="1:256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  <c r="ID114" s="24"/>
      <c r="IE114" s="24"/>
      <c r="IF114" s="24"/>
      <c r="IG114" s="24"/>
      <c r="IH114" s="24"/>
      <c r="II114" s="24"/>
      <c r="IJ114" s="24"/>
      <c r="IK114" s="24"/>
      <c r="IL114" s="24"/>
      <c r="IM114" s="24"/>
      <c r="IN114" s="24"/>
      <c r="IO114" s="24"/>
      <c r="IP114" s="24"/>
      <c r="IQ114" s="24"/>
      <c r="IR114" s="24"/>
      <c r="IS114" s="24"/>
      <c r="IT114" s="24"/>
      <c r="IU114" s="24"/>
      <c r="IV114" s="24"/>
    </row>
    <row r="115" spans="1:256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  <c r="IP115" s="24"/>
      <c r="IQ115" s="24"/>
      <c r="IR115" s="24"/>
      <c r="IS115" s="24"/>
      <c r="IT115" s="24"/>
      <c r="IU115" s="24"/>
      <c r="IV115" s="24"/>
    </row>
    <row r="116" spans="1:25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 s="24"/>
      <c r="GV116" s="24"/>
      <c r="GW116" s="24"/>
      <c r="GX116" s="24"/>
      <c r="GY116" s="24"/>
      <c r="GZ116" s="24"/>
      <c r="HA116" s="24"/>
      <c r="HB116" s="24"/>
      <c r="HC116" s="24"/>
      <c r="HD116" s="24"/>
      <c r="HE116" s="24"/>
      <c r="HF116" s="24"/>
      <c r="HG116" s="24"/>
      <c r="HH116" s="24"/>
      <c r="HI116" s="24"/>
      <c r="HJ116" s="24"/>
      <c r="HK116" s="24"/>
      <c r="HL116" s="24"/>
      <c r="HM116" s="24"/>
      <c r="HN116" s="24"/>
      <c r="HO116" s="24"/>
      <c r="HP116" s="24"/>
      <c r="HQ116" s="24"/>
      <c r="HR116" s="24"/>
      <c r="HS116" s="24"/>
      <c r="HT116" s="24"/>
      <c r="HU116" s="24"/>
      <c r="HV116" s="24"/>
      <c r="HW116" s="24"/>
      <c r="HX116" s="24"/>
      <c r="HY116" s="24"/>
      <c r="HZ116" s="24"/>
      <c r="IA116" s="24"/>
      <c r="IB116" s="24"/>
      <c r="IC116" s="24"/>
      <c r="ID116" s="24"/>
      <c r="IE116" s="24"/>
      <c r="IF116" s="24"/>
      <c r="IG116" s="24"/>
      <c r="IH116" s="24"/>
      <c r="II116" s="24"/>
      <c r="IJ116" s="24"/>
      <c r="IK116" s="24"/>
      <c r="IL116" s="24"/>
      <c r="IM116" s="24"/>
      <c r="IN116" s="24"/>
      <c r="IO116" s="24"/>
      <c r="IP116" s="24"/>
      <c r="IQ116" s="24"/>
      <c r="IR116" s="24"/>
      <c r="IS116" s="24"/>
      <c r="IT116" s="24"/>
      <c r="IU116" s="24"/>
      <c r="IV116" s="24"/>
    </row>
    <row r="117" spans="1:256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  <c r="HR117" s="24"/>
      <c r="HS117" s="24"/>
      <c r="HT117" s="24"/>
      <c r="HU117" s="24"/>
      <c r="HV117" s="24"/>
      <c r="HW117" s="24"/>
      <c r="HX117" s="24"/>
      <c r="HY117" s="24"/>
      <c r="HZ117" s="24"/>
      <c r="IA117" s="24"/>
      <c r="IB117" s="24"/>
      <c r="IC117" s="24"/>
      <c r="ID117" s="24"/>
      <c r="IE117" s="24"/>
      <c r="IF117" s="24"/>
      <c r="IG117" s="24"/>
      <c r="IH117" s="24"/>
      <c r="II117" s="24"/>
      <c r="IJ117" s="24"/>
      <c r="IK117" s="24"/>
      <c r="IL117" s="24"/>
      <c r="IM117" s="24"/>
      <c r="IN117" s="24"/>
      <c r="IO117" s="24"/>
      <c r="IP117" s="24"/>
      <c r="IQ117" s="24"/>
      <c r="IR117" s="24"/>
      <c r="IS117" s="24"/>
      <c r="IT117" s="24"/>
      <c r="IU117" s="24"/>
      <c r="IV117" s="24"/>
    </row>
    <row r="118" spans="1:256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  <c r="ID118" s="24"/>
      <c r="IE118" s="24"/>
      <c r="IF118" s="24"/>
      <c r="IG118" s="24"/>
      <c r="IH118" s="24"/>
      <c r="II118" s="24"/>
      <c r="IJ118" s="24"/>
      <c r="IK118" s="24"/>
      <c r="IL118" s="24"/>
      <c r="IM118" s="24"/>
      <c r="IN118" s="24"/>
      <c r="IO118" s="24"/>
      <c r="IP118" s="24"/>
      <c r="IQ118" s="24"/>
      <c r="IR118" s="24"/>
      <c r="IS118" s="24"/>
      <c r="IT118" s="24"/>
      <c r="IU118" s="24"/>
      <c r="IV118" s="24"/>
    </row>
    <row r="119" spans="1:256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  <c r="HR119" s="24"/>
      <c r="HS119" s="24"/>
      <c r="HT119" s="24"/>
      <c r="HU119" s="24"/>
      <c r="HV119" s="24"/>
      <c r="HW119" s="24"/>
      <c r="HX119" s="24"/>
      <c r="HY119" s="24"/>
      <c r="HZ119" s="24"/>
      <c r="IA119" s="24"/>
      <c r="IB119" s="24"/>
      <c r="IC119" s="24"/>
      <c r="ID119" s="24"/>
      <c r="IE119" s="24"/>
      <c r="IF119" s="24"/>
      <c r="IG119" s="24"/>
      <c r="IH119" s="24"/>
      <c r="II119" s="24"/>
      <c r="IJ119" s="24"/>
      <c r="IK119" s="24"/>
      <c r="IL119" s="24"/>
      <c r="IM119" s="24"/>
      <c r="IN119" s="24"/>
      <c r="IO119" s="24"/>
      <c r="IP119" s="24"/>
      <c r="IQ119" s="24"/>
      <c r="IR119" s="24"/>
      <c r="IS119" s="24"/>
      <c r="IT119" s="24"/>
      <c r="IU119" s="24"/>
      <c r="IV119" s="24"/>
    </row>
    <row r="120" spans="1:256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  <c r="ID120" s="24"/>
      <c r="IE120" s="24"/>
      <c r="IF120" s="24"/>
      <c r="IG120" s="24"/>
      <c r="IH120" s="24"/>
      <c r="II120" s="24"/>
      <c r="IJ120" s="24"/>
      <c r="IK120" s="24"/>
      <c r="IL120" s="24"/>
      <c r="IM120" s="24"/>
      <c r="IN120" s="24"/>
      <c r="IO120" s="24"/>
      <c r="IP120" s="24"/>
      <c r="IQ120" s="24"/>
      <c r="IR120" s="24"/>
      <c r="IS120" s="24"/>
      <c r="IT120" s="24"/>
      <c r="IU120" s="24"/>
      <c r="IV120" s="24"/>
    </row>
    <row r="121" spans="1:256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  <c r="IP121" s="24"/>
      <c r="IQ121" s="24"/>
      <c r="IR121" s="24"/>
      <c r="IS121" s="24"/>
      <c r="IT121" s="24"/>
      <c r="IU121" s="24"/>
      <c r="IV121" s="24"/>
    </row>
    <row r="122" spans="1:256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  <c r="ID122" s="24"/>
      <c r="IE122" s="24"/>
      <c r="IF122" s="24"/>
      <c r="IG122" s="24"/>
      <c r="IH122" s="24"/>
      <c r="II122" s="24"/>
      <c r="IJ122" s="24"/>
      <c r="IK122" s="24"/>
      <c r="IL122" s="24"/>
      <c r="IM122" s="24"/>
      <c r="IN122" s="24"/>
      <c r="IO122" s="24"/>
      <c r="IP122" s="24"/>
      <c r="IQ122" s="24"/>
      <c r="IR122" s="24"/>
      <c r="IS122" s="24"/>
      <c r="IT122" s="24"/>
      <c r="IU122" s="24"/>
      <c r="IV122" s="24"/>
    </row>
    <row r="123" spans="1:256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  <c r="ID123" s="24"/>
      <c r="IE123" s="24"/>
      <c r="IF123" s="24"/>
      <c r="IG123" s="24"/>
      <c r="IH123" s="24"/>
      <c r="II123" s="24"/>
      <c r="IJ123" s="24"/>
      <c r="IK123" s="24"/>
      <c r="IL123" s="24"/>
      <c r="IM123" s="24"/>
      <c r="IN123" s="24"/>
      <c r="IO123" s="24"/>
      <c r="IP123" s="24"/>
      <c r="IQ123" s="24"/>
      <c r="IR123" s="24"/>
      <c r="IS123" s="24"/>
      <c r="IT123" s="24"/>
      <c r="IU123" s="24"/>
      <c r="IV123" s="24"/>
    </row>
    <row r="124" spans="1:256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  <c r="HR124" s="24"/>
      <c r="HS124" s="24"/>
      <c r="HT124" s="24"/>
      <c r="HU124" s="24"/>
      <c r="HV124" s="24"/>
      <c r="HW124" s="24"/>
      <c r="HX124" s="24"/>
      <c r="HY124" s="24"/>
      <c r="HZ124" s="24"/>
      <c r="IA124" s="24"/>
      <c r="IB124" s="24"/>
      <c r="IC124" s="24"/>
      <c r="ID124" s="24"/>
      <c r="IE124" s="24"/>
      <c r="IF124" s="24"/>
      <c r="IG124" s="24"/>
      <c r="IH124" s="24"/>
      <c r="II124" s="24"/>
      <c r="IJ124" s="24"/>
      <c r="IK124" s="24"/>
      <c r="IL124" s="24"/>
      <c r="IM124" s="24"/>
      <c r="IN124" s="24"/>
      <c r="IO124" s="24"/>
      <c r="IP124" s="24"/>
      <c r="IQ124" s="24"/>
      <c r="IR124" s="24"/>
      <c r="IS124" s="24"/>
      <c r="IT124" s="24"/>
      <c r="IU124" s="24"/>
      <c r="IV124" s="24"/>
    </row>
    <row r="125" spans="1:256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  <c r="HR125" s="24"/>
      <c r="HS125" s="24"/>
      <c r="HT125" s="24"/>
      <c r="HU125" s="24"/>
      <c r="HV125" s="24"/>
      <c r="HW125" s="24"/>
      <c r="HX125" s="24"/>
      <c r="HY125" s="24"/>
      <c r="HZ125" s="24"/>
      <c r="IA125" s="24"/>
      <c r="IB125" s="24"/>
      <c r="IC125" s="24"/>
      <c r="ID125" s="24"/>
      <c r="IE125" s="24"/>
      <c r="IF125" s="24"/>
      <c r="IG125" s="24"/>
      <c r="IH125" s="24"/>
      <c r="II125" s="24"/>
      <c r="IJ125" s="24"/>
      <c r="IK125" s="24"/>
      <c r="IL125" s="24"/>
      <c r="IM125" s="24"/>
      <c r="IN125" s="24"/>
      <c r="IO125" s="24"/>
      <c r="IP125" s="24"/>
      <c r="IQ125" s="24"/>
      <c r="IR125" s="24"/>
      <c r="IS125" s="24"/>
      <c r="IT125" s="24"/>
      <c r="IU125" s="24"/>
      <c r="IV125" s="24"/>
    </row>
    <row r="126" spans="1:25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  <c r="IK126" s="24"/>
      <c r="IL126" s="24"/>
      <c r="IM126" s="24"/>
      <c r="IN126" s="24"/>
      <c r="IO126" s="24"/>
      <c r="IP126" s="24"/>
      <c r="IQ126" s="24"/>
      <c r="IR126" s="24"/>
      <c r="IS126" s="24"/>
      <c r="IT126" s="24"/>
      <c r="IU126" s="24"/>
      <c r="IV126" s="24"/>
    </row>
    <row r="127" spans="1:256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  <c r="HR127" s="24"/>
      <c r="HS127" s="24"/>
      <c r="HT127" s="24"/>
      <c r="HU127" s="24"/>
      <c r="HV127" s="24"/>
      <c r="HW127" s="24"/>
      <c r="HX127" s="24"/>
      <c r="HY127" s="24"/>
      <c r="HZ127" s="24"/>
      <c r="IA127" s="24"/>
      <c r="IB127" s="24"/>
      <c r="IC127" s="24"/>
      <c r="ID127" s="24"/>
      <c r="IE127" s="24"/>
      <c r="IF127" s="24"/>
      <c r="IG127" s="24"/>
      <c r="IH127" s="24"/>
      <c r="II127" s="24"/>
      <c r="IJ127" s="24"/>
      <c r="IK127" s="24"/>
      <c r="IL127" s="24"/>
      <c r="IM127" s="24"/>
      <c r="IN127" s="24"/>
      <c r="IO127" s="24"/>
      <c r="IP127" s="24"/>
      <c r="IQ127" s="24"/>
      <c r="IR127" s="24"/>
      <c r="IS127" s="24"/>
      <c r="IT127" s="24"/>
      <c r="IU127" s="24"/>
      <c r="IV127" s="24"/>
    </row>
    <row r="128" spans="1:256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  <c r="HR128" s="24"/>
      <c r="HS128" s="24"/>
      <c r="HT128" s="24"/>
      <c r="HU128" s="24"/>
      <c r="HV128" s="24"/>
      <c r="HW128" s="24"/>
      <c r="HX128" s="24"/>
      <c r="HY128" s="24"/>
      <c r="HZ128" s="24"/>
      <c r="IA128" s="24"/>
      <c r="IB128" s="24"/>
      <c r="IC128" s="24"/>
      <c r="ID128" s="24"/>
      <c r="IE128" s="24"/>
      <c r="IF128" s="24"/>
      <c r="IG128" s="24"/>
      <c r="IH128" s="24"/>
      <c r="II128" s="24"/>
      <c r="IJ128" s="24"/>
      <c r="IK128" s="24"/>
      <c r="IL128" s="24"/>
      <c r="IM128" s="24"/>
      <c r="IN128" s="24"/>
      <c r="IO128" s="24"/>
      <c r="IP128" s="24"/>
      <c r="IQ128" s="24"/>
      <c r="IR128" s="24"/>
      <c r="IS128" s="24"/>
      <c r="IT128" s="24"/>
      <c r="IU128" s="24"/>
      <c r="IV128" s="24"/>
    </row>
    <row r="129" spans="1:256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  <c r="HR129" s="24"/>
      <c r="HS129" s="24"/>
      <c r="HT129" s="24"/>
      <c r="HU129" s="24"/>
      <c r="HV129" s="24"/>
      <c r="HW129" s="24"/>
      <c r="HX129" s="24"/>
      <c r="HY129" s="24"/>
      <c r="HZ129" s="24"/>
      <c r="IA129" s="24"/>
      <c r="IB129" s="24"/>
      <c r="IC129" s="24"/>
      <c r="ID129" s="24"/>
      <c r="IE129" s="24"/>
      <c r="IF129" s="24"/>
      <c r="IG129" s="24"/>
      <c r="IH129" s="24"/>
      <c r="II129" s="24"/>
      <c r="IJ129" s="24"/>
      <c r="IK129" s="24"/>
      <c r="IL129" s="24"/>
      <c r="IM129" s="24"/>
      <c r="IN129" s="24"/>
      <c r="IO129" s="24"/>
      <c r="IP129" s="24"/>
      <c r="IQ129" s="24"/>
      <c r="IR129" s="24"/>
      <c r="IS129" s="24"/>
      <c r="IT129" s="24"/>
      <c r="IU129" s="24"/>
      <c r="IV129" s="24"/>
    </row>
    <row r="130" spans="1:256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  <c r="HR130" s="24"/>
      <c r="HS130" s="24"/>
      <c r="HT130" s="24"/>
      <c r="HU130" s="24"/>
      <c r="HV130" s="24"/>
      <c r="HW130" s="24"/>
      <c r="HX130" s="24"/>
      <c r="HY130" s="24"/>
      <c r="HZ130" s="24"/>
      <c r="IA130" s="24"/>
      <c r="IB130" s="24"/>
      <c r="IC130" s="24"/>
      <c r="ID130" s="24"/>
      <c r="IE130" s="24"/>
      <c r="IF130" s="24"/>
      <c r="IG130" s="24"/>
      <c r="IH130" s="24"/>
      <c r="II130" s="24"/>
      <c r="IJ130" s="24"/>
      <c r="IK130" s="24"/>
      <c r="IL130" s="24"/>
      <c r="IM130" s="24"/>
      <c r="IN130" s="24"/>
      <c r="IO130" s="24"/>
      <c r="IP130" s="24"/>
      <c r="IQ130" s="24"/>
      <c r="IR130" s="24"/>
      <c r="IS130" s="24"/>
      <c r="IT130" s="24"/>
      <c r="IU130" s="24"/>
      <c r="IV130" s="24"/>
    </row>
    <row r="131" spans="1:256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  <c r="ID131" s="24"/>
      <c r="IE131" s="24"/>
      <c r="IF131" s="24"/>
      <c r="IG131" s="24"/>
      <c r="IH131" s="24"/>
      <c r="II131" s="24"/>
      <c r="IJ131" s="24"/>
      <c r="IK131" s="24"/>
      <c r="IL131" s="24"/>
      <c r="IM131" s="24"/>
      <c r="IN131" s="24"/>
      <c r="IO131" s="24"/>
      <c r="IP131" s="24"/>
      <c r="IQ131" s="24"/>
      <c r="IR131" s="24"/>
      <c r="IS131" s="24"/>
      <c r="IT131" s="24"/>
      <c r="IU131" s="24"/>
      <c r="IV131" s="24"/>
    </row>
    <row r="132" spans="1:256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  <c r="HR132" s="24"/>
      <c r="HS132" s="24"/>
      <c r="HT132" s="24"/>
      <c r="HU132" s="24"/>
      <c r="HV132" s="24"/>
      <c r="HW132" s="24"/>
      <c r="HX132" s="24"/>
      <c r="HY132" s="24"/>
      <c r="HZ132" s="24"/>
      <c r="IA132" s="24"/>
      <c r="IB132" s="24"/>
      <c r="IC132" s="24"/>
      <c r="ID132" s="24"/>
      <c r="IE132" s="24"/>
      <c r="IF132" s="24"/>
      <c r="IG132" s="24"/>
      <c r="IH132" s="24"/>
      <c r="II132" s="24"/>
      <c r="IJ132" s="24"/>
      <c r="IK132" s="24"/>
      <c r="IL132" s="24"/>
      <c r="IM132" s="24"/>
      <c r="IN132" s="24"/>
      <c r="IO132" s="24"/>
      <c r="IP132" s="24"/>
      <c r="IQ132" s="24"/>
      <c r="IR132" s="24"/>
      <c r="IS132" s="24"/>
      <c r="IT132" s="24"/>
      <c r="IU132" s="24"/>
      <c r="IV132" s="24"/>
    </row>
    <row r="133" spans="1:256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  <c r="HR133" s="24"/>
      <c r="HS133" s="24"/>
      <c r="HT133" s="24"/>
      <c r="HU133" s="24"/>
      <c r="HV133" s="24"/>
      <c r="HW133" s="24"/>
      <c r="HX133" s="24"/>
      <c r="HY133" s="24"/>
      <c r="HZ133" s="24"/>
      <c r="IA133" s="24"/>
      <c r="IB133" s="24"/>
      <c r="IC133" s="24"/>
      <c r="ID133" s="24"/>
      <c r="IE133" s="24"/>
      <c r="IF133" s="24"/>
      <c r="IG133" s="24"/>
      <c r="IH133" s="24"/>
      <c r="II133" s="24"/>
      <c r="IJ133" s="24"/>
      <c r="IK133" s="24"/>
      <c r="IL133" s="24"/>
      <c r="IM133" s="24"/>
      <c r="IN133" s="24"/>
      <c r="IO133" s="24"/>
      <c r="IP133" s="24"/>
      <c r="IQ133" s="24"/>
      <c r="IR133" s="24"/>
      <c r="IS133" s="24"/>
      <c r="IT133" s="24"/>
      <c r="IU133" s="24"/>
      <c r="IV133" s="24"/>
    </row>
    <row r="134" spans="1:256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  <c r="IK134" s="24"/>
      <c r="IL134" s="24"/>
      <c r="IM134" s="24"/>
      <c r="IN134" s="24"/>
      <c r="IO134" s="24"/>
      <c r="IP134" s="24"/>
      <c r="IQ134" s="24"/>
      <c r="IR134" s="24"/>
      <c r="IS134" s="24"/>
      <c r="IT134" s="24"/>
      <c r="IU134" s="24"/>
      <c r="IV134" s="24"/>
    </row>
    <row r="135" spans="1:256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  <c r="ID135" s="24"/>
      <c r="IE135" s="24"/>
      <c r="IF135" s="24"/>
      <c r="IG135" s="24"/>
      <c r="IH135" s="24"/>
      <c r="II135" s="24"/>
      <c r="IJ135" s="24"/>
      <c r="IK135" s="24"/>
      <c r="IL135" s="24"/>
      <c r="IM135" s="24"/>
      <c r="IN135" s="24"/>
      <c r="IO135" s="24"/>
      <c r="IP135" s="24"/>
      <c r="IQ135" s="24"/>
      <c r="IR135" s="24"/>
      <c r="IS135" s="24"/>
      <c r="IT135" s="24"/>
      <c r="IU135" s="24"/>
      <c r="IV135" s="24"/>
    </row>
    <row r="136" spans="1:25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  <c r="HR136" s="24"/>
      <c r="HS136" s="24"/>
      <c r="HT136" s="24"/>
      <c r="HU136" s="24"/>
      <c r="HV136" s="24"/>
      <c r="HW136" s="24"/>
      <c r="HX136" s="24"/>
      <c r="HY136" s="24"/>
      <c r="HZ136" s="24"/>
      <c r="IA136" s="24"/>
      <c r="IB136" s="24"/>
      <c r="IC136" s="24"/>
      <c r="ID136" s="24"/>
      <c r="IE136" s="24"/>
      <c r="IF136" s="24"/>
      <c r="IG136" s="24"/>
      <c r="IH136" s="24"/>
      <c r="II136" s="24"/>
      <c r="IJ136" s="24"/>
      <c r="IK136" s="24"/>
      <c r="IL136" s="24"/>
      <c r="IM136" s="24"/>
      <c r="IN136" s="24"/>
      <c r="IO136" s="24"/>
      <c r="IP136" s="24"/>
      <c r="IQ136" s="24"/>
      <c r="IR136" s="24"/>
      <c r="IS136" s="24"/>
      <c r="IT136" s="24"/>
      <c r="IU136" s="24"/>
      <c r="IV136" s="24"/>
    </row>
    <row r="137" spans="1:256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  <c r="IH137" s="24"/>
      <c r="II137" s="24"/>
      <c r="IJ137" s="24"/>
      <c r="IK137" s="24"/>
      <c r="IL137" s="24"/>
      <c r="IM137" s="24"/>
      <c r="IN137" s="24"/>
      <c r="IO137" s="24"/>
      <c r="IP137" s="24"/>
      <c r="IQ137" s="24"/>
      <c r="IR137" s="24"/>
      <c r="IS137" s="24"/>
      <c r="IT137" s="24"/>
      <c r="IU137" s="24"/>
      <c r="IV137" s="24"/>
    </row>
    <row r="138" spans="1:256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  <c r="HR138" s="24"/>
      <c r="HS138" s="24"/>
      <c r="HT138" s="24"/>
      <c r="HU138" s="24"/>
      <c r="HV138" s="24"/>
      <c r="HW138" s="24"/>
      <c r="HX138" s="24"/>
      <c r="HY138" s="24"/>
      <c r="HZ138" s="24"/>
      <c r="IA138" s="24"/>
      <c r="IB138" s="24"/>
      <c r="IC138" s="24"/>
      <c r="ID138" s="24"/>
      <c r="IE138" s="24"/>
      <c r="IF138" s="24"/>
      <c r="IG138" s="24"/>
      <c r="IH138" s="24"/>
      <c r="II138" s="24"/>
      <c r="IJ138" s="24"/>
      <c r="IK138" s="24"/>
      <c r="IL138" s="24"/>
      <c r="IM138" s="24"/>
      <c r="IN138" s="24"/>
      <c r="IO138" s="24"/>
      <c r="IP138" s="24"/>
      <c r="IQ138" s="24"/>
      <c r="IR138" s="24"/>
      <c r="IS138" s="24"/>
      <c r="IT138" s="24"/>
      <c r="IU138" s="24"/>
      <c r="IV138" s="24"/>
    </row>
    <row r="139" spans="1:256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  <c r="HR139" s="24"/>
      <c r="HS139" s="24"/>
      <c r="HT139" s="24"/>
      <c r="HU139" s="24"/>
      <c r="HV139" s="24"/>
      <c r="HW139" s="24"/>
      <c r="HX139" s="24"/>
      <c r="HY139" s="24"/>
      <c r="HZ139" s="24"/>
      <c r="IA139" s="24"/>
      <c r="IB139" s="24"/>
      <c r="IC139" s="24"/>
      <c r="ID139" s="24"/>
      <c r="IE139" s="24"/>
      <c r="IF139" s="24"/>
      <c r="IG139" s="24"/>
      <c r="IH139" s="24"/>
      <c r="II139" s="24"/>
      <c r="IJ139" s="24"/>
      <c r="IK139" s="24"/>
      <c r="IL139" s="24"/>
      <c r="IM139" s="24"/>
      <c r="IN139" s="24"/>
      <c r="IO139" s="24"/>
      <c r="IP139" s="24"/>
      <c r="IQ139" s="24"/>
      <c r="IR139" s="24"/>
      <c r="IS139" s="24"/>
      <c r="IT139" s="24"/>
      <c r="IU139" s="24"/>
      <c r="IV139" s="24"/>
    </row>
    <row r="140" spans="1:256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  <c r="HR140" s="24"/>
      <c r="HS140" s="24"/>
      <c r="HT140" s="24"/>
      <c r="HU140" s="24"/>
      <c r="HV140" s="24"/>
      <c r="HW140" s="24"/>
      <c r="HX140" s="24"/>
      <c r="HY140" s="24"/>
      <c r="HZ140" s="24"/>
      <c r="IA140" s="24"/>
      <c r="IB140" s="24"/>
      <c r="IC140" s="24"/>
      <c r="ID140" s="24"/>
      <c r="IE140" s="24"/>
      <c r="IF140" s="24"/>
      <c r="IG140" s="24"/>
      <c r="IH140" s="24"/>
      <c r="II140" s="24"/>
      <c r="IJ140" s="24"/>
      <c r="IK140" s="24"/>
      <c r="IL140" s="24"/>
      <c r="IM140" s="24"/>
      <c r="IN140" s="24"/>
      <c r="IO140" s="24"/>
      <c r="IP140" s="24"/>
      <c r="IQ140" s="24"/>
      <c r="IR140" s="24"/>
      <c r="IS140" s="24"/>
      <c r="IT140" s="24"/>
      <c r="IU140" s="24"/>
      <c r="IV140" s="24"/>
    </row>
    <row r="141" spans="1:256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  <c r="HR141" s="24"/>
      <c r="HS141" s="24"/>
      <c r="HT141" s="24"/>
      <c r="HU141" s="24"/>
      <c r="HV141" s="24"/>
      <c r="HW141" s="24"/>
      <c r="HX141" s="24"/>
      <c r="HY141" s="24"/>
      <c r="HZ141" s="24"/>
      <c r="IA141" s="24"/>
      <c r="IB141" s="24"/>
      <c r="IC141" s="24"/>
      <c r="ID141" s="24"/>
      <c r="IE141" s="24"/>
      <c r="IF141" s="24"/>
      <c r="IG141" s="24"/>
      <c r="IH141" s="24"/>
      <c r="II141" s="24"/>
      <c r="IJ141" s="24"/>
      <c r="IK141" s="24"/>
      <c r="IL141" s="24"/>
      <c r="IM141" s="24"/>
      <c r="IN141" s="24"/>
      <c r="IO141" s="24"/>
      <c r="IP141" s="24"/>
      <c r="IQ141" s="24"/>
      <c r="IR141" s="24"/>
      <c r="IS141" s="24"/>
      <c r="IT141" s="24"/>
      <c r="IU141" s="24"/>
      <c r="IV141" s="24"/>
    </row>
    <row r="142" spans="1:256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 s="24"/>
      <c r="GV142" s="24"/>
      <c r="GW142" s="24"/>
      <c r="GX142" s="24"/>
      <c r="GY142" s="24"/>
      <c r="GZ142" s="24"/>
      <c r="HA142" s="24"/>
      <c r="HB142" s="24"/>
      <c r="HC142" s="24"/>
      <c r="HD142" s="24"/>
      <c r="HE142" s="24"/>
      <c r="HF142" s="24"/>
      <c r="HG142" s="24"/>
      <c r="HH142" s="24"/>
      <c r="HI142" s="24"/>
      <c r="HJ142" s="24"/>
      <c r="HK142" s="24"/>
      <c r="HL142" s="24"/>
      <c r="HM142" s="24"/>
      <c r="HN142" s="24"/>
      <c r="HO142" s="24"/>
      <c r="HP142" s="24"/>
      <c r="HQ142" s="24"/>
      <c r="HR142" s="24"/>
      <c r="HS142" s="24"/>
      <c r="HT142" s="24"/>
      <c r="HU142" s="24"/>
      <c r="HV142" s="24"/>
      <c r="HW142" s="24"/>
      <c r="HX142" s="24"/>
      <c r="HY142" s="24"/>
      <c r="HZ142" s="24"/>
      <c r="IA142" s="24"/>
      <c r="IB142" s="24"/>
      <c r="IC142" s="24"/>
      <c r="ID142" s="24"/>
      <c r="IE142" s="24"/>
      <c r="IF142" s="24"/>
      <c r="IG142" s="24"/>
      <c r="IH142" s="24"/>
      <c r="II142" s="24"/>
      <c r="IJ142" s="24"/>
      <c r="IK142" s="24"/>
      <c r="IL142" s="24"/>
      <c r="IM142" s="24"/>
      <c r="IN142" s="24"/>
      <c r="IO142" s="24"/>
      <c r="IP142" s="24"/>
      <c r="IQ142" s="24"/>
      <c r="IR142" s="24"/>
      <c r="IS142" s="24"/>
      <c r="IT142" s="24"/>
      <c r="IU142" s="24"/>
      <c r="IV142" s="24"/>
    </row>
    <row r="143" spans="1:256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  <c r="HR143" s="24"/>
      <c r="HS143" s="24"/>
      <c r="HT143" s="24"/>
      <c r="HU143" s="24"/>
      <c r="HV143" s="24"/>
      <c r="HW143" s="24"/>
      <c r="HX143" s="24"/>
      <c r="HY143" s="24"/>
      <c r="HZ143" s="24"/>
      <c r="IA143" s="24"/>
      <c r="IB143" s="24"/>
      <c r="IC143" s="24"/>
      <c r="ID143" s="24"/>
      <c r="IE143" s="24"/>
      <c r="IF143" s="24"/>
      <c r="IG143" s="24"/>
      <c r="IH143" s="24"/>
      <c r="II143" s="24"/>
      <c r="IJ143" s="24"/>
      <c r="IK143" s="24"/>
      <c r="IL143" s="24"/>
      <c r="IM143" s="24"/>
      <c r="IN143" s="24"/>
      <c r="IO143" s="24"/>
      <c r="IP143" s="24"/>
      <c r="IQ143" s="24"/>
      <c r="IR143" s="24"/>
      <c r="IS143" s="24"/>
      <c r="IT143" s="24"/>
      <c r="IU143" s="24"/>
      <c r="IV143" s="24"/>
    </row>
    <row r="144" spans="1:256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 s="24"/>
      <c r="GV144" s="24"/>
      <c r="GW144" s="24"/>
      <c r="GX144" s="24"/>
      <c r="GY144" s="24"/>
      <c r="GZ144" s="24"/>
      <c r="HA144" s="24"/>
      <c r="HB144" s="24"/>
      <c r="HC144" s="24"/>
      <c r="HD144" s="24"/>
      <c r="HE144" s="24"/>
      <c r="HF144" s="24"/>
      <c r="HG144" s="24"/>
      <c r="HH144" s="24"/>
      <c r="HI144" s="24"/>
      <c r="HJ144" s="24"/>
      <c r="HK144" s="24"/>
      <c r="HL144" s="24"/>
      <c r="HM144" s="24"/>
      <c r="HN144" s="24"/>
      <c r="HO144" s="24"/>
      <c r="HP144" s="24"/>
      <c r="HQ144" s="24"/>
      <c r="HR144" s="24"/>
      <c r="HS144" s="24"/>
      <c r="HT144" s="24"/>
      <c r="HU144" s="24"/>
      <c r="HV144" s="24"/>
      <c r="HW144" s="24"/>
      <c r="HX144" s="24"/>
      <c r="HY144" s="24"/>
      <c r="HZ144" s="24"/>
      <c r="IA144" s="24"/>
      <c r="IB144" s="24"/>
      <c r="IC144" s="24"/>
      <c r="ID144" s="24"/>
      <c r="IE144" s="24"/>
      <c r="IF144" s="24"/>
      <c r="IG144" s="24"/>
      <c r="IH144" s="24"/>
      <c r="II144" s="24"/>
      <c r="IJ144" s="24"/>
      <c r="IK144" s="24"/>
      <c r="IL144" s="24"/>
      <c r="IM144" s="24"/>
      <c r="IN144" s="24"/>
      <c r="IO144" s="24"/>
      <c r="IP144" s="24"/>
      <c r="IQ144" s="24"/>
      <c r="IR144" s="24"/>
      <c r="IS144" s="24"/>
      <c r="IT144" s="24"/>
      <c r="IU144" s="24"/>
      <c r="IV144" s="24"/>
    </row>
    <row r="145" spans="1:256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  <c r="CU145" s="24"/>
      <c r="CV145" s="24"/>
      <c r="CW145" s="24"/>
      <c r="CX145" s="24"/>
      <c r="CY145" s="24"/>
      <c r="CZ145" s="24"/>
      <c r="DA145" s="24"/>
      <c r="DB145" s="24"/>
      <c r="DC145" s="24"/>
      <c r="DD145" s="24"/>
      <c r="DE145" s="24"/>
      <c r="DF145" s="24"/>
      <c r="DG145" s="24"/>
      <c r="DH145" s="24"/>
      <c r="DI145" s="24"/>
      <c r="DJ145" s="24"/>
      <c r="DK145" s="24"/>
      <c r="DL145" s="24"/>
      <c r="DM145" s="24"/>
      <c r="DN145" s="24"/>
      <c r="DO145" s="24"/>
      <c r="DP145" s="24"/>
      <c r="DQ145" s="24"/>
      <c r="DR145" s="24"/>
      <c r="DS145" s="24"/>
      <c r="DT145" s="24"/>
      <c r="DU145" s="24"/>
      <c r="DV145" s="24"/>
      <c r="DW145" s="24"/>
      <c r="DX145" s="24"/>
      <c r="DY145" s="24"/>
      <c r="DZ145" s="24"/>
      <c r="EA145" s="24"/>
      <c r="EB145" s="24"/>
      <c r="EC145" s="24"/>
      <c r="ED145" s="24"/>
      <c r="EE145" s="24"/>
      <c r="EF145" s="24"/>
      <c r="EG145" s="24"/>
      <c r="EH145" s="24"/>
      <c r="EI145" s="24"/>
      <c r="EJ145" s="24"/>
      <c r="EK145" s="24"/>
      <c r="EL145" s="24"/>
      <c r="EM145" s="24"/>
      <c r="EN145" s="24"/>
      <c r="EO145" s="24"/>
      <c r="EP145" s="24"/>
      <c r="EQ145" s="24"/>
      <c r="ER145" s="24"/>
      <c r="ES145" s="24"/>
      <c r="ET145" s="24"/>
      <c r="EU145" s="24"/>
      <c r="EV145" s="24"/>
      <c r="EW145" s="24"/>
      <c r="EX145" s="24"/>
      <c r="EY145" s="24"/>
      <c r="EZ145" s="24"/>
      <c r="FA145" s="24"/>
      <c r="FB145" s="24"/>
      <c r="FC145" s="24"/>
      <c r="FD145" s="24"/>
      <c r="FE145" s="24"/>
      <c r="FF145" s="24"/>
      <c r="FG145" s="24"/>
      <c r="FH145" s="24"/>
      <c r="FI145" s="24"/>
      <c r="FJ145" s="24"/>
      <c r="FK145" s="24"/>
      <c r="FL145" s="24"/>
      <c r="FM145" s="24"/>
      <c r="FN145" s="24"/>
      <c r="FO145" s="24"/>
      <c r="FP145" s="24"/>
      <c r="FQ145" s="24"/>
      <c r="FR145" s="24"/>
      <c r="FS145" s="24"/>
      <c r="FT145" s="24"/>
      <c r="FU145" s="24"/>
      <c r="FV145" s="24"/>
      <c r="FW145" s="24"/>
      <c r="FX145" s="24"/>
      <c r="FY145" s="24"/>
      <c r="FZ145" s="24"/>
      <c r="GA145" s="24"/>
      <c r="GB145" s="24"/>
      <c r="GC145" s="24"/>
      <c r="GD145" s="24"/>
      <c r="GE145" s="24"/>
      <c r="GF145" s="24"/>
      <c r="GG145" s="24"/>
      <c r="GH145" s="24"/>
      <c r="GI145" s="24"/>
      <c r="GJ145" s="24"/>
      <c r="GK145" s="24"/>
      <c r="GL145" s="24"/>
      <c r="GM145" s="24"/>
      <c r="GN145" s="24"/>
      <c r="GO145" s="24"/>
      <c r="GP145" s="24"/>
      <c r="GQ145" s="24"/>
      <c r="GR145" s="24"/>
      <c r="GS145" s="24"/>
      <c r="GT145" s="24"/>
      <c r="GU145" s="24"/>
      <c r="GV145" s="24"/>
      <c r="GW145" s="24"/>
      <c r="GX145" s="24"/>
      <c r="GY145" s="24"/>
      <c r="GZ145" s="24"/>
      <c r="HA145" s="24"/>
      <c r="HB145" s="24"/>
      <c r="HC145" s="24"/>
      <c r="HD145" s="24"/>
      <c r="HE145" s="24"/>
      <c r="HF145" s="24"/>
      <c r="HG145" s="24"/>
      <c r="HH145" s="24"/>
      <c r="HI145" s="24"/>
      <c r="HJ145" s="24"/>
      <c r="HK145" s="24"/>
      <c r="HL145" s="24"/>
      <c r="HM145" s="24"/>
      <c r="HN145" s="24"/>
      <c r="HO145" s="24"/>
      <c r="HP145" s="24"/>
      <c r="HQ145" s="24"/>
      <c r="HR145" s="24"/>
      <c r="HS145" s="24"/>
      <c r="HT145" s="24"/>
      <c r="HU145" s="24"/>
      <c r="HV145" s="24"/>
      <c r="HW145" s="24"/>
      <c r="HX145" s="24"/>
      <c r="HY145" s="24"/>
      <c r="HZ145" s="24"/>
      <c r="IA145" s="24"/>
      <c r="IB145" s="24"/>
      <c r="IC145" s="24"/>
      <c r="ID145" s="24"/>
      <c r="IE145" s="24"/>
      <c r="IF145" s="24"/>
      <c r="IG145" s="24"/>
      <c r="IH145" s="24"/>
      <c r="II145" s="24"/>
      <c r="IJ145" s="24"/>
      <c r="IK145" s="24"/>
      <c r="IL145" s="24"/>
      <c r="IM145" s="24"/>
      <c r="IN145" s="24"/>
      <c r="IO145" s="24"/>
      <c r="IP145" s="24"/>
      <c r="IQ145" s="24"/>
      <c r="IR145" s="24"/>
      <c r="IS145" s="24"/>
      <c r="IT145" s="24"/>
      <c r="IU145" s="24"/>
      <c r="IV145" s="24"/>
    </row>
    <row r="146" spans="1:25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 s="24"/>
      <c r="GV146" s="24"/>
      <c r="GW146" s="24"/>
      <c r="GX146" s="24"/>
      <c r="GY146" s="24"/>
      <c r="GZ146" s="24"/>
      <c r="HA146" s="24"/>
      <c r="HB146" s="24"/>
      <c r="HC146" s="24"/>
      <c r="HD146" s="24"/>
      <c r="HE146" s="24"/>
      <c r="HF146" s="24"/>
      <c r="HG146" s="24"/>
      <c r="HH146" s="24"/>
      <c r="HI146" s="24"/>
      <c r="HJ146" s="24"/>
      <c r="HK146" s="24"/>
      <c r="HL146" s="24"/>
      <c r="HM146" s="24"/>
      <c r="HN146" s="24"/>
      <c r="HO146" s="24"/>
      <c r="HP146" s="24"/>
      <c r="HQ146" s="24"/>
      <c r="HR146" s="24"/>
      <c r="HS146" s="24"/>
      <c r="HT146" s="24"/>
      <c r="HU146" s="24"/>
      <c r="HV146" s="24"/>
      <c r="HW146" s="24"/>
      <c r="HX146" s="24"/>
      <c r="HY146" s="24"/>
      <c r="HZ146" s="24"/>
      <c r="IA146" s="24"/>
      <c r="IB146" s="24"/>
      <c r="IC146" s="24"/>
      <c r="ID146" s="24"/>
      <c r="IE146" s="24"/>
      <c r="IF146" s="24"/>
      <c r="IG146" s="24"/>
      <c r="IH146" s="24"/>
      <c r="II146" s="24"/>
      <c r="IJ146" s="24"/>
      <c r="IK146" s="24"/>
      <c r="IL146" s="24"/>
      <c r="IM146" s="24"/>
      <c r="IN146" s="24"/>
      <c r="IO146" s="24"/>
      <c r="IP146" s="24"/>
      <c r="IQ146" s="24"/>
      <c r="IR146" s="24"/>
      <c r="IS146" s="24"/>
      <c r="IT146" s="24"/>
      <c r="IU146" s="24"/>
      <c r="IV146" s="24"/>
    </row>
    <row r="147" spans="1:256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  <c r="GS147" s="24"/>
      <c r="GT147" s="24"/>
      <c r="GU147" s="24"/>
      <c r="GV147" s="24"/>
      <c r="GW147" s="24"/>
      <c r="GX147" s="24"/>
      <c r="GY147" s="24"/>
      <c r="GZ147" s="24"/>
      <c r="HA147" s="24"/>
      <c r="HB147" s="24"/>
      <c r="HC147" s="24"/>
      <c r="HD147" s="24"/>
      <c r="HE147" s="24"/>
      <c r="HF147" s="24"/>
      <c r="HG147" s="24"/>
      <c r="HH147" s="24"/>
      <c r="HI147" s="24"/>
      <c r="HJ147" s="24"/>
      <c r="HK147" s="24"/>
      <c r="HL147" s="24"/>
      <c r="HM147" s="24"/>
      <c r="HN147" s="24"/>
      <c r="HO147" s="24"/>
      <c r="HP147" s="24"/>
      <c r="HQ147" s="24"/>
      <c r="HR147" s="24"/>
      <c r="HS147" s="24"/>
      <c r="HT147" s="24"/>
      <c r="HU147" s="24"/>
      <c r="HV147" s="24"/>
      <c r="HW147" s="24"/>
      <c r="HX147" s="24"/>
      <c r="HY147" s="24"/>
      <c r="HZ147" s="24"/>
      <c r="IA147" s="24"/>
      <c r="IB147" s="24"/>
      <c r="IC147" s="24"/>
      <c r="ID147" s="24"/>
      <c r="IE147" s="24"/>
      <c r="IF147" s="24"/>
      <c r="IG147" s="24"/>
      <c r="IH147" s="24"/>
      <c r="II147" s="24"/>
      <c r="IJ147" s="24"/>
      <c r="IK147" s="24"/>
      <c r="IL147" s="24"/>
      <c r="IM147" s="24"/>
      <c r="IN147" s="24"/>
      <c r="IO147" s="24"/>
      <c r="IP147" s="24"/>
      <c r="IQ147" s="24"/>
      <c r="IR147" s="24"/>
      <c r="IS147" s="24"/>
      <c r="IT147" s="24"/>
      <c r="IU147" s="24"/>
      <c r="IV147" s="24"/>
    </row>
    <row r="148" spans="1:256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 s="24"/>
      <c r="GV148" s="24"/>
      <c r="GW148" s="24"/>
      <c r="GX148" s="24"/>
      <c r="GY148" s="24"/>
      <c r="GZ148" s="24"/>
      <c r="HA148" s="24"/>
      <c r="HB148" s="24"/>
      <c r="HC148" s="24"/>
      <c r="HD148" s="24"/>
      <c r="HE148" s="24"/>
      <c r="HF148" s="24"/>
      <c r="HG148" s="24"/>
      <c r="HH148" s="24"/>
      <c r="HI148" s="24"/>
      <c r="HJ148" s="24"/>
      <c r="HK148" s="24"/>
      <c r="HL148" s="24"/>
      <c r="HM148" s="24"/>
      <c r="HN148" s="24"/>
      <c r="HO148" s="24"/>
      <c r="HP148" s="24"/>
      <c r="HQ148" s="24"/>
      <c r="HR148" s="24"/>
      <c r="HS148" s="24"/>
      <c r="HT148" s="24"/>
      <c r="HU148" s="24"/>
      <c r="HV148" s="24"/>
      <c r="HW148" s="24"/>
      <c r="HX148" s="24"/>
      <c r="HY148" s="24"/>
      <c r="HZ148" s="24"/>
      <c r="IA148" s="24"/>
      <c r="IB148" s="24"/>
      <c r="IC148" s="24"/>
      <c r="ID148" s="24"/>
      <c r="IE148" s="24"/>
      <c r="IF148" s="24"/>
      <c r="IG148" s="24"/>
      <c r="IH148" s="24"/>
      <c r="II148" s="24"/>
      <c r="IJ148" s="24"/>
      <c r="IK148" s="24"/>
      <c r="IL148" s="24"/>
      <c r="IM148" s="24"/>
      <c r="IN148" s="24"/>
      <c r="IO148" s="24"/>
      <c r="IP148" s="24"/>
      <c r="IQ148" s="24"/>
      <c r="IR148" s="24"/>
      <c r="IS148" s="24"/>
      <c r="IT148" s="24"/>
      <c r="IU148" s="24"/>
      <c r="IV148" s="24"/>
    </row>
    <row r="149" spans="1:256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  <c r="FP149" s="24"/>
      <c r="FQ149" s="24"/>
      <c r="FR149" s="24"/>
      <c r="FS149" s="24"/>
      <c r="FT149" s="24"/>
      <c r="FU149" s="24"/>
      <c r="FV149" s="24"/>
      <c r="FW149" s="24"/>
      <c r="FX149" s="24"/>
      <c r="FY149" s="24"/>
      <c r="FZ149" s="24"/>
      <c r="GA149" s="24"/>
      <c r="GB149" s="24"/>
      <c r="GC149" s="24"/>
      <c r="GD149" s="24"/>
      <c r="GE149" s="24"/>
      <c r="GF149" s="24"/>
      <c r="GG149" s="24"/>
      <c r="GH149" s="24"/>
      <c r="GI149" s="24"/>
      <c r="GJ149" s="24"/>
      <c r="GK149" s="24"/>
      <c r="GL149" s="24"/>
      <c r="GM149" s="24"/>
      <c r="GN149" s="24"/>
      <c r="GO149" s="24"/>
      <c r="GP149" s="24"/>
      <c r="GQ149" s="24"/>
      <c r="GR149" s="24"/>
      <c r="GS149" s="24"/>
      <c r="GT149" s="24"/>
      <c r="GU149" s="24"/>
      <c r="GV149" s="24"/>
      <c r="GW149" s="24"/>
      <c r="GX149" s="24"/>
      <c r="GY149" s="24"/>
      <c r="GZ149" s="24"/>
      <c r="HA149" s="24"/>
      <c r="HB149" s="24"/>
      <c r="HC149" s="24"/>
      <c r="HD149" s="24"/>
      <c r="HE149" s="24"/>
      <c r="HF149" s="24"/>
      <c r="HG149" s="24"/>
      <c r="HH149" s="24"/>
      <c r="HI149" s="24"/>
      <c r="HJ149" s="24"/>
      <c r="HK149" s="24"/>
      <c r="HL149" s="24"/>
      <c r="HM149" s="24"/>
      <c r="HN149" s="24"/>
      <c r="HO149" s="24"/>
      <c r="HP149" s="24"/>
      <c r="HQ149" s="24"/>
      <c r="HR149" s="24"/>
      <c r="HS149" s="24"/>
      <c r="HT149" s="24"/>
      <c r="HU149" s="24"/>
      <c r="HV149" s="24"/>
      <c r="HW149" s="24"/>
      <c r="HX149" s="24"/>
      <c r="HY149" s="24"/>
      <c r="HZ149" s="24"/>
      <c r="IA149" s="24"/>
      <c r="IB149" s="24"/>
      <c r="IC149" s="24"/>
      <c r="ID149" s="24"/>
      <c r="IE149" s="24"/>
      <c r="IF149" s="24"/>
      <c r="IG149" s="24"/>
      <c r="IH149" s="24"/>
      <c r="II149" s="24"/>
      <c r="IJ149" s="24"/>
      <c r="IK149" s="24"/>
      <c r="IL149" s="24"/>
      <c r="IM149" s="24"/>
      <c r="IN149" s="24"/>
      <c r="IO149" s="24"/>
      <c r="IP149" s="24"/>
      <c r="IQ149" s="24"/>
      <c r="IR149" s="24"/>
      <c r="IS149" s="24"/>
      <c r="IT149" s="24"/>
      <c r="IU149" s="24"/>
      <c r="IV149" s="24"/>
    </row>
    <row r="150" spans="1:256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24"/>
      <c r="FY150" s="24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  <c r="GT150" s="24"/>
      <c r="GU150" s="24"/>
      <c r="GV150" s="24"/>
      <c r="GW150" s="24"/>
      <c r="GX150" s="24"/>
      <c r="GY150" s="24"/>
      <c r="GZ150" s="24"/>
      <c r="HA150" s="24"/>
      <c r="HB150" s="24"/>
      <c r="HC150" s="24"/>
      <c r="HD150" s="24"/>
      <c r="HE150" s="24"/>
      <c r="HF150" s="24"/>
      <c r="HG150" s="24"/>
      <c r="HH150" s="24"/>
      <c r="HI150" s="24"/>
      <c r="HJ150" s="24"/>
      <c r="HK150" s="24"/>
      <c r="HL150" s="24"/>
      <c r="HM150" s="24"/>
      <c r="HN150" s="24"/>
      <c r="HO150" s="24"/>
      <c r="HP150" s="24"/>
      <c r="HQ150" s="24"/>
      <c r="HR150" s="24"/>
      <c r="HS150" s="24"/>
      <c r="HT150" s="24"/>
      <c r="HU150" s="24"/>
      <c r="HV150" s="24"/>
      <c r="HW150" s="24"/>
      <c r="HX150" s="24"/>
      <c r="HY150" s="24"/>
      <c r="HZ150" s="24"/>
      <c r="IA150" s="24"/>
      <c r="IB150" s="24"/>
      <c r="IC150" s="24"/>
      <c r="ID150" s="24"/>
      <c r="IE150" s="24"/>
      <c r="IF150" s="24"/>
      <c r="IG150" s="24"/>
      <c r="IH150" s="24"/>
      <c r="II150" s="24"/>
      <c r="IJ150" s="24"/>
      <c r="IK150" s="24"/>
      <c r="IL150" s="24"/>
      <c r="IM150" s="24"/>
      <c r="IN150" s="24"/>
      <c r="IO150" s="24"/>
      <c r="IP150" s="24"/>
      <c r="IQ150" s="24"/>
      <c r="IR150" s="24"/>
      <c r="IS150" s="24"/>
      <c r="IT150" s="24"/>
      <c r="IU150" s="24"/>
      <c r="IV150" s="24"/>
    </row>
    <row r="151" spans="1:256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  <c r="IH151" s="24"/>
      <c r="II151" s="24"/>
      <c r="IJ151" s="24"/>
      <c r="IK151" s="24"/>
      <c r="IL151" s="24"/>
      <c r="IM151" s="24"/>
      <c r="IN151" s="24"/>
      <c r="IO151" s="24"/>
      <c r="IP151" s="24"/>
      <c r="IQ151" s="24"/>
      <c r="IR151" s="24"/>
      <c r="IS151" s="24"/>
      <c r="IT151" s="24"/>
      <c r="IU151" s="24"/>
      <c r="IV151" s="24"/>
    </row>
    <row r="152" spans="1:256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 s="24"/>
      <c r="GV152" s="24"/>
      <c r="GW152" s="24"/>
      <c r="GX152" s="24"/>
      <c r="GY152" s="24"/>
      <c r="GZ152" s="24"/>
      <c r="HA152" s="24"/>
      <c r="HB152" s="24"/>
      <c r="HC152" s="24"/>
      <c r="HD152" s="24"/>
      <c r="HE152" s="24"/>
      <c r="HF152" s="24"/>
      <c r="HG152" s="24"/>
      <c r="HH152" s="24"/>
      <c r="HI152" s="24"/>
      <c r="HJ152" s="24"/>
      <c r="HK152" s="24"/>
      <c r="HL152" s="24"/>
      <c r="HM152" s="24"/>
      <c r="HN152" s="24"/>
      <c r="HO152" s="24"/>
      <c r="HP152" s="24"/>
      <c r="HQ152" s="24"/>
      <c r="HR152" s="24"/>
      <c r="HS152" s="24"/>
      <c r="HT152" s="24"/>
      <c r="HU152" s="24"/>
      <c r="HV152" s="24"/>
      <c r="HW152" s="24"/>
      <c r="HX152" s="24"/>
      <c r="HY152" s="24"/>
      <c r="HZ152" s="24"/>
      <c r="IA152" s="24"/>
      <c r="IB152" s="24"/>
      <c r="IC152" s="24"/>
      <c r="ID152" s="24"/>
      <c r="IE152" s="24"/>
      <c r="IF152" s="24"/>
      <c r="IG152" s="24"/>
      <c r="IH152" s="24"/>
      <c r="II152" s="24"/>
      <c r="IJ152" s="24"/>
      <c r="IK152" s="24"/>
      <c r="IL152" s="24"/>
      <c r="IM152" s="24"/>
      <c r="IN152" s="24"/>
      <c r="IO152" s="24"/>
      <c r="IP152" s="24"/>
      <c r="IQ152" s="24"/>
      <c r="IR152" s="24"/>
      <c r="IS152" s="24"/>
      <c r="IT152" s="24"/>
      <c r="IU152" s="24"/>
      <c r="IV152" s="24"/>
    </row>
    <row r="153" spans="1:256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  <c r="ID153" s="24"/>
      <c r="IE153" s="24"/>
      <c r="IF153" s="24"/>
      <c r="IG153" s="24"/>
      <c r="IH153" s="24"/>
      <c r="II153" s="24"/>
      <c r="IJ153" s="24"/>
      <c r="IK153" s="24"/>
      <c r="IL153" s="24"/>
      <c r="IM153" s="24"/>
      <c r="IN153" s="24"/>
      <c r="IO153" s="24"/>
      <c r="IP153" s="24"/>
      <c r="IQ153" s="24"/>
      <c r="IR153" s="24"/>
      <c r="IS153" s="24"/>
      <c r="IT153" s="24"/>
      <c r="IU153" s="24"/>
      <c r="IV153" s="24"/>
    </row>
    <row r="154" spans="1:256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24"/>
      <c r="FY154" s="24"/>
      <c r="FZ154" s="24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  <c r="GT154" s="24"/>
      <c r="GU154" s="24"/>
      <c r="GV154" s="24"/>
      <c r="GW154" s="24"/>
      <c r="GX154" s="24"/>
      <c r="GY154" s="24"/>
      <c r="GZ154" s="24"/>
      <c r="HA154" s="24"/>
      <c r="HB154" s="24"/>
      <c r="HC154" s="24"/>
      <c r="HD154" s="24"/>
      <c r="HE154" s="24"/>
      <c r="HF154" s="24"/>
      <c r="HG154" s="24"/>
      <c r="HH154" s="24"/>
      <c r="HI154" s="24"/>
      <c r="HJ154" s="24"/>
      <c r="HK154" s="24"/>
      <c r="HL154" s="24"/>
      <c r="HM154" s="24"/>
      <c r="HN154" s="24"/>
      <c r="HO154" s="24"/>
      <c r="HP154" s="24"/>
      <c r="HQ154" s="24"/>
      <c r="HR154" s="24"/>
      <c r="HS154" s="24"/>
      <c r="HT154" s="24"/>
      <c r="HU154" s="24"/>
      <c r="HV154" s="24"/>
      <c r="HW154" s="24"/>
      <c r="HX154" s="24"/>
      <c r="HY154" s="24"/>
      <c r="HZ154" s="24"/>
      <c r="IA154" s="24"/>
      <c r="IB154" s="24"/>
      <c r="IC154" s="24"/>
      <c r="ID154" s="24"/>
      <c r="IE154" s="24"/>
      <c r="IF154" s="24"/>
      <c r="IG154" s="24"/>
      <c r="IH154" s="24"/>
      <c r="II154" s="24"/>
      <c r="IJ154" s="24"/>
      <c r="IK154" s="24"/>
      <c r="IL154" s="24"/>
      <c r="IM154" s="24"/>
      <c r="IN154" s="24"/>
      <c r="IO154" s="24"/>
      <c r="IP154" s="24"/>
      <c r="IQ154" s="24"/>
      <c r="IR154" s="24"/>
      <c r="IS154" s="24"/>
      <c r="IT154" s="24"/>
      <c r="IU154" s="24"/>
      <c r="IV154" s="24"/>
    </row>
    <row r="155" spans="1:256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 s="24"/>
      <c r="GV155" s="24"/>
      <c r="GW155" s="24"/>
      <c r="GX155" s="24"/>
      <c r="GY155" s="24"/>
      <c r="GZ155" s="24"/>
      <c r="HA155" s="24"/>
      <c r="HB155" s="24"/>
      <c r="HC155" s="24"/>
      <c r="HD155" s="24"/>
      <c r="HE155" s="24"/>
      <c r="HF155" s="24"/>
      <c r="HG155" s="24"/>
      <c r="HH155" s="24"/>
      <c r="HI155" s="24"/>
      <c r="HJ155" s="24"/>
      <c r="HK155" s="24"/>
      <c r="HL155" s="24"/>
      <c r="HM155" s="24"/>
      <c r="HN155" s="24"/>
      <c r="HO155" s="24"/>
      <c r="HP155" s="24"/>
      <c r="HQ155" s="24"/>
      <c r="HR155" s="24"/>
      <c r="HS155" s="24"/>
      <c r="HT155" s="24"/>
      <c r="HU155" s="24"/>
      <c r="HV155" s="24"/>
      <c r="HW155" s="24"/>
      <c r="HX155" s="24"/>
      <c r="HY155" s="24"/>
      <c r="HZ155" s="24"/>
      <c r="IA155" s="24"/>
      <c r="IB155" s="24"/>
      <c r="IC155" s="24"/>
      <c r="ID155" s="24"/>
      <c r="IE155" s="24"/>
      <c r="IF155" s="24"/>
      <c r="IG155" s="24"/>
      <c r="IH155" s="24"/>
      <c r="II155" s="24"/>
      <c r="IJ155" s="24"/>
      <c r="IK155" s="24"/>
      <c r="IL155" s="24"/>
      <c r="IM155" s="24"/>
      <c r="IN155" s="24"/>
      <c r="IO155" s="24"/>
      <c r="IP155" s="24"/>
      <c r="IQ155" s="24"/>
      <c r="IR155" s="24"/>
      <c r="IS155" s="24"/>
      <c r="IT155" s="24"/>
      <c r="IU155" s="24"/>
      <c r="IV155" s="24"/>
    </row>
    <row r="156" spans="1:2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4"/>
      <c r="HI156" s="24"/>
      <c r="HJ156" s="24"/>
      <c r="HK156" s="24"/>
      <c r="HL156" s="24"/>
      <c r="HM156" s="24"/>
      <c r="HN156" s="24"/>
      <c r="HO156" s="24"/>
      <c r="HP156" s="24"/>
      <c r="HQ156" s="24"/>
      <c r="HR156" s="24"/>
      <c r="HS156" s="24"/>
      <c r="HT156" s="24"/>
      <c r="HU156" s="24"/>
      <c r="HV156" s="24"/>
      <c r="HW156" s="24"/>
      <c r="HX156" s="24"/>
      <c r="HY156" s="24"/>
      <c r="HZ156" s="24"/>
      <c r="IA156" s="24"/>
      <c r="IB156" s="24"/>
      <c r="IC156" s="24"/>
      <c r="ID156" s="24"/>
      <c r="IE156" s="24"/>
      <c r="IF156" s="24"/>
      <c r="IG156" s="24"/>
      <c r="IH156" s="24"/>
      <c r="II156" s="24"/>
      <c r="IJ156" s="24"/>
      <c r="IK156" s="24"/>
      <c r="IL156" s="24"/>
      <c r="IM156" s="24"/>
      <c r="IN156" s="24"/>
      <c r="IO156" s="24"/>
      <c r="IP156" s="24"/>
      <c r="IQ156" s="24"/>
      <c r="IR156" s="24"/>
      <c r="IS156" s="24"/>
      <c r="IT156" s="24"/>
      <c r="IU156" s="24"/>
      <c r="IV156" s="24"/>
    </row>
    <row r="157" spans="1:256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  <c r="IH157" s="24"/>
      <c r="II157" s="24"/>
      <c r="IJ157" s="24"/>
      <c r="IK157" s="24"/>
      <c r="IL157" s="24"/>
      <c r="IM157" s="24"/>
      <c r="IN157" s="24"/>
      <c r="IO157" s="24"/>
      <c r="IP157" s="24"/>
      <c r="IQ157" s="24"/>
      <c r="IR157" s="24"/>
      <c r="IS157" s="24"/>
      <c r="IT157" s="24"/>
      <c r="IU157" s="24"/>
      <c r="IV157" s="24"/>
    </row>
    <row r="158" spans="1:256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  <c r="FP158" s="24"/>
      <c r="FQ158" s="24"/>
      <c r="FR158" s="24"/>
      <c r="FS158" s="24"/>
      <c r="FT158" s="24"/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  <c r="GT158" s="24"/>
      <c r="GU158" s="24"/>
      <c r="GV158" s="24"/>
      <c r="GW158" s="24"/>
      <c r="GX158" s="24"/>
      <c r="GY158" s="24"/>
      <c r="GZ158" s="24"/>
      <c r="HA158" s="24"/>
      <c r="HB158" s="24"/>
      <c r="HC158" s="24"/>
      <c r="HD158" s="24"/>
      <c r="HE158" s="24"/>
      <c r="HF158" s="24"/>
      <c r="HG158" s="24"/>
      <c r="HH158" s="24"/>
      <c r="HI158" s="24"/>
      <c r="HJ158" s="24"/>
      <c r="HK158" s="24"/>
      <c r="HL158" s="24"/>
      <c r="HM158" s="24"/>
      <c r="HN158" s="24"/>
      <c r="HO158" s="24"/>
      <c r="HP158" s="24"/>
      <c r="HQ158" s="24"/>
      <c r="HR158" s="24"/>
      <c r="HS158" s="24"/>
      <c r="HT158" s="24"/>
      <c r="HU158" s="24"/>
      <c r="HV158" s="24"/>
      <c r="HW158" s="24"/>
      <c r="HX158" s="24"/>
      <c r="HY158" s="24"/>
      <c r="HZ158" s="24"/>
      <c r="IA158" s="24"/>
      <c r="IB158" s="24"/>
      <c r="IC158" s="24"/>
      <c r="ID158" s="24"/>
      <c r="IE158" s="24"/>
      <c r="IF158" s="24"/>
      <c r="IG158" s="24"/>
      <c r="IH158" s="24"/>
      <c r="II158" s="24"/>
      <c r="IJ158" s="24"/>
      <c r="IK158" s="24"/>
      <c r="IL158" s="24"/>
      <c r="IM158" s="24"/>
      <c r="IN158" s="24"/>
      <c r="IO158" s="24"/>
      <c r="IP158" s="24"/>
      <c r="IQ158" s="24"/>
      <c r="IR158" s="24"/>
      <c r="IS158" s="24"/>
      <c r="IT158" s="24"/>
      <c r="IU158" s="24"/>
      <c r="IV158" s="24"/>
    </row>
    <row r="159" spans="1:256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  <c r="ID159" s="24"/>
      <c r="IE159" s="24"/>
      <c r="IF159" s="24"/>
      <c r="IG159" s="24"/>
      <c r="IH159" s="24"/>
      <c r="II159" s="24"/>
      <c r="IJ159" s="24"/>
      <c r="IK159" s="24"/>
      <c r="IL159" s="24"/>
      <c r="IM159" s="24"/>
      <c r="IN159" s="24"/>
      <c r="IO159" s="24"/>
      <c r="IP159" s="24"/>
      <c r="IQ159" s="24"/>
      <c r="IR159" s="24"/>
      <c r="IS159" s="24"/>
      <c r="IT159" s="24"/>
      <c r="IU159" s="24"/>
      <c r="IV159" s="24"/>
    </row>
    <row r="160" spans="1:256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  <c r="FY160" s="24"/>
      <c r="FZ160" s="24"/>
      <c r="GA160" s="24"/>
      <c r="GB160" s="24"/>
      <c r="GC160" s="24"/>
      <c r="GD160" s="24"/>
      <c r="GE160" s="24"/>
      <c r="GF160" s="24"/>
      <c r="GG160" s="24"/>
      <c r="GH160" s="24"/>
      <c r="GI160" s="24"/>
      <c r="GJ160" s="24"/>
      <c r="GK160" s="24"/>
      <c r="GL160" s="24"/>
      <c r="GM160" s="24"/>
      <c r="GN160" s="24"/>
      <c r="GO160" s="24"/>
      <c r="GP160" s="24"/>
      <c r="GQ160" s="24"/>
      <c r="GR160" s="24"/>
      <c r="GS160" s="24"/>
      <c r="GT160" s="24"/>
      <c r="GU160" s="24"/>
      <c r="GV160" s="24"/>
      <c r="GW160" s="24"/>
      <c r="GX160" s="24"/>
      <c r="GY160" s="24"/>
      <c r="GZ160" s="24"/>
      <c r="HA160" s="24"/>
      <c r="HB160" s="24"/>
      <c r="HC160" s="24"/>
      <c r="HD160" s="24"/>
      <c r="HE160" s="24"/>
      <c r="HF160" s="24"/>
      <c r="HG160" s="24"/>
      <c r="HH160" s="24"/>
      <c r="HI160" s="24"/>
      <c r="HJ160" s="24"/>
      <c r="HK160" s="24"/>
      <c r="HL160" s="24"/>
      <c r="HM160" s="24"/>
      <c r="HN160" s="24"/>
      <c r="HO160" s="24"/>
      <c r="HP160" s="24"/>
      <c r="HQ160" s="24"/>
      <c r="HR160" s="24"/>
      <c r="HS160" s="24"/>
      <c r="HT160" s="24"/>
      <c r="HU160" s="24"/>
      <c r="HV160" s="24"/>
      <c r="HW160" s="24"/>
      <c r="HX160" s="24"/>
      <c r="HY160" s="24"/>
      <c r="HZ160" s="24"/>
      <c r="IA160" s="24"/>
      <c r="IB160" s="24"/>
      <c r="IC160" s="24"/>
      <c r="ID160" s="24"/>
      <c r="IE160" s="24"/>
      <c r="IF160" s="24"/>
      <c r="IG160" s="24"/>
      <c r="IH160" s="24"/>
      <c r="II160" s="24"/>
      <c r="IJ160" s="24"/>
      <c r="IK160" s="24"/>
      <c r="IL160" s="24"/>
      <c r="IM160" s="24"/>
      <c r="IN160" s="24"/>
      <c r="IO160" s="24"/>
      <c r="IP160" s="24"/>
      <c r="IQ160" s="24"/>
      <c r="IR160" s="24"/>
      <c r="IS160" s="24"/>
      <c r="IT160" s="24"/>
      <c r="IU160" s="24"/>
      <c r="IV160" s="24"/>
    </row>
    <row r="161" spans="1:256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  <c r="IJ161" s="24"/>
      <c r="IK161" s="24"/>
      <c r="IL161" s="24"/>
      <c r="IM161" s="24"/>
      <c r="IN161" s="24"/>
      <c r="IO161" s="24"/>
      <c r="IP161" s="24"/>
      <c r="IQ161" s="24"/>
      <c r="IR161" s="24"/>
      <c r="IS161" s="24"/>
      <c r="IT161" s="24"/>
      <c r="IU161" s="24"/>
      <c r="IV161" s="24"/>
    </row>
    <row r="162" spans="1:256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 s="24"/>
      <c r="GV162" s="24"/>
      <c r="GW162" s="24"/>
      <c r="GX162" s="24"/>
      <c r="GY162" s="24"/>
      <c r="GZ162" s="24"/>
      <c r="HA162" s="24"/>
      <c r="HB162" s="24"/>
      <c r="HC162" s="24"/>
      <c r="HD162" s="24"/>
      <c r="HE162" s="24"/>
      <c r="HF162" s="24"/>
      <c r="HG162" s="24"/>
      <c r="HH162" s="24"/>
      <c r="HI162" s="24"/>
      <c r="HJ162" s="24"/>
      <c r="HK162" s="24"/>
      <c r="HL162" s="24"/>
      <c r="HM162" s="24"/>
      <c r="HN162" s="24"/>
      <c r="HO162" s="24"/>
      <c r="HP162" s="24"/>
      <c r="HQ162" s="24"/>
      <c r="HR162" s="24"/>
      <c r="HS162" s="24"/>
      <c r="HT162" s="24"/>
      <c r="HU162" s="24"/>
      <c r="HV162" s="24"/>
      <c r="HW162" s="24"/>
      <c r="HX162" s="24"/>
      <c r="HY162" s="24"/>
      <c r="HZ162" s="24"/>
      <c r="IA162" s="24"/>
      <c r="IB162" s="24"/>
      <c r="IC162" s="24"/>
      <c r="ID162" s="24"/>
      <c r="IE162" s="24"/>
      <c r="IF162" s="24"/>
      <c r="IG162" s="24"/>
      <c r="IH162" s="24"/>
      <c r="II162" s="24"/>
      <c r="IJ162" s="24"/>
      <c r="IK162" s="24"/>
      <c r="IL162" s="24"/>
      <c r="IM162" s="24"/>
      <c r="IN162" s="24"/>
      <c r="IO162" s="24"/>
      <c r="IP162" s="24"/>
      <c r="IQ162" s="24"/>
      <c r="IR162" s="24"/>
      <c r="IS162" s="24"/>
      <c r="IT162" s="24"/>
      <c r="IU162" s="24"/>
      <c r="IV162" s="24"/>
    </row>
    <row r="163" spans="1:256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 s="24"/>
      <c r="GV163" s="24"/>
      <c r="GW163" s="24"/>
      <c r="GX163" s="24"/>
      <c r="GY163" s="24"/>
      <c r="GZ163" s="24"/>
      <c r="HA163" s="24"/>
      <c r="HB163" s="24"/>
      <c r="HC163" s="24"/>
      <c r="HD163" s="24"/>
      <c r="HE163" s="24"/>
      <c r="HF163" s="24"/>
      <c r="HG163" s="24"/>
      <c r="HH163" s="24"/>
      <c r="HI163" s="24"/>
      <c r="HJ163" s="24"/>
      <c r="HK163" s="24"/>
      <c r="HL163" s="24"/>
      <c r="HM163" s="24"/>
      <c r="HN163" s="24"/>
      <c r="HO163" s="24"/>
      <c r="HP163" s="24"/>
      <c r="HQ163" s="24"/>
      <c r="HR163" s="24"/>
      <c r="HS163" s="24"/>
      <c r="HT163" s="24"/>
      <c r="HU163" s="24"/>
      <c r="HV163" s="24"/>
      <c r="HW163" s="24"/>
      <c r="HX163" s="24"/>
      <c r="HY163" s="24"/>
      <c r="HZ163" s="24"/>
      <c r="IA163" s="24"/>
      <c r="IB163" s="24"/>
      <c r="IC163" s="24"/>
      <c r="ID163" s="24"/>
      <c r="IE163" s="24"/>
      <c r="IF163" s="24"/>
      <c r="IG163" s="24"/>
      <c r="IH163" s="24"/>
      <c r="II163" s="24"/>
      <c r="IJ163" s="24"/>
      <c r="IK163" s="24"/>
      <c r="IL163" s="24"/>
      <c r="IM163" s="24"/>
      <c r="IN163" s="24"/>
      <c r="IO163" s="24"/>
      <c r="IP163" s="24"/>
      <c r="IQ163" s="24"/>
      <c r="IR163" s="24"/>
      <c r="IS163" s="24"/>
      <c r="IT163" s="24"/>
      <c r="IU163" s="24"/>
      <c r="IV163" s="24"/>
    </row>
    <row r="164" spans="1:256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  <c r="ID164" s="24"/>
      <c r="IE164" s="24"/>
      <c r="IF164" s="24"/>
      <c r="IG164" s="24"/>
      <c r="IH164" s="24"/>
      <c r="II164" s="24"/>
      <c r="IJ164" s="24"/>
      <c r="IK164" s="24"/>
      <c r="IL164" s="24"/>
      <c r="IM164" s="24"/>
      <c r="IN164" s="24"/>
      <c r="IO164" s="24"/>
      <c r="IP164" s="24"/>
      <c r="IQ164" s="24"/>
      <c r="IR164" s="24"/>
      <c r="IS164" s="24"/>
      <c r="IT164" s="24"/>
      <c r="IU164" s="24"/>
      <c r="IV164" s="24"/>
    </row>
    <row r="165" spans="1:256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  <c r="GF165" s="24"/>
      <c r="GG165" s="24"/>
      <c r="GH165" s="24"/>
      <c r="GI165" s="24"/>
      <c r="GJ165" s="24"/>
      <c r="GK165" s="24"/>
      <c r="GL165" s="24"/>
      <c r="GM165" s="24"/>
      <c r="GN165" s="24"/>
      <c r="GO165" s="24"/>
      <c r="GP165" s="24"/>
      <c r="GQ165" s="24"/>
      <c r="GR165" s="24"/>
      <c r="GS165" s="24"/>
      <c r="GT165" s="24"/>
      <c r="GU165" s="24"/>
      <c r="GV165" s="24"/>
      <c r="GW165" s="24"/>
      <c r="GX165" s="24"/>
      <c r="GY165" s="24"/>
      <c r="GZ165" s="24"/>
      <c r="HA165" s="24"/>
      <c r="HB165" s="24"/>
      <c r="HC165" s="24"/>
      <c r="HD165" s="24"/>
      <c r="HE165" s="24"/>
      <c r="HF165" s="24"/>
      <c r="HG165" s="24"/>
      <c r="HH165" s="24"/>
      <c r="HI165" s="24"/>
      <c r="HJ165" s="24"/>
      <c r="HK165" s="24"/>
      <c r="HL165" s="24"/>
      <c r="HM165" s="24"/>
      <c r="HN165" s="24"/>
      <c r="HO165" s="24"/>
      <c r="HP165" s="24"/>
      <c r="HQ165" s="24"/>
      <c r="HR165" s="24"/>
      <c r="HS165" s="24"/>
      <c r="HT165" s="24"/>
      <c r="HU165" s="24"/>
      <c r="HV165" s="24"/>
      <c r="HW165" s="24"/>
      <c r="HX165" s="24"/>
      <c r="HY165" s="24"/>
      <c r="HZ165" s="24"/>
      <c r="IA165" s="24"/>
      <c r="IB165" s="24"/>
      <c r="IC165" s="24"/>
      <c r="ID165" s="24"/>
      <c r="IE165" s="24"/>
      <c r="IF165" s="24"/>
      <c r="IG165" s="24"/>
      <c r="IH165" s="24"/>
      <c r="II165" s="24"/>
      <c r="IJ165" s="24"/>
      <c r="IK165" s="24"/>
      <c r="IL165" s="24"/>
      <c r="IM165" s="24"/>
      <c r="IN165" s="24"/>
      <c r="IO165" s="24"/>
      <c r="IP165" s="24"/>
      <c r="IQ165" s="24"/>
      <c r="IR165" s="24"/>
      <c r="IS165" s="24"/>
      <c r="IT165" s="24"/>
      <c r="IU165" s="24"/>
      <c r="IV165" s="24"/>
    </row>
    <row r="166" spans="1:25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  <c r="GT166" s="24"/>
      <c r="GU166" s="24"/>
      <c r="GV166" s="24"/>
      <c r="GW166" s="24"/>
      <c r="GX166" s="24"/>
      <c r="GY166" s="24"/>
      <c r="GZ166" s="24"/>
      <c r="HA166" s="24"/>
      <c r="HB166" s="24"/>
      <c r="HC166" s="24"/>
      <c r="HD166" s="24"/>
      <c r="HE166" s="24"/>
      <c r="HF166" s="24"/>
      <c r="HG166" s="24"/>
      <c r="HH166" s="24"/>
      <c r="HI166" s="24"/>
      <c r="HJ166" s="24"/>
      <c r="HK166" s="24"/>
      <c r="HL166" s="24"/>
      <c r="HM166" s="24"/>
      <c r="HN166" s="24"/>
      <c r="HO166" s="24"/>
      <c r="HP166" s="24"/>
      <c r="HQ166" s="24"/>
      <c r="HR166" s="24"/>
      <c r="HS166" s="24"/>
      <c r="HT166" s="24"/>
      <c r="HU166" s="24"/>
      <c r="HV166" s="24"/>
      <c r="HW166" s="24"/>
      <c r="HX166" s="24"/>
      <c r="HY166" s="24"/>
      <c r="HZ166" s="24"/>
      <c r="IA166" s="24"/>
      <c r="IB166" s="24"/>
      <c r="IC166" s="24"/>
      <c r="ID166" s="24"/>
      <c r="IE166" s="24"/>
      <c r="IF166" s="24"/>
      <c r="IG166" s="24"/>
      <c r="IH166" s="24"/>
      <c r="II166" s="24"/>
      <c r="IJ166" s="24"/>
      <c r="IK166" s="24"/>
      <c r="IL166" s="24"/>
      <c r="IM166" s="24"/>
      <c r="IN166" s="24"/>
      <c r="IO166" s="24"/>
      <c r="IP166" s="24"/>
      <c r="IQ166" s="24"/>
      <c r="IR166" s="24"/>
      <c r="IS166" s="24"/>
      <c r="IT166" s="24"/>
      <c r="IU166" s="24"/>
      <c r="IV166" s="24"/>
    </row>
    <row r="167" spans="1:256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  <c r="ID167" s="24"/>
      <c r="IE167" s="24"/>
      <c r="IF167" s="24"/>
      <c r="IG167" s="24"/>
      <c r="IH167" s="24"/>
      <c r="II167" s="24"/>
      <c r="IJ167" s="24"/>
      <c r="IK167" s="24"/>
      <c r="IL167" s="24"/>
      <c r="IM167" s="24"/>
      <c r="IN167" s="24"/>
      <c r="IO167" s="24"/>
      <c r="IP167" s="24"/>
      <c r="IQ167" s="24"/>
      <c r="IR167" s="24"/>
      <c r="IS167" s="24"/>
      <c r="IT167" s="24"/>
      <c r="IU167" s="24"/>
      <c r="IV167" s="24"/>
    </row>
    <row r="168" spans="1:256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  <c r="EV168" s="24"/>
      <c r="EW168" s="24"/>
      <c r="EX168" s="24"/>
      <c r="EY168" s="24"/>
      <c r="EZ168" s="24"/>
      <c r="FA168" s="24"/>
      <c r="FB168" s="24"/>
      <c r="FC168" s="24"/>
      <c r="FD168" s="24"/>
      <c r="FE168" s="24"/>
      <c r="FF168" s="24"/>
      <c r="FG168" s="24"/>
      <c r="FH168" s="24"/>
      <c r="FI168" s="24"/>
      <c r="FJ168" s="24"/>
      <c r="FK168" s="24"/>
      <c r="FL168" s="24"/>
      <c r="FM168" s="24"/>
      <c r="FN168" s="24"/>
      <c r="FO168" s="24"/>
      <c r="FP168" s="24"/>
      <c r="FQ168" s="24"/>
      <c r="FR168" s="24"/>
      <c r="FS168" s="24"/>
      <c r="FT168" s="24"/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  <c r="GF168" s="24"/>
      <c r="GG168" s="24"/>
      <c r="GH168" s="24"/>
      <c r="GI168" s="24"/>
      <c r="GJ168" s="24"/>
      <c r="GK168" s="24"/>
      <c r="GL168" s="24"/>
      <c r="GM168" s="24"/>
      <c r="GN168" s="24"/>
      <c r="GO168" s="24"/>
      <c r="GP168" s="24"/>
      <c r="GQ168" s="24"/>
      <c r="GR168" s="24"/>
      <c r="GS168" s="24"/>
      <c r="GT168" s="24"/>
      <c r="GU168" s="24"/>
      <c r="GV168" s="24"/>
      <c r="GW168" s="24"/>
      <c r="GX168" s="24"/>
      <c r="GY168" s="24"/>
      <c r="GZ168" s="24"/>
      <c r="HA168" s="24"/>
      <c r="HB168" s="24"/>
      <c r="HC168" s="24"/>
      <c r="HD168" s="24"/>
      <c r="HE168" s="24"/>
      <c r="HF168" s="24"/>
      <c r="HG168" s="24"/>
      <c r="HH168" s="24"/>
      <c r="HI168" s="24"/>
      <c r="HJ168" s="24"/>
      <c r="HK168" s="24"/>
      <c r="HL168" s="24"/>
      <c r="HM168" s="24"/>
      <c r="HN168" s="24"/>
      <c r="HO168" s="24"/>
      <c r="HP168" s="24"/>
      <c r="HQ168" s="24"/>
      <c r="HR168" s="24"/>
      <c r="HS168" s="24"/>
      <c r="HT168" s="24"/>
      <c r="HU168" s="24"/>
      <c r="HV168" s="24"/>
      <c r="HW168" s="24"/>
      <c r="HX168" s="24"/>
      <c r="HY168" s="24"/>
      <c r="HZ168" s="24"/>
      <c r="IA168" s="24"/>
      <c r="IB168" s="24"/>
      <c r="IC168" s="24"/>
      <c r="ID168" s="24"/>
      <c r="IE168" s="24"/>
      <c r="IF168" s="24"/>
      <c r="IG168" s="24"/>
      <c r="IH168" s="24"/>
      <c r="II168" s="24"/>
      <c r="IJ168" s="24"/>
      <c r="IK168" s="24"/>
      <c r="IL168" s="24"/>
      <c r="IM168" s="24"/>
      <c r="IN168" s="24"/>
      <c r="IO168" s="24"/>
      <c r="IP168" s="24"/>
      <c r="IQ168" s="24"/>
      <c r="IR168" s="24"/>
      <c r="IS168" s="24"/>
      <c r="IT168" s="24"/>
      <c r="IU168" s="24"/>
      <c r="IV168" s="24"/>
    </row>
    <row r="169" spans="1:256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 s="24"/>
      <c r="GV169" s="24"/>
      <c r="GW169" s="24"/>
      <c r="GX169" s="24"/>
      <c r="GY169" s="24"/>
      <c r="GZ169" s="24"/>
      <c r="HA169" s="24"/>
      <c r="HB169" s="24"/>
      <c r="HC169" s="24"/>
      <c r="HD169" s="24"/>
      <c r="HE169" s="24"/>
      <c r="HF169" s="24"/>
      <c r="HG169" s="24"/>
      <c r="HH169" s="24"/>
      <c r="HI169" s="24"/>
      <c r="HJ169" s="24"/>
      <c r="HK169" s="24"/>
      <c r="HL169" s="24"/>
      <c r="HM169" s="24"/>
      <c r="HN169" s="24"/>
      <c r="HO169" s="24"/>
      <c r="HP169" s="24"/>
      <c r="HQ169" s="24"/>
      <c r="HR169" s="24"/>
      <c r="HS169" s="24"/>
      <c r="HT169" s="24"/>
      <c r="HU169" s="24"/>
      <c r="HV169" s="24"/>
      <c r="HW169" s="24"/>
      <c r="HX169" s="24"/>
      <c r="HY169" s="24"/>
      <c r="HZ169" s="24"/>
      <c r="IA169" s="24"/>
      <c r="IB169" s="24"/>
      <c r="IC169" s="24"/>
      <c r="ID169" s="24"/>
      <c r="IE169" s="24"/>
      <c r="IF169" s="24"/>
      <c r="IG169" s="24"/>
      <c r="IH169" s="24"/>
      <c r="II169" s="24"/>
      <c r="IJ169" s="24"/>
      <c r="IK169" s="24"/>
      <c r="IL169" s="24"/>
      <c r="IM169" s="24"/>
      <c r="IN169" s="24"/>
      <c r="IO169" s="24"/>
      <c r="IP169" s="24"/>
      <c r="IQ169" s="24"/>
      <c r="IR169" s="24"/>
      <c r="IS169" s="24"/>
      <c r="IT169" s="24"/>
      <c r="IU169" s="24"/>
      <c r="IV169" s="24"/>
    </row>
    <row r="170" spans="1:256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  <c r="EP170" s="24"/>
      <c r="EQ170" s="24"/>
      <c r="ER170" s="24"/>
      <c r="ES170" s="24"/>
      <c r="ET170" s="24"/>
      <c r="EU170" s="24"/>
      <c r="EV170" s="24"/>
      <c r="EW170" s="24"/>
      <c r="EX170" s="24"/>
      <c r="EY170" s="24"/>
      <c r="EZ170" s="24"/>
      <c r="FA170" s="24"/>
      <c r="FB170" s="24"/>
      <c r="FC170" s="24"/>
      <c r="FD170" s="24"/>
      <c r="FE170" s="24"/>
      <c r="FF170" s="24"/>
      <c r="FG170" s="24"/>
      <c r="FH170" s="24"/>
      <c r="FI170" s="24"/>
      <c r="FJ170" s="24"/>
      <c r="FK170" s="24"/>
      <c r="FL170" s="24"/>
      <c r="FM170" s="24"/>
      <c r="FN170" s="24"/>
      <c r="FO170" s="24"/>
      <c r="FP170" s="24"/>
      <c r="FQ170" s="24"/>
      <c r="FR170" s="24"/>
      <c r="FS170" s="24"/>
      <c r="FT170" s="24"/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  <c r="GT170" s="24"/>
      <c r="GU170" s="24"/>
      <c r="GV170" s="24"/>
      <c r="GW170" s="24"/>
      <c r="GX170" s="24"/>
      <c r="GY170" s="24"/>
      <c r="GZ170" s="24"/>
      <c r="HA170" s="24"/>
      <c r="HB170" s="24"/>
      <c r="HC170" s="24"/>
      <c r="HD170" s="24"/>
      <c r="HE170" s="24"/>
      <c r="HF170" s="24"/>
      <c r="HG170" s="24"/>
      <c r="HH170" s="24"/>
      <c r="HI170" s="24"/>
      <c r="HJ170" s="24"/>
      <c r="HK170" s="24"/>
      <c r="HL170" s="24"/>
      <c r="HM170" s="24"/>
      <c r="HN170" s="24"/>
      <c r="HO170" s="24"/>
      <c r="HP170" s="24"/>
      <c r="HQ170" s="24"/>
      <c r="HR170" s="24"/>
      <c r="HS170" s="24"/>
      <c r="HT170" s="24"/>
      <c r="HU170" s="24"/>
      <c r="HV170" s="24"/>
      <c r="HW170" s="24"/>
      <c r="HX170" s="24"/>
      <c r="HY170" s="24"/>
      <c r="HZ170" s="24"/>
      <c r="IA170" s="24"/>
      <c r="IB170" s="24"/>
      <c r="IC170" s="24"/>
      <c r="ID170" s="24"/>
      <c r="IE170" s="24"/>
      <c r="IF170" s="24"/>
      <c r="IG170" s="24"/>
      <c r="IH170" s="24"/>
      <c r="II170" s="24"/>
      <c r="IJ170" s="24"/>
      <c r="IK170" s="24"/>
      <c r="IL170" s="24"/>
      <c r="IM170" s="24"/>
      <c r="IN170" s="24"/>
      <c r="IO170" s="24"/>
      <c r="IP170" s="24"/>
      <c r="IQ170" s="24"/>
      <c r="IR170" s="24"/>
      <c r="IS170" s="24"/>
      <c r="IT170" s="24"/>
      <c r="IU170" s="24"/>
      <c r="IV170" s="24"/>
    </row>
    <row r="171" spans="1:256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  <c r="EP171" s="24"/>
      <c r="EQ171" s="24"/>
      <c r="ER171" s="24"/>
      <c r="ES171" s="24"/>
      <c r="ET171" s="24"/>
      <c r="EU171" s="24"/>
      <c r="EV171" s="24"/>
      <c r="EW171" s="24"/>
      <c r="EX171" s="24"/>
      <c r="EY171" s="24"/>
      <c r="EZ171" s="24"/>
      <c r="FA171" s="24"/>
      <c r="FB171" s="24"/>
      <c r="FC171" s="24"/>
      <c r="FD171" s="24"/>
      <c r="FE171" s="24"/>
      <c r="FF171" s="24"/>
      <c r="FG171" s="24"/>
      <c r="FH171" s="24"/>
      <c r="FI171" s="24"/>
      <c r="FJ171" s="24"/>
      <c r="FK171" s="24"/>
      <c r="FL171" s="24"/>
      <c r="FM171" s="24"/>
      <c r="FN171" s="24"/>
      <c r="FO171" s="24"/>
      <c r="FP171" s="24"/>
      <c r="FQ171" s="24"/>
      <c r="FR171" s="24"/>
      <c r="FS171" s="24"/>
      <c r="FT171" s="24"/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  <c r="GT171" s="24"/>
      <c r="GU171" s="24"/>
      <c r="GV171" s="24"/>
      <c r="GW171" s="24"/>
      <c r="GX171" s="24"/>
      <c r="GY171" s="24"/>
      <c r="GZ171" s="24"/>
      <c r="HA171" s="24"/>
      <c r="HB171" s="24"/>
      <c r="HC171" s="24"/>
      <c r="HD171" s="24"/>
      <c r="HE171" s="24"/>
      <c r="HF171" s="24"/>
      <c r="HG171" s="24"/>
      <c r="HH171" s="24"/>
      <c r="HI171" s="24"/>
      <c r="HJ171" s="24"/>
      <c r="HK171" s="24"/>
      <c r="HL171" s="24"/>
      <c r="HM171" s="24"/>
      <c r="HN171" s="24"/>
      <c r="HO171" s="24"/>
      <c r="HP171" s="24"/>
      <c r="HQ171" s="24"/>
      <c r="HR171" s="24"/>
      <c r="HS171" s="24"/>
      <c r="HT171" s="24"/>
      <c r="HU171" s="24"/>
      <c r="HV171" s="24"/>
      <c r="HW171" s="24"/>
      <c r="HX171" s="24"/>
      <c r="HY171" s="24"/>
      <c r="HZ171" s="24"/>
      <c r="IA171" s="24"/>
      <c r="IB171" s="24"/>
      <c r="IC171" s="24"/>
      <c r="ID171" s="24"/>
      <c r="IE171" s="24"/>
      <c r="IF171" s="24"/>
      <c r="IG171" s="24"/>
      <c r="IH171" s="24"/>
      <c r="II171" s="24"/>
      <c r="IJ171" s="24"/>
      <c r="IK171" s="24"/>
      <c r="IL171" s="24"/>
      <c r="IM171" s="24"/>
      <c r="IN171" s="24"/>
      <c r="IO171" s="24"/>
      <c r="IP171" s="24"/>
      <c r="IQ171" s="24"/>
      <c r="IR171" s="24"/>
      <c r="IS171" s="24"/>
      <c r="IT171" s="24"/>
      <c r="IU171" s="24"/>
      <c r="IV171" s="24"/>
    </row>
    <row r="172" spans="1:256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 s="24"/>
      <c r="GV172" s="24"/>
      <c r="GW172" s="24"/>
      <c r="GX172" s="24"/>
      <c r="GY172" s="24"/>
      <c r="GZ172" s="24"/>
      <c r="HA172" s="24"/>
      <c r="HB172" s="24"/>
      <c r="HC172" s="24"/>
      <c r="HD172" s="24"/>
      <c r="HE172" s="24"/>
      <c r="HF172" s="24"/>
      <c r="HG172" s="24"/>
      <c r="HH172" s="24"/>
      <c r="HI172" s="24"/>
      <c r="HJ172" s="24"/>
      <c r="HK172" s="24"/>
      <c r="HL172" s="24"/>
      <c r="HM172" s="24"/>
      <c r="HN172" s="24"/>
      <c r="HO172" s="24"/>
      <c r="HP172" s="24"/>
      <c r="HQ172" s="24"/>
      <c r="HR172" s="24"/>
      <c r="HS172" s="24"/>
      <c r="HT172" s="24"/>
      <c r="HU172" s="24"/>
      <c r="HV172" s="24"/>
      <c r="HW172" s="24"/>
      <c r="HX172" s="24"/>
      <c r="HY172" s="24"/>
      <c r="HZ172" s="24"/>
      <c r="IA172" s="24"/>
      <c r="IB172" s="24"/>
      <c r="IC172" s="24"/>
      <c r="ID172" s="24"/>
      <c r="IE172" s="24"/>
      <c r="IF172" s="24"/>
      <c r="IG172" s="24"/>
      <c r="IH172" s="24"/>
      <c r="II172" s="24"/>
      <c r="IJ172" s="24"/>
      <c r="IK172" s="24"/>
      <c r="IL172" s="24"/>
      <c r="IM172" s="24"/>
      <c r="IN172" s="24"/>
      <c r="IO172" s="24"/>
      <c r="IP172" s="24"/>
      <c r="IQ172" s="24"/>
      <c r="IR172" s="24"/>
      <c r="IS172" s="24"/>
      <c r="IT172" s="24"/>
      <c r="IU172" s="24"/>
      <c r="IV172" s="24"/>
    </row>
    <row r="173" spans="1:256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  <c r="IK173" s="24"/>
      <c r="IL173" s="24"/>
      <c r="IM173" s="24"/>
      <c r="IN173" s="24"/>
      <c r="IO173" s="24"/>
      <c r="IP173" s="24"/>
      <c r="IQ173" s="24"/>
      <c r="IR173" s="24"/>
      <c r="IS173" s="24"/>
      <c r="IT173" s="24"/>
      <c r="IU173" s="24"/>
      <c r="IV173" s="24"/>
    </row>
    <row r="174" spans="1:256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 s="24"/>
      <c r="GV174" s="24"/>
      <c r="GW174" s="24"/>
      <c r="GX174" s="24"/>
      <c r="GY174" s="24"/>
      <c r="GZ174" s="24"/>
      <c r="HA174" s="24"/>
      <c r="HB174" s="24"/>
      <c r="HC174" s="24"/>
      <c r="HD174" s="24"/>
      <c r="HE174" s="24"/>
      <c r="HF174" s="24"/>
      <c r="HG174" s="24"/>
      <c r="HH174" s="24"/>
      <c r="HI174" s="24"/>
      <c r="HJ174" s="24"/>
      <c r="HK174" s="24"/>
      <c r="HL174" s="24"/>
      <c r="HM174" s="24"/>
      <c r="HN174" s="24"/>
      <c r="HO174" s="24"/>
      <c r="HP174" s="24"/>
      <c r="HQ174" s="24"/>
      <c r="HR174" s="24"/>
      <c r="HS174" s="24"/>
      <c r="HT174" s="24"/>
      <c r="HU174" s="24"/>
      <c r="HV174" s="24"/>
      <c r="HW174" s="24"/>
      <c r="HX174" s="24"/>
      <c r="HY174" s="24"/>
      <c r="HZ174" s="24"/>
      <c r="IA174" s="24"/>
      <c r="IB174" s="24"/>
      <c r="IC174" s="24"/>
      <c r="ID174" s="24"/>
      <c r="IE174" s="24"/>
      <c r="IF174" s="24"/>
      <c r="IG174" s="24"/>
      <c r="IH174" s="24"/>
      <c r="II174" s="24"/>
      <c r="IJ174" s="24"/>
      <c r="IK174" s="24"/>
      <c r="IL174" s="24"/>
      <c r="IM174" s="24"/>
      <c r="IN174" s="24"/>
      <c r="IO174" s="24"/>
      <c r="IP174" s="24"/>
      <c r="IQ174" s="24"/>
      <c r="IR174" s="24"/>
      <c r="IS174" s="24"/>
      <c r="IT174" s="24"/>
      <c r="IU174" s="24"/>
      <c r="IV174" s="24"/>
    </row>
    <row r="175" spans="1:256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 s="24"/>
      <c r="GV175" s="24"/>
      <c r="GW175" s="24"/>
      <c r="GX175" s="24"/>
      <c r="GY175" s="24"/>
      <c r="GZ175" s="24"/>
      <c r="HA175" s="24"/>
      <c r="HB175" s="24"/>
      <c r="HC175" s="24"/>
      <c r="HD175" s="24"/>
      <c r="HE175" s="24"/>
      <c r="HF175" s="24"/>
      <c r="HG175" s="24"/>
      <c r="HH175" s="24"/>
      <c r="HI175" s="24"/>
      <c r="HJ175" s="24"/>
      <c r="HK175" s="24"/>
      <c r="HL175" s="24"/>
      <c r="HM175" s="24"/>
      <c r="HN175" s="24"/>
      <c r="HO175" s="24"/>
      <c r="HP175" s="24"/>
      <c r="HQ175" s="24"/>
      <c r="HR175" s="24"/>
      <c r="HS175" s="24"/>
      <c r="HT175" s="24"/>
      <c r="HU175" s="24"/>
      <c r="HV175" s="24"/>
      <c r="HW175" s="24"/>
      <c r="HX175" s="24"/>
      <c r="HY175" s="24"/>
      <c r="HZ175" s="24"/>
      <c r="IA175" s="24"/>
      <c r="IB175" s="24"/>
      <c r="IC175" s="24"/>
      <c r="ID175" s="24"/>
      <c r="IE175" s="24"/>
      <c r="IF175" s="24"/>
      <c r="IG175" s="24"/>
      <c r="IH175" s="24"/>
      <c r="II175" s="24"/>
      <c r="IJ175" s="24"/>
      <c r="IK175" s="24"/>
      <c r="IL175" s="24"/>
      <c r="IM175" s="24"/>
      <c r="IN175" s="24"/>
      <c r="IO175" s="24"/>
      <c r="IP175" s="24"/>
      <c r="IQ175" s="24"/>
      <c r="IR175" s="24"/>
      <c r="IS175" s="24"/>
      <c r="IT175" s="24"/>
      <c r="IU175" s="24"/>
      <c r="IV175" s="24"/>
    </row>
    <row r="176" spans="1:25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 s="24"/>
      <c r="GV176" s="24"/>
      <c r="GW176" s="24"/>
      <c r="GX176" s="24"/>
      <c r="GY176" s="24"/>
      <c r="GZ176" s="24"/>
      <c r="HA176" s="24"/>
      <c r="HB176" s="24"/>
      <c r="HC176" s="24"/>
      <c r="HD176" s="24"/>
      <c r="HE176" s="24"/>
      <c r="HF176" s="24"/>
      <c r="HG176" s="24"/>
      <c r="HH176" s="24"/>
      <c r="HI176" s="24"/>
      <c r="HJ176" s="24"/>
      <c r="HK176" s="24"/>
      <c r="HL176" s="24"/>
      <c r="HM176" s="24"/>
      <c r="HN176" s="24"/>
      <c r="HO176" s="24"/>
      <c r="HP176" s="24"/>
      <c r="HQ176" s="24"/>
      <c r="HR176" s="24"/>
      <c r="HS176" s="24"/>
      <c r="HT176" s="24"/>
      <c r="HU176" s="24"/>
      <c r="HV176" s="24"/>
      <c r="HW176" s="24"/>
      <c r="HX176" s="24"/>
      <c r="HY176" s="24"/>
      <c r="HZ176" s="24"/>
      <c r="IA176" s="24"/>
      <c r="IB176" s="24"/>
      <c r="IC176" s="24"/>
      <c r="ID176" s="24"/>
      <c r="IE176" s="24"/>
      <c r="IF176" s="24"/>
      <c r="IG176" s="24"/>
      <c r="IH176" s="24"/>
      <c r="II176" s="24"/>
      <c r="IJ176" s="24"/>
      <c r="IK176" s="24"/>
      <c r="IL176" s="24"/>
      <c r="IM176" s="24"/>
      <c r="IN176" s="24"/>
      <c r="IO176" s="24"/>
      <c r="IP176" s="24"/>
      <c r="IQ176" s="24"/>
      <c r="IR176" s="24"/>
      <c r="IS176" s="24"/>
      <c r="IT176" s="24"/>
      <c r="IU176" s="24"/>
      <c r="IV176" s="24"/>
    </row>
    <row r="177" spans="1:256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 s="24"/>
      <c r="GV177" s="24"/>
      <c r="GW177" s="24"/>
      <c r="GX177" s="24"/>
      <c r="GY177" s="24"/>
      <c r="GZ177" s="24"/>
      <c r="HA177" s="24"/>
      <c r="HB177" s="24"/>
      <c r="HC177" s="24"/>
      <c r="HD177" s="24"/>
      <c r="HE177" s="24"/>
      <c r="HF177" s="24"/>
      <c r="HG177" s="24"/>
      <c r="HH177" s="24"/>
      <c r="HI177" s="24"/>
      <c r="HJ177" s="24"/>
      <c r="HK177" s="24"/>
      <c r="HL177" s="24"/>
      <c r="HM177" s="24"/>
      <c r="HN177" s="24"/>
      <c r="HO177" s="24"/>
      <c r="HP177" s="24"/>
      <c r="HQ177" s="24"/>
      <c r="HR177" s="24"/>
      <c r="HS177" s="24"/>
      <c r="HT177" s="24"/>
      <c r="HU177" s="24"/>
      <c r="HV177" s="24"/>
      <c r="HW177" s="24"/>
      <c r="HX177" s="24"/>
      <c r="HY177" s="24"/>
      <c r="HZ177" s="24"/>
      <c r="IA177" s="24"/>
      <c r="IB177" s="24"/>
      <c r="IC177" s="24"/>
      <c r="ID177" s="24"/>
      <c r="IE177" s="24"/>
      <c r="IF177" s="24"/>
      <c r="IG177" s="24"/>
      <c r="IH177" s="24"/>
      <c r="II177" s="24"/>
      <c r="IJ177" s="24"/>
      <c r="IK177" s="24"/>
      <c r="IL177" s="24"/>
      <c r="IM177" s="24"/>
      <c r="IN177" s="24"/>
      <c r="IO177" s="24"/>
      <c r="IP177" s="24"/>
      <c r="IQ177" s="24"/>
      <c r="IR177" s="24"/>
      <c r="IS177" s="24"/>
      <c r="IT177" s="24"/>
      <c r="IU177" s="24"/>
      <c r="IV177" s="24"/>
    </row>
    <row r="178" spans="1:256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 s="24"/>
      <c r="GV178" s="24"/>
      <c r="GW178" s="24"/>
      <c r="GX178" s="24"/>
      <c r="GY178" s="24"/>
      <c r="GZ178" s="24"/>
      <c r="HA178" s="24"/>
      <c r="HB178" s="24"/>
      <c r="HC178" s="24"/>
      <c r="HD178" s="24"/>
      <c r="HE178" s="24"/>
      <c r="HF178" s="24"/>
      <c r="HG178" s="24"/>
      <c r="HH178" s="24"/>
      <c r="HI178" s="24"/>
      <c r="HJ178" s="24"/>
      <c r="HK178" s="24"/>
      <c r="HL178" s="24"/>
      <c r="HM178" s="24"/>
      <c r="HN178" s="24"/>
      <c r="HO178" s="24"/>
      <c r="HP178" s="24"/>
      <c r="HQ178" s="24"/>
      <c r="HR178" s="24"/>
      <c r="HS178" s="24"/>
      <c r="HT178" s="24"/>
      <c r="HU178" s="24"/>
      <c r="HV178" s="24"/>
      <c r="HW178" s="24"/>
      <c r="HX178" s="24"/>
      <c r="HY178" s="24"/>
      <c r="HZ178" s="24"/>
      <c r="IA178" s="24"/>
      <c r="IB178" s="24"/>
      <c r="IC178" s="24"/>
      <c r="ID178" s="24"/>
      <c r="IE178" s="24"/>
      <c r="IF178" s="24"/>
      <c r="IG178" s="24"/>
      <c r="IH178" s="24"/>
      <c r="II178" s="24"/>
      <c r="IJ178" s="24"/>
      <c r="IK178" s="24"/>
      <c r="IL178" s="24"/>
      <c r="IM178" s="24"/>
      <c r="IN178" s="24"/>
      <c r="IO178" s="24"/>
      <c r="IP178" s="24"/>
      <c r="IQ178" s="24"/>
      <c r="IR178" s="24"/>
      <c r="IS178" s="24"/>
      <c r="IT178" s="24"/>
      <c r="IU178" s="24"/>
      <c r="IV178" s="24"/>
    </row>
    <row r="179" spans="1:256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  <c r="CU179" s="24"/>
      <c r="CV179" s="24"/>
      <c r="CW179" s="24"/>
      <c r="CX179" s="24"/>
      <c r="CY179" s="24"/>
      <c r="CZ179" s="24"/>
      <c r="DA179" s="24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  <c r="DO179" s="24"/>
      <c r="DP179" s="24"/>
      <c r="DQ179" s="24"/>
      <c r="DR179" s="24"/>
      <c r="DS179" s="24"/>
      <c r="DT179" s="24"/>
      <c r="DU179" s="24"/>
      <c r="DV179" s="24"/>
      <c r="DW179" s="24"/>
      <c r="DX179" s="24"/>
      <c r="DY179" s="24"/>
      <c r="DZ179" s="24"/>
      <c r="EA179" s="24"/>
      <c r="EB179" s="24"/>
      <c r="EC179" s="24"/>
      <c r="ED179" s="24"/>
      <c r="EE179" s="24"/>
      <c r="EF179" s="24"/>
      <c r="EG179" s="24"/>
      <c r="EH179" s="24"/>
      <c r="EI179" s="24"/>
      <c r="EJ179" s="24"/>
      <c r="EK179" s="24"/>
      <c r="EL179" s="24"/>
      <c r="EM179" s="24"/>
      <c r="EN179" s="24"/>
      <c r="EO179" s="24"/>
      <c r="EP179" s="24"/>
      <c r="EQ179" s="24"/>
      <c r="ER179" s="24"/>
      <c r="ES179" s="24"/>
      <c r="ET179" s="24"/>
      <c r="EU179" s="24"/>
      <c r="EV179" s="24"/>
      <c r="EW179" s="24"/>
      <c r="EX179" s="24"/>
      <c r="EY179" s="24"/>
      <c r="EZ179" s="24"/>
      <c r="FA179" s="24"/>
      <c r="FB179" s="24"/>
      <c r="FC179" s="24"/>
      <c r="FD179" s="24"/>
      <c r="FE179" s="24"/>
      <c r="FF179" s="24"/>
      <c r="FG179" s="24"/>
      <c r="FH179" s="24"/>
      <c r="FI179" s="24"/>
      <c r="FJ179" s="24"/>
      <c r="FK179" s="24"/>
      <c r="FL179" s="24"/>
      <c r="FM179" s="24"/>
      <c r="FN179" s="24"/>
      <c r="FO179" s="24"/>
      <c r="FP179" s="24"/>
      <c r="FQ179" s="24"/>
      <c r="FR179" s="24"/>
      <c r="FS179" s="24"/>
      <c r="FT179" s="24"/>
      <c r="FU179" s="24"/>
      <c r="FV179" s="24"/>
      <c r="FW179" s="24"/>
      <c r="FX179" s="24"/>
      <c r="FY179" s="24"/>
      <c r="FZ179" s="24"/>
      <c r="GA179" s="24"/>
      <c r="GB179" s="24"/>
      <c r="GC179" s="24"/>
      <c r="GD179" s="24"/>
      <c r="GE179" s="24"/>
      <c r="GF179" s="24"/>
      <c r="GG179" s="24"/>
      <c r="GH179" s="24"/>
      <c r="GI179" s="24"/>
      <c r="GJ179" s="24"/>
      <c r="GK179" s="24"/>
      <c r="GL179" s="24"/>
      <c r="GM179" s="24"/>
      <c r="GN179" s="24"/>
      <c r="GO179" s="24"/>
      <c r="GP179" s="24"/>
      <c r="GQ179" s="24"/>
      <c r="GR179" s="24"/>
      <c r="GS179" s="24"/>
      <c r="GT179" s="24"/>
      <c r="GU179" s="24"/>
      <c r="GV179" s="24"/>
      <c r="GW179" s="24"/>
      <c r="GX179" s="24"/>
      <c r="GY179" s="24"/>
      <c r="GZ179" s="24"/>
      <c r="HA179" s="24"/>
      <c r="HB179" s="24"/>
      <c r="HC179" s="24"/>
      <c r="HD179" s="24"/>
      <c r="HE179" s="24"/>
      <c r="HF179" s="24"/>
      <c r="HG179" s="24"/>
      <c r="HH179" s="24"/>
      <c r="HI179" s="24"/>
      <c r="HJ179" s="24"/>
      <c r="HK179" s="24"/>
      <c r="HL179" s="24"/>
      <c r="HM179" s="24"/>
      <c r="HN179" s="24"/>
      <c r="HO179" s="24"/>
      <c r="HP179" s="24"/>
      <c r="HQ179" s="24"/>
      <c r="HR179" s="24"/>
      <c r="HS179" s="24"/>
      <c r="HT179" s="24"/>
      <c r="HU179" s="24"/>
      <c r="HV179" s="24"/>
      <c r="HW179" s="24"/>
      <c r="HX179" s="24"/>
      <c r="HY179" s="24"/>
      <c r="HZ179" s="24"/>
      <c r="IA179" s="24"/>
      <c r="IB179" s="24"/>
      <c r="IC179" s="24"/>
      <c r="ID179" s="24"/>
      <c r="IE179" s="24"/>
      <c r="IF179" s="24"/>
      <c r="IG179" s="24"/>
      <c r="IH179" s="24"/>
      <c r="II179" s="24"/>
      <c r="IJ179" s="24"/>
      <c r="IK179" s="24"/>
      <c r="IL179" s="24"/>
      <c r="IM179" s="24"/>
      <c r="IN179" s="24"/>
      <c r="IO179" s="24"/>
      <c r="IP179" s="24"/>
      <c r="IQ179" s="24"/>
      <c r="IR179" s="24"/>
      <c r="IS179" s="24"/>
      <c r="IT179" s="24"/>
      <c r="IU179" s="24"/>
      <c r="IV179" s="24"/>
    </row>
    <row r="180" spans="1:256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  <c r="EP180" s="24"/>
      <c r="EQ180" s="24"/>
      <c r="ER180" s="24"/>
      <c r="ES180" s="24"/>
      <c r="ET180" s="24"/>
      <c r="EU180" s="24"/>
      <c r="EV180" s="24"/>
      <c r="EW180" s="24"/>
      <c r="EX180" s="24"/>
      <c r="EY180" s="24"/>
      <c r="EZ180" s="24"/>
      <c r="FA180" s="24"/>
      <c r="FB180" s="24"/>
      <c r="FC180" s="24"/>
      <c r="FD180" s="24"/>
      <c r="FE180" s="24"/>
      <c r="FF180" s="24"/>
      <c r="FG180" s="24"/>
      <c r="FH180" s="24"/>
      <c r="FI180" s="24"/>
      <c r="FJ180" s="24"/>
      <c r="FK180" s="24"/>
      <c r="FL180" s="24"/>
      <c r="FM180" s="24"/>
      <c r="FN180" s="24"/>
      <c r="FO180" s="24"/>
      <c r="FP180" s="24"/>
      <c r="FQ180" s="24"/>
      <c r="FR180" s="24"/>
      <c r="FS180" s="24"/>
      <c r="FT180" s="24"/>
      <c r="FU180" s="24"/>
      <c r="FV180" s="24"/>
      <c r="FW180" s="24"/>
      <c r="FX180" s="24"/>
      <c r="FY180" s="24"/>
      <c r="FZ180" s="24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 s="24"/>
      <c r="GV180" s="24"/>
      <c r="GW180" s="24"/>
      <c r="GX180" s="24"/>
      <c r="GY180" s="24"/>
      <c r="GZ180" s="24"/>
      <c r="HA180" s="24"/>
      <c r="HB180" s="24"/>
      <c r="HC180" s="24"/>
      <c r="HD180" s="24"/>
      <c r="HE180" s="24"/>
      <c r="HF180" s="24"/>
      <c r="HG180" s="24"/>
      <c r="HH180" s="24"/>
      <c r="HI180" s="24"/>
      <c r="HJ180" s="24"/>
      <c r="HK180" s="24"/>
      <c r="HL180" s="24"/>
      <c r="HM180" s="24"/>
      <c r="HN180" s="24"/>
      <c r="HO180" s="24"/>
      <c r="HP180" s="24"/>
      <c r="HQ180" s="24"/>
      <c r="HR180" s="24"/>
      <c r="HS180" s="24"/>
      <c r="HT180" s="24"/>
      <c r="HU180" s="24"/>
      <c r="HV180" s="24"/>
      <c r="HW180" s="24"/>
      <c r="HX180" s="24"/>
      <c r="HY180" s="24"/>
      <c r="HZ180" s="24"/>
      <c r="IA180" s="24"/>
      <c r="IB180" s="24"/>
      <c r="IC180" s="24"/>
      <c r="ID180" s="24"/>
      <c r="IE180" s="24"/>
      <c r="IF180" s="24"/>
      <c r="IG180" s="24"/>
      <c r="IH180" s="24"/>
      <c r="II180" s="24"/>
      <c r="IJ180" s="24"/>
      <c r="IK180" s="24"/>
      <c r="IL180" s="24"/>
      <c r="IM180" s="24"/>
      <c r="IN180" s="24"/>
      <c r="IO180" s="24"/>
      <c r="IP180" s="24"/>
      <c r="IQ180" s="24"/>
      <c r="IR180" s="24"/>
      <c r="IS180" s="24"/>
      <c r="IT180" s="24"/>
      <c r="IU180" s="24"/>
      <c r="IV180" s="24"/>
    </row>
    <row r="181" spans="1:256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  <c r="GT181" s="24"/>
      <c r="GU181" s="24"/>
      <c r="GV181" s="24"/>
      <c r="GW181" s="24"/>
      <c r="GX181" s="24"/>
      <c r="GY181" s="24"/>
      <c r="GZ181" s="24"/>
      <c r="HA181" s="24"/>
      <c r="HB181" s="24"/>
      <c r="HC181" s="24"/>
      <c r="HD181" s="24"/>
      <c r="HE181" s="24"/>
      <c r="HF181" s="24"/>
      <c r="HG181" s="24"/>
      <c r="HH181" s="24"/>
      <c r="HI181" s="24"/>
      <c r="HJ181" s="24"/>
      <c r="HK181" s="24"/>
      <c r="HL181" s="24"/>
      <c r="HM181" s="24"/>
      <c r="HN181" s="24"/>
      <c r="HO181" s="24"/>
      <c r="HP181" s="24"/>
      <c r="HQ181" s="24"/>
      <c r="HR181" s="24"/>
      <c r="HS181" s="24"/>
      <c r="HT181" s="24"/>
      <c r="HU181" s="24"/>
      <c r="HV181" s="24"/>
      <c r="HW181" s="24"/>
      <c r="HX181" s="24"/>
      <c r="HY181" s="24"/>
      <c r="HZ181" s="24"/>
      <c r="IA181" s="24"/>
      <c r="IB181" s="24"/>
      <c r="IC181" s="24"/>
      <c r="ID181" s="24"/>
      <c r="IE181" s="24"/>
      <c r="IF181" s="24"/>
      <c r="IG181" s="24"/>
      <c r="IH181" s="24"/>
      <c r="II181" s="24"/>
      <c r="IJ181" s="24"/>
      <c r="IK181" s="24"/>
      <c r="IL181" s="24"/>
      <c r="IM181" s="24"/>
      <c r="IN181" s="24"/>
      <c r="IO181" s="24"/>
      <c r="IP181" s="24"/>
      <c r="IQ181" s="24"/>
      <c r="IR181" s="24"/>
      <c r="IS181" s="24"/>
      <c r="IT181" s="24"/>
      <c r="IU181" s="24"/>
      <c r="IV181" s="24"/>
    </row>
    <row r="182" spans="1:256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  <c r="CU182" s="24"/>
      <c r="CV182" s="24"/>
      <c r="CW182" s="24"/>
      <c r="CX182" s="24"/>
      <c r="CY182" s="24"/>
      <c r="CZ182" s="24"/>
      <c r="DA182" s="24"/>
      <c r="DB182" s="24"/>
      <c r="DC182" s="24"/>
      <c r="DD182" s="24"/>
      <c r="DE182" s="24"/>
      <c r="DF182" s="24"/>
      <c r="DG182" s="24"/>
      <c r="DH182" s="24"/>
      <c r="DI182" s="24"/>
      <c r="DJ182" s="24"/>
      <c r="DK182" s="24"/>
      <c r="DL182" s="24"/>
      <c r="DM182" s="24"/>
      <c r="DN182" s="24"/>
      <c r="DO182" s="24"/>
      <c r="DP182" s="24"/>
      <c r="DQ182" s="24"/>
      <c r="DR182" s="24"/>
      <c r="DS182" s="24"/>
      <c r="DT182" s="24"/>
      <c r="DU182" s="24"/>
      <c r="DV182" s="24"/>
      <c r="DW182" s="24"/>
      <c r="DX182" s="24"/>
      <c r="DY182" s="24"/>
      <c r="DZ182" s="24"/>
      <c r="EA182" s="24"/>
      <c r="EB182" s="24"/>
      <c r="EC182" s="24"/>
      <c r="ED182" s="24"/>
      <c r="EE182" s="24"/>
      <c r="EF182" s="24"/>
      <c r="EG182" s="24"/>
      <c r="EH182" s="24"/>
      <c r="EI182" s="24"/>
      <c r="EJ182" s="24"/>
      <c r="EK182" s="24"/>
      <c r="EL182" s="24"/>
      <c r="EM182" s="24"/>
      <c r="EN182" s="24"/>
      <c r="EO182" s="24"/>
      <c r="EP182" s="24"/>
      <c r="EQ182" s="24"/>
      <c r="ER182" s="24"/>
      <c r="ES182" s="24"/>
      <c r="ET182" s="24"/>
      <c r="EU182" s="24"/>
      <c r="EV182" s="24"/>
      <c r="EW182" s="24"/>
      <c r="EX182" s="24"/>
      <c r="EY182" s="24"/>
      <c r="EZ182" s="24"/>
      <c r="FA182" s="24"/>
      <c r="FB182" s="24"/>
      <c r="FC182" s="24"/>
      <c r="FD182" s="24"/>
      <c r="FE182" s="24"/>
      <c r="FF182" s="24"/>
      <c r="FG182" s="24"/>
      <c r="FH182" s="24"/>
      <c r="FI182" s="24"/>
      <c r="FJ182" s="24"/>
      <c r="FK182" s="24"/>
      <c r="FL182" s="24"/>
      <c r="FM182" s="24"/>
      <c r="FN182" s="24"/>
      <c r="FO182" s="24"/>
      <c r="FP182" s="24"/>
      <c r="FQ182" s="24"/>
      <c r="FR182" s="24"/>
      <c r="FS182" s="24"/>
      <c r="FT182" s="24"/>
      <c r="FU182" s="24"/>
      <c r="FV182" s="24"/>
      <c r="FW182" s="24"/>
      <c r="FX182" s="24"/>
      <c r="FY182" s="24"/>
      <c r="FZ182" s="24"/>
      <c r="GA182" s="24"/>
      <c r="GB182" s="24"/>
      <c r="GC182" s="24"/>
      <c r="GD182" s="24"/>
      <c r="GE182" s="24"/>
      <c r="GF182" s="24"/>
      <c r="GG182" s="24"/>
      <c r="GH182" s="24"/>
      <c r="GI182" s="24"/>
      <c r="GJ182" s="24"/>
      <c r="GK182" s="24"/>
      <c r="GL182" s="24"/>
      <c r="GM182" s="24"/>
      <c r="GN182" s="24"/>
      <c r="GO182" s="24"/>
      <c r="GP182" s="24"/>
      <c r="GQ182" s="24"/>
      <c r="GR182" s="24"/>
      <c r="GS182" s="24"/>
      <c r="GT182" s="24"/>
      <c r="GU182" s="24"/>
      <c r="GV182" s="24"/>
      <c r="GW182" s="24"/>
      <c r="GX182" s="24"/>
      <c r="GY182" s="24"/>
      <c r="GZ182" s="24"/>
      <c r="HA182" s="24"/>
      <c r="HB182" s="24"/>
      <c r="HC182" s="24"/>
      <c r="HD182" s="24"/>
      <c r="HE182" s="24"/>
      <c r="HF182" s="24"/>
      <c r="HG182" s="24"/>
      <c r="HH182" s="24"/>
      <c r="HI182" s="24"/>
      <c r="HJ182" s="24"/>
      <c r="HK182" s="24"/>
      <c r="HL182" s="24"/>
      <c r="HM182" s="24"/>
      <c r="HN182" s="24"/>
      <c r="HO182" s="24"/>
      <c r="HP182" s="24"/>
      <c r="HQ182" s="24"/>
      <c r="HR182" s="24"/>
      <c r="HS182" s="24"/>
      <c r="HT182" s="24"/>
      <c r="HU182" s="24"/>
      <c r="HV182" s="24"/>
      <c r="HW182" s="24"/>
      <c r="HX182" s="24"/>
      <c r="HY182" s="24"/>
      <c r="HZ182" s="24"/>
      <c r="IA182" s="24"/>
      <c r="IB182" s="24"/>
      <c r="IC182" s="24"/>
      <c r="ID182" s="24"/>
      <c r="IE182" s="24"/>
      <c r="IF182" s="24"/>
      <c r="IG182" s="24"/>
      <c r="IH182" s="24"/>
      <c r="II182" s="24"/>
      <c r="IJ182" s="24"/>
      <c r="IK182" s="24"/>
      <c r="IL182" s="24"/>
      <c r="IM182" s="24"/>
      <c r="IN182" s="24"/>
      <c r="IO182" s="24"/>
      <c r="IP182" s="24"/>
      <c r="IQ182" s="24"/>
      <c r="IR182" s="24"/>
      <c r="IS182" s="24"/>
      <c r="IT182" s="24"/>
      <c r="IU182" s="24"/>
      <c r="IV182" s="24"/>
    </row>
    <row r="183" spans="1:256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  <c r="CU183" s="24"/>
      <c r="CV183" s="24"/>
      <c r="CW183" s="24"/>
      <c r="CX183" s="24"/>
      <c r="CY183" s="24"/>
      <c r="CZ183" s="24"/>
      <c r="DA183" s="24"/>
      <c r="DB183" s="24"/>
      <c r="DC183" s="24"/>
      <c r="DD183" s="24"/>
      <c r="DE183" s="24"/>
      <c r="DF183" s="24"/>
      <c r="DG183" s="24"/>
      <c r="DH183" s="24"/>
      <c r="DI183" s="24"/>
      <c r="DJ183" s="24"/>
      <c r="DK183" s="24"/>
      <c r="DL183" s="24"/>
      <c r="DM183" s="24"/>
      <c r="DN183" s="24"/>
      <c r="DO183" s="24"/>
      <c r="DP183" s="24"/>
      <c r="DQ183" s="24"/>
      <c r="DR183" s="24"/>
      <c r="DS183" s="24"/>
      <c r="DT183" s="24"/>
      <c r="DU183" s="24"/>
      <c r="DV183" s="24"/>
      <c r="DW183" s="24"/>
      <c r="DX183" s="24"/>
      <c r="DY183" s="24"/>
      <c r="DZ183" s="24"/>
      <c r="EA183" s="24"/>
      <c r="EB183" s="24"/>
      <c r="EC183" s="24"/>
      <c r="ED183" s="24"/>
      <c r="EE183" s="24"/>
      <c r="EF183" s="24"/>
      <c r="EG183" s="24"/>
      <c r="EH183" s="24"/>
      <c r="EI183" s="24"/>
      <c r="EJ183" s="24"/>
      <c r="EK183" s="24"/>
      <c r="EL183" s="24"/>
      <c r="EM183" s="24"/>
      <c r="EN183" s="24"/>
      <c r="EO183" s="24"/>
      <c r="EP183" s="24"/>
      <c r="EQ183" s="24"/>
      <c r="ER183" s="24"/>
      <c r="ES183" s="24"/>
      <c r="ET183" s="24"/>
      <c r="EU183" s="24"/>
      <c r="EV183" s="24"/>
      <c r="EW183" s="24"/>
      <c r="EX183" s="24"/>
      <c r="EY183" s="24"/>
      <c r="EZ183" s="24"/>
      <c r="FA183" s="24"/>
      <c r="FB183" s="24"/>
      <c r="FC183" s="24"/>
      <c r="FD183" s="24"/>
      <c r="FE183" s="24"/>
      <c r="FF183" s="24"/>
      <c r="FG183" s="24"/>
      <c r="FH183" s="24"/>
      <c r="FI183" s="24"/>
      <c r="FJ183" s="24"/>
      <c r="FK183" s="24"/>
      <c r="FL183" s="24"/>
      <c r="FM183" s="24"/>
      <c r="FN183" s="24"/>
      <c r="FO183" s="24"/>
      <c r="FP183" s="24"/>
      <c r="FQ183" s="24"/>
      <c r="FR183" s="24"/>
      <c r="FS183" s="24"/>
      <c r="FT183" s="24"/>
      <c r="FU183" s="24"/>
      <c r="FV183" s="24"/>
      <c r="FW183" s="24"/>
      <c r="FX183" s="24"/>
      <c r="FY183" s="24"/>
      <c r="FZ183" s="24"/>
      <c r="GA183" s="24"/>
      <c r="GB183" s="24"/>
      <c r="GC183" s="24"/>
      <c r="GD183" s="24"/>
      <c r="GE183" s="24"/>
      <c r="GF183" s="24"/>
      <c r="GG183" s="24"/>
      <c r="GH183" s="24"/>
      <c r="GI183" s="24"/>
      <c r="GJ183" s="24"/>
      <c r="GK183" s="24"/>
      <c r="GL183" s="24"/>
      <c r="GM183" s="24"/>
      <c r="GN183" s="24"/>
      <c r="GO183" s="24"/>
      <c r="GP183" s="24"/>
      <c r="GQ183" s="24"/>
      <c r="GR183" s="24"/>
      <c r="GS183" s="24"/>
      <c r="GT183" s="24"/>
      <c r="GU183" s="24"/>
      <c r="GV183" s="24"/>
      <c r="GW183" s="24"/>
      <c r="GX183" s="24"/>
      <c r="GY183" s="24"/>
      <c r="GZ183" s="24"/>
      <c r="HA183" s="24"/>
      <c r="HB183" s="24"/>
      <c r="HC183" s="24"/>
      <c r="HD183" s="24"/>
      <c r="HE183" s="24"/>
      <c r="HF183" s="24"/>
      <c r="HG183" s="24"/>
      <c r="HH183" s="24"/>
      <c r="HI183" s="24"/>
      <c r="HJ183" s="24"/>
      <c r="HK183" s="24"/>
      <c r="HL183" s="24"/>
      <c r="HM183" s="24"/>
      <c r="HN183" s="24"/>
      <c r="HO183" s="24"/>
      <c r="HP183" s="24"/>
      <c r="HQ183" s="24"/>
      <c r="HR183" s="24"/>
      <c r="HS183" s="24"/>
      <c r="HT183" s="24"/>
      <c r="HU183" s="24"/>
      <c r="HV183" s="24"/>
      <c r="HW183" s="24"/>
      <c r="HX183" s="24"/>
      <c r="HY183" s="24"/>
      <c r="HZ183" s="24"/>
      <c r="IA183" s="24"/>
      <c r="IB183" s="24"/>
      <c r="IC183" s="24"/>
      <c r="ID183" s="24"/>
      <c r="IE183" s="24"/>
      <c r="IF183" s="24"/>
      <c r="IG183" s="24"/>
      <c r="IH183" s="24"/>
      <c r="II183" s="24"/>
      <c r="IJ183" s="24"/>
      <c r="IK183" s="24"/>
      <c r="IL183" s="24"/>
      <c r="IM183" s="24"/>
      <c r="IN183" s="24"/>
      <c r="IO183" s="24"/>
      <c r="IP183" s="24"/>
      <c r="IQ183" s="24"/>
      <c r="IR183" s="24"/>
      <c r="IS183" s="24"/>
      <c r="IT183" s="24"/>
      <c r="IU183" s="24"/>
      <c r="IV183" s="24"/>
    </row>
    <row r="184" spans="1:256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 s="24"/>
      <c r="GV184" s="24"/>
      <c r="GW184" s="24"/>
      <c r="GX184" s="24"/>
      <c r="GY184" s="24"/>
      <c r="GZ184" s="24"/>
      <c r="HA184" s="24"/>
      <c r="HB184" s="24"/>
      <c r="HC184" s="24"/>
      <c r="HD184" s="24"/>
      <c r="HE184" s="24"/>
      <c r="HF184" s="24"/>
      <c r="HG184" s="24"/>
      <c r="HH184" s="24"/>
      <c r="HI184" s="24"/>
      <c r="HJ184" s="24"/>
      <c r="HK184" s="24"/>
      <c r="HL184" s="24"/>
      <c r="HM184" s="24"/>
      <c r="HN184" s="24"/>
      <c r="HO184" s="24"/>
      <c r="HP184" s="24"/>
      <c r="HQ184" s="24"/>
      <c r="HR184" s="24"/>
      <c r="HS184" s="24"/>
      <c r="HT184" s="24"/>
      <c r="HU184" s="24"/>
      <c r="HV184" s="24"/>
      <c r="HW184" s="24"/>
      <c r="HX184" s="24"/>
      <c r="HY184" s="24"/>
      <c r="HZ184" s="24"/>
      <c r="IA184" s="24"/>
      <c r="IB184" s="24"/>
      <c r="IC184" s="24"/>
      <c r="ID184" s="24"/>
      <c r="IE184" s="24"/>
      <c r="IF184" s="24"/>
      <c r="IG184" s="24"/>
      <c r="IH184" s="24"/>
      <c r="II184" s="24"/>
      <c r="IJ184" s="24"/>
      <c r="IK184" s="24"/>
      <c r="IL184" s="24"/>
      <c r="IM184" s="24"/>
      <c r="IN184" s="24"/>
      <c r="IO184" s="24"/>
      <c r="IP184" s="24"/>
      <c r="IQ184" s="24"/>
      <c r="IR184" s="24"/>
      <c r="IS184" s="24"/>
      <c r="IT184" s="24"/>
      <c r="IU184" s="24"/>
      <c r="IV184" s="24"/>
    </row>
    <row r="185" spans="1:256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  <c r="CU185" s="24"/>
      <c r="CV185" s="24"/>
      <c r="CW185" s="24"/>
      <c r="CX185" s="24"/>
      <c r="CY185" s="24"/>
      <c r="CZ185" s="24"/>
      <c r="DA185" s="24"/>
      <c r="DB185" s="24"/>
      <c r="DC185" s="24"/>
      <c r="DD185" s="24"/>
      <c r="DE185" s="24"/>
      <c r="DF185" s="24"/>
      <c r="DG185" s="24"/>
      <c r="DH185" s="24"/>
      <c r="DI185" s="24"/>
      <c r="DJ185" s="24"/>
      <c r="DK185" s="24"/>
      <c r="DL185" s="24"/>
      <c r="DM185" s="24"/>
      <c r="DN185" s="24"/>
      <c r="DO185" s="24"/>
      <c r="DP185" s="24"/>
      <c r="DQ185" s="24"/>
      <c r="DR185" s="24"/>
      <c r="DS185" s="24"/>
      <c r="DT185" s="24"/>
      <c r="DU185" s="24"/>
      <c r="DV185" s="24"/>
      <c r="DW185" s="24"/>
      <c r="DX185" s="24"/>
      <c r="DY185" s="24"/>
      <c r="DZ185" s="24"/>
      <c r="EA185" s="24"/>
      <c r="EB185" s="24"/>
      <c r="EC185" s="24"/>
      <c r="ED185" s="24"/>
      <c r="EE185" s="24"/>
      <c r="EF185" s="24"/>
      <c r="EG185" s="24"/>
      <c r="EH185" s="24"/>
      <c r="EI185" s="24"/>
      <c r="EJ185" s="24"/>
      <c r="EK185" s="24"/>
      <c r="EL185" s="24"/>
      <c r="EM185" s="24"/>
      <c r="EN185" s="24"/>
      <c r="EO185" s="24"/>
      <c r="EP185" s="24"/>
      <c r="EQ185" s="24"/>
      <c r="ER185" s="24"/>
      <c r="ES185" s="24"/>
      <c r="ET185" s="24"/>
      <c r="EU185" s="24"/>
      <c r="EV185" s="24"/>
      <c r="EW185" s="24"/>
      <c r="EX185" s="24"/>
      <c r="EY185" s="24"/>
      <c r="EZ185" s="24"/>
      <c r="FA185" s="24"/>
      <c r="FB185" s="24"/>
      <c r="FC185" s="24"/>
      <c r="FD185" s="24"/>
      <c r="FE185" s="24"/>
      <c r="FF185" s="24"/>
      <c r="FG185" s="24"/>
      <c r="FH185" s="24"/>
      <c r="FI185" s="24"/>
      <c r="FJ185" s="24"/>
      <c r="FK185" s="24"/>
      <c r="FL185" s="24"/>
      <c r="FM185" s="24"/>
      <c r="FN185" s="24"/>
      <c r="FO185" s="24"/>
      <c r="FP185" s="24"/>
      <c r="FQ185" s="24"/>
      <c r="FR185" s="24"/>
      <c r="FS185" s="24"/>
      <c r="FT185" s="24"/>
      <c r="FU185" s="24"/>
      <c r="FV185" s="24"/>
      <c r="FW185" s="24"/>
      <c r="FX185" s="24"/>
      <c r="FY185" s="24"/>
      <c r="FZ185" s="24"/>
      <c r="GA185" s="24"/>
      <c r="GB185" s="24"/>
      <c r="GC185" s="24"/>
      <c r="GD185" s="24"/>
      <c r="GE185" s="24"/>
      <c r="GF185" s="24"/>
      <c r="GG185" s="24"/>
      <c r="GH185" s="24"/>
      <c r="GI185" s="24"/>
      <c r="GJ185" s="24"/>
      <c r="GK185" s="24"/>
      <c r="GL185" s="24"/>
      <c r="GM185" s="24"/>
      <c r="GN185" s="24"/>
      <c r="GO185" s="24"/>
      <c r="GP185" s="24"/>
      <c r="GQ185" s="24"/>
      <c r="GR185" s="24"/>
      <c r="GS185" s="24"/>
      <c r="GT185" s="24"/>
      <c r="GU185" s="24"/>
      <c r="GV185" s="24"/>
      <c r="GW185" s="24"/>
      <c r="GX185" s="24"/>
      <c r="GY185" s="24"/>
      <c r="GZ185" s="24"/>
      <c r="HA185" s="24"/>
      <c r="HB185" s="24"/>
      <c r="HC185" s="24"/>
      <c r="HD185" s="24"/>
      <c r="HE185" s="24"/>
      <c r="HF185" s="24"/>
      <c r="HG185" s="24"/>
      <c r="HH185" s="24"/>
      <c r="HI185" s="24"/>
      <c r="HJ185" s="24"/>
      <c r="HK185" s="24"/>
      <c r="HL185" s="24"/>
      <c r="HM185" s="24"/>
      <c r="HN185" s="24"/>
      <c r="HO185" s="24"/>
      <c r="HP185" s="24"/>
      <c r="HQ185" s="24"/>
      <c r="HR185" s="24"/>
      <c r="HS185" s="24"/>
      <c r="HT185" s="24"/>
      <c r="HU185" s="24"/>
      <c r="HV185" s="24"/>
      <c r="HW185" s="24"/>
      <c r="HX185" s="24"/>
      <c r="HY185" s="24"/>
      <c r="HZ185" s="24"/>
      <c r="IA185" s="24"/>
      <c r="IB185" s="24"/>
      <c r="IC185" s="24"/>
      <c r="ID185" s="24"/>
      <c r="IE185" s="24"/>
      <c r="IF185" s="24"/>
      <c r="IG185" s="24"/>
      <c r="IH185" s="24"/>
      <c r="II185" s="24"/>
      <c r="IJ185" s="24"/>
      <c r="IK185" s="24"/>
      <c r="IL185" s="24"/>
      <c r="IM185" s="24"/>
      <c r="IN185" s="24"/>
      <c r="IO185" s="24"/>
      <c r="IP185" s="24"/>
      <c r="IQ185" s="24"/>
      <c r="IR185" s="24"/>
      <c r="IS185" s="24"/>
      <c r="IT185" s="24"/>
      <c r="IU185" s="24"/>
      <c r="IV185" s="24"/>
    </row>
    <row r="186" spans="1:25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  <c r="CU186" s="24"/>
      <c r="CV186" s="24"/>
      <c r="CW186" s="24"/>
      <c r="CX186" s="24"/>
      <c r="CY186" s="24"/>
      <c r="CZ186" s="24"/>
      <c r="DA186" s="24"/>
      <c r="DB186" s="24"/>
      <c r="DC186" s="24"/>
      <c r="DD186" s="24"/>
      <c r="DE186" s="24"/>
      <c r="DF186" s="24"/>
      <c r="DG186" s="24"/>
      <c r="DH186" s="24"/>
      <c r="DI186" s="24"/>
      <c r="DJ186" s="24"/>
      <c r="DK186" s="24"/>
      <c r="DL186" s="24"/>
      <c r="DM186" s="24"/>
      <c r="DN186" s="24"/>
      <c r="DO186" s="24"/>
      <c r="DP186" s="24"/>
      <c r="DQ186" s="24"/>
      <c r="DR186" s="24"/>
      <c r="DS186" s="24"/>
      <c r="DT186" s="24"/>
      <c r="DU186" s="24"/>
      <c r="DV186" s="24"/>
      <c r="DW186" s="24"/>
      <c r="DX186" s="24"/>
      <c r="DY186" s="24"/>
      <c r="DZ186" s="24"/>
      <c r="EA186" s="24"/>
      <c r="EB186" s="24"/>
      <c r="EC186" s="24"/>
      <c r="ED186" s="24"/>
      <c r="EE186" s="24"/>
      <c r="EF186" s="24"/>
      <c r="EG186" s="24"/>
      <c r="EH186" s="24"/>
      <c r="EI186" s="24"/>
      <c r="EJ186" s="24"/>
      <c r="EK186" s="24"/>
      <c r="EL186" s="24"/>
      <c r="EM186" s="24"/>
      <c r="EN186" s="24"/>
      <c r="EO186" s="24"/>
      <c r="EP186" s="24"/>
      <c r="EQ186" s="24"/>
      <c r="ER186" s="24"/>
      <c r="ES186" s="24"/>
      <c r="ET186" s="24"/>
      <c r="EU186" s="24"/>
      <c r="EV186" s="24"/>
      <c r="EW186" s="24"/>
      <c r="EX186" s="24"/>
      <c r="EY186" s="24"/>
      <c r="EZ186" s="24"/>
      <c r="FA186" s="24"/>
      <c r="FB186" s="24"/>
      <c r="FC186" s="24"/>
      <c r="FD186" s="24"/>
      <c r="FE186" s="24"/>
      <c r="FF186" s="24"/>
      <c r="FG186" s="24"/>
      <c r="FH186" s="24"/>
      <c r="FI186" s="24"/>
      <c r="FJ186" s="24"/>
      <c r="FK186" s="24"/>
      <c r="FL186" s="24"/>
      <c r="FM186" s="24"/>
      <c r="FN186" s="24"/>
      <c r="FO186" s="24"/>
      <c r="FP186" s="24"/>
      <c r="FQ186" s="24"/>
      <c r="FR186" s="24"/>
      <c r="FS186" s="24"/>
      <c r="FT186" s="24"/>
      <c r="FU186" s="24"/>
      <c r="FV186" s="24"/>
      <c r="FW186" s="24"/>
      <c r="FX186" s="24"/>
      <c r="FY186" s="24"/>
      <c r="FZ186" s="24"/>
      <c r="GA186" s="24"/>
      <c r="GB186" s="24"/>
      <c r="GC186" s="24"/>
      <c r="GD186" s="24"/>
      <c r="GE186" s="24"/>
      <c r="GF186" s="24"/>
      <c r="GG186" s="24"/>
      <c r="GH186" s="24"/>
      <c r="GI186" s="24"/>
      <c r="GJ186" s="24"/>
      <c r="GK186" s="24"/>
      <c r="GL186" s="24"/>
      <c r="GM186" s="24"/>
      <c r="GN186" s="24"/>
      <c r="GO186" s="24"/>
      <c r="GP186" s="24"/>
      <c r="GQ186" s="24"/>
      <c r="GR186" s="24"/>
      <c r="GS186" s="24"/>
      <c r="GT186" s="24"/>
      <c r="GU186" s="24"/>
      <c r="GV186" s="24"/>
      <c r="GW186" s="24"/>
      <c r="GX186" s="24"/>
      <c r="GY186" s="24"/>
      <c r="GZ186" s="24"/>
      <c r="HA186" s="24"/>
      <c r="HB186" s="24"/>
      <c r="HC186" s="24"/>
      <c r="HD186" s="24"/>
      <c r="HE186" s="24"/>
      <c r="HF186" s="24"/>
      <c r="HG186" s="24"/>
      <c r="HH186" s="24"/>
      <c r="HI186" s="24"/>
      <c r="HJ186" s="24"/>
      <c r="HK186" s="24"/>
      <c r="HL186" s="24"/>
      <c r="HM186" s="24"/>
      <c r="HN186" s="24"/>
      <c r="HO186" s="24"/>
      <c r="HP186" s="24"/>
      <c r="HQ186" s="24"/>
      <c r="HR186" s="24"/>
      <c r="HS186" s="24"/>
      <c r="HT186" s="24"/>
      <c r="HU186" s="24"/>
      <c r="HV186" s="24"/>
      <c r="HW186" s="24"/>
      <c r="HX186" s="24"/>
      <c r="HY186" s="24"/>
      <c r="HZ186" s="24"/>
      <c r="IA186" s="24"/>
      <c r="IB186" s="24"/>
      <c r="IC186" s="24"/>
      <c r="ID186" s="24"/>
      <c r="IE186" s="24"/>
      <c r="IF186" s="24"/>
      <c r="IG186" s="24"/>
      <c r="IH186" s="24"/>
      <c r="II186" s="24"/>
      <c r="IJ186" s="24"/>
      <c r="IK186" s="24"/>
      <c r="IL186" s="24"/>
      <c r="IM186" s="24"/>
      <c r="IN186" s="24"/>
      <c r="IO186" s="24"/>
      <c r="IP186" s="24"/>
      <c r="IQ186" s="24"/>
      <c r="IR186" s="24"/>
      <c r="IS186" s="24"/>
      <c r="IT186" s="24"/>
      <c r="IU186" s="24"/>
      <c r="IV186" s="24"/>
    </row>
    <row r="187" spans="1:256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  <c r="CU187" s="24"/>
      <c r="CV187" s="24"/>
      <c r="CW187" s="24"/>
      <c r="CX187" s="24"/>
      <c r="CY187" s="24"/>
      <c r="CZ187" s="24"/>
      <c r="DA187" s="24"/>
      <c r="DB187" s="24"/>
      <c r="DC187" s="24"/>
      <c r="DD187" s="24"/>
      <c r="DE187" s="24"/>
      <c r="DF187" s="24"/>
      <c r="DG187" s="24"/>
      <c r="DH187" s="24"/>
      <c r="DI187" s="24"/>
      <c r="DJ187" s="24"/>
      <c r="DK187" s="24"/>
      <c r="DL187" s="24"/>
      <c r="DM187" s="24"/>
      <c r="DN187" s="24"/>
      <c r="DO187" s="24"/>
      <c r="DP187" s="24"/>
      <c r="DQ187" s="24"/>
      <c r="DR187" s="24"/>
      <c r="DS187" s="24"/>
      <c r="DT187" s="24"/>
      <c r="DU187" s="24"/>
      <c r="DV187" s="24"/>
      <c r="DW187" s="24"/>
      <c r="DX187" s="24"/>
      <c r="DY187" s="24"/>
      <c r="DZ187" s="24"/>
      <c r="EA187" s="24"/>
      <c r="EB187" s="24"/>
      <c r="EC187" s="24"/>
      <c r="ED187" s="24"/>
      <c r="EE187" s="24"/>
      <c r="EF187" s="24"/>
      <c r="EG187" s="24"/>
      <c r="EH187" s="24"/>
      <c r="EI187" s="24"/>
      <c r="EJ187" s="24"/>
      <c r="EK187" s="24"/>
      <c r="EL187" s="24"/>
      <c r="EM187" s="24"/>
      <c r="EN187" s="24"/>
      <c r="EO187" s="24"/>
      <c r="EP187" s="24"/>
      <c r="EQ187" s="24"/>
      <c r="ER187" s="24"/>
      <c r="ES187" s="24"/>
      <c r="ET187" s="24"/>
      <c r="EU187" s="24"/>
      <c r="EV187" s="24"/>
      <c r="EW187" s="24"/>
      <c r="EX187" s="24"/>
      <c r="EY187" s="24"/>
      <c r="EZ187" s="24"/>
      <c r="FA187" s="24"/>
      <c r="FB187" s="24"/>
      <c r="FC187" s="24"/>
      <c r="FD187" s="24"/>
      <c r="FE187" s="24"/>
      <c r="FF187" s="24"/>
      <c r="FG187" s="24"/>
      <c r="FH187" s="24"/>
      <c r="FI187" s="24"/>
      <c r="FJ187" s="24"/>
      <c r="FK187" s="24"/>
      <c r="FL187" s="24"/>
      <c r="FM187" s="24"/>
      <c r="FN187" s="24"/>
      <c r="FO187" s="24"/>
      <c r="FP187" s="24"/>
      <c r="FQ187" s="24"/>
      <c r="FR187" s="24"/>
      <c r="FS187" s="24"/>
      <c r="FT187" s="24"/>
      <c r="FU187" s="24"/>
      <c r="FV187" s="24"/>
      <c r="FW187" s="24"/>
      <c r="FX187" s="24"/>
      <c r="FY187" s="24"/>
      <c r="FZ187" s="24"/>
      <c r="GA187" s="24"/>
      <c r="GB187" s="24"/>
      <c r="GC187" s="24"/>
      <c r="GD187" s="24"/>
      <c r="GE187" s="24"/>
      <c r="GF187" s="24"/>
      <c r="GG187" s="24"/>
      <c r="GH187" s="24"/>
      <c r="GI187" s="24"/>
      <c r="GJ187" s="24"/>
      <c r="GK187" s="24"/>
      <c r="GL187" s="24"/>
      <c r="GM187" s="24"/>
      <c r="GN187" s="24"/>
      <c r="GO187" s="24"/>
      <c r="GP187" s="24"/>
      <c r="GQ187" s="24"/>
      <c r="GR187" s="24"/>
      <c r="GS187" s="24"/>
      <c r="GT187" s="24"/>
      <c r="GU187" s="24"/>
      <c r="GV187" s="24"/>
      <c r="GW187" s="24"/>
      <c r="GX187" s="24"/>
      <c r="GY187" s="24"/>
      <c r="GZ187" s="24"/>
      <c r="HA187" s="24"/>
      <c r="HB187" s="24"/>
      <c r="HC187" s="24"/>
      <c r="HD187" s="24"/>
      <c r="HE187" s="24"/>
      <c r="HF187" s="24"/>
      <c r="HG187" s="24"/>
      <c r="HH187" s="24"/>
      <c r="HI187" s="24"/>
      <c r="HJ187" s="24"/>
      <c r="HK187" s="24"/>
      <c r="HL187" s="24"/>
      <c r="HM187" s="24"/>
      <c r="HN187" s="24"/>
      <c r="HO187" s="24"/>
      <c r="HP187" s="24"/>
      <c r="HQ187" s="24"/>
      <c r="HR187" s="24"/>
      <c r="HS187" s="24"/>
      <c r="HT187" s="24"/>
      <c r="HU187" s="24"/>
      <c r="HV187" s="24"/>
      <c r="HW187" s="24"/>
      <c r="HX187" s="24"/>
      <c r="HY187" s="24"/>
      <c r="HZ187" s="24"/>
      <c r="IA187" s="24"/>
      <c r="IB187" s="24"/>
      <c r="IC187" s="24"/>
      <c r="ID187" s="24"/>
      <c r="IE187" s="24"/>
      <c r="IF187" s="24"/>
      <c r="IG187" s="24"/>
      <c r="IH187" s="24"/>
      <c r="II187" s="24"/>
      <c r="IJ187" s="24"/>
      <c r="IK187" s="24"/>
      <c r="IL187" s="24"/>
      <c r="IM187" s="24"/>
      <c r="IN187" s="24"/>
      <c r="IO187" s="24"/>
      <c r="IP187" s="24"/>
      <c r="IQ187" s="24"/>
      <c r="IR187" s="24"/>
      <c r="IS187" s="24"/>
      <c r="IT187" s="24"/>
      <c r="IU187" s="24"/>
      <c r="IV187" s="24"/>
    </row>
    <row r="188" spans="1:256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  <c r="CU188" s="24"/>
      <c r="CV188" s="24"/>
      <c r="CW188" s="24"/>
      <c r="CX188" s="24"/>
      <c r="CY188" s="24"/>
      <c r="CZ188" s="24"/>
      <c r="DA188" s="24"/>
      <c r="DB188" s="24"/>
      <c r="DC188" s="24"/>
      <c r="DD188" s="24"/>
      <c r="DE188" s="24"/>
      <c r="DF188" s="24"/>
      <c r="DG188" s="24"/>
      <c r="DH188" s="24"/>
      <c r="DI188" s="24"/>
      <c r="DJ188" s="24"/>
      <c r="DK188" s="24"/>
      <c r="DL188" s="24"/>
      <c r="DM188" s="24"/>
      <c r="DN188" s="24"/>
      <c r="DO188" s="24"/>
      <c r="DP188" s="24"/>
      <c r="DQ188" s="24"/>
      <c r="DR188" s="24"/>
      <c r="DS188" s="24"/>
      <c r="DT188" s="24"/>
      <c r="DU188" s="24"/>
      <c r="DV188" s="24"/>
      <c r="DW188" s="24"/>
      <c r="DX188" s="24"/>
      <c r="DY188" s="24"/>
      <c r="DZ188" s="24"/>
      <c r="EA188" s="24"/>
      <c r="EB188" s="24"/>
      <c r="EC188" s="24"/>
      <c r="ED188" s="24"/>
      <c r="EE188" s="24"/>
      <c r="EF188" s="24"/>
      <c r="EG188" s="24"/>
      <c r="EH188" s="24"/>
      <c r="EI188" s="24"/>
      <c r="EJ188" s="24"/>
      <c r="EK188" s="24"/>
      <c r="EL188" s="24"/>
      <c r="EM188" s="24"/>
      <c r="EN188" s="24"/>
      <c r="EO188" s="24"/>
      <c r="EP188" s="24"/>
      <c r="EQ188" s="24"/>
      <c r="ER188" s="24"/>
      <c r="ES188" s="24"/>
      <c r="ET188" s="24"/>
      <c r="EU188" s="24"/>
      <c r="EV188" s="24"/>
      <c r="EW188" s="24"/>
      <c r="EX188" s="24"/>
      <c r="EY188" s="24"/>
      <c r="EZ188" s="24"/>
      <c r="FA188" s="24"/>
      <c r="FB188" s="24"/>
      <c r="FC188" s="24"/>
      <c r="FD188" s="24"/>
      <c r="FE188" s="24"/>
      <c r="FF188" s="24"/>
      <c r="FG188" s="24"/>
      <c r="FH188" s="24"/>
      <c r="FI188" s="24"/>
      <c r="FJ188" s="24"/>
      <c r="FK188" s="24"/>
      <c r="FL188" s="24"/>
      <c r="FM188" s="24"/>
      <c r="FN188" s="24"/>
      <c r="FO188" s="24"/>
      <c r="FP188" s="24"/>
      <c r="FQ188" s="24"/>
      <c r="FR188" s="24"/>
      <c r="FS188" s="24"/>
      <c r="FT188" s="24"/>
      <c r="FU188" s="24"/>
      <c r="FV188" s="24"/>
      <c r="FW188" s="24"/>
      <c r="FX188" s="24"/>
      <c r="FY188" s="24"/>
      <c r="FZ188" s="24"/>
      <c r="GA188" s="24"/>
      <c r="GB188" s="24"/>
      <c r="GC188" s="24"/>
      <c r="GD188" s="24"/>
      <c r="GE188" s="24"/>
      <c r="GF188" s="24"/>
      <c r="GG188" s="24"/>
      <c r="GH188" s="24"/>
      <c r="GI188" s="24"/>
      <c r="GJ188" s="24"/>
      <c r="GK188" s="24"/>
      <c r="GL188" s="24"/>
      <c r="GM188" s="24"/>
      <c r="GN188" s="24"/>
      <c r="GO188" s="24"/>
      <c r="GP188" s="24"/>
      <c r="GQ188" s="24"/>
      <c r="GR188" s="24"/>
      <c r="GS188" s="24"/>
      <c r="GT188" s="24"/>
      <c r="GU188" s="24"/>
      <c r="GV188" s="24"/>
      <c r="GW188" s="24"/>
      <c r="GX188" s="24"/>
      <c r="GY188" s="24"/>
      <c r="GZ188" s="24"/>
      <c r="HA188" s="24"/>
      <c r="HB188" s="24"/>
      <c r="HC188" s="24"/>
      <c r="HD188" s="24"/>
      <c r="HE188" s="24"/>
      <c r="HF188" s="24"/>
      <c r="HG188" s="24"/>
      <c r="HH188" s="24"/>
      <c r="HI188" s="24"/>
      <c r="HJ188" s="24"/>
      <c r="HK188" s="24"/>
      <c r="HL188" s="24"/>
      <c r="HM188" s="24"/>
      <c r="HN188" s="24"/>
      <c r="HO188" s="24"/>
      <c r="HP188" s="24"/>
      <c r="HQ188" s="24"/>
      <c r="HR188" s="24"/>
      <c r="HS188" s="24"/>
      <c r="HT188" s="24"/>
      <c r="HU188" s="24"/>
      <c r="HV188" s="24"/>
      <c r="HW188" s="24"/>
      <c r="HX188" s="24"/>
      <c r="HY188" s="24"/>
      <c r="HZ188" s="24"/>
      <c r="IA188" s="24"/>
      <c r="IB188" s="24"/>
      <c r="IC188" s="24"/>
      <c r="ID188" s="24"/>
      <c r="IE188" s="24"/>
      <c r="IF188" s="24"/>
      <c r="IG188" s="24"/>
      <c r="IH188" s="24"/>
      <c r="II188" s="24"/>
      <c r="IJ188" s="24"/>
      <c r="IK188" s="24"/>
      <c r="IL188" s="24"/>
      <c r="IM188" s="24"/>
      <c r="IN188" s="24"/>
      <c r="IO188" s="24"/>
      <c r="IP188" s="24"/>
      <c r="IQ188" s="24"/>
      <c r="IR188" s="24"/>
      <c r="IS188" s="24"/>
      <c r="IT188" s="24"/>
      <c r="IU188" s="24"/>
      <c r="IV188" s="24"/>
    </row>
    <row r="189" spans="1:256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  <c r="CU189" s="24"/>
      <c r="CV189" s="24"/>
      <c r="CW189" s="24"/>
      <c r="CX189" s="24"/>
      <c r="CY189" s="24"/>
      <c r="CZ189" s="24"/>
      <c r="DA189" s="24"/>
      <c r="DB189" s="24"/>
      <c r="DC189" s="24"/>
      <c r="DD189" s="24"/>
      <c r="DE189" s="24"/>
      <c r="DF189" s="24"/>
      <c r="DG189" s="24"/>
      <c r="DH189" s="24"/>
      <c r="DI189" s="24"/>
      <c r="DJ189" s="24"/>
      <c r="DK189" s="24"/>
      <c r="DL189" s="24"/>
      <c r="DM189" s="24"/>
      <c r="DN189" s="24"/>
      <c r="DO189" s="24"/>
      <c r="DP189" s="24"/>
      <c r="DQ189" s="24"/>
      <c r="DR189" s="24"/>
      <c r="DS189" s="24"/>
      <c r="DT189" s="24"/>
      <c r="DU189" s="24"/>
      <c r="DV189" s="24"/>
      <c r="DW189" s="24"/>
      <c r="DX189" s="24"/>
      <c r="DY189" s="24"/>
      <c r="DZ189" s="24"/>
      <c r="EA189" s="24"/>
      <c r="EB189" s="24"/>
      <c r="EC189" s="24"/>
      <c r="ED189" s="24"/>
      <c r="EE189" s="24"/>
      <c r="EF189" s="24"/>
      <c r="EG189" s="24"/>
      <c r="EH189" s="24"/>
      <c r="EI189" s="24"/>
      <c r="EJ189" s="24"/>
      <c r="EK189" s="24"/>
      <c r="EL189" s="24"/>
      <c r="EM189" s="24"/>
      <c r="EN189" s="24"/>
      <c r="EO189" s="24"/>
      <c r="EP189" s="24"/>
      <c r="EQ189" s="24"/>
      <c r="ER189" s="24"/>
      <c r="ES189" s="24"/>
      <c r="ET189" s="24"/>
      <c r="EU189" s="24"/>
      <c r="EV189" s="24"/>
      <c r="EW189" s="24"/>
      <c r="EX189" s="24"/>
      <c r="EY189" s="24"/>
      <c r="EZ189" s="24"/>
      <c r="FA189" s="24"/>
      <c r="FB189" s="24"/>
      <c r="FC189" s="24"/>
      <c r="FD189" s="24"/>
      <c r="FE189" s="24"/>
      <c r="FF189" s="24"/>
      <c r="FG189" s="24"/>
      <c r="FH189" s="24"/>
      <c r="FI189" s="24"/>
      <c r="FJ189" s="24"/>
      <c r="FK189" s="24"/>
      <c r="FL189" s="24"/>
      <c r="FM189" s="24"/>
      <c r="FN189" s="24"/>
      <c r="FO189" s="24"/>
      <c r="FP189" s="24"/>
      <c r="FQ189" s="24"/>
      <c r="FR189" s="24"/>
      <c r="FS189" s="24"/>
      <c r="FT189" s="24"/>
      <c r="FU189" s="24"/>
      <c r="FV189" s="24"/>
      <c r="FW189" s="24"/>
      <c r="FX189" s="24"/>
      <c r="FY189" s="24"/>
      <c r="FZ189" s="24"/>
      <c r="GA189" s="24"/>
      <c r="GB189" s="24"/>
      <c r="GC189" s="24"/>
      <c r="GD189" s="24"/>
      <c r="GE189" s="24"/>
      <c r="GF189" s="24"/>
      <c r="GG189" s="24"/>
      <c r="GH189" s="24"/>
      <c r="GI189" s="24"/>
      <c r="GJ189" s="24"/>
      <c r="GK189" s="24"/>
      <c r="GL189" s="24"/>
      <c r="GM189" s="24"/>
      <c r="GN189" s="24"/>
      <c r="GO189" s="24"/>
      <c r="GP189" s="24"/>
      <c r="GQ189" s="24"/>
      <c r="GR189" s="24"/>
      <c r="GS189" s="24"/>
      <c r="GT189" s="24"/>
      <c r="GU189" s="24"/>
      <c r="GV189" s="24"/>
      <c r="GW189" s="24"/>
      <c r="GX189" s="24"/>
      <c r="GY189" s="24"/>
      <c r="GZ189" s="24"/>
      <c r="HA189" s="24"/>
      <c r="HB189" s="24"/>
      <c r="HC189" s="24"/>
      <c r="HD189" s="24"/>
      <c r="HE189" s="24"/>
      <c r="HF189" s="24"/>
      <c r="HG189" s="24"/>
      <c r="HH189" s="24"/>
      <c r="HI189" s="24"/>
      <c r="HJ189" s="24"/>
      <c r="HK189" s="24"/>
      <c r="HL189" s="24"/>
      <c r="HM189" s="24"/>
      <c r="HN189" s="24"/>
      <c r="HO189" s="24"/>
      <c r="HP189" s="24"/>
      <c r="HQ189" s="24"/>
      <c r="HR189" s="24"/>
      <c r="HS189" s="24"/>
      <c r="HT189" s="24"/>
      <c r="HU189" s="24"/>
      <c r="HV189" s="24"/>
      <c r="HW189" s="24"/>
      <c r="HX189" s="24"/>
      <c r="HY189" s="24"/>
      <c r="HZ189" s="24"/>
      <c r="IA189" s="24"/>
      <c r="IB189" s="24"/>
      <c r="IC189" s="24"/>
      <c r="ID189" s="24"/>
      <c r="IE189" s="24"/>
      <c r="IF189" s="24"/>
      <c r="IG189" s="24"/>
      <c r="IH189" s="24"/>
      <c r="II189" s="24"/>
      <c r="IJ189" s="24"/>
      <c r="IK189" s="24"/>
      <c r="IL189" s="24"/>
      <c r="IM189" s="24"/>
      <c r="IN189" s="24"/>
      <c r="IO189" s="24"/>
      <c r="IP189" s="24"/>
      <c r="IQ189" s="24"/>
      <c r="IR189" s="24"/>
      <c r="IS189" s="24"/>
      <c r="IT189" s="24"/>
      <c r="IU189" s="24"/>
      <c r="IV189" s="24"/>
    </row>
    <row r="190" spans="1:256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  <c r="EP190" s="24"/>
      <c r="EQ190" s="24"/>
      <c r="ER190" s="24"/>
      <c r="ES190" s="24"/>
      <c r="ET190" s="24"/>
      <c r="EU190" s="24"/>
      <c r="EV190" s="24"/>
      <c r="EW190" s="24"/>
      <c r="EX190" s="24"/>
      <c r="EY190" s="24"/>
      <c r="EZ190" s="24"/>
      <c r="FA190" s="24"/>
      <c r="FB190" s="24"/>
      <c r="FC190" s="24"/>
      <c r="FD190" s="24"/>
      <c r="FE190" s="24"/>
      <c r="FF190" s="24"/>
      <c r="FG190" s="24"/>
      <c r="FH190" s="24"/>
      <c r="FI190" s="24"/>
      <c r="FJ190" s="24"/>
      <c r="FK190" s="24"/>
      <c r="FL190" s="24"/>
      <c r="FM190" s="24"/>
      <c r="FN190" s="24"/>
      <c r="FO190" s="24"/>
      <c r="FP190" s="24"/>
      <c r="FQ190" s="24"/>
      <c r="FR190" s="24"/>
      <c r="FS190" s="24"/>
      <c r="FT190" s="24"/>
      <c r="FU190" s="24"/>
      <c r="FV190" s="24"/>
      <c r="FW190" s="24"/>
      <c r="FX190" s="24"/>
      <c r="FY190" s="24"/>
      <c r="FZ190" s="24"/>
      <c r="GA190" s="24"/>
      <c r="GB190" s="24"/>
      <c r="GC190" s="24"/>
      <c r="GD190" s="24"/>
      <c r="GE190" s="24"/>
      <c r="GF190" s="24"/>
      <c r="GG190" s="24"/>
      <c r="GH190" s="24"/>
      <c r="GI190" s="24"/>
      <c r="GJ190" s="24"/>
      <c r="GK190" s="24"/>
      <c r="GL190" s="24"/>
      <c r="GM190" s="24"/>
      <c r="GN190" s="24"/>
      <c r="GO190" s="24"/>
      <c r="GP190" s="24"/>
      <c r="GQ190" s="24"/>
      <c r="GR190" s="24"/>
      <c r="GS190" s="24"/>
      <c r="GT190" s="24"/>
      <c r="GU190" s="24"/>
      <c r="GV190" s="24"/>
      <c r="GW190" s="24"/>
      <c r="GX190" s="24"/>
      <c r="GY190" s="24"/>
      <c r="GZ190" s="24"/>
      <c r="HA190" s="24"/>
      <c r="HB190" s="24"/>
      <c r="HC190" s="24"/>
      <c r="HD190" s="24"/>
      <c r="HE190" s="24"/>
      <c r="HF190" s="24"/>
      <c r="HG190" s="24"/>
      <c r="HH190" s="24"/>
      <c r="HI190" s="24"/>
      <c r="HJ190" s="24"/>
      <c r="HK190" s="24"/>
      <c r="HL190" s="24"/>
      <c r="HM190" s="24"/>
      <c r="HN190" s="24"/>
      <c r="HO190" s="24"/>
      <c r="HP190" s="24"/>
      <c r="HQ190" s="24"/>
      <c r="HR190" s="24"/>
      <c r="HS190" s="24"/>
      <c r="HT190" s="24"/>
      <c r="HU190" s="24"/>
      <c r="HV190" s="24"/>
      <c r="HW190" s="24"/>
      <c r="HX190" s="24"/>
      <c r="HY190" s="24"/>
      <c r="HZ190" s="24"/>
      <c r="IA190" s="24"/>
      <c r="IB190" s="24"/>
      <c r="IC190" s="24"/>
      <c r="ID190" s="24"/>
      <c r="IE190" s="24"/>
      <c r="IF190" s="24"/>
      <c r="IG190" s="24"/>
      <c r="IH190" s="24"/>
      <c r="II190" s="24"/>
      <c r="IJ190" s="24"/>
      <c r="IK190" s="24"/>
      <c r="IL190" s="24"/>
      <c r="IM190" s="24"/>
      <c r="IN190" s="24"/>
      <c r="IO190" s="24"/>
      <c r="IP190" s="24"/>
      <c r="IQ190" s="24"/>
      <c r="IR190" s="24"/>
      <c r="IS190" s="24"/>
      <c r="IT190" s="24"/>
      <c r="IU190" s="24"/>
      <c r="IV190" s="24"/>
    </row>
    <row r="191" spans="1:256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  <c r="EP191" s="24"/>
      <c r="EQ191" s="24"/>
      <c r="ER191" s="24"/>
      <c r="ES191" s="24"/>
      <c r="ET191" s="24"/>
      <c r="EU191" s="24"/>
      <c r="EV191" s="24"/>
      <c r="EW191" s="24"/>
      <c r="EX191" s="24"/>
      <c r="EY191" s="24"/>
      <c r="EZ191" s="24"/>
      <c r="FA191" s="24"/>
      <c r="FB191" s="24"/>
      <c r="FC191" s="24"/>
      <c r="FD191" s="24"/>
      <c r="FE191" s="24"/>
      <c r="FF191" s="24"/>
      <c r="FG191" s="24"/>
      <c r="FH191" s="24"/>
      <c r="FI191" s="24"/>
      <c r="FJ191" s="24"/>
      <c r="FK191" s="24"/>
      <c r="FL191" s="24"/>
      <c r="FM191" s="24"/>
      <c r="FN191" s="24"/>
      <c r="FO191" s="24"/>
      <c r="FP191" s="24"/>
      <c r="FQ191" s="24"/>
      <c r="FR191" s="24"/>
      <c r="FS191" s="24"/>
      <c r="FT191" s="24"/>
      <c r="FU191" s="24"/>
      <c r="FV191" s="24"/>
      <c r="FW191" s="24"/>
      <c r="FX191" s="24"/>
      <c r="FY191" s="24"/>
      <c r="FZ191" s="24"/>
      <c r="GA191" s="24"/>
      <c r="GB191" s="24"/>
      <c r="GC191" s="24"/>
      <c r="GD191" s="24"/>
      <c r="GE191" s="24"/>
      <c r="GF191" s="24"/>
      <c r="GG191" s="24"/>
      <c r="GH191" s="24"/>
      <c r="GI191" s="24"/>
      <c r="GJ191" s="24"/>
      <c r="GK191" s="24"/>
      <c r="GL191" s="24"/>
      <c r="GM191" s="24"/>
      <c r="GN191" s="24"/>
      <c r="GO191" s="24"/>
      <c r="GP191" s="24"/>
      <c r="GQ191" s="24"/>
      <c r="GR191" s="24"/>
      <c r="GS191" s="24"/>
      <c r="GT191" s="24"/>
      <c r="GU191" s="24"/>
      <c r="GV191" s="24"/>
      <c r="GW191" s="24"/>
      <c r="GX191" s="24"/>
      <c r="GY191" s="24"/>
      <c r="GZ191" s="24"/>
      <c r="HA191" s="24"/>
      <c r="HB191" s="24"/>
      <c r="HC191" s="24"/>
      <c r="HD191" s="24"/>
      <c r="HE191" s="24"/>
      <c r="HF191" s="24"/>
      <c r="HG191" s="24"/>
      <c r="HH191" s="24"/>
      <c r="HI191" s="24"/>
      <c r="HJ191" s="24"/>
      <c r="HK191" s="24"/>
      <c r="HL191" s="24"/>
      <c r="HM191" s="24"/>
      <c r="HN191" s="24"/>
      <c r="HO191" s="24"/>
      <c r="HP191" s="24"/>
      <c r="HQ191" s="24"/>
      <c r="HR191" s="24"/>
      <c r="HS191" s="24"/>
      <c r="HT191" s="24"/>
      <c r="HU191" s="24"/>
      <c r="HV191" s="24"/>
      <c r="HW191" s="24"/>
      <c r="HX191" s="24"/>
      <c r="HY191" s="24"/>
      <c r="HZ191" s="24"/>
      <c r="IA191" s="24"/>
      <c r="IB191" s="24"/>
      <c r="IC191" s="24"/>
      <c r="ID191" s="24"/>
      <c r="IE191" s="24"/>
      <c r="IF191" s="24"/>
      <c r="IG191" s="24"/>
      <c r="IH191" s="24"/>
      <c r="II191" s="24"/>
      <c r="IJ191" s="24"/>
      <c r="IK191" s="24"/>
      <c r="IL191" s="24"/>
      <c r="IM191" s="24"/>
      <c r="IN191" s="24"/>
      <c r="IO191" s="24"/>
      <c r="IP191" s="24"/>
      <c r="IQ191" s="24"/>
      <c r="IR191" s="24"/>
      <c r="IS191" s="24"/>
      <c r="IT191" s="24"/>
      <c r="IU191" s="24"/>
      <c r="IV191" s="24"/>
    </row>
    <row r="192" spans="1:256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  <c r="ID192" s="24"/>
      <c r="IE192" s="24"/>
      <c r="IF192" s="24"/>
      <c r="IG192" s="24"/>
      <c r="IH192" s="24"/>
      <c r="II192" s="24"/>
      <c r="IJ192" s="24"/>
      <c r="IK192" s="24"/>
      <c r="IL192" s="24"/>
      <c r="IM192" s="24"/>
      <c r="IN192" s="24"/>
      <c r="IO192" s="24"/>
      <c r="IP192" s="24"/>
      <c r="IQ192" s="24"/>
      <c r="IR192" s="24"/>
      <c r="IS192" s="24"/>
      <c r="IT192" s="24"/>
      <c r="IU192" s="24"/>
      <c r="IV192" s="24"/>
    </row>
    <row r="193" spans="1:256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  <c r="CU193" s="24"/>
      <c r="CV193" s="24"/>
      <c r="CW193" s="24"/>
      <c r="CX193" s="24"/>
      <c r="CY193" s="24"/>
      <c r="CZ193" s="24"/>
      <c r="DA193" s="24"/>
      <c r="DB193" s="24"/>
      <c r="DC193" s="24"/>
      <c r="DD193" s="24"/>
      <c r="DE193" s="24"/>
      <c r="DF193" s="24"/>
      <c r="DG193" s="24"/>
      <c r="DH193" s="24"/>
      <c r="DI193" s="24"/>
      <c r="DJ193" s="24"/>
      <c r="DK193" s="24"/>
      <c r="DL193" s="24"/>
      <c r="DM193" s="24"/>
      <c r="DN193" s="24"/>
      <c r="DO193" s="24"/>
      <c r="DP193" s="24"/>
      <c r="DQ193" s="24"/>
      <c r="DR193" s="24"/>
      <c r="DS193" s="24"/>
      <c r="DT193" s="24"/>
      <c r="DU193" s="24"/>
      <c r="DV193" s="24"/>
      <c r="DW193" s="24"/>
      <c r="DX193" s="24"/>
      <c r="DY193" s="24"/>
      <c r="DZ193" s="24"/>
      <c r="EA193" s="24"/>
      <c r="EB193" s="24"/>
      <c r="EC193" s="24"/>
      <c r="ED193" s="24"/>
      <c r="EE193" s="24"/>
      <c r="EF193" s="24"/>
      <c r="EG193" s="24"/>
      <c r="EH193" s="24"/>
      <c r="EI193" s="24"/>
      <c r="EJ193" s="24"/>
      <c r="EK193" s="24"/>
      <c r="EL193" s="24"/>
      <c r="EM193" s="24"/>
      <c r="EN193" s="24"/>
      <c r="EO193" s="24"/>
      <c r="EP193" s="24"/>
      <c r="EQ193" s="24"/>
      <c r="ER193" s="24"/>
      <c r="ES193" s="24"/>
      <c r="ET193" s="24"/>
      <c r="EU193" s="24"/>
      <c r="EV193" s="24"/>
      <c r="EW193" s="24"/>
      <c r="EX193" s="24"/>
      <c r="EY193" s="24"/>
      <c r="EZ193" s="24"/>
      <c r="FA193" s="24"/>
      <c r="FB193" s="24"/>
      <c r="FC193" s="24"/>
      <c r="FD193" s="24"/>
      <c r="FE193" s="24"/>
      <c r="FF193" s="24"/>
      <c r="FG193" s="24"/>
      <c r="FH193" s="24"/>
      <c r="FI193" s="24"/>
      <c r="FJ193" s="24"/>
      <c r="FK193" s="24"/>
      <c r="FL193" s="24"/>
      <c r="FM193" s="24"/>
      <c r="FN193" s="24"/>
      <c r="FO193" s="24"/>
      <c r="FP193" s="24"/>
      <c r="FQ193" s="24"/>
      <c r="FR193" s="24"/>
      <c r="FS193" s="24"/>
      <c r="FT193" s="24"/>
      <c r="FU193" s="24"/>
      <c r="FV193" s="24"/>
      <c r="FW193" s="24"/>
      <c r="FX193" s="24"/>
      <c r="FY193" s="24"/>
      <c r="FZ193" s="24"/>
      <c r="GA193" s="24"/>
      <c r="GB193" s="24"/>
      <c r="GC193" s="24"/>
      <c r="GD193" s="24"/>
      <c r="GE193" s="24"/>
      <c r="GF193" s="24"/>
      <c r="GG193" s="24"/>
      <c r="GH193" s="24"/>
      <c r="GI193" s="24"/>
      <c r="GJ193" s="24"/>
      <c r="GK193" s="24"/>
      <c r="GL193" s="24"/>
      <c r="GM193" s="24"/>
      <c r="GN193" s="24"/>
      <c r="GO193" s="24"/>
      <c r="GP193" s="24"/>
      <c r="GQ193" s="24"/>
      <c r="GR193" s="24"/>
      <c r="GS193" s="24"/>
      <c r="GT193" s="24"/>
      <c r="GU193" s="24"/>
      <c r="GV193" s="24"/>
      <c r="GW193" s="24"/>
      <c r="GX193" s="24"/>
      <c r="GY193" s="24"/>
      <c r="GZ193" s="24"/>
      <c r="HA193" s="24"/>
      <c r="HB193" s="24"/>
      <c r="HC193" s="24"/>
      <c r="HD193" s="24"/>
      <c r="HE193" s="24"/>
      <c r="HF193" s="24"/>
      <c r="HG193" s="24"/>
      <c r="HH193" s="24"/>
      <c r="HI193" s="24"/>
      <c r="HJ193" s="24"/>
      <c r="HK193" s="24"/>
      <c r="HL193" s="24"/>
      <c r="HM193" s="24"/>
      <c r="HN193" s="24"/>
      <c r="HO193" s="24"/>
      <c r="HP193" s="24"/>
      <c r="HQ193" s="24"/>
      <c r="HR193" s="24"/>
      <c r="HS193" s="24"/>
      <c r="HT193" s="24"/>
      <c r="HU193" s="24"/>
      <c r="HV193" s="24"/>
      <c r="HW193" s="24"/>
      <c r="HX193" s="24"/>
      <c r="HY193" s="24"/>
      <c r="HZ193" s="24"/>
      <c r="IA193" s="24"/>
      <c r="IB193" s="24"/>
      <c r="IC193" s="24"/>
      <c r="ID193" s="24"/>
      <c r="IE193" s="24"/>
      <c r="IF193" s="24"/>
      <c r="IG193" s="24"/>
      <c r="IH193" s="24"/>
      <c r="II193" s="24"/>
      <c r="IJ193" s="24"/>
      <c r="IK193" s="24"/>
      <c r="IL193" s="24"/>
      <c r="IM193" s="24"/>
      <c r="IN193" s="24"/>
      <c r="IO193" s="24"/>
      <c r="IP193" s="24"/>
      <c r="IQ193" s="24"/>
      <c r="IR193" s="24"/>
      <c r="IS193" s="24"/>
      <c r="IT193" s="24"/>
      <c r="IU193" s="24"/>
      <c r="IV193" s="24"/>
    </row>
    <row r="194" spans="1:256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  <c r="CU194" s="24"/>
      <c r="CV194" s="24"/>
      <c r="CW194" s="24"/>
      <c r="CX194" s="24"/>
      <c r="CY194" s="24"/>
      <c r="CZ194" s="24"/>
      <c r="DA194" s="24"/>
      <c r="DB194" s="24"/>
      <c r="DC194" s="24"/>
      <c r="DD194" s="24"/>
      <c r="DE194" s="24"/>
      <c r="DF194" s="24"/>
      <c r="DG194" s="24"/>
      <c r="DH194" s="24"/>
      <c r="DI194" s="24"/>
      <c r="DJ194" s="24"/>
      <c r="DK194" s="24"/>
      <c r="DL194" s="24"/>
      <c r="DM194" s="24"/>
      <c r="DN194" s="24"/>
      <c r="DO194" s="24"/>
      <c r="DP194" s="24"/>
      <c r="DQ194" s="24"/>
      <c r="DR194" s="24"/>
      <c r="DS194" s="24"/>
      <c r="DT194" s="24"/>
      <c r="DU194" s="24"/>
      <c r="DV194" s="24"/>
      <c r="DW194" s="24"/>
      <c r="DX194" s="24"/>
      <c r="DY194" s="24"/>
      <c r="DZ194" s="24"/>
      <c r="EA194" s="24"/>
      <c r="EB194" s="24"/>
      <c r="EC194" s="24"/>
      <c r="ED194" s="24"/>
      <c r="EE194" s="24"/>
      <c r="EF194" s="24"/>
      <c r="EG194" s="24"/>
      <c r="EH194" s="24"/>
      <c r="EI194" s="24"/>
      <c r="EJ194" s="24"/>
      <c r="EK194" s="24"/>
      <c r="EL194" s="24"/>
      <c r="EM194" s="24"/>
      <c r="EN194" s="24"/>
      <c r="EO194" s="24"/>
      <c r="EP194" s="24"/>
      <c r="EQ194" s="24"/>
      <c r="ER194" s="24"/>
      <c r="ES194" s="24"/>
      <c r="ET194" s="24"/>
      <c r="EU194" s="24"/>
      <c r="EV194" s="24"/>
      <c r="EW194" s="24"/>
      <c r="EX194" s="24"/>
      <c r="EY194" s="24"/>
      <c r="EZ194" s="24"/>
      <c r="FA194" s="24"/>
      <c r="FB194" s="24"/>
      <c r="FC194" s="24"/>
      <c r="FD194" s="24"/>
      <c r="FE194" s="24"/>
      <c r="FF194" s="24"/>
      <c r="FG194" s="24"/>
      <c r="FH194" s="24"/>
      <c r="FI194" s="24"/>
      <c r="FJ194" s="24"/>
      <c r="FK194" s="24"/>
      <c r="FL194" s="24"/>
      <c r="FM194" s="24"/>
      <c r="FN194" s="24"/>
      <c r="FO194" s="24"/>
      <c r="FP194" s="24"/>
      <c r="FQ194" s="24"/>
      <c r="FR194" s="24"/>
      <c r="FS194" s="24"/>
      <c r="FT194" s="24"/>
      <c r="FU194" s="24"/>
      <c r="FV194" s="24"/>
      <c r="FW194" s="24"/>
      <c r="FX194" s="24"/>
      <c r="FY194" s="24"/>
      <c r="FZ194" s="24"/>
      <c r="GA194" s="24"/>
      <c r="GB194" s="24"/>
      <c r="GC194" s="24"/>
      <c r="GD194" s="24"/>
      <c r="GE194" s="24"/>
      <c r="GF194" s="24"/>
      <c r="GG194" s="24"/>
      <c r="GH194" s="24"/>
      <c r="GI194" s="24"/>
      <c r="GJ194" s="24"/>
      <c r="GK194" s="24"/>
      <c r="GL194" s="24"/>
      <c r="GM194" s="24"/>
      <c r="GN194" s="24"/>
      <c r="GO194" s="24"/>
      <c r="GP194" s="24"/>
      <c r="GQ194" s="24"/>
      <c r="GR194" s="24"/>
      <c r="GS194" s="24"/>
      <c r="GT194" s="24"/>
      <c r="GU194" s="24"/>
      <c r="GV194" s="24"/>
      <c r="GW194" s="24"/>
      <c r="GX194" s="24"/>
      <c r="GY194" s="24"/>
      <c r="GZ194" s="24"/>
      <c r="HA194" s="24"/>
      <c r="HB194" s="24"/>
      <c r="HC194" s="24"/>
      <c r="HD194" s="24"/>
      <c r="HE194" s="24"/>
      <c r="HF194" s="24"/>
      <c r="HG194" s="24"/>
      <c r="HH194" s="24"/>
      <c r="HI194" s="24"/>
      <c r="HJ194" s="24"/>
      <c r="HK194" s="24"/>
      <c r="HL194" s="24"/>
      <c r="HM194" s="24"/>
      <c r="HN194" s="24"/>
      <c r="HO194" s="24"/>
      <c r="HP194" s="24"/>
      <c r="HQ194" s="24"/>
      <c r="HR194" s="24"/>
      <c r="HS194" s="24"/>
      <c r="HT194" s="24"/>
      <c r="HU194" s="24"/>
      <c r="HV194" s="24"/>
      <c r="HW194" s="24"/>
      <c r="HX194" s="24"/>
      <c r="HY194" s="24"/>
      <c r="HZ194" s="24"/>
      <c r="IA194" s="24"/>
      <c r="IB194" s="24"/>
      <c r="IC194" s="24"/>
      <c r="ID194" s="24"/>
      <c r="IE194" s="24"/>
      <c r="IF194" s="24"/>
      <c r="IG194" s="24"/>
      <c r="IH194" s="24"/>
      <c r="II194" s="24"/>
      <c r="IJ194" s="24"/>
      <c r="IK194" s="24"/>
      <c r="IL194" s="24"/>
      <c r="IM194" s="24"/>
      <c r="IN194" s="24"/>
      <c r="IO194" s="24"/>
      <c r="IP194" s="24"/>
      <c r="IQ194" s="24"/>
      <c r="IR194" s="24"/>
      <c r="IS194" s="24"/>
      <c r="IT194" s="24"/>
      <c r="IU194" s="24"/>
      <c r="IV194" s="24"/>
    </row>
    <row r="195" spans="1:256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  <c r="CU195" s="24"/>
      <c r="CV195" s="24"/>
      <c r="CW195" s="24"/>
      <c r="CX195" s="24"/>
      <c r="CY195" s="24"/>
      <c r="CZ195" s="24"/>
      <c r="DA195" s="24"/>
      <c r="DB195" s="24"/>
      <c r="DC195" s="24"/>
      <c r="DD195" s="24"/>
      <c r="DE195" s="24"/>
      <c r="DF195" s="24"/>
      <c r="DG195" s="24"/>
      <c r="DH195" s="24"/>
      <c r="DI195" s="24"/>
      <c r="DJ195" s="24"/>
      <c r="DK195" s="24"/>
      <c r="DL195" s="24"/>
      <c r="DM195" s="24"/>
      <c r="DN195" s="24"/>
      <c r="DO195" s="24"/>
      <c r="DP195" s="24"/>
      <c r="DQ195" s="24"/>
      <c r="DR195" s="24"/>
      <c r="DS195" s="24"/>
      <c r="DT195" s="24"/>
      <c r="DU195" s="24"/>
      <c r="DV195" s="24"/>
      <c r="DW195" s="24"/>
      <c r="DX195" s="24"/>
      <c r="DY195" s="24"/>
      <c r="DZ195" s="24"/>
      <c r="EA195" s="24"/>
      <c r="EB195" s="24"/>
      <c r="EC195" s="24"/>
      <c r="ED195" s="24"/>
      <c r="EE195" s="24"/>
      <c r="EF195" s="24"/>
      <c r="EG195" s="24"/>
      <c r="EH195" s="24"/>
      <c r="EI195" s="24"/>
      <c r="EJ195" s="24"/>
      <c r="EK195" s="24"/>
      <c r="EL195" s="24"/>
      <c r="EM195" s="24"/>
      <c r="EN195" s="24"/>
      <c r="EO195" s="24"/>
      <c r="EP195" s="24"/>
      <c r="EQ195" s="24"/>
      <c r="ER195" s="24"/>
      <c r="ES195" s="24"/>
      <c r="ET195" s="24"/>
      <c r="EU195" s="24"/>
      <c r="EV195" s="24"/>
      <c r="EW195" s="24"/>
      <c r="EX195" s="24"/>
      <c r="EY195" s="24"/>
      <c r="EZ195" s="24"/>
      <c r="FA195" s="24"/>
      <c r="FB195" s="24"/>
      <c r="FC195" s="24"/>
      <c r="FD195" s="24"/>
      <c r="FE195" s="24"/>
      <c r="FF195" s="24"/>
      <c r="FG195" s="24"/>
      <c r="FH195" s="24"/>
      <c r="FI195" s="24"/>
      <c r="FJ195" s="24"/>
      <c r="FK195" s="24"/>
      <c r="FL195" s="24"/>
      <c r="FM195" s="24"/>
      <c r="FN195" s="24"/>
      <c r="FO195" s="24"/>
      <c r="FP195" s="24"/>
      <c r="FQ195" s="24"/>
      <c r="FR195" s="24"/>
      <c r="FS195" s="24"/>
      <c r="FT195" s="24"/>
      <c r="FU195" s="24"/>
      <c r="FV195" s="24"/>
      <c r="FW195" s="24"/>
      <c r="FX195" s="24"/>
      <c r="FY195" s="24"/>
      <c r="FZ195" s="24"/>
      <c r="GA195" s="24"/>
      <c r="GB195" s="24"/>
      <c r="GC195" s="24"/>
      <c r="GD195" s="24"/>
      <c r="GE195" s="24"/>
      <c r="GF195" s="24"/>
      <c r="GG195" s="24"/>
      <c r="GH195" s="24"/>
      <c r="GI195" s="24"/>
      <c r="GJ195" s="24"/>
      <c r="GK195" s="24"/>
      <c r="GL195" s="24"/>
      <c r="GM195" s="24"/>
      <c r="GN195" s="24"/>
      <c r="GO195" s="24"/>
      <c r="GP195" s="24"/>
      <c r="GQ195" s="24"/>
      <c r="GR195" s="24"/>
      <c r="GS195" s="24"/>
      <c r="GT195" s="24"/>
      <c r="GU195" s="24"/>
      <c r="GV195" s="24"/>
      <c r="GW195" s="24"/>
      <c r="GX195" s="24"/>
      <c r="GY195" s="24"/>
      <c r="GZ195" s="24"/>
      <c r="HA195" s="24"/>
      <c r="HB195" s="24"/>
      <c r="HC195" s="24"/>
      <c r="HD195" s="24"/>
      <c r="HE195" s="24"/>
      <c r="HF195" s="24"/>
      <c r="HG195" s="24"/>
      <c r="HH195" s="24"/>
      <c r="HI195" s="24"/>
      <c r="HJ195" s="24"/>
      <c r="HK195" s="24"/>
      <c r="HL195" s="24"/>
      <c r="HM195" s="24"/>
      <c r="HN195" s="24"/>
      <c r="HO195" s="24"/>
      <c r="HP195" s="24"/>
      <c r="HQ195" s="24"/>
      <c r="HR195" s="24"/>
      <c r="HS195" s="24"/>
      <c r="HT195" s="24"/>
      <c r="HU195" s="24"/>
      <c r="HV195" s="24"/>
      <c r="HW195" s="24"/>
      <c r="HX195" s="24"/>
      <c r="HY195" s="24"/>
      <c r="HZ195" s="24"/>
      <c r="IA195" s="24"/>
      <c r="IB195" s="24"/>
      <c r="IC195" s="24"/>
      <c r="ID195" s="24"/>
      <c r="IE195" s="24"/>
      <c r="IF195" s="24"/>
      <c r="IG195" s="24"/>
      <c r="IH195" s="24"/>
      <c r="II195" s="24"/>
      <c r="IJ195" s="24"/>
      <c r="IK195" s="24"/>
      <c r="IL195" s="24"/>
      <c r="IM195" s="24"/>
      <c r="IN195" s="24"/>
      <c r="IO195" s="24"/>
      <c r="IP195" s="24"/>
      <c r="IQ195" s="24"/>
      <c r="IR195" s="24"/>
      <c r="IS195" s="24"/>
      <c r="IT195" s="24"/>
      <c r="IU195" s="24"/>
      <c r="IV195" s="24"/>
    </row>
    <row r="196" spans="1:25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  <c r="CU196" s="24"/>
      <c r="CV196" s="24"/>
      <c r="CW196" s="24"/>
      <c r="CX196" s="24"/>
      <c r="CY196" s="24"/>
      <c r="CZ196" s="24"/>
      <c r="DA196" s="24"/>
      <c r="DB196" s="24"/>
      <c r="DC196" s="24"/>
      <c r="DD196" s="24"/>
      <c r="DE196" s="24"/>
      <c r="DF196" s="24"/>
      <c r="DG196" s="24"/>
      <c r="DH196" s="24"/>
      <c r="DI196" s="24"/>
      <c r="DJ196" s="24"/>
      <c r="DK196" s="24"/>
      <c r="DL196" s="24"/>
      <c r="DM196" s="24"/>
      <c r="DN196" s="24"/>
      <c r="DO196" s="24"/>
      <c r="DP196" s="24"/>
      <c r="DQ196" s="24"/>
      <c r="DR196" s="24"/>
      <c r="DS196" s="24"/>
      <c r="DT196" s="24"/>
      <c r="DU196" s="24"/>
      <c r="DV196" s="24"/>
      <c r="DW196" s="24"/>
      <c r="DX196" s="24"/>
      <c r="DY196" s="24"/>
      <c r="DZ196" s="24"/>
      <c r="EA196" s="24"/>
      <c r="EB196" s="24"/>
      <c r="EC196" s="24"/>
      <c r="ED196" s="24"/>
      <c r="EE196" s="24"/>
      <c r="EF196" s="24"/>
      <c r="EG196" s="24"/>
      <c r="EH196" s="24"/>
      <c r="EI196" s="24"/>
      <c r="EJ196" s="24"/>
      <c r="EK196" s="24"/>
      <c r="EL196" s="24"/>
      <c r="EM196" s="24"/>
      <c r="EN196" s="24"/>
      <c r="EO196" s="24"/>
      <c r="EP196" s="24"/>
      <c r="EQ196" s="24"/>
      <c r="ER196" s="24"/>
      <c r="ES196" s="24"/>
      <c r="ET196" s="24"/>
      <c r="EU196" s="24"/>
      <c r="EV196" s="24"/>
      <c r="EW196" s="24"/>
      <c r="EX196" s="24"/>
      <c r="EY196" s="24"/>
      <c r="EZ196" s="24"/>
      <c r="FA196" s="24"/>
      <c r="FB196" s="24"/>
      <c r="FC196" s="24"/>
      <c r="FD196" s="24"/>
      <c r="FE196" s="24"/>
      <c r="FF196" s="24"/>
      <c r="FG196" s="24"/>
      <c r="FH196" s="24"/>
      <c r="FI196" s="24"/>
      <c r="FJ196" s="24"/>
      <c r="FK196" s="24"/>
      <c r="FL196" s="24"/>
      <c r="FM196" s="24"/>
      <c r="FN196" s="24"/>
      <c r="FO196" s="24"/>
      <c r="FP196" s="24"/>
      <c r="FQ196" s="24"/>
      <c r="FR196" s="24"/>
      <c r="FS196" s="24"/>
      <c r="FT196" s="24"/>
      <c r="FU196" s="24"/>
      <c r="FV196" s="24"/>
      <c r="FW196" s="24"/>
      <c r="FX196" s="24"/>
      <c r="FY196" s="24"/>
      <c r="FZ196" s="24"/>
      <c r="GA196" s="24"/>
      <c r="GB196" s="24"/>
      <c r="GC196" s="24"/>
      <c r="GD196" s="24"/>
      <c r="GE196" s="24"/>
      <c r="GF196" s="24"/>
      <c r="GG196" s="24"/>
      <c r="GH196" s="24"/>
      <c r="GI196" s="24"/>
      <c r="GJ196" s="24"/>
      <c r="GK196" s="24"/>
      <c r="GL196" s="24"/>
      <c r="GM196" s="24"/>
      <c r="GN196" s="24"/>
      <c r="GO196" s="24"/>
      <c r="GP196" s="24"/>
      <c r="GQ196" s="24"/>
      <c r="GR196" s="24"/>
      <c r="GS196" s="24"/>
      <c r="GT196" s="24"/>
      <c r="GU196" s="24"/>
      <c r="GV196" s="24"/>
      <c r="GW196" s="24"/>
      <c r="GX196" s="24"/>
      <c r="GY196" s="24"/>
      <c r="GZ196" s="24"/>
      <c r="HA196" s="24"/>
      <c r="HB196" s="24"/>
      <c r="HC196" s="24"/>
      <c r="HD196" s="24"/>
      <c r="HE196" s="24"/>
      <c r="HF196" s="24"/>
      <c r="HG196" s="24"/>
      <c r="HH196" s="24"/>
      <c r="HI196" s="24"/>
      <c r="HJ196" s="24"/>
      <c r="HK196" s="24"/>
      <c r="HL196" s="24"/>
      <c r="HM196" s="24"/>
      <c r="HN196" s="24"/>
      <c r="HO196" s="24"/>
      <c r="HP196" s="24"/>
      <c r="HQ196" s="24"/>
      <c r="HR196" s="24"/>
      <c r="HS196" s="24"/>
      <c r="HT196" s="24"/>
      <c r="HU196" s="24"/>
      <c r="HV196" s="24"/>
      <c r="HW196" s="24"/>
      <c r="HX196" s="24"/>
      <c r="HY196" s="24"/>
      <c r="HZ196" s="24"/>
      <c r="IA196" s="24"/>
      <c r="IB196" s="24"/>
      <c r="IC196" s="24"/>
      <c r="ID196" s="24"/>
      <c r="IE196" s="24"/>
      <c r="IF196" s="24"/>
      <c r="IG196" s="24"/>
      <c r="IH196" s="24"/>
      <c r="II196" s="24"/>
      <c r="IJ196" s="24"/>
      <c r="IK196" s="24"/>
      <c r="IL196" s="24"/>
      <c r="IM196" s="24"/>
      <c r="IN196" s="24"/>
      <c r="IO196" s="24"/>
      <c r="IP196" s="24"/>
      <c r="IQ196" s="24"/>
      <c r="IR196" s="24"/>
      <c r="IS196" s="24"/>
      <c r="IT196" s="24"/>
      <c r="IU196" s="24"/>
      <c r="IV196" s="24"/>
    </row>
    <row r="197" spans="1:256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  <c r="CU197" s="24"/>
      <c r="CV197" s="24"/>
      <c r="CW197" s="24"/>
      <c r="CX197" s="24"/>
      <c r="CY197" s="24"/>
      <c r="CZ197" s="24"/>
      <c r="DA197" s="24"/>
      <c r="DB197" s="24"/>
      <c r="DC197" s="24"/>
      <c r="DD197" s="24"/>
      <c r="DE197" s="24"/>
      <c r="DF197" s="24"/>
      <c r="DG197" s="24"/>
      <c r="DH197" s="24"/>
      <c r="DI197" s="24"/>
      <c r="DJ197" s="24"/>
      <c r="DK197" s="24"/>
      <c r="DL197" s="24"/>
      <c r="DM197" s="24"/>
      <c r="DN197" s="24"/>
      <c r="DO197" s="24"/>
      <c r="DP197" s="24"/>
      <c r="DQ197" s="24"/>
      <c r="DR197" s="24"/>
      <c r="DS197" s="24"/>
      <c r="DT197" s="24"/>
      <c r="DU197" s="24"/>
      <c r="DV197" s="24"/>
      <c r="DW197" s="24"/>
      <c r="DX197" s="24"/>
      <c r="DY197" s="24"/>
      <c r="DZ197" s="24"/>
      <c r="EA197" s="24"/>
      <c r="EB197" s="24"/>
      <c r="EC197" s="24"/>
      <c r="ED197" s="24"/>
      <c r="EE197" s="24"/>
      <c r="EF197" s="24"/>
      <c r="EG197" s="24"/>
      <c r="EH197" s="24"/>
      <c r="EI197" s="24"/>
      <c r="EJ197" s="24"/>
      <c r="EK197" s="24"/>
      <c r="EL197" s="24"/>
      <c r="EM197" s="24"/>
      <c r="EN197" s="24"/>
      <c r="EO197" s="24"/>
      <c r="EP197" s="24"/>
      <c r="EQ197" s="24"/>
      <c r="ER197" s="24"/>
      <c r="ES197" s="24"/>
      <c r="ET197" s="24"/>
      <c r="EU197" s="24"/>
      <c r="EV197" s="24"/>
      <c r="EW197" s="24"/>
      <c r="EX197" s="24"/>
      <c r="EY197" s="24"/>
      <c r="EZ197" s="24"/>
      <c r="FA197" s="24"/>
      <c r="FB197" s="24"/>
      <c r="FC197" s="24"/>
      <c r="FD197" s="24"/>
      <c r="FE197" s="24"/>
      <c r="FF197" s="24"/>
      <c r="FG197" s="24"/>
      <c r="FH197" s="24"/>
      <c r="FI197" s="24"/>
      <c r="FJ197" s="24"/>
      <c r="FK197" s="24"/>
      <c r="FL197" s="24"/>
      <c r="FM197" s="24"/>
      <c r="FN197" s="24"/>
      <c r="FO197" s="24"/>
      <c r="FP197" s="24"/>
      <c r="FQ197" s="24"/>
      <c r="FR197" s="24"/>
      <c r="FS197" s="24"/>
      <c r="FT197" s="24"/>
      <c r="FU197" s="24"/>
      <c r="FV197" s="24"/>
      <c r="FW197" s="24"/>
      <c r="FX197" s="24"/>
      <c r="FY197" s="24"/>
      <c r="FZ197" s="24"/>
      <c r="GA197" s="24"/>
      <c r="GB197" s="24"/>
      <c r="GC197" s="24"/>
      <c r="GD197" s="24"/>
      <c r="GE197" s="24"/>
      <c r="GF197" s="24"/>
      <c r="GG197" s="24"/>
      <c r="GH197" s="24"/>
      <c r="GI197" s="24"/>
      <c r="GJ197" s="24"/>
      <c r="GK197" s="24"/>
      <c r="GL197" s="24"/>
      <c r="GM197" s="24"/>
      <c r="GN197" s="24"/>
      <c r="GO197" s="24"/>
      <c r="GP197" s="24"/>
      <c r="GQ197" s="24"/>
      <c r="GR197" s="24"/>
      <c r="GS197" s="24"/>
      <c r="GT197" s="24"/>
      <c r="GU197" s="24"/>
      <c r="GV197" s="24"/>
      <c r="GW197" s="24"/>
      <c r="GX197" s="24"/>
      <c r="GY197" s="24"/>
      <c r="GZ197" s="24"/>
      <c r="HA197" s="24"/>
      <c r="HB197" s="24"/>
      <c r="HC197" s="24"/>
      <c r="HD197" s="24"/>
      <c r="HE197" s="24"/>
      <c r="HF197" s="24"/>
      <c r="HG197" s="24"/>
      <c r="HH197" s="24"/>
      <c r="HI197" s="24"/>
      <c r="HJ197" s="24"/>
      <c r="HK197" s="24"/>
      <c r="HL197" s="24"/>
      <c r="HM197" s="24"/>
      <c r="HN197" s="24"/>
      <c r="HO197" s="24"/>
      <c r="HP197" s="24"/>
      <c r="HQ197" s="24"/>
      <c r="HR197" s="24"/>
      <c r="HS197" s="24"/>
      <c r="HT197" s="24"/>
      <c r="HU197" s="24"/>
      <c r="HV197" s="24"/>
      <c r="HW197" s="24"/>
      <c r="HX197" s="24"/>
      <c r="HY197" s="24"/>
      <c r="HZ197" s="24"/>
      <c r="IA197" s="24"/>
      <c r="IB197" s="24"/>
      <c r="IC197" s="24"/>
      <c r="ID197" s="24"/>
      <c r="IE197" s="24"/>
      <c r="IF197" s="24"/>
      <c r="IG197" s="24"/>
      <c r="IH197" s="24"/>
      <c r="II197" s="24"/>
      <c r="IJ197" s="24"/>
      <c r="IK197" s="24"/>
      <c r="IL197" s="24"/>
      <c r="IM197" s="24"/>
      <c r="IN197" s="24"/>
      <c r="IO197" s="24"/>
      <c r="IP197" s="24"/>
      <c r="IQ197" s="24"/>
      <c r="IR197" s="24"/>
      <c r="IS197" s="24"/>
      <c r="IT197" s="24"/>
      <c r="IU197" s="24"/>
      <c r="IV197" s="24"/>
    </row>
    <row r="198" spans="1:256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  <c r="CU198" s="24"/>
      <c r="CV198" s="24"/>
      <c r="CW198" s="24"/>
      <c r="CX198" s="24"/>
      <c r="CY198" s="24"/>
      <c r="CZ198" s="24"/>
      <c r="DA198" s="24"/>
      <c r="DB198" s="24"/>
      <c r="DC198" s="24"/>
      <c r="DD198" s="24"/>
      <c r="DE198" s="24"/>
      <c r="DF198" s="24"/>
      <c r="DG198" s="24"/>
      <c r="DH198" s="24"/>
      <c r="DI198" s="24"/>
      <c r="DJ198" s="24"/>
      <c r="DK198" s="24"/>
      <c r="DL198" s="24"/>
      <c r="DM198" s="24"/>
      <c r="DN198" s="24"/>
      <c r="DO198" s="24"/>
      <c r="DP198" s="24"/>
      <c r="DQ198" s="24"/>
      <c r="DR198" s="24"/>
      <c r="DS198" s="24"/>
      <c r="DT198" s="24"/>
      <c r="DU198" s="24"/>
      <c r="DV198" s="24"/>
      <c r="DW198" s="24"/>
      <c r="DX198" s="24"/>
      <c r="DY198" s="24"/>
      <c r="DZ198" s="24"/>
      <c r="EA198" s="24"/>
      <c r="EB198" s="24"/>
      <c r="EC198" s="24"/>
      <c r="ED198" s="24"/>
      <c r="EE198" s="24"/>
      <c r="EF198" s="24"/>
      <c r="EG198" s="24"/>
      <c r="EH198" s="24"/>
      <c r="EI198" s="24"/>
      <c r="EJ198" s="24"/>
      <c r="EK198" s="24"/>
      <c r="EL198" s="24"/>
      <c r="EM198" s="24"/>
      <c r="EN198" s="24"/>
      <c r="EO198" s="24"/>
      <c r="EP198" s="24"/>
      <c r="EQ198" s="24"/>
      <c r="ER198" s="24"/>
      <c r="ES198" s="24"/>
      <c r="ET198" s="24"/>
      <c r="EU198" s="24"/>
      <c r="EV198" s="24"/>
      <c r="EW198" s="24"/>
      <c r="EX198" s="24"/>
      <c r="EY198" s="24"/>
      <c r="EZ198" s="24"/>
      <c r="FA198" s="24"/>
      <c r="FB198" s="24"/>
      <c r="FC198" s="24"/>
      <c r="FD198" s="24"/>
      <c r="FE198" s="24"/>
      <c r="FF198" s="24"/>
      <c r="FG198" s="24"/>
      <c r="FH198" s="24"/>
      <c r="FI198" s="24"/>
      <c r="FJ198" s="24"/>
      <c r="FK198" s="24"/>
      <c r="FL198" s="24"/>
      <c r="FM198" s="24"/>
      <c r="FN198" s="24"/>
      <c r="FO198" s="24"/>
      <c r="FP198" s="24"/>
      <c r="FQ198" s="24"/>
      <c r="FR198" s="24"/>
      <c r="FS198" s="24"/>
      <c r="FT198" s="24"/>
      <c r="FU198" s="24"/>
      <c r="FV198" s="24"/>
      <c r="FW198" s="24"/>
      <c r="FX198" s="24"/>
      <c r="FY198" s="24"/>
      <c r="FZ198" s="24"/>
      <c r="GA198" s="24"/>
      <c r="GB198" s="24"/>
      <c r="GC198" s="24"/>
      <c r="GD198" s="24"/>
      <c r="GE198" s="24"/>
      <c r="GF198" s="24"/>
      <c r="GG198" s="24"/>
      <c r="GH198" s="24"/>
      <c r="GI198" s="24"/>
      <c r="GJ198" s="24"/>
      <c r="GK198" s="24"/>
      <c r="GL198" s="24"/>
      <c r="GM198" s="24"/>
      <c r="GN198" s="24"/>
      <c r="GO198" s="24"/>
      <c r="GP198" s="24"/>
      <c r="GQ198" s="24"/>
      <c r="GR198" s="24"/>
      <c r="GS198" s="24"/>
      <c r="GT198" s="24"/>
      <c r="GU198" s="24"/>
      <c r="GV198" s="24"/>
      <c r="GW198" s="24"/>
      <c r="GX198" s="24"/>
      <c r="GY198" s="24"/>
      <c r="GZ198" s="24"/>
      <c r="HA198" s="24"/>
      <c r="HB198" s="24"/>
      <c r="HC198" s="24"/>
      <c r="HD198" s="24"/>
      <c r="HE198" s="24"/>
      <c r="HF198" s="24"/>
      <c r="HG198" s="24"/>
      <c r="HH198" s="24"/>
      <c r="HI198" s="24"/>
      <c r="HJ198" s="24"/>
      <c r="HK198" s="24"/>
      <c r="HL198" s="24"/>
      <c r="HM198" s="24"/>
      <c r="HN198" s="24"/>
      <c r="HO198" s="24"/>
      <c r="HP198" s="24"/>
      <c r="HQ198" s="24"/>
      <c r="HR198" s="24"/>
      <c r="HS198" s="24"/>
      <c r="HT198" s="24"/>
      <c r="HU198" s="24"/>
      <c r="HV198" s="24"/>
      <c r="HW198" s="24"/>
      <c r="HX198" s="24"/>
      <c r="HY198" s="24"/>
      <c r="HZ198" s="24"/>
      <c r="IA198" s="24"/>
      <c r="IB198" s="24"/>
      <c r="IC198" s="24"/>
      <c r="ID198" s="24"/>
      <c r="IE198" s="24"/>
      <c r="IF198" s="24"/>
      <c r="IG198" s="24"/>
      <c r="IH198" s="24"/>
      <c r="II198" s="24"/>
      <c r="IJ198" s="24"/>
      <c r="IK198" s="24"/>
      <c r="IL198" s="24"/>
      <c r="IM198" s="24"/>
      <c r="IN198" s="24"/>
      <c r="IO198" s="24"/>
      <c r="IP198" s="24"/>
      <c r="IQ198" s="24"/>
      <c r="IR198" s="24"/>
      <c r="IS198" s="24"/>
      <c r="IT198" s="24"/>
      <c r="IU198" s="24"/>
      <c r="IV198" s="24"/>
    </row>
    <row r="199" spans="1:256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 s="24"/>
      <c r="GV199" s="24"/>
      <c r="GW199" s="24"/>
      <c r="GX199" s="24"/>
      <c r="GY199" s="24"/>
      <c r="GZ199" s="24"/>
      <c r="HA199" s="24"/>
      <c r="HB199" s="24"/>
      <c r="HC199" s="24"/>
      <c r="HD199" s="24"/>
      <c r="HE199" s="24"/>
      <c r="HF199" s="24"/>
      <c r="HG199" s="24"/>
      <c r="HH199" s="24"/>
      <c r="HI199" s="24"/>
      <c r="HJ199" s="24"/>
      <c r="HK199" s="24"/>
      <c r="HL199" s="24"/>
      <c r="HM199" s="24"/>
      <c r="HN199" s="24"/>
      <c r="HO199" s="24"/>
      <c r="HP199" s="24"/>
      <c r="HQ199" s="24"/>
      <c r="HR199" s="24"/>
      <c r="HS199" s="24"/>
      <c r="HT199" s="24"/>
      <c r="HU199" s="24"/>
      <c r="HV199" s="24"/>
      <c r="HW199" s="24"/>
      <c r="HX199" s="24"/>
      <c r="HY199" s="24"/>
      <c r="HZ199" s="24"/>
      <c r="IA199" s="24"/>
      <c r="IB199" s="24"/>
      <c r="IC199" s="24"/>
      <c r="ID199" s="24"/>
      <c r="IE199" s="24"/>
      <c r="IF199" s="24"/>
      <c r="IG199" s="24"/>
      <c r="IH199" s="24"/>
      <c r="II199" s="24"/>
      <c r="IJ199" s="24"/>
      <c r="IK199" s="24"/>
      <c r="IL199" s="24"/>
      <c r="IM199" s="24"/>
      <c r="IN199" s="24"/>
      <c r="IO199" s="24"/>
      <c r="IP199" s="24"/>
      <c r="IQ199" s="24"/>
      <c r="IR199" s="24"/>
      <c r="IS199" s="24"/>
      <c r="IT199" s="24"/>
      <c r="IU199" s="24"/>
      <c r="IV199" s="24"/>
    </row>
    <row r="200" spans="1:256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  <c r="CU200" s="24"/>
      <c r="CV200" s="24"/>
      <c r="CW200" s="24"/>
      <c r="CX200" s="24"/>
      <c r="CY200" s="24"/>
      <c r="CZ200" s="24"/>
      <c r="DA200" s="24"/>
      <c r="DB200" s="24"/>
      <c r="DC200" s="24"/>
      <c r="DD200" s="24"/>
      <c r="DE200" s="24"/>
      <c r="DF200" s="24"/>
      <c r="DG200" s="24"/>
      <c r="DH200" s="24"/>
      <c r="DI200" s="24"/>
      <c r="DJ200" s="24"/>
      <c r="DK200" s="24"/>
      <c r="DL200" s="24"/>
      <c r="DM200" s="24"/>
      <c r="DN200" s="24"/>
      <c r="DO200" s="24"/>
      <c r="DP200" s="24"/>
      <c r="DQ200" s="24"/>
      <c r="DR200" s="24"/>
      <c r="DS200" s="24"/>
      <c r="DT200" s="24"/>
      <c r="DU200" s="24"/>
      <c r="DV200" s="24"/>
      <c r="DW200" s="24"/>
      <c r="DX200" s="24"/>
      <c r="DY200" s="24"/>
      <c r="DZ200" s="24"/>
      <c r="EA200" s="24"/>
      <c r="EB200" s="24"/>
      <c r="EC200" s="24"/>
      <c r="ED200" s="24"/>
      <c r="EE200" s="24"/>
      <c r="EF200" s="24"/>
      <c r="EG200" s="24"/>
      <c r="EH200" s="24"/>
      <c r="EI200" s="24"/>
      <c r="EJ200" s="24"/>
      <c r="EK200" s="24"/>
      <c r="EL200" s="24"/>
      <c r="EM200" s="24"/>
      <c r="EN200" s="24"/>
      <c r="EO200" s="24"/>
      <c r="EP200" s="24"/>
      <c r="EQ200" s="24"/>
      <c r="ER200" s="24"/>
      <c r="ES200" s="24"/>
      <c r="ET200" s="24"/>
      <c r="EU200" s="24"/>
      <c r="EV200" s="24"/>
      <c r="EW200" s="24"/>
      <c r="EX200" s="24"/>
      <c r="EY200" s="24"/>
      <c r="EZ200" s="24"/>
      <c r="FA200" s="24"/>
      <c r="FB200" s="24"/>
      <c r="FC200" s="24"/>
      <c r="FD200" s="24"/>
      <c r="FE200" s="24"/>
      <c r="FF200" s="24"/>
      <c r="FG200" s="24"/>
      <c r="FH200" s="24"/>
      <c r="FI200" s="24"/>
      <c r="FJ200" s="24"/>
      <c r="FK200" s="24"/>
      <c r="FL200" s="24"/>
      <c r="FM200" s="24"/>
      <c r="FN200" s="24"/>
      <c r="FO200" s="24"/>
      <c r="FP200" s="24"/>
      <c r="FQ200" s="24"/>
      <c r="FR200" s="24"/>
      <c r="FS200" s="24"/>
      <c r="FT200" s="24"/>
      <c r="FU200" s="24"/>
      <c r="FV200" s="24"/>
      <c r="FW200" s="24"/>
      <c r="FX200" s="24"/>
      <c r="FY200" s="24"/>
      <c r="FZ200" s="24"/>
      <c r="GA200" s="24"/>
      <c r="GB200" s="24"/>
      <c r="GC200" s="24"/>
      <c r="GD200" s="24"/>
      <c r="GE200" s="24"/>
      <c r="GF200" s="24"/>
      <c r="GG200" s="24"/>
      <c r="GH200" s="24"/>
      <c r="GI200" s="24"/>
      <c r="GJ200" s="24"/>
      <c r="GK200" s="24"/>
      <c r="GL200" s="24"/>
      <c r="GM200" s="24"/>
      <c r="GN200" s="24"/>
      <c r="GO200" s="24"/>
      <c r="GP200" s="24"/>
      <c r="GQ200" s="24"/>
      <c r="GR200" s="24"/>
      <c r="GS200" s="24"/>
      <c r="GT200" s="24"/>
      <c r="GU200" s="24"/>
      <c r="GV200" s="24"/>
      <c r="GW200" s="24"/>
      <c r="GX200" s="24"/>
      <c r="GY200" s="24"/>
      <c r="GZ200" s="24"/>
      <c r="HA200" s="24"/>
      <c r="HB200" s="24"/>
      <c r="HC200" s="24"/>
      <c r="HD200" s="24"/>
      <c r="HE200" s="24"/>
      <c r="HF200" s="24"/>
      <c r="HG200" s="24"/>
      <c r="HH200" s="24"/>
      <c r="HI200" s="24"/>
      <c r="HJ200" s="24"/>
      <c r="HK200" s="24"/>
      <c r="HL200" s="24"/>
      <c r="HM200" s="24"/>
      <c r="HN200" s="24"/>
      <c r="HO200" s="24"/>
      <c r="HP200" s="24"/>
      <c r="HQ200" s="24"/>
      <c r="HR200" s="24"/>
      <c r="HS200" s="24"/>
      <c r="HT200" s="24"/>
      <c r="HU200" s="24"/>
      <c r="HV200" s="24"/>
      <c r="HW200" s="24"/>
      <c r="HX200" s="24"/>
      <c r="HY200" s="24"/>
      <c r="HZ200" s="24"/>
      <c r="IA200" s="24"/>
      <c r="IB200" s="24"/>
      <c r="IC200" s="24"/>
      <c r="ID200" s="24"/>
      <c r="IE200" s="24"/>
      <c r="IF200" s="24"/>
      <c r="IG200" s="24"/>
      <c r="IH200" s="24"/>
      <c r="II200" s="24"/>
      <c r="IJ200" s="24"/>
      <c r="IK200" s="24"/>
      <c r="IL200" s="24"/>
      <c r="IM200" s="24"/>
      <c r="IN200" s="24"/>
      <c r="IO200" s="24"/>
      <c r="IP200" s="24"/>
      <c r="IQ200" s="24"/>
      <c r="IR200" s="24"/>
      <c r="IS200" s="24"/>
      <c r="IT200" s="24"/>
      <c r="IU200" s="24"/>
      <c r="IV200" s="24"/>
    </row>
    <row r="201" spans="1:256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  <c r="CU201" s="24"/>
      <c r="CV201" s="24"/>
      <c r="CW201" s="24"/>
      <c r="CX201" s="24"/>
      <c r="CY201" s="24"/>
      <c r="CZ201" s="24"/>
      <c r="DA201" s="24"/>
      <c r="DB201" s="24"/>
      <c r="DC201" s="24"/>
      <c r="DD201" s="24"/>
      <c r="DE201" s="24"/>
      <c r="DF201" s="24"/>
      <c r="DG201" s="24"/>
      <c r="DH201" s="24"/>
      <c r="DI201" s="24"/>
      <c r="DJ201" s="24"/>
      <c r="DK201" s="24"/>
      <c r="DL201" s="24"/>
      <c r="DM201" s="24"/>
      <c r="DN201" s="24"/>
      <c r="DO201" s="24"/>
      <c r="DP201" s="24"/>
      <c r="DQ201" s="24"/>
      <c r="DR201" s="24"/>
      <c r="DS201" s="24"/>
      <c r="DT201" s="24"/>
      <c r="DU201" s="24"/>
      <c r="DV201" s="24"/>
      <c r="DW201" s="24"/>
      <c r="DX201" s="24"/>
      <c r="DY201" s="24"/>
      <c r="DZ201" s="24"/>
      <c r="EA201" s="24"/>
      <c r="EB201" s="24"/>
      <c r="EC201" s="24"/>
      <c r="ED201" s="24"/>
      <c r="EE201" s="24"/>
      <c r="EF201" s="24"/>
      <c r="EG201" s="24"/>
      <c r="EH201" s="24"/>
      <c r="EI201" s="24"/>
      <c r="EJ201" s="24"/>
      <c r="EK201" s="24"/>
      <c r="EL201" s="24"/>
      <c r="EM201" s="24"/>
      <c r="EN201" s="24"/>
      <c r="EO201" s="24"/>
      <c r="EP201" s="24"/>
      <c r="EQ201" s="24"/>
      <c r="ER201" s="24"/>
      <c r="ES201" s="24"/>
      <c r="ET201" s="24"/>
      <c r="EU201" s="24"/>
      <c r="EV201" s="24"/>
      <c r="EW201" s="24"/>
      <c r="EX201" s="24"/>
      <c r="EY201" s="24"/>
      <c r="EZ201" s="24"/>
      <c r="FA201" s="24"/>
      <c r="FB201" s="24"/>
      <c r="FC201" s="24"/>
      <c r="FD201" s="24"/>
      <c r="FE201" s="24"/>
      <c r="FF201" s="24"/>
      <c r="FG201" s="24"/>
      <c r="FH201" s="24"/>
      <c r="FI201" s="24"/>
      <c r="FJ201" s="24"/>
      <c r="FK201" s="24"/>
      <c r="FL201" s="24"/>
      <c r="FM201" s="24"/>
      <c r="FN201" s="24"/>
      <c r="FO201" s="24"/>
      <c r="FP201" s="24"/>
      <c r="FQ201" s="24"/>
      <c r="FR201" s="24"/>
      <c r="FS201" s="24"/>
      <c r="FT201" s="24"/>
      <c r="FU201" s="24"/>
      <c r="FV201" s="24"/>
      <c r="FW201" s="24"/>
      <c r="FX201" s="24"/>
      <c r="FY201" s="24"/>
      <c r="FZ201" s="24"/>
      <c r="GA201" s="24"/>
      <c r="GB201" s="24"/>
      <c r="GC201" s="24"/>
      <c r="GD201" s="24"/>
      <c r="GE201" s="24"/>
      <c r="GF201" s="24"/>
      <c r="GG201" s="24"/>
      <c r="GH201" s="24"/>
      <c r="GI201" s="24"/>
      <c r="GJ201" s="24"/>
      <c r="GK201" s="24"/>
      <c r="GL201" s="24"/>
      <c r="GM201" s="24"/>
      <c r="GN201" s="24"/>
      <c r="GO201" s="24"/>
      <c r="GP201" s="24"/>
      <c r="GQ201" s="24"/>
      <c r="GR201" s="24"/>
      <c r="GS201" s="24"/>
      <c r="GT201" s="24"/>
      <c r="GU201" s="24"/>
      <c r="GV201" s="24"/>
      <c r="GW201" s="24"/>
      <c r="GX201" s="24"/>
      <c r="GY201" s="24"/>
      <c r="GZ201" s="24"/>
      <c r="HA201" s="24"/>
      <c r="HB201" s="24"/>
      <c r="HC201" s="24"/>
      <c r="HD201" s="24"/>
      <c r="HE201" s="24"/>
      <c r="HF201" s="24"/>
      <c r="HG201" s="24"/>
      <c r="HH201" s="24"/>
      <c r="HI201" s="24"/>
      <c r="HJ201" s="24"/>
      <c r="HK201" s="24"/>
      <c r="HL201" s="24"/>
      <c r="HM201" s="24"/>
      <c r="HN201" s="24"/>
      <c r="HO201" s="24"/>
      <c r="HP201" s="24"/>
      <c r="HQ201" s="24"/>
      <c r="HR201" s="24"/>
      <c r="HS201" s="24"/>
      <c r="HT201" s="24"/>
      <c r="HU201" s="24"/>
      <c r="HV201" s="24"/>
      <c r="HW201" s="24"/>
      <c r="HX201" s="24"/>
      <c r="HY201" s="24"/>
      <c r="HZ201" s="24"/>
      <c r="IA201" s="24"/>
      <c r="IB201" s="24"/>
      <c r="IC201" s="24"/>
      <c r="ID201" s="24"/>
      <c r="IE201" s="24"/>
      <c r="IF201" s="24"/>
      <c r="IG201" s="24"/>
      <c r="IH201" s="24"/>
      <c r="II201" s="24"/>
      <c r="IJ201" s="24"/>
      <c r="IK201" s="24"/>
      <c r="IL201" s="24"/>
      <c r="IM201" s="24"/>
      <c r="IN201" s="24"/>
      <c r="IO201" s="24"/>
      <c r="IP201" s="24"/>
      <c r="IQ201" s="24"/>
      <c r="IR201" s="24"/>
      <c r="IS201" s="24"/>
      <c r="IT201" s="24"/>
      <c r="IU201" s="24"/>
      <c r="IV201" s="24"/>
    </row>
    <row r="202" spans="1:256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  <c r="EO202" s="24"/>
      <c r="EP202" s="24"/>
      <c r="EQ202" s="24"/>
      <c r="ER202" s="24"/>
      <c r="ES202" s="24"/>
      <c r="ET202" s="24"/>
      <c r="EU202" s="24"/>
      <c r="EV202" s="24"/>
      <c r="EW202" s="24"/>
      <c r="EX202" s="24"/>
      <c r="EY202" s="24"/>
      <c r="EZ202" s="24"/>
      <c r="FA202" s="24"/>
      <c r="FB202" s="24"/>
      <c r="FC202" s="24"/>
      <c r="FD202" s="24"/>
      <c r="FE202" s="24"/>
      <c r="FF202" s="24"/>
      <c r="FG202" s="24"/>
      <c r="FH202" s="24"/>
      <c r="FI202" s="24"/>
      <c r="FJ202" s="24"/>
      <c r="FK202" s="24"/>
      <c r="FL202" s="24"/>
      <c r="FM202" s="24"/>
      <c r="FN202" s="24"/>
      <c r="FO202" s="24"/>
      <c r="FP202" s="24"/>
      <c r="FQ202" s="24"/>
      <c r="FR202" s="24"/>
      <c r="FS202" s="24"/>
      <c r="FT202" s="24"/>
      <c r="FU202" s="24"/>
      <c r="FV202" s="24"/>
      <c r="FW202" s="24"/>
      <c r="FX202" s="24"/>
      <c r="FY202" s="24"/>
      <c r="FZ202" s="24"/>
      <c r="GA202" s="24"/>
      <c r="GB202" s="24"/>
      <c r="GC202" s="24"/>
      <c r="GD202" s="24"/>
      <c r="GE202" s="24"/>
      <c r="GF202" s="24"/>
      <c r="GG202" s="24"/>
      <c r="GH202" s="24"/>
      <c r="GI202" s="24"/>
      <c r="GJ202" s="24"/>
      <c r="GK202" s="24"/>
      <c r="GL202" s="24"/>
      <c r="GM202" s="24"/>
      <c r="GN202" s="24"/>
      <c r="GO202" s="24"/>
      <c r="GP202" s="24"/>
      <c r="GQ202" s="24"/>
      <c r="GR202" s="24"/>
      <c r="GS202" s="24"/>
      <c r="GT202" s="24"/>
      <c r="GU202" s="24"/>
      <c r="GV202" s="24"/>
      <c r="GW202" s="24"/>
      <c r="GX202" s="24"/>
      <c r="GY202" s="24"/>
      <c r="GZ202" s="24"/>
      <c r="HA202" s="24"/>
      <c r="HB202" s="24"/>
      <c r="HC202" s="24"/>
      <c r="HD202" s="24"/>
      <c r="HE202" s="24"/>
      <c r="HF202" s="24"/>
      <c r="HG202" s="24"/>
      <c r="HH202" s="24"/>
      <c r="HI202" s="24"/>
      <c r="HJ202" s="24"/>
      <c r="HK202" s="24"/>
      <c r="HL202" s="24"/>
      <c r="HM202" s="24"/>
      <c r="HN202" s="24"/>
      <c r="HO202" s="24"/>
      <c r="HP202" s="24"/>
      <c r="HQ202" s="24"/>
      <c r="HR202" s="24"/>
      <c r="HS202" s="24"/>
      <c r="HT202" s="24"/>
      <c r="HU202" s="24"/>
      <c r="HV202" s="24"/>
      <c r="HW202" s="24"/>
      <c r="HX202" s="24"/>
      <c r="HY202" s="24"/>
      <c r="HZ202" s="24"/>
      <c r="IA202" s="24"/>
      <c r="IB202" s="24"/>
      <c r="IC202" s="24"/>
      <c r="ID202" s="24"/>
      <c r="IE202" s="24"/>
      <c r="IF202" s="24"/>
      <c r="IG202" s="24"/>
      <c r="IH202" s="24"/>
      <c r="II202" s="24"/>
      <c r="IJ202" s="24"/>
      <c r="IK202" s="24"/>
      <c r="IL202" s="24"/>
      <c r="IM202" s="24"/>
      <c r="IN202" s="24"/>
      <c r="IO202" s="24"/>
      <c r="IP202" s="24"/>
      <c r="IQ202" s="24"/>
      <c r="IR202" s="24"/>
      <c r="IS202" s="24"/>
      <c r="IT202" s="24"/>
      <c r="IU202" s="24"/>
      <c r="IV202" s="24"/>
    </row>
    <row r="203" spans="1:256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  <c r="CU203" s="24"/>
      <c r="CV203" s="24"/>
      <c r="CW203" s="24"/>
      <c r="CX203" s="24"/>
      <c r="CY203" s="24"/>
      <c r="CZ203" s="24"/>
      <c r="DA203" s="24"/>
      <c r="DB203" s="24"/>
      <c r="DC203" s="24"/>
      <c r="DD203" s="24"/>
      <c r="DE203" s="24"/>
      <c r="DF203" s="24"/>
      <c r="DG203" s="24"/>
      <c r="DH203" s="24"/>
      <c r="DI203" s="24"/>
      <c r="DJ203" s="24"/>
      <c r="DK203" s="24"/>
      <c r="DL203" s="24"/>
      <c r="DM203" s="24"/>
      <c r="DN203" s="24"/>
      <c r="DO203" s="24"/>
      <c r="DP203" s="24"/>
      <c r="DQ203" s="24"/>
      <c r="DR203" s="24"/>
      <c r="DS203" s="24"/>
      <c r="DT203" s="24"/>
      <c r="DU203" s="24"/>
      <c r="DV203" s="24"/>
      <c r="DW203" s="24"/>
      <c r="DX203" s="24"/>
      <c r="DY203" s="24"/>
      <c r="DZ203" s="24"/>
      <c r="EA203" s="24"/>
      <c r="EB203" s="24"/>
      <c r="EC203" s="24"/>
      <c r="ED203" s="24"/>
      <c r="EE203" s="24"/>
      <c r="EF203" s="24"/>
      <c r="EG203" s="24"/>
      <c r="EH203" s="24"/>
      <c r="EI203" s="24"/>
      <c r="EJ203" s="24"/>
      <c r="EK203" s="24"/>
      <c r="EL203" s="24"/>
      <c r="EM203" s="24"/>
      <c r="EN203" s="24"/>
      <c r="EO203" s="24"/>
      <c r="EP203" s="24"/>
      <c r="EQ203" s="24"/>
      <c r="ER203" s="24"/>
      <c r="ES203" s="24"/>
      <c r="ET203" s="24"/>
      <c r="EU203" s="24"/>
      <c r="EV203" s="24"/>
      <c r="EW203" s="24"/>
      <c r="EX203" s="24"/>
      <c r="EY203" s="24"/>
      <c r="EZ203" s="24"/>
      <c r="FA203" s="24"/>
      <c r="FB203" s="24"/>
      <c r="FC203" s="24"/>
      <c r="FD203" s="24"/>
      <c r="FE203" s="24"/>
      <c r="FF203" s="24"/>
      <c r="FG203" s="24"/>
      <c r="FH203" s="24"/>
      <c r="FI203" s="24"/>
      <c r="FJ203" s="24"/>
      <c r="FK203" s="24"/>
      <c r="FL203" s="24"/>
      <c r="FM203" s="24"/>
      <c r="FN203" s="24"/>
      <c r="FO203" s="24"/>
      <c r="FP203" s="24"/>
      <c r="FQ203" s="24"/>
      <c r="FR203" s="24"/>
      <c r="FS203" s="24"/>
      <c r="FT203" s="24"/>
      <c r="FU203" s="24"/>
      <c r="FV203" s="24"/>
      <c r="FW203" s="24"/>
      <c r="FX203" s="24"/>
      <c r="FY203" s="24"/>
      <c r="FZ203" s="24"/>
      <c r="GA203" s="24"/>
      <c r="GB203" s="24"/>
      <c r="GC203" s="24"/>
      <c r="GD203" s="24"/>
      <c r="GE203" s="24"/>
      <c r="GF203" s="24"/>
      <c r="GG203" s="24"/>
      <c r="GH203" s="24"/>
      <c r="GI203" s="24"/>
      <c r="GJ203" s="24"/>
      <c r="GK203" s="24"/>
      <c r="GL203" s="24"/>
      <c r="GM203" s="24"/>
      <c r="GN203" s="24"/>
      <c r="GO203" s="24"/>
      <c r="GP203" s="24"/>
      <c r="GQ203" s="24"/>
      <c r="GR203" s="24"/>
      <c r="GS203" s="24"/>
      <c r="GT203" s="24"/>
      <c r="GU203" s="24"/>
      <c r="GV203" s="24"/>
      <c r="GW203" s="24"/>
      <c r="GX203" s="24"/>
      <c r="GY203" s="24"/>
      <c r="GZ203" s="24"/>
      <c r="HA203" s="24"/>
      <c r="HB203" s="24"/>
      <c r="HC203" s="24"/>
      <c r="HD203" s="24"/>
      <c r="HE203" s="24"/>
      <c r="HF203" s="24"/>
      <c r="HG203" s="24"/>
      <c r="HH203" s="24"/>
      <c r="HI203" s="24"/>
      <c r="HJ203" s="24"/>
      <c r="HK203" s="24"/>
      <c r="HL203" s="24"/>
      <c r="HM203" s="24"/>
      <c r="HN203" s="24"/>
      <c r="HO203" s="24"/>
      <c r="HP203" s="24"/>
      <c r="HQ203" s="24"/>
      <c r="HR203" s="24"/>
      <c r="HS203" s="24"/>
      <c r="HT203" s="24"/>
      <c r="HU203" s="24"/>
      <c r="HV203" s="24"/>
      <c r="HW203" s="24"/>
      <c r="HX203" s="24"/>
      <c r="HY203" s="24"/>
      <c r="HZ203" s="24"/>
      <c r="IA203" s="24"/>
      <c r="IB203" s="24"/>
      <c r="IC203" s="24"/>
      <c r="ID203" s="24"/>
      <c r="IE203" s="24"/>
      <c r="IF203" s="24"/>
      <c r="IG203" s="24"/>
      <c r="IH203" s="24"/>
      <c r="II203" s="24"/>
      <c r="IJ203" s="24"/>
      <c r="IK203" s="24"/>
      <c r="IL203" s="24"/>
      <c r="IM203" s="24"/>
      <c r="IN203" s="24"/>
      <c r="IO203" s="24"/>
      <c r="IP203" s="24"/>
      <c r="IQ203" s="24"/>
      <c r="IR203" s="24"/>
      <c r="IS203" s="24"/>
      <c r="IT203" s="24"/>
      <c r="IU203" s="24"/>
      <c r="IV203" s="24"/>
    </row>
    <row r="204" spans="1:256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  <c r="CU204" s="24"/>
      <c r="CV204" s="24"/>
      <c r="CW204" s="24"/>
      <c r="CX204" s="24"/>
      <c r="CY204" s="24"/>
      <c r="CZ204" s="24"/>
      <c r="DA204" s="24"/>
      <c r="DB204" s="24"/>
      <c r="DC204" s="24"/>
      <c r="DD204" s="24"/>
      <c r="DE204" s="24"/>
      <c r="DF204" s="24"/>
      <c r="DG204" s="24"/>
      <c r="DH204" s="24"/>
      <c r="DI204" s="24"/>
      <c r="DJ204" s="24"/>
      <c r="DK204" s="24"/>
      <c r="DL204" s="24"/>
      <c r="DM204" s="24"/>
      <c r="DN204" s="24"/>
      <c r="DO204" s="24"/>
      <c r="DP204" s="24"/>
      <c r="DQ204" s="24"/>
      <c r="DR204" s="24"/>
      <c r="DS204" s="24"/>
      <c r="DT204" s="24"/>
      <c r="DU204" s="24"/>
      <c r="DV204" s="24"/>
      <c r="DW204" s="24"/>
      <c r="DX204" s="24"/>
      <c r="DY204" s="24"/>
      <c r="DZ204" s="24"/>
      <c r="EA204" s="24"/>
      <c r="EB204" s="24"/>
      <c r="EC204" s="24"/>
      <c r="ED204" s="24"/>
      <c r="EE204" s="24"/>
      <c r="EF204" s="24"/>
      <c r="EG204" s="24"/>
      <c r="EH204" s="24"/>
      <c r="EI204" s="24"/>
      <c r="EJ204" s="24"/>
      <c r="EK204" s="24"/>
      <c r="EL204" s="24"/>
      <c r="EM204" s="24"/>
      <c r="EN204" s="24"/>
      <c r="EO204" s="24"/>
      <c r="EP204" s="24"/>
      <c r="EQ204" s="24"/>
      <c r="ER204" s="24"/>
      <c r="ES204" s="24"/>
      <c r="ET204" s="24"/>
      <c r="EU204" s="24"/>
      <c r="EV204" s="24"/>
      <c r="EW204" s="24"/>
      <c r="EX204" s="24"/>
      <c r="EY204" s="24"/>
      <c r="EZ204" s="24"/>
      <c r="FA204" s="24"/>
      <c r="FB204" s="24"/>
      <c r="FC204" s="24"/>
      <c r="FD204" s="24"/>
      <c r="FE204" s="24"/>
      <c r="FF204" s="24"/>
      <c r="FG204" s="24"/>
      <c r="FH204" s="24"/>
      <c r="FI204" s="24"/>
      <c r="FJ204" s="24"/>
      <c r="FK204" s="24"/>
      <c r="FL204" s="24"/>
      <c r="FM204" s="24"/>
      <c r="FN204" s="24"/>
      <c r="FO204" s="24"/>
      <c r="FP204" s="24"/>
      <c r="FQ204" s="24"/>
      <c r="FR204" s="24"/>
      <c r="FS204" s="24"/>
      <c r="FT204" s="24"/>
      <c r="FU204" s="24"/>
      <c r="FV204" s="24"/>
      <c r="FW204" s="24"/>
      <c r="FX204" s="24"/>
      <c r="FY204" s="24"/>
      <c r="FZ204" s="24"/>
      <c r="GA204" s="24"/>
      <c r="GB204" s="24"/>
      <c r="GC204" s="24"/>
      <c r="GD204" s="24"/>
      <c r="GE204" s="24"/>
      <c r="GF204" s="24"/>
      <c r="GG204" s="24"/>
      <c r="GH204" s="24"/>
      <c r="GI204" s="24"/>
      <c r="GJ204" s="24"/>
      <c r="GK204" s="24"/>
      <c r="GL204" s="24"/>
      <c r="GM204" s="24"/>
      <c r="GN204" s="24"/>
      <c r="GO204" s="24"/>
      <c r="GP204" s="24"/>
      <c r="GQ204" s="24"/>
      <c r="GR204" s="24"/>
      <c r="GS204" s="24"/>
      <c r="GT204" s="24"/>
      <c r="GU204" s="24"/>
      <c r="GV204" s="24"/>
      <c r="GW204" s="24"/>
      <c r="GX204" s="24"/>
      <c r="GY204" s="24"/>
      <c r="GZ204" s="24"/>
      <c r="HA204" s="24"/>
      <c r="HB204" s="24"/>
      <c r="HC204" s="24"/>
      <c r="HD204" s="24"/>
      <c r="HE204" s="24"/>
      <c r="HF204" s="24"/>
      <c r="HG204" s="24"/>
      <c r="HH204" s="24"/>
      <c r="HI204" s="24"/>
      <c r="HJ204" s="24"/>
      <c r="HK204" s="24"/>
      <c r="HL204" s="24"/>
      <c r="HM204" s="24"/>
      <c r="HN204" s="24"/>
      <c r="HO204" s="24"/>
      <c r="HP204" s="24"/>
      <c r="HQ204" s="24"/>
      <c r="HR204" s="24"/>
      <c r="HS204" s="24"/>
      <c r="HT204" s="24"/>
      <c r="HU204" s="24"/>
      <c r="HV204" s="24"/>
      <c r="HW204" s="24"/>
      <c r="HX204" s="24"/>
      <c r="HY204" s="24"/>
      <c r="HZ204" s="24"/>
      <c r="IA204" s="24"/>
      <c r="IB204" s="24"/>
      <c r="IC204" s="24"/>
      <c r="ID204" s="24"/>
      <c r="IE204" s="24"/>
      <c r="IF204" s="24"/>
      <c r="IG204" s="24"/>
      <c r="IH204" s="24"/>
      <c r="II204" s="24"/>
      <c r="IJ204" s="24"/>
      <c r="IK204" s="24"/>
      <c r="IL204" s="24"/>
      <c r="IM204" s="24"/>
      <c r="IN204" s="24"/>
      <c r="IO204" s="24"/>
      <c r="IP204" s="24"/>
      <c r="IQ204" s="24"/>
      <c r="IR204" s="24"/>
      <c r="IS204" s="24"/>
      <c r="IT204" s="24"/>
      <c r="IU204" s="24"/>
      <c r="IV204" s="24"/>
    </row>
    <row r="205" spans="1:256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  <c r="CU205" s="24"/>
      <c r="CV205" s="24"/>
      <c r="CW205" s="24"/>
      <c r="CX205" s="24"/>
      <c r="CY205" s="24"/>
      <c r="CZ205" s="24"/>
      <c r="DA205" s="24"/>
      <c r="DB205" s="24"/>
      <c r="DC205" s="24"/>
      <c r="DD205" s="24"/>
      <c r="DE205" s="24"/>
      <c r="DF205" s="24"/>
      <c r="DG205" s="24"/>
      <c r="DH205" s="24"/>
      <c r="DI205" s="24"/>
      <c r="DJ205" s="24"/>
      <c r="DK205" s="24"/>
      <c r="DL205" s="24"/>
      <c r="DM205" s="24"/>
      <c r="DN205" s="24"/>
      <c r="DO205" s="24"/>
      <c r="DP205" s="24"/>
      <c r="DQ205" s="24"/>
      <c r="DR205" s="24"/>
      <c r="DS205" s="24"/>
      <c r="DT205" s="24"/>
      <c r="DU205" s="24"/>
      <c r="DV205" s="24"/>
      <c r="DW205" s="24"/>
      <c r="DX205" s="24"/>
      <c r="DY205" s="24"/>
      <c r="DZ205" s="24"/>
      <c r="EA205" s="24"/>
      <c r="EB205" s="24"/>
      <c r="EC205" s="24"/>
      <c r="ED205" s="24"/>
      <c r="EE205" s="24"/>
      <c r="EF205" s="24"/>
      <c r="EG205" s="24"/>
      <c r="EH205" s="24"/>
      <c r="EI205" s="24"/>
      <c r="EJ205" s="24"/>
      <c r="EK205" s="24"/>
      <c r="EL205" s="24"/>
      <c r="EM205" s="24"/>
      <c r="EN205" s="24"/>
      <c r="EO205" s="24"/>
      <c r="EP205" s="24"/>
      <c r="EQ205" s="24"/>
      <c r="ER205" s="24"/>
      <c r="ES205" s="24"/>
      <c r="ET205" s="24"/>
      <c r="EU205" s="24"/>
      <c r="EV205" s="24"/>
      <c r="EW205" s="24"/>
      <c r="EX205" s="24"/>
      <c r="EY205" s="24"/>
      <c r="EZ205" s="24"/>
      <c r="FA205" s="24"/>
      <c r="FB205" s="24"/>
      <c r="FC205" s="24"/>
      <c r="FD205" s="24"/>
      <c r="FE205" s="24"/>
      <c r="FF205" s="24"/>
      <c r="FG205" s="24"/>
      <c r="FH205" s="24"/>
      <c r="FI205" s="24"/>
      <c r="FJ205" s="24"/>
      <c r="FK205" s="24"/>
      <c r="FL205" s="24"/>
      <c r="FM205" s="24"/>
      <c r="FN205" s="24"/>
      <c r="FO205" s="24"/>
      <c r="FP205" s="24"/>
      <c r="FQ205" s="24"/>
      <c r="FR205" s="24"/>
      <c r="FS205" s="24"/>
      <c r="FT205" s="24"/>
      <c r="FU205" s="24"/>
      <c r="FV205" s="24"/>
      <c r="FW205" s="24"/>
      <c r="FX205" s="24"/>
      <c r="FY205" s="24"/>
      <c r="FZ205" s="24"/>
      <c r="GA205" s="24"/>
      <c r="GB205" s="24"/>
      <c r="GC205" s="24"/>
      <c r="GD205" s="24"/>
      <c r="GE205" s="24"/>
      <c r="GF205" s="24"/>
      <c r="GG205" s="24"/>
      <c r="GH205" s="24"/>
      <c r="GI205" s="24"/>
      <c r="GJ205" s="24"/>
      <c r="GK205" s="24"/>
      <c r="GL205" s="24"/>
      <c r="GM205" s="24"/>
      <c r="GN205" s="24"/>
      <c r="GO205" s="24"/>
      <c r="GP205" s="24"/>
      <c r="GQ205" s="24"/>
      <c r="GR205" s="24"/>
      <c r="GS205" s="24"/>
      <c r="GT205" s="24"/>
      <c r="GU205" s="24"/>
      <c r="GV205" s="24"/>
      <c r="GW205" s="24"/>
      <c r="GX205" s="24"/>
      <c r="GY205" s="24"/>
      <c r="GZ205" s="24"/>
      <c r="HA205" s="24"/>
      <c r="HB205" s="24"/>
      <c r="HC205" s="24"/>
      <c r="HD205" s="24"/>
      <c r="HE205" s="24"/>
      <c r="HF205" s="24"/>
      <c r="HG205" s="24"/>
      <c r="HH205" s="24"/>
      <c r="HI205" s="24"/>
      <c r="HJ205" s="24"/>
      <c r="HK205" s="24"/>
      <c r="HL205" s="24"/>
      <c r="HM205" s="24"/>
      <c r="HN205" s="24"/>
      <c r="HO205" s="24"/>
      <c r="HP205" s="24"/>
      <c r="HQ205" s="24"/>
      <c r="HR205" s="24"/>
      <c r="HS205" s="24"/>
      <c r="HT205" s="24"/>
      <c r="HU205" s="24"/>
      <c r="HV205" s="24"/>
      <c r="HW205" s="24"/>
      <c r="HX205" s="24"/>
      <c r="HY205" s="24"/>
      <c r="HZ205" s="24"/>
      <c r="IA205" s="24"/>
      <c r="IB205" s="24"/>
      <c r="IC205" s="24"/>
      <c r="ID205" s="24"/>
      <c r="IE205" s="24"/>
      <c r="IF205" s="24"/>
      <c r="IG205" s="24"/>
      <c r="IH205" s="24"/>
      <c r="II205" s="24"/>
      <c r="IJ205" s="24"/>
      <c r="IK205" s="24"/>
      <c r="IL205" s="24"/>
      <c r="IM205" s="24"/>
      <c r="IN205" s="24"/>
      <c r="IO205" s="24"/>
      <c r="IP205" s="24"/>
      <c r="IQ205" s="24"/>
      <c r="IR205" s="24"/>
      <c r="IS205" s="24"/>
      <c r="IT205" s="24"/>
      <c r="IU205" s="24"/>
      <c r="IV205" s="24"/>
    </row>
    <row r="206" spans="1:25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  <c r="CU206" s="24"/>
      <c r="CV206" s="24"/>
      <c r="CW206" s="24"/>
      <c r="CX206" s="24"/>
      <c r="CY206" s="24"/>
      <c r="CZ206" s="24"/>
      <c r="DA206" s="24"/>
      <c r="DB206" s="24"/>
      <c r="DC206" s="24"/>
      <c r="DD206" s="24"/>
      <c r="DE206" s="24"/>
      <c r="DF206" s="24"/>
      <c r="DG206" s="24"/>
      <c r="DH206" s="24"/>
      <c r="DI206" s="24"/>
      <c r="DJ206" s="24"/>
      <c r="DK206" s="24"/>
      <c r="DL206" s="24"/>
      <c r="DM206" s="24"/>
      <c r="DN206" s="24"/>
      <c r="DO206" s="24"/>
      <c r="DP206" s="24"/>
      <c r="DQ206" s="24"/>
      <c r="DR206" s="24"/>
      <c r="DS206" s="24"/>
      <c r="DT206" s="24"/>
      <c r="DU206" s="24"/>
      <c r="DV206" s="24"/>
      <c r="DW206" s="24"/>
      <c r="DX206" s="24"/>
      <c r="DY206" s="24"/>
      <c r="DZ206" s="24"/>
      <c r="EA206" s="24"/>
      <c r="EB206" s="24"/>
      <c r="EC206" s="24"/>
      <c r="ED206" s="24"/>
      <c r="EE206" s="24"/>
      <c r="EF206" s="24"/>
      <c r="EG206" s="24"/>
      <c r="EH206" s="24"/>
      <c r="EI206" s="24"/>
      <c r="EJ206" s="24"/>
      <c r="EK206" s="24"/>
      <c r="EL206" s="24"/>
      <c r="EM206" s="24"/>
      <c r="EN206" s="24"/>
      <c r="EO206" s="24"/>
      <c r="EP206" s="24"/>
      <c r="EQ206" s="24"/>
      <c r="ER206" s="24"/>
      <c r="ES206" s="24"/>
      <c r="ET206" s="24"/>
      <c r="EU206" s="24"/>
      <c r="EV206" s="24"/>
      <c r="EW206" s="24"/>
      <c r="EX206" s="24"/>
      <c r="EY206" s="24"/>
      <c r="EZ206" s="24"/>
      <c r="FA206" s="24"/>
      <c r="FB206" s="24"/>
      <c r="FC206" s="24"/>
      <c r="FD206" s="24"/>
      <c r="FE206" s="24"/>
      <c r="FF206" s="24"/>
      <c r="FG206" s="24"/>
      <c r="FH206" s="24"/>
      <c r="FI206" s="24"/>
      <c r="FJ206" s="24"/>
      <c r="FK206" s="24"/>
      <c r="FL206" s="24"/>
      <c r="FM206" s="24"/>
      <c r="FN206" s="24"/>
      <c r="FO206" s="24"/>
      <c r="FP206" s="24"/>
      <c r="FQ206" s="24"/>
      <c r="FR206" s="24"/>
      <c r="FS206" s="24"/>
      <c r="FT206" s="24"/>
      <c r="FU206" s="24"/>
      <c r="FV206" s="24"/>
      <c r="FW206" s="24"/>
      <c r="FX206" s="24"/>
      <c r="FY206" s="24"/>
      <c r="FZ206" s="24"/>
      <c r="GA206" s="24"/>
      <c r="GB206" s="24"/>
      <c r="GC206" s="24"/>
      <c r="GD206" s="24"/>
      <c r="GE206" s="24"/>
      <c r="GF206" s="24"/>
      <c r="GG206" s="24"/>
      <c r="GH206" s="24"/>
      <c r="GI206" s="24"/>
      <c r="GJ206" s="24"/>
      <c r="GK206" s="24"/>
      <c r="GL206" s="24"/>
      <c r="GM206" s="24"/>
      <c r="GN206" s="24"/>
      <c r="GO206" s="24"/>
      <c r="GP206" s="24"/>
      <c r="GQ206" s="24"/>
      <c r="GR206" s="24"/>
      <c r="GS206" s="24"/>
      <c r="GT206" s="24"/>
      <c r="GU206" s="24"/>
      <c r="GV206" s="24"/>
      <c r="GW206" s="24"/>
      <c r="GX206" s="24"/>
      <c r="GY206" s="24"/>
      <c r="GZ206" s="24"/>
      <c r="HA206" s="24"/>
      <c r="HB206" s="24"/>
      <c r="HC206" s="24"/>
      <c r="HD206" s="24"/>
      <c r="HE206" s="24"/>
      <c r="HF206" s="24"/>
      <c r="HG206" s="24"/>
      <c r="HH206" s="24"/>
      <c r="HI206" s="24"/>
      <c r="HJ206" s="24"/>
      <c r="HK206" s="24"/>
      <c r="HL206" s="24"/>
      <c r="HM206" s="24"/>
      <c r="HN206" s="24"/>
      <c r="HO206" s="24"/>
      <c r="HP206" s="24"/>
      <c r="HQ206" s="24"/>
      <c r="HR206" s="24"/>
      <c r="HS206" s="24"/>
      <c r="HT206" s="24"/>
      <c r="HU206" s="24"/>
      <c r="HV206" s="24"/>
      <c r="HW206" s="24"/>
      <c r="HX206" s="24"/>
      <c r="HY206" s="24"/>
      <c r="HZ206" s="24"/>
      <c r="IA206" s="24"/>
      <c r="IB206" s="24"/>
      <c r="IC206" s="24"/>
      <c r="ID206" s="24"/>
      <c r="IE206" s="24"/>
      <c r="IF206" s="24"/>
      <c r="IG206" s="24"/>
      <c r="IH206" s="24"/>
      <c r="II206" s="24"/>
      <c r="IJ206" s="24"/>
      <c r="IK206" s="24"/>
      <c r="IL206" s="24"/>
      <c r="IM206" s="24"/>
      <c r="IN206" s="24"/>
      <c r="IO206" s="24"/>
      <c r="IP206" s="24"/>
      <c r="IQ206" s="24"/>
      <c r="IR206" s="24"/>
      <c r="IS206" s="24"/>
      <c r="IT206" s="24"/>
      <c r="IU206" s="24"/>
      <c r="IV206" s="24"/>
    </row>
    <row r="207" spans="1:256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  <c r="CU207" s="24"/>
      <c r="CV207" s="24"/>
      <c r="CW207" s="24"/>
      <c r="CX207" s="24"/>
      <c r="CY207" s="24"/>
      <c r="CZ207" s="24"/>
      <c r="DA207" s="24"/>
      <c r="DB207" s="24"/>
      <c r="DC207" s="24"/>
      <c r="DD207" s="24"/>
      <c r="DE207" s="24"/>
      <c r="DF207" s="24"/>
      <c r="DG207" s="24"/>
      <c r="DH207" s="24"/>
      <c r="DI207" s="24"/>
      <c r="DJ207" s="24"/>
      <c r="DK207" s="24"/>
      <c r="DL207" s="24"/>
      <c r="DM207" s="24"/>
      <c r="DN207" s="24"/>
      <c r="DO207" s="24"/>
      <c r="DP207" s="24"/>
      <c r="DQ207" s="24"/>
      <c r="DR207" s="24"/>
      <c r="DS207" s="24"/>
      <c r="DT207" s="24"/>
      <c r="DU207" s="24"/>
      <c r="DV207" s="24"/>
      <c r="DW207" s="24"/>
      <c r="DX207" s="24"/>
      <c r="DY207" s="24"/>
      <c r="DZ207" s="24"/>
      <c r="EA207" s="24"/>
      <c r="EB207" s="24"/>
      <c r="EC207" s="24"/>
      <c r="ED207" s="24"/>
      <c r="EE207" s="24"/>
      <c r="EF207" s="24"/>
      <c r="EG207" s="24"/>
      <c r="EH207" s="24"/>
      <c r="EI207" s="24"/>
      <c r="EJ207" s="24"/>
      <c r="EK207" s="24"/>
      <c r="EL207" s="24"/>
      <c r="EM207" s="24"/>
      <c r="EN207" s="24"/>
      <c r="EO207" s="24"/>
      <c r="EP207" s="24"/>
      <c r="EQ207" s="24"/>
      <c r="ER207" s="24"/>
      <c r="ES207" s="24"/>
      <c r="ET207" s="24"/>
      <c r="EU207" s="24"/>
      <c r="EV207" s="24"/>
      <c r="EW207" s="24"/>
      <c r="EX207" s="24"/>
      <c r="EY207" s="24"/>
      <c r="EZ207" s="24"/>
      <c r="FA207" s="24"/>
      <c r="FB207" s="24"/>
      <c r="FC207" s="24"/>
      <c r="FD207" s="24"/>
      <c r="FE207" s="24"/>
      <c r="FF207" s="24"/>
      <c r="FG207" s="24"/>
      <c r="FH207" s="24"/>
      <c r="FI207" s="24"/>
      <c r="FJ207" s="24"/>
      <c r="FK207" s="24"/>
      <c r="FL207" s="24"/>
      <c r="FM207" s="24"/>
      <c r="FN207" s="24"/>
      <c r="FO207" s="24"/>
      <c r="FP207" s="24"/>
      <c r="FQ207" s="24"/>
      <c r="FR207" s="24"/>
      <c r="FS207" s="24"/>
      <c r="FT207" s="24"/>
      <c r="FU207" s="24"/>
      <c r="FV207" s="24"/>
      <c r="FW207" s="24"/>
      <c r="FX207" s="24"/>
      <c r="FY207" s="24"/>
      <c r="FZ207" s="24"/>
      <c r="GA207" s="24"/>
      <c r="GB207" s="24"/>
      <c r="GC207" s="24"/>
      <c r="GD207" s="24"/>
      <c r="GE207" s="24"/>
      <c r="GF207" s="24"/>
      <c r="GG207" s="24"/>
      <c r="GH207" s="24"/>
      <c r="GI207" s="24"/>
      <c r="GJ207" s="24"/>
      <c r="GK207" s="24"/>
      <c r="GL207" s="24"/>
      <c r="GM207" s="24"/>
      <c r="GN207" s="24"/>
      <c r="GO207" s="24"/>
      <c r="GP207" s="24"/>
      <c r="GQ207" s="24"/>
      <c r="GR207" s="24"/>
      <c r="GS207" s="24"/>
      <c r="GT207" s="24"/>
      <c r="GU207" s="24"/>
      <c r="GV207" s="24"/>
      <c r="GW207" s="24"/>
      <c r="GX207" s="24"/>
      <c r="GY207" s="24"/>
      <c r="GZ207" s="24"/>
      <c r="HA207" s="24"/>
      <c r="HB207" s="24"/>
      <c r="HC207" s="24"/>
      <c r="HD207" s="24"/>
      <c r="HE207" s="24"/>
      <c r="HF207" s="24"/>
      <c r="HG207" s="24"/>
      <c r="HH207" s="24"/>
      <c r="HI207" s="24"/>
      <c r="HJ207" s="24"/>
      <c r="HK207" s="24"/>
      <c r="HL207" s="24"/>
      <c r="HM207" s="24"/>
      <c r="HN207" s="24"/>
      <c r="HO207" s="24"/>
      <c r="HP207" s="24"/>
      <c r="HQ207" s="24"/>
      <c r="HR207" s="24"/>
      <c r="HS207" s="24"/>
      <c r="HT207" s="24"/>
      <c r="HU207" s="24"/>
      <c r="HV207" s="24"/>
      <c r="HW207" s="24"/>
      <c r="HX207" s="24"/>
      <c r="HY207" s="24"/>
      <c r="HZ207" s="24"/>
      <c r="IA207" s="24"/>
      <c r="IB207" s="24"/>
      <c r="IC207" s="24"/>
      <c r="ID207" s="24"/>
      <c r="IE207" s="24"/>
      <c r="IF207" s="24"/>
      <c r="IG207" s="24"/>
      <c r="IH207" s="24"/>
      <c r="II207" s="24"/>
      <c r="IJ207" s="24"/>
      <c r="IK207" s="24"/>
      <c r="IL207" s="24"/>
      <c r="IM207" s="24"/>
      <c r="IN207" s="24"/>
      <c r="IO207" s="24"/>
      <c r="IP207" s="24"/>
      <c r="IQ207" s="24"/>
      <c r="IR207" s="24"/>
      <c r="IS207" s="24"/>
      <c r="IT207" s="24"/>
      <c r="IU207" s="24"/>
      <c r="IV207" s="24"/>
    </row>
    <row r="208" spans="1:256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  <c r="CU208" s="24"/>
      <c r="CV208" s="24"/>
      <c r="CW208" s="24"/>
      <c r="CX208" s="24"/>
      <c r="CY208" s="24"/>
      <c r="CZ208" s="24"/>
      <c r="DA208" s="24"/>
      <c r="DB208" s="24"/>
      <c r="DC208" s="24"/>
      <c r="DD208" s="24"/>
      <c r="DE208" s="24"/>
      <c r="DF208" s="24"/>
      <c r="DG208" s="24"/>
      <c r="DH208" s="24"/>
      <c r="DI208" s="24"/>
      <c r="DJ208" s="24"/>
      <c r="DK208" s="24"/>
      <c r="DL208" s="24"/>
      <c r="DM208" s="24"/>
      <c r="DN208" s="24"/>
      <c r="DO208" s="24"/>
      <c r="DP208" s="24"/>
      <c r="DQ208" s="24"/>
      <c r="DR208" s="24"/>
      <c r="DS208" s="24"/>
      <c r="DT208" s="24"/>
      <c r="DU208" s="24"/>
      <c r="DV208" s="24"/>
      <c r="DW208" s="24"/>
      <c r="DX208" s="24"/>
      <c r="DY208" s="24"/>
      <c r="DZ208" s="24"/>
      <c r="EA208" s="24"/>
      <c r="EB208" s="24"/>
      <c r="EC208" s="24"/>
      <c r="ED208" s="24"/>
      <c r="EE208" s="24"/>
      <c r="EF208" s="24"/>
      <c r="EG208" s="24"/>
      <c r="EH208" s="24"/>
      <c r="EI208" s="24"/>
      <c r="EJ208" s="24"/>
      <c r="EK208" s="24"/>
      <c r="EL208" s="24"/>
      <c r="EM208" s="24"/>
      <c r="EN208" s="24"/>
      <c r="EO208" s="24"/>
      <c r="EP208" s="24"/>
      <c r="EQ208" s="24"/>
      <c r="ER208" s="24"/>
      <c r="ES208" s="24"/>
      <c r="ET208" s="24"/>
      <c r="EU208" s="24"/>
      <c r="EV208" s="24"/>
      <c r="EW208" s="24"/>
      <c r="EX208" s="24"/>
      <c r="EY208" s="24"/>
      <c r="EZ208" s="24"/>
      <c r="FA208" s="24"/>
      <c r="FB208" s="24"/>
      <c r="FC208" s="24"/>
      <c r="FD208" s="24"/>
      <c r="FE208" s="24"/>
      <c r="FF208" s="24"/>
      <c r="FG208" s="24"/>
      <c r="FH208" s="24"/>
      <c r="FI208" s="24"/>
      <c r="FJ208" s="24"/>
      <c r="FK208" s="24"/>
      <c r="FL208" s="24"/>
      <c r="FM208" s="24"/>
      <c r="FN208" s="24"/>
      <c r="FO208" s="24"/>
      <c r="FP208" s="24"/>
      <c r="FQ208" s="24"/>
      <c r="FR208" s="24"/>
      <c r="FS208" s="24"/>
      <c r="FT208" s="24"/>
      <c r="FU208" s="24"/>
      <c r="FV208" s="24"/>
      <c r="FW208" s="24"/>
      <c r="FX208" s="24"/>
      <c r="FY208" s="24"/>
      <c r="FZ208" s="24"/>
      <c r="GA208" s="24"/>
      <c r="GB208" s="24"/>
      <c r="GC208" s="24"/>
      <c r="GD208" s="24"/>
      <c r="GE208" s="24"/>
      <c r="GF208" s="24"/>
      <c r="GG208" s="24"/>
      <c r="GH208" s="24"/>
      <c r="GI208" s="24"/>
      <c r="GJ208" s="24"/>
      <c r="GK208" s="24"/>
      <c r="GL208" s="24"/>
      <c r="GM208" s="24"/>
      <c r="GN208" s="24"/>
      <c r="GO208" s="24"/>
      <c r="GP208" s="24"/>
      <c r="GQ208" s="24"/>
      <c r="GR208" s="24"/>
      <c r="GS208" s="24"/>
      <c r="GT208" s="24"/>
      <c r="GU208" s="24"/>
      <c r="GV208" s="24"/>
      <c r="GW208" s="24"/>
      <c r="GX208" s="24"/>
      <c r="GY208" s="24"/>
      <c r="GZ208" s="24"/>
      <c r="HA208" s="24"/>
      <c r="HB208" s="24"/>
      <c r="HC208" s="24"/>
      <c r="HD208" s="24"/>
      <c r="HE208" s="24"/>
      <c r="HF208" s="24"/>
      <c r="HG208" s="24"/>
      <c r="HH208" s="24"/>
      <c r="HI208" s="24"/>
      <c r="HJ208" s="24"/>
      <c r="HK208" s="24"/>
      <c r="HL208" s="24"/>
      <c r="HM208" s="24"/>
      <c r="HN208" s="24"/>
      <c r="HO208" s="24"/>
      <c r="HP208" s="24"/>
      <c r="HQ208" s="24"/>
      <c r="HR208" s="24"/>
      <c r="HS208" s="24"/>
      <c r="HT208" s="24"/>
      <c r="HU208" s="24"/>
      <c r="HV208" s="24"/>
      <c r="HW208" s="24"/>
      <c r="HX208" s="24"/>
      <c r="HY208" s="24"/>
      <c r="HZ208" s="24"/>
      <c r="IA208" s="24"/>
      <c r="IB208" s="24"/>
      <c r="IC208" s="24"/>
      <c r="ID208" s="24"/>
      <c r="IE208" s="24"/>
      <c r="IF208" s="24"/>
      <c r="IG208" s="24"/>
      <c r="IH208" s="24"/>
      <c r="II208" s="24"/>
      <c r="IJ208" s="24"/>
      <c r="IK208" s="24"/>
      <c r="IL208" s="24"/>
      <c r="IM208" s="24"/>
      <c r="IN208" s="24"/>
      <c r="IO208" s="24"/>
      <c r="IP208" s="24"/>
      <c r="IQ208" s="24"/>
      <c r="IR208" s="24"/>
      <c r="IS208" s="24"/>
      <c r="IT208" s="24"/>
      <c r="IU208" s="24"/>
      <c r="IV208" s="24"/>
    </row>
    <row r="209" spans="1:256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  <c r="CU209" s="24"/>
      <c r="CV209" s="24"/>
      <c r="CW209" s="24"/>
      <c r="CX209" s="24"/>
      <c r="CY209" s="24"/>
      <c r="CZ209" s="24"/>
      <c r="DA209" s="24"/>
      <c r="DB209" s="24"/>
      <c r="DC209" s="24"/>
      <c r="DD209" s="24"/>
      <c r="DE209" s="24"/>
      <c r="DF209" s="24"/>
      <c r="DG209" s="24"/>
      <c r="DH209" s="24"/>
      <c r="DI209" s="24"/>
      <c r="DJ209" s="24"/>
      <c r="DK209" s="24"/>
      <c r="DL209" s="24"/>
      <c r="DM209" s="24"/>
      <c r="DN209" s="24"/>
      <c r="DO209" s="24"/>
      <c r="DP209" s="24"/>
      <c r="DQ209" s="24"/>
      <c r="DR209" s="24"/>
      <c r="DS209" s="24"/>
      <c r="DT209" s="24"/>
      <c r="DU209" s="24"/>
      <c r="DV209" s="24"/>
      <c r="DW209" s="24"/>
      <c r="DX209" s="24"/>
      <c r="DY209" s="24"/>
      <c r="DZ209" s="24"/>
      <c r="EA209" s="24"/>
      <c r="EB209" s="24"/>
      <c r="EC209" s="24"/>
      <c r="ED209" s="24"/>
      <c r="EE209" s="24"/>
      <c r="EF209" s="24"/>
      <c r="EG209" s="24"/>
      <c r="EH209" s="24"/>
      <c r="EI209" s="24"/>
      <c r="EJ209" s="24"/>
      <c r="EK209" s="24"/>
      <c r="EL209" s="24"/>
      <c r="EM209" s="24"/>
      <c r="EN209" s="24"/>
      <c r="EO209" s="24"/>
      <c r="EP209" s="24"/>
      <c r="EQ209" s="24"/>
      <c r="ER209" s="24"/>
      <c r="ES209" s="24"/>
      <c r="ET209" s="24"/>
      <c r="EU209" s="24"/>
      <c r="EV209" s="24"/>
      <c r="EW209" s="24"/>
      <c r="EX209" s="24"/>
      <c r="EY209" s="24"/>
      <c r="EZ209" s="24"/>
      <c r="FA209" s="24"/>
      <c r="FB209" s="24"/>
      <c r="FC209" s="24"/>
      <c r="FD209" s="24"/>
      <c r="FE209" s="24"/>
      <c r="FF209" s="24"/>
      <c r="FG209" s="24"/>
      <c r="FH209" s="24"/>
      <c r="FI209" s="24"/>
      <c r="FJ209" s="24"/>
      <c r="FK209" s="24"/>
      <c r="FL209" s="24"/>
      <c r="FM209" s="24"/>
      <c r="FN209" s="24"/>
      <c r="FO209" s="24"/>
      <c r="FP209" s="24"/>
      <c r="FQ209" s="24"/>
      <c r="FR209" s="24"/>
      <c r="FS209" s="24"/>
      <c r="FT209" s="24"/>
      <c r="FU209" s="24"/>
      <c r="FV209" s="24"/>
      <c r="FW209" s="24"/>
      <c r="FX209" s="24"/>
      <c r="FY209" s="24"/>
      <c r="FZ209" s="24"/>
      <c r="GA209" s="24"/>
      <c r="GB209" s="24"/>
      <c r="GC209" s="24"/>
      <c r="GD209" s="24"/>
      <c r="GE209" s="24"/>
      <c r="GF209" s="24"/>
      <c r="GG209" s="24"/>
      <c r="GH209" s="24"/>
      <c r="GI209" s="24"/>
      <c r="GJ209" s="24"/>
      <c r="GK209" s="24"/>
      <c r="GL209" s="24"/>
      <c r="GM209" s="24"/>
      <c r="GN209" s="24"/>
      <c r="GO209" s="24"/>
      <c r="GP209" s="24"/>
      <c r="GQ209" s="24"/>
      <c r="GR209" s="24"/>
      <c r="GS209" s="24"/>
      <c r="GT209" s="24"/>
      <c r="GU209" s="24"/>
      <c r="GV209" s="24"/>
      <c r="GW209" s="24"/>
      <c r="GX209" s="24"/>
      <c r="GY209" s="24"/>
      <c r="GZ209" s="24"/>
      <c r="HA209" s="24"/>
      <c r="HB209" s="24"/>
      <c r="HC209" s="24"/>
      <c r="HD209" s="24"/>
      <c r="HE209" s="24"/>
      <c r="HF209" s="24"/>
      <c r="HG209" s="24"/>
      <c r="HH209" s="24"/>
      <c r="HI209" s="24"/>
      <c r="HJ209" s="24"/>
      <c r="HK209" s="24"/>
      <c r="HL209" s="24"/>
      <c r="HM209" s="24"/>
      <c r="HN209" s="24"/>
      <c r="HO209" s="24"/>
      <c r="HP209" s="24"/>
      <c r="HQ209" s="24"/>
      <c r="HR209" s="24"/>
      <c r="HS209" s="24"/>
      <c r="HT209" s="24"/>
      <c r="HU209" s="24"/>
      <c r="HV209" s="24"/>
      <c r="HW209" s="24"/>
      <c r="HX209" s="24"/>
      <c r="HY209" s="24"/>
      <c r="HZ209" s="24"/>
      <c r="IA209" s="24"/>
      <c r="IB209" s="24"/>
      <c r="IC209" s="24"/>
      <c r="ID209" s="24"/>
      <c r="IE209" s="24"/>
      <c r="IF209" s="24"/>
      <c r="IG209" s="24"/>
      <c r="IH209" s="24"/>
      <c r="II209" s="24"/>
      <c r="IJ209" s="24"/>
      <c r="IK209" s="24"/>
      <c r="IL209" s="24"/>
      <c r="IM209" s="24"/>
      <c r="IN209" s="24"/>
      <c r="IO209" s="24"/>
      <c r="IP209" s="24"/>
      <c r="IQ209" s="24"/>
      <c r="IR209" s="24"/>
      <c r="IS209" s="24"/>
      <c r="IT209" s="24"/>
      <c r="IU209" s="24"/>
      <c r="IV209" s="24"/>
    </row>
    <row r="210" spans="1:256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  <c r="CU210" s="24"/>
      <c r="CV210" s="24"/>
      <c r="CW210" s="24"/>
      <c r="CX210" s="24"/>
      <c r="CY210" s="24"/>
      <c r="CZ210" s="24"/>
      <c r="DA210" s="24"/>
      <c r="DB210" s="24"/>
      <c r="DC210" s="24"/>
      <c r="DD210" s="24"/>
      <c r="DE210" s="24"/>
      <c r="DF210" s="24"/>
      <c r="DG210" s="24"/>
      <c r="DH210" s="24"/>
      <c r="DI210" s="24"/>
      <c r="DJ210" s="24"/>
      <c r="DK210" s="24"/>
      <c r="DL210" s="24"/>
      <c r="DM210" s="24"/>
      <c r="DN210" s="24"/>
      <c r="DO210" s="24"/>
      <c r="DP210" s="24"/>
      <c r="DQ210" s="24"/>
      <c r="DR210" s="24"/>
      <c r="DS210" s="24"/>
      <c r="DT210" s="24"/>
      <c r="DU210" s="24"/>
      <c r="DV210" s="24"/>
      <c r="DW210" s="24"/>
      <c r="DX210" s="24"/>
      <c r="DY210" s="24"/>
      <c r="DZ210" s="24"/>
      <c r="EA210" s="24"/>
      <c r="EB210" s="24"/>
      <c r="EC210" s="24"/>
      <c r="ED210" s="24"/>
      <c r="EE210" s="24"/>
      <c r="EF210" s="24"/>
      <c r="EG210" s="24"/>
      <c r="EH210" s="24"/>
      <c r="EI210" s="24"/>
      <c r="EJ210" s="24"/>
      <c r="EK210" s="24"/>
      <c r="EL210" s="24"/>
      <c r="EM210" s="24"/>
      <c r="EN210" s="24"/>
      <c r="EO210" s="24"/>
      <c r="EP210" s="24"/>
      <c r="EQ210" s="24"/>
      <c r="ER210" s="24"/>
      <c r="ES210" s="24"/>
      <c r="ET210" s="24"/>
      <c r="EU210" s="24"/>
      <c r="EV210" s="24"/>
      <c r="EW210" s="24"/>
      <c r="EX210" s="24"/>
      <c r="EY210" s="24"/>
      <c r="EZ210" s="24"/>
      <c r="FA210" s="24"/>
      <c r="FB210" s="24"/>
      <c r="FC210" s="24"/>
      <c r="FD210" s="24"/>
      <c r="FE210" s="24"/>
      <c r="FF210" s="24"/>
      <c r="FG210" s="24"/>
      <c r="FH210" s="24"/>
      <c r="FI210" s="24"/>
      <c r="FJ210" s="24"/>
      <c r="FK210" s="24"/>
      <c r="FL210" s="24"/>
      <c r="FM210" s="24"/>
      <c r="FN210" s="24"/>
      <c r="FO210" s="24"/>
      <c r="FP210" s="24"/>
      <c r="FQ210" s="24"/>
      <c r="FR210" s="24"/>
      <c r="FS210" s="24"/>
      <c r="FT210" s="24"/>
      <c r="FU210" s="24"/>
      <c r="FV210" s="24"/>
      <c r="FW210" s="24"/>
      <c r="FX210" s="24"/>
      <c r="FY210" s="24"/>
      <c r="FZ210" s="24"/>
      <c r="GA210" s="24"/>
      <c r="GB210" s="24"/>
      <c r="GC210" s="24"/>
      <c r="GD210" s="24"/>
      <c r="GE210" s="24"/>
      <c r="GF210" s="24"/>
      <c r="GG210" s="24"/>
      <c r="GH210" s="24"/>
      <c r="GI210" s="24"/>
      <c r="GJ210" s="24"/>
      <c r="GK210" s="24"/>
      <c r="GL210" s="24"/>
      <c r="GM210" s="24"/>
      <c r="GN210" s="24"/>
      <c r="GO210" s="24"/>
      <c r="GP210" s="24"/>
      <c r="GQ210" s="24"/>
      <c r="GR210" s="24"/>
      <c r="GS210" s="24"/>
      <c r="GT210" s="24"/>
      <c r="GU210" s="24"/>
      <c r="GV210" s="24"/>
      <c r="GW210" s="24"/>
      <c r="GX210" s="24"/>
      <c r="GY210" s="24"/>
      <c r="GZ210" s="24"/>
      <c r="HA210" s="24"/>
      <c r="HB210" s="24"/>
      <c r="HC210" s="24"/>
      <c r="HD210" s="24"/>
      <c r="HE210" s="24"/>
      <c r="HF210" s="24"/>
      <c r="HG210" s="24"/>
      <c r="HH210" s="24"/>
      <c r="HI210" s="24"/>
      <c r="HJ210" s="24"/>
      <c r="HK210" s="24"/>
      <c r="HL210" s="24"/>
      <c r="HM210" s="24"/>
      <c r="HN210" s="24"/>
      <c r="HO210" s="24"/>
      <c r="HP210" s="24"/>
      <c r="HQ210" s="24"/>
      <c r="HR210" s="24"/>
      <c r="HS210" s="24"/>
      <c r="HT210" s="24"/>
      <c r="HU210" s="24"/>
      <c r="HV210" s="24"/>
      <c r="HW210" s="24"/>
      <c r="HX210" s="24"/>
      <c r="HY210" s="24"/>
      <c r="HZ210" s="24"/>
      <c r="IA210" s="24"/>
      <c r="IB210" s="24"/>
      <c r="IC210" s="24"/>
      <c r="ID210" s="24"/>
      <c r="IE210" s="24"/>
      <c r="IF210" s="24"/>
      <c r="IG210" s="24"/>
      <c r="IH210" s="24"/>
      <c r="II210" s="24"/>
      <c r="IJ210" s="24"/>
      <c r="IK210" s="24"/>
      <c r="IL210" s="24"/>
      <c r="IM210" s="24"/>
      <c r="IN210" s="24"/>
      <c r="IO210" s="24"/>
      <c r="IP210" s="24"/>
      <c r="IQ210" s="24"/>
      <c r="IR210" s="24"/>
      <c r="IS210" s="24"/>
      <c r="IT210" s="24"/>
      <c r="IU210" s="24"/>
      <c r="IV210" s="24"/>
    </row>
    <row r="211" spans="1:256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  <c r="CU211" s="24"/>
      <c r="CV211" s="24"/>
      <c r="CW211" s="24"/>
      <c r="CX211" s="24"/>
      <c r="CY211" s="24"/>
      <c r="CZ211" s="24"/>
      <c r="DA211" s="24"/>
      <c r="DB211" s="24"/>
      <c r="DC211" s="24"/>
      <c r="DD211" s="24"/>
      <c r="DE211" s="24"/>
      <c r="DF211" s="24"/>
      <c r="DG211" s="24"/>
      <c r="DH211" s="24"/>
      <c r="DI211" s="24"/>
      <c r="DJ211" s="24"/>
      <c r="DK211" s="24"/>
      <c r="DL211" s="24"/>
      <c r="DM211" s="24"/>
      <c r="DN211" s="24"/>
      <c r="DO211" s="24"/>
      <c r="DP211" s="24"/>
      <c r="DQ211" s="24"/>
      <c r="DR211" s="24"/>
      <c r="DS211" s="24"/>
      <c r="DT211" s="24"/>
      <c r="DU211" s="24"/>
      <c r="DV211" s="24"/>
      <c r="DW211" s="24"/>
      <c r="DX211" s="24"/>
      <c r="DY211" s="24"/>
      <c r="DZ211" s="24"/>
      <c r="EA211" s="24"/>
      <c r="EB211" s="24"/>
      <c r="EC211" s="24"/>
      <c r="ED211" s="24"/>
      <c r="EE211" s="24"/>
      <c r="EF211" s="24"/>
      <c r="EG211" s="24"/>
      <c r="EH211" s="24"/>
      <c r="EI211" s="24"/>
      <c r="EJ211" s="24"/>
      <c r="EK211" s="24"/>
      <c r="EL211" s="24"/>
      <c r="EM211" s="24"/>
      <c r="EN211" s="24"/>
      <c r="EO211" s="24"/>
      <c r="EP211" s="24"/>
      <c r="EQ211" s="24"/>
      <c r="ER211" s="24"/>
      <c r="ES211" s="24"/>
      <c r="ET211" s="24"/>
      <c r="EU211" s="24"/>
      <c r="EV211" s="24"/>
      <c r="EW211" s="24"/>
      <c r="EX211" s="24"/>
      <c r="EY211" s="24"/>
      <c r="EZ211" s="24"/>
      <c r="FA211" s="24"/>
      <c r="FB211" s="24"/>
      <c r="FC211" s="24"/>
      <c r="FD211" s="24"/>
      <c r="FE211" s="24"/>
      <c r="FF211" s="24"/>
      <c r="FG211" s="24"/>
      <c r="FH211" s="24"/>
      <c r="FI211" s="24"/>
      <c r="FJ211" s="24"/>
      <c r="FK211" s="24"/>
      <c r="FL211" s="24"/>
      <c r="FM211" s="24"/>
      <c r="FN211" s="24"/>
      <c r="FO211" s="24"/>
      <c r="FP211" s="24"/>
      <c r="FQ211" s="24"/>
      <c r="FR211" s="24"/>
      <c r="FS211" s="24"/>
      <c r="FT211" s="24"/>
      <c r="FU211" s="24"/>
      <c r="FV211" s="24"/>
      <c r="FW211" s="24"/>
      <c r="FX211" s="24"/>
      <c r="FY211" s="24"/>
      <c r="FZ211" s="24"/>
      <c r="GA211" s="24"/>
      <c r="GB211" s="24"/>
      <c r="GC211" s="24"/>
      <c r="GD211" s="24"/>
      <c r="GE211" s="24"/>
      <c r="GF211" s="24"/>
      <c r="GG211" s="24"/>
      <c r="GH211" s="24"/>
      <c r="GI211" s="24"/>
      <c r="GJ211" s="24"/>
      <c r="GK211" s="24"/>
      <c r="GL211" s="24"/>
      <c r="GM211" s="24"/>
      <c r="GN211" s="24"/>
      <c r="GO211" s="24"/>
      <c r="GP211" s="24"/>
      <c r="GQ211" s="24"/>
      <c r="GR211" s="24"/>
      <c r="GS211" s="24"/>
      <c r="GT211" s="24"/>
      <c r="GU211" s="24"/>
      <c r="GV211" s="24"/>
      <c r="GW211" s="24"/>
      <c r="GX211" s="24"/>
      <c r="GY211" s="24"/>
      <c r="GZ211" s="24"/>
      <c r="HA211" s="24"/>
      <c r="HB211" s="24"/>
      <c r="HC211" s="24"/>
      <c r="HD211" s="24"/>
      <c r="HE211" s="24"/>
      <c r="HF211" s="24"/>
      <c r="HG211" s="24"/>
      <c r="HH211" s="24"/>
      <c r="HI211" s="24"/>
      <c r="HJ211" s="24"/>
      <c r="HK211" s="24"/>
      <c r="HL211" s="24"/>
      <c r="HM211" s="24"/>
      <c r="HN211" s="24"/>
      <c r="HO211" s="24"/>
      <c r="HP211" s="24"/>
      <c r="HQ211" s="24"/>
      <c r="HR211" s="24"/>
      <c r="HS211" s="24"/>
      <c r="HT211" s="24"/>
      <c r="HU211" s="24"/>
      <c r="HV211" s="24"/>
      <c r="HW211" s="24"/>
      <c r="HX211" s="24"/>
      <c r="HY211" s="24"/>
      <c r="HZ211" s="24"/>
      <c r="IA211" s="24"/>
      <c r="IB211" s="24"/>
      <c r="IC211" s="24"/>
      <c r="ID211" s="24"/>
      <c r="IE211" s="24"/>
      <c r="IF211" s="24"/>
      <c r="IG211" s="24"/>
      <c r="IH211" s="24"/>
      <c r="II211" s="24"/>
      <c r="IJ211" s="24"/>
      <c r="IK211" s="24"/>
      <c r="IL211" s="24"/>
      <c r="IM211" s="24"/>
      <c r="IN211" s="24"/>
      <c r="IO211" s="24"/>
      <c r="IP211" s="24"/>
      <c r="IQ211" s="24"/>
      <c r="IR211" s="24"/>
      <c r="IS211" s="24"/>
      <c r="IT211" s="24"/>
      <c r="IU211" s="24"/>
      <c r="IV211" s="24"/>
    </row>
    <row r="212" spans="1:256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  <c r="CU212" s="24"/>
      <c r="CV212" s="24"/>
      <c r="CW212" s="24"/>
      <c r="CX212" s="24"/>
      <c r="CY212" s="24"/>
      <c r="CZ212" s="24"/>
      <c r="DA212" s="24"/>
      <c r="DB212" s="24"/>
      <c r="DC212" s="24"/>
      <c r="DD212" s="24"/>
      <c r="DE212" s="24"/>
      <c r="DF212" s="24"/>
      <c r="DG212" s="24"/>
      <c r="DH212" s="24"/>
      <c r="DI212" s="24"/>
      <c r="DJ212" s="24"/>
      <c r="DK212" s="24"/>
      <c r="DL212" s="24"/>
      <c r="DM212" s="24"/>
      <c r="DN212" s="24"/>
      <c r="DO212" s="24"/>
      <c r="DP212" s="24"/>
      <c r="DQ212" s="24"/>
      <c r="DR212" s="24"/>
      <c r="DS212" s="24"/>
      <c r="DT212" s="24"/>
      <c r="DU212" s="24"/>
      <c r="DV212" s="24"/>
      <c r="DW212" s="24"/>
      <c r="DX212" s="24"/>
      <c r="DY212" s="24"/>
      <c r="DZ212" s="24"/>
      <c r="EA212" s="24"/>
      <c r="EB212" s="24"/>
      <c r="EC212" s="24"/>
      <c r="ED212" s="24"/>
      <c r="EE212" s="24"/>
      <c r="EF212" s="24"/>
      <c r="EG212" s="24"/>
      <c r="EH212" s="24"/>
      <c r="EI212" s="24"/>
      <c r="EJ212" s="24"/>
      <c r="EK212" s="24"/>
      <c r="EL212" s="24"/>
      <c r="EM212" s="24"/>
      <c r="EN212" s="24"/>
      <c r="EO212" s="24"/>
      <c r="EP212" s="24"/>
      <c r="EQ212" s="24"/>
      <c r="ER212" s="24"/>
      <c r="ES212" s="24"/>
      <c r="ET212" s="24"/>
      <c r="EU212" s="24"/>
      <c r="EV212" s="24"/>
      <c r="EW212" s="24"/>
      <c r="EX212" s="24"/>
      <c r="EY212" s="24"/>
      <c r="EZ212" s="24"/>
      <c r="FA212" s="24"/>
      <c r="FB212" s="24"/>
      <c r="FC212" s="24"/>
      <c r="FD212" s="24"/>
      <c r="FE212" s="24"/>
      <c r="FF212" s="24"/>
      <c r="FG212" s="24"/>
      <c r="FH212" s="24"/>
      <c r="FI212" s="24"/>
      <c r="FJ212" s="24"/>
      <c r="FK212" s="24"/>
      <c r="FL212" s="24"/>
      <c r="FM212" s="24"/>
      <c r="FN212" s="24"/>
      <c r="FO212" s="24"/>
      <c r="FP212" s="24"/>
      <c r="FQ212" s="24"/>
      <c r="FR212" s="24"/>
      <c r="FS212" s="24"/>
      <c r="FT212" s="24"/>
      <c r="FU212" s="24"/>
      <c r="FV212" s="24"/>
      <c r="FW212" s="24"/>
      <c r="FX212" s="24"/>
      <c r="FY212" s="24"/>
      <c r="FZ212" s="24"/>
      <c r="GA212" s="24"/>
      <c r="GB212" s="24"/>
      <c r="GC212" s="24"/>
      <c r="GD212" s="24"/>
      <c r="GE212" s="24"/>
      <c r="GF212" s="24"/>
      <c r="GG212" s="24"/>
      <c r="GH212" s="24"/>
      <c r="GI212" s="24"/>
      <c r="GJ212" s="24"/>
      <c r="GK212" s="24"/>
      <c r="GL212" s="24"/>
      <c r="GM212" s="24"/>
      <c r="GN212" s="24"/>
      <c r="GO212" s="24"/>
      <c r="GP212" s="24"/>
      <c r="GQ212" s="24"/>
      <c r="GR212" s="24"/>
      <c r="GS212" s="24"/>
      <c r="GT212" s="24"/>
      <c r="GU212" s="24"/>
      <c r="GV212" s="24"/>
      <c r="GW212" s="24"/>
      <c r="GX212" s="24"/>
      <c r="GY212" s="24"/>
      <c r="GZ212" s="24"/>
      <c r="HA212" s="24"/>
      <c r="HB212" s="24"/>
      <c r="HC212" s="24"/>
      <c r="HD212" s="24"/>
      <c r="HE212" s="24"/>
      <c r="HF212" s="24"/>
      <c r="HG212" s="24"/>
      <c r="HH212" s="24"/>
      <c r="HI212" s="24"/>
      <c r="HJ212" s="24"/>
      <c r="HK212" s="24"/>
      <c r="HL212" s="24"/>
      <c r="HM212" s="24"/>
      <c r="HN212" s="24"/>
      <c r="HO212" s="24"/>
      <c r="HP212" s="24"/>
      <c r="HQ212" s="24"/>
      <c r="HR212" s="24"/>
      <c r="HS212" s="24"/>
      <c r="HT212" s="24"/>
      <c r="HU212" s="24"/>
      <c r="HV212" s="24"/>
      <c r="HW212" s="24"/>
      <c r="HX212" s="24"/>
      <c r="HY212" s="24"/>
      <c r="HZ212" s="24"/>
      <c r="IA212" s="24"/>
      <c r="IB212" s="24"/>
      <c r="IC212" s="24"/>
      <c r="ID212" s="24"/>
      <c r="IE212" s="24"/>
      <c r="IF212" s="24"/>
      <c r="IG212" s="24"/>
      <c r="IH212" s="24"/>
      <c r="II212" s="24"/>
      <c r="IJ212" s="24"/>
      <c r="IK212" s="24"/>
      <c r="IL212" s="24"/>
      <c r="IM212" s="24"/>
      <c r="IN212" s="24"/>
      <c r="IO212" s="24"/>
      <c r="IP212" s="24"/>
      <c r="IQ212" s="24"/>
      <c r="IR212" s="24"/>
      <c r="IS212" s="24"/>
      <c r="IT212" s="24"/>
      <c r="IU212" s="24"/>
      <c r="IV212" s="24"/>
    </row>
    <row r="213" spans="1:256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  <c r="CU213" s="24"/>
      <c r="CV213" s="24"/>
      <c r="CW213" s="24"/>
      <c r="CX213" s="24"/>
      <c r="CY213" s="24"/>
      <c r="CZ213" s="24"/>
      <c r="DA213" s="24"/>
      <c r="DB213" s="24"/>
      <c r="DC213" s="24"/>
      <c r="DD213" s="24"/>
      <c r="DE213" s="24"/>
      <c r="DF213" s="24"/>
      <c r="DG213" s="24"/>
      <c r="DH213" s="24"/>
      <c r="DI213" s="24"/>
      <c r="DJ213" s="24"/>
      <c r="DK213" s="24"/>
      <c r="DL213" s="24"/>
      <c r="DM213" s="24"/>
      <c r="DN213" s="24"/>
      <c r="DO213" s="24"/>
      <c r="DP213" s="24"/>
      <c r="DQ213" s="24"/>
      <c r="DR213" s="24"/>
      <c r="DS213" s="24"/>
      <c r="DT213" s="24"/>
      <c r="DU213" s="24"/>
      <c r="DV213" s="24"/>
      <c r="DW213" s="24"/>
      <c r="DX213" s="24"/>
      <c r="DY213" s="24"/>
      <c r="DZ213" s="24"/>
      <c r="EA213" s="24"/>
      <c r="EB213" s="24"/>
      <c r="EC213" s="24"/>
      <c r="ED213" s="24"/>
      <c r="EE213" s="24"/>
      <c r="EF213" s="24"/>
      <c r="EG213" s="24"/>
      <c r="EH213" s="24"/>
      <c r="EI213" s="24"/>
      <c r="EJ213" s="24"/>
      <c r="EK213" s="24"/>
      <c r="EL213" s="24"/>
      <c r="EM213" s="24"/>
      <c r="EN213" s="24"/>
      <c r="EO213" s="24"/>
      <c r="EP213" s="24"/>
      <c r="EQ213" s="24"/>
      <c r="ER213" s="24"/>
      <c r="ES213" s="24"/>
      <c r="ET213" s="24"/>
      <c r="EU213" s="24"/>
      <c r="EV213" s="24"/>
      <c r="EW213" s="24"/>
      <c r="EX213" s="24"/>
      <c r="EY213" s="24"/>
      <c r="EZ213" s="24"/>
      <c r="FA213" s="24"/>
      <c r="FB213" s="24"/>
      <c r="FC213" s="24"/>
      <c r="FD213" s="24"/>
      <c r="FE213" s="24"/>
      <c r="FF213" s="24"/>
      <c r="FG213" s="24"/>
      <c r="FH213" s="24"/>
      <c r="FI213" s="24"/>
      <c r="FJ213" s="24"/>
      <c r="FK213" s="24"/>
      <c r="FL213" s="24"/>
      <c r="FM213" s="24"/>
      <c r="FN213" s="24"/>
      <c r="FO213" s="24"/>
      <c r="FP213" s="24"/>
      <c r="FQ213" s="24"/>
      <c r="FR213" s="24"/>
      <c r="FS213" s="24"/>
      <c r="FT213" s="24"/>
      <c r="FU213" s="24"/>
      <c r="FV213" s="24"/>
      <c r="FW213" s="24"/>
      <c r="FX213" s="24"/>
      <c r="FY213" s="24"/>
      <c r="FZ213" s="24"/>
      <c r="GA213" s="24"/>
      <c r="GB213" s="24"/>
      <c r="GC213" s="24"/>
      <c r="GD213" s="24"/>
      <c r="GE213" s="24"/>
      <c r="GF213" s="24"/>
      <c r="GG213" s="24"/>
      <c r="GH213" s="24"/>
      <c r="GI213" s="24"/>
      <c r="GJ213" s="24"/>
      <c r="GK213" s="24"/>
      <c r="GL213" s="24"/>
      <c r="GM213" s="24"/>
      <c r="GN213" s="24"/>
      <c r="GO213" s="24"/>
      <c r="GP213" s="24"/>
      <c r="GQ213" s="24"/>
      <c r="GR213" s="24"/>
      <c r="GS213" s="24"/>
      <c r="GT213" s="24"/>
      <c r="GU213" s="24"/>
      <c r="GV213" s="24"/>
      <c r="GW213" s="24"/>
      <c r="GX213" s="24"/>
      <c r="GY213" s="24"/>
      <c r="GZ213" s="24"/>
      <c r="HA213" s="24"/>
      <c r="HB213" s="24"/>
      <c r="HC213" s="24"/>
      <c r="HD213" s="24"/>
      <c r="HE213" s="24"/>
      <c r="HF213" s="24"/>
      <c r="HG213" s="24"/>
      <c r="HH213" s="24"/>
      <c r="HI213" s="24"/>
      <c r="HJ213" s="24"/>
      <c r="HK213" s="24"/>
      <c r="HL213" s="24"/>
      <c r="HM213" s="24"/>
      <c r="HN213" s="24"/>
      <c r="HO213" s="24"/>
      <c r="HP213" s="24"/>
      <c r="HQ213" s="24"/>
      <c r="HR213" s="24"/>
      <c r="HS213" s="24"/>
      <c r="HT213" s="24"/>
      <c r="HU213" s="24"/>
      <c r="HV213" s="24"/>
      <c r="HW213" s="24"/>
      <c r="HX213" s="24"/>
      <c r="HY213" s="24"/>
      <c r="HZ213" s="24"/>
      <c r="IA213" s="24"/>
      <c r="IB213" s="24"/>
      <c r="IC213" s="24"/>
      <c r="ID213" s="24"/>
      <c r="IE213" s="24"/>
      <c r="IF213" s="24"/>
      <c r="IG213" s="24"/>
      <c r="IH213" s="24"/>
      <c r="II213" s="24"/>
      <c r="IJ213" s="24"/>
      <c r="IK213" s="24"/>
      <c r="IL213" s="24"/>
      <c r="IM213" s="24"/>
      <c r="IN213" s="24"/>
      <c r="IO213" s="24"/>
      <c r="IP213" s="24"/>
      <c r="IQ213" s="24"/>
      <c r="IR213" s="24"/>
      <c r="IS213" s="24"/>
      <c r="IT213" s="24"/>
      <c r="IU213" s="24"/>
      <c r="IV213" s="24"/>
    </row>
    <row r="214" spans="1:256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 s="24"/>
      <c r="GV214" s="24"/>
      <c r="GW214" s="24"/>
      <c r="GX214" s="24"/>
      <c r="GY214" s="24"/>
      <c r="GZ214" s="24"/>
      <c r="HA214" s="24"/>
      <c r="HB214" s="24"/>
      <c r="HC214" s="24"/>
      <c r="HD214" s="24"/>
      <c r="HE214" s="24"/>
      <c r="HF214" s="24"/>
      <c r="HG214" s="24"/>
      <c r="HH214" s="24"/>
      <c r="HI214" s="24"/>
      <c r="HJ214" s="24"/>
      <c r="HK214" s="24"/>
      <c r="HL214" s="24"/>
      <c r="HM214" s="24"/>
      <c r="HN214" s="24"/>
      <c r="HO214" s="24"/>
      <c r="HP214" s="24"/>
      <c r="HQ214" s="24"/>
      <c r="HR214" s="24"/>
      <c r="HS214" s="24"/>
      <c r="HT214" s="24"/>
      <c r="HU214" s="24"/>
      <c r="HV214" s="24"/>
      <c r="HW214" s="24"/>
      <c r="HX214" s="24"/>
      <c r="HY214" s="24"/>
      <c r="HZ214" s="24"/>
      <c r="IA214" s="24"/>
      <c r="IB214" s="24"/>
      <c r="IC214" s="24"/>
      <c r="ID214" s="24"/>
      <c r="IE214" s="24"/>
      <c r="IF214" s="24"/>
      <c r="IG214" s="24"/>
      <c r="IH214" s="24"/>
      <c r="II214" s="24"/>
      <c r="IJ214" s="24"/>
      <c r="IK214" s="24"/>
      <c r="IL214" s="24"/>
      <c r="IM214" s="24"/>
      <c r="IN214" s="24"/>
      <c r="IO214" s="24"/>
      <c r="IP214" s="24"/>
      <c r="IQ214" s="24"/>
      <c r="IR214" s="24"/>
      <c r="IS214" s="24"/>
      <c r="IT214" s="24"/>
      <c r="IU214" s="24"/>
      <c r="IV214" s="24"/>
    </row>
    <row r="215" spans="1:256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  <c r="CU215" s="24"/>
      <c r="CV215" s="24"/>
      <c r="CW215" s="24"/>
      <c r="CX215" s="24"/>
      <c r="CY215" s="24"/>
      <c r="CZ215" s="24"/>
      <c r="DA215" s="24"/>
      <c r="DB215" s="24"/>
      <c r="DC215" s="24"/>
      <c r="DD215" s="24"/>
      <c r="DE215" s="24"/>
      <c r="DF215" s="24"/>
      <c r="DG215" s="24"/>
      <c r="DH215" s="24"/>
      <c r="DI215" s="24"/>
      <c r="DJ215" s="24"/>
      <c r="DK215" s="24"/>
      <c r="DL215" s="24"/>
      <c r="DM215" s="24"/>
      <c r="DN215" s="24"/>
      <c r="DO215" s="24"/>
      <c r="DP215" s="24"/>
      <c r="DQ215" s="24"/>
      <c r="DR215" s="24"/>
      <c r="DS215" s="24"/>
      <c r="DT215" s="24"/>
      <c r="DU215" s="24"/>
      <c r="DV215" s="24"/>
      <c r="DW215" s="24"/>
      <c r="DX215" s="24"/>
      <c r="DY215" s="24"/>
      <c r="DZ215" s="24"/>
      <c r="EA215" s="24"/>
      <c r="EB215" s="24"/>
      <c r="EC215" s="24"/>
      <c r="ED215" s="24"/>
      <c r="EE215" s="24"/>
      <c r="EF215" s="24"/>
      <c r="EG215" s="24"/>
      <c r="EH215" s="24"/>
      <c r="EI215" s="24"/>
      <c r="EJ215" s="24"/>
      <c r="EK215" s="24"/>
      <c r="EL215" s="24"/>
      <c r="EM215" s="24"/>
      <c r="EN215" s="24"/>
      <c r="EO215" s="24"/>
      <c r="EP215" s="24"/>
      <c r="EQ215" s="24"/>
      <c r="ER215" s="24"/>
      <c r="ES215" s="24"/>
      <c r="ET215" s="24"/>
      <c r="EU215" s="24"/>
      <c r="EV215" s="24"/>
      <c r="EW215" s="24"/>
      <c r="EX215" s="24"/>
      <c r="EY215" s="24"/>
      <c r="EZ215" s="24"/>
      <c r="FA215" s="24"/>
      <c r="FB215" s="24"/>
      <c r="FC215" s="24"/>
      <c r="FD215" s="24"/>
      <c r="FE215" s="24"/>
      <c r="FF215" s="24"/>
      <c r="FG215" s="24"/>
      <c r="FH215" s="24"/>
      <c r="FI215" s="24"/>
      <c r="FJ215" s="24"/>
      <c r="FK215" s="24"/>
      <c r="FL215" s="24"/>
      <c r="FM215" s="24"/>
      <c r="FN215" s="24"/>
      <c r="FO215" s="24"/>
      <c r="FP215" s="24"/>
      <c r="FQ215" s="24"/>
      <c r="FR215" s="24"/>
      <c r="FS215" s="24"/>
      <c r="FT215" s="24"/>
      <c r="FU215" s="24"/>
      <c r="FV215" s="24"/>
      <c r="FW215" s="24"/>
      <c r="FX215" s="24"/>
      <c r="FY215" s="24"/>
      <c r="FZ215" s="24"/>
      <c r="GA215" s="24"/>
      <c r="GB215" s="24"/>
      <c r="GC215" s="24"/>
      <c r="GD215" s="24"/>
      <c r="GE215" s="24"/>
      <c r="GF215" s="24"/>
      <c r="GG215" s="24"/>
      <c r="GH215" s="24"/>
      <c r="GI215" s="24"/>
      <c r="GJ215" s="24"/>
      <c r="GK215" s="24"/>
      <c r="GL215" s="24"/>
      <c r="GM215" s="24"/>
      <c r="GN215" s="24"/>
      <c r="GO215" s="24"/>
      <c r="GP215" s="24"/>
      <c r="GQ215" s="24"/>
      <c r="GR215" s="24"/>
      <c r="GS215" s="24"/>
      <c r="GT215" s="24"/>
      <c r="GU215" s="24"/>
      <c r="GV215" s="24"/>
      <c r="GW215" s="24"/>
      <c r="GX215" s="24"/>
      <c r="GY215" s="24"/>
      <c r="GZ215" s="24"/>
      <c r="HA215" s="24"/>
      <c r="HB215" s="24"/>
      <c r="HC215" s="24"/>
      <c r="HD215" s="24"/>
      <c r="HE215" s="24"/>
      <c r="HF215" s="24"/>
      <c r="HG215" s="24"/>
      <c r="HH215" s="24"/>
      <c r="HI215" s="24"/>
      <c r="HJ215" s="24"/>
      <c r="HK215" s="24"/>
      <c r="HL215" s="24"/>
      <c r="HM215" s="24"/>
      <c r="HN215" s="24"/>
      <c r="HO215" s="24"/>
      <c r="HP215" s="24"/>
      <c r="HQ215" s="24"/>
      <c r="HR215" s="24"/>
      <c r="HS215" s="24"/>
      <c r="HT215" s="24"/>
      <c r="HU215" s="24"/>
      <c r="HV215" s="24"/>
      <c r="HW215" s="24"/>
      <c r="HX215" s="24"/>
      <c r="HY215" s="24"/>
      <c r="HZ215" s="24"/>
      <c r="IA215" s="24"/>
      <c r="IB215" s="24"/>
      <c r="IC215" s="24"/>
      <c r="ID215" s="24"/>
      <c r="IE215" s="24"/>
      <c r="IF215" s="24"/>
      <c r="IG215" s="24"/>
      <c r="IH215" s="24"/>
      <c r="II215" s="24"/>
      <c r="IJ215" s="24"/>
      <c r="IK215" s="24"/>
      <c r="IL215" s="24"/>
      <c r="IM215" s="24"/>
      <c r="IN215" s="24"/>
      <c r="IO215" s="24"/>
      <c r="IP215" s="24"/>
      <c r="IQ215" s="24"/>
      <c r="IR215" s="24"/>
      <c r="IS215" s="24"/>
      <c r="IT215" s="24"/>
      <c r="IU215" s="24"/>
      <c r="IV215" s="24"/>
    </row>
    <row r="216" spans="1:25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  <c r="CU216" s="24"/>
      <c r="CV216" s="24"/>
      <c r="CW216" s="24"/>
      <c r="CX216" s="24"/>
      <c r="CY216" s="24"/>
      <c r="CZ216" s="24"/>
      <c r="DA216" s="24"/>
      <c r="DB216" s="24"/>
      <c r="DC216" s="24"/>
      <c r="DD216" s="24"/>
      <c r="DE216" s="24"/>
      <c r="DF216" s="24"/>
      <c r="DG216" s="24"/>
      <c r="DH216" s="24"/>
      <c r="DI216" s="24"/>
      <c r="DJ216" s="24"/>
      <c r="DK216" s="24"/>
      <c r="DL216" s="24"/>
      <c r="DM216" s="24"/>
      <c r="DN216" s="24"/>
      <c r="DO216" s="24"/>
      <c r="DP216" s="24"/>
      <c r="DQ216" s="24"/>
      <c r="DR216" s="24"/>
      <c r="DS216" s="24"/>
      <c r="DT216" s="24"/>
      <c r="DU216" s="24"/>
      <c r="DV216" s="24"/>
      <c r="DW216" s="24"/>
      <c r="DX216" s="24"/>
      <c r="DY216" s="24"/>
      <c r="DZ216" s="24"/>
      <c r="EA216" s="24"/>
      <c r="EB216" s="24"/>
      <c r="EC216" s="24"/>
      <c r="ED216" s="24"/>
      <c r="EE216" s="24"/>
      <c r="EF216" s="24"/>
      <c r="EG216" s="24"/>
      <c r="EH216" s="24"/>
      <c r="EI216" s="24"/>
      <c r="EJ216" s="24"/>
      <c r="EK216" s="24"/>
      <c r="EL216" s="24"/>
      <c r="EM216" s="24"/>
      <c r="EN216" s="24"/>
      <c r="EO216" s="24"/>
      <c r="EP216" s="24"/>
      <c r="EQ216" s="24"/>
      <c r="ER216" s="24"/>
      <c r="ES216" s="24"/>
      <c r="ET216" s="24"/>
      <c r="EU216" s="24"/>
      <c r="EV216" s="24"/>
      <c r="EW216" s="24"/>
      <c r="EX216" s="24"/>
      <c r="EY216" s="24"/>
      <c r="EZ216" s="24"/>
      <c r="FA216" s="24"/>
      <c r="FB216" s="24"/>
      <c r="FC216" s="24"/>
      <c r="FD216" s="24"/>
      <c r="FE216" s="24"/>
      <c r="FF216" s="24"/>
      <c r="FG216" s="24"/>
      <c r="FH216" s="24"/>
      <c r="FI216" s="24"/>
      <c r="FJ216" s="24"/>
      <c r="FK216" s="24"/>
      <c r="FL216" s="24"/>
      <c r="FM216" s="24"/>
      <c r="FN216" s="24"/>
      <c r="FO216" s="24"/>
      <c r="FP216" s="24"/>
      <c r="FQ216" s="24"/>
      <c r="FR216" s="24"/>
      <c r="FS216" s="24"/>
      <c r="FT216" s="24"/>
      <c r="FU216" s="24"/>
      <c r="FV216" s="24"/>
      <c r="FW216" s="24"/>
      <c r="FX216" s="24"/>
      <c r="FY216" s="24"/>
      <c r="FZ216" s="24"/>
      <c r="GA216" s="24"/>
      <c r="GB216" s="24"/>
      <c r="GC216" s="24"/>
      <c r="GD216" s="24"/>
      <c r="GE216" s="24"/>
      <c r="GF216" s="24"/>
      <c r="GG216" s="24"/>
      <c r="GH216" s="24"/>
      <c r="GI216" s="24"/>
      <c r="GJ216" s="24"/>
      <c r="GK216" s="24"/>
      <c r="GL216" s="24"/>
      <c r="GM216" s="24"/>
      <c r="GN216" s="24"/>
      <c r="GO216" s="24"/>
      <c r="GP216" s="24"/>
      <c r="GQ216" s="24"/>
      <c r="GR216" s="24"/>
      <c r="GS216" s="24"/>
      <c r="GT216" s="24"/>
      <c r="GU216" s="24"/>
      <c r="GV216" s="24"/>
      <c r="GW216" s="24"/>
      <c r="GX216" s="24"/>
      <c r="GY216" s="24"/>
      <c r="GZ216" s="24"/>
      <c r="HA216" s="24"/>
      <c r="HB216" s="24"/>
      <c r="HC216" s="24"/>
      <c r="HD216" s="24"/>
      <c r="HE216" s="24"/>
      <c r="HF216" s="24"/>
      <c r="HG216" s="24"/>
      <c r="HH216" s="24"/>
      <c r="HI216" s="24"/>
      <c r="HJ216" s="24"/>
      <c r="HK216" s="24"/>
      <c r="HL216" s="24"/>
      <c r="HM216" s="24"/>
      <c r="HN216" s="24"/>
      <c r="HO216" s="24"/>
      <c r="HP216" s="24"/>
      <c r="HQ216" s="24"/>
      <c r="HR216" s="24"/>
      <c r="HS216" s="24"/>
      <c r="HT216" s="24"/>
      <c r="HU216" s="24"/>
      <c r="HV216" s="24"/>
      <c r="HW216" s="24"/>
      <c r="HX216" s="24"/>
      <c r="HY216" s="24"/>
      <c r="HZ216" s="24"/>
      <c r="IA216" s="24"/>
      <c r="IB216" s="24"/>
      <c r="IC216" s="24"/>
      <c r="ID216" s="24"/>
      <c r="IE216" s="24"/>
      <c r="IF216" s="24"/>
      <c r="IG216" s="24"/>
      <c r="IH216" s="24"/>
      <c r="II216" s="24"/>
      <c r="IJ216" s="24"/>
      <c r="IK216" s="24"/>
      <c r="IL216" s="24"/>
      <c r="IM216" s="24"/>
      <c r="IN216" s="24"/>
      <c r="IO216" s="24"/>
      <c r="IP216" s="24"/>
      <c r="IQ216" s="24"/>
      <c r="IR216" s="24"/>
      <c r="IS216" s="24"/>
      <c r="IT216" s="24"/>
      <c r="IU216" s="24"/>
      <c r="IV216" s="24"/>
    </row>
    <row r="217" spans="1:256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  <c r="CU217" s="24"/>
      <c r="CV217" s="24"/>
      <c r="CW217" s="24"/>
      <c r="CX217" s="24"/>
      <c r="CY217" s="24"/>
      <c r="CZ217" s="24"/>
      <c r="DA217" s="24"/>
      <c r="DB217" s="24"/>
      <c r="DC217" s="24"/>
      <c r="DD217" s="24"/>
      <c r="DE217" s="24"/>
      <c r="DF217" s="24"/>
      <c r="DG217" s="24"/>
      <c r="DH217" s="24"/>
      <c r="DI217" s="24"/>
      <c r="DJ217" s="24"/>
      <c r="DK217" s="24"/>
      <c r="DL217" s="24"/>
      <c r="DM217" s="24"/>
      <c r="DN217" s="24"/>
      <c r="DO217" s="24"/>
      <c r="DP217" s="24"/>
      <c r="DQ217" s="24"/>
      <c r="DR217" s="24"/>
      <c r="DS217" s="24"/>
      <c r="DT217" s="24"/>
      <c r="DU217" s="24"/>
      <c r="DV217" s="24"/>
      <c r="DW217" s="24"/>
      <c r="DX217" s="24"/>
      <c r="DY217" s="24"/>
      <c r="DZ217" s="24"/>
      <c r="EA217" s="24"/>
      <c r="EB217" s="24"/>
      <c r="EC217" s="24"/>
      <c r="ED217" s="24"/>
      <c r="EE217" s="24"/>
      <c r="EF217" s="24"/>
      <c r="EG217" s="24"/>
      <c r="EH217" s="24"/>
      <c r="EI217" s="24"/>
      <c r="EJ217" s="24"/>
      <c r="EK217" s="24"/>
      <c r="EL217" s="24"/>
      <c r="EM217" s="24"/>
      <c r="EN217" s="24"/>
      <c r="EO217" s="24"/>
      <c r="EP217" s="24"/>
      <c r="EQ217" s="24"/>
      <c r="ER217" s="24"/>
      <c r="ES217" s="24"/>
      <c r="ET217" s="24"/>
      <c r="EU217" s="24"/>
      <c r="EV217" s="24"/>
      <c r="EW217" s="24"/>
      <c r="EX217" s="24"/>
      <c r="EY217" s="24"/>
      <c r="EZ217" s="24"/>
      <c r="FA217" s="24"/>
      <c r="FB217" s="24"/>
      <c r="FC217" s="24"/>
      <c r="FD217" s="24"/>
      <c r="FE217" s="24"/>
      <c r="FF217" s="24"/>
      <c r="FG217" s="24"/>
      <c r="FH217" s="24"/>
      <c r="FI217" s="24"/>
      <c r="FJ217" s="24"/>
      <c r="FK217" s="24"/>
      <c r="FL217" s="24"/>
      <c r="FM217" s="24"/>
      <c r="FN217" s="24"/>
      <c r="FO217" s="24"/>
      <c r="FP217" s="24"/>
      <c r="FQ217" s="24"/>
      <c r="FR217" s="24"/>
      <c r="FS217" s="24"/>
      <c r="FT217" s="24"/>
      <c r="FU217" s="24"/>
      <c r="FV217" s="24"/>
      <c r="FW217" s="24"/>
      <c r="FX217" s="24"/>
      <c r="FY217" s="24"/>
      <c r="FZ217" s="24"/>
      <c r="GA217" s="24"/>
      <c r="GB217" s="24"/>
      <c r="GC217" s="24"/>
      <c r="GD217" s="24"/>
      <c r="GE217" s="24"/>
      <c r="GF217" s="24"/>
      <c r="GG217" s="24"/>
      <c r="GH217" s="24"/>
      <c r="GI217" s="24"/>
      <c r="GJ217" s="24"/>
      <c r="GK217" s="24"/>
      <c r="GL217" s="24"/>
      <c r="GM217" s="24"/>
      <c r="GN217" s="24"/>
      <c r="GO217" s="24"/>
      <c r="GP217" s="24"/>
      <c r="GQ217" s="24"/>
      <c r="GR217" s="24"/>
      <c r="GS217" s="24"/>
      <c r="GT217" s="24"/>
      <c r="GU217" s="24"/>
      <c r="GV217" s="24"/>
      <c r="GW217" s="24"/>
      <c r="GX217" s="24"/>
      <c r="GY217" s="24"/>
      <c r="GZ217" s="24"/>
      <c r="HA217" s="24"/>
      <c r="HB217" s="24"/>
      <c r="HC217" s="24"/>
      <c r="HD217" s="24"/>
      <c r="HE217" s="24"/>
      <c r="HF217" s="24"/>
      <c r="HG217" s="24"/>
      <c r="HH217" s="24"/>
      <c r="HI217" s="24"/>
      <c r="HJ217" s="24"/>
      <c r="HK217" s="24"/>
      <c r="HL217" s="24"/>
      <c r="HM217" s="24"/>
      <c r="HN217" s="24"/>
      <c r="HO217" s="24"/>
      <c r="HP217" s="24"/>
      <c r="HQ217" s="24"/>
      <c r="HR217" s="24"/>
      <c r="HS217" s="24"/>
      <c r="HT217" s="24"/>
      <c r="HU217" s="24"/>
      <c r="HV217" s="24"/>
      <c r="HW217" s="24"/>
      <c r="HX217" s="24"/>
      <c r="HY217" s="24"/>
      <c r="HZ217" s="24"/>
      <c r="IA217" s="24"/>
      <c r="IB217" s="24"/>
      <c r="IC217" s="24"/>
      <c r="ID217" s="24"/>
      <c r="IE217" s="24"/>
      <c r="IF217" s="24"/>
      <c r="IG217" s="24"/>
      <c r="IH217" s="24"/>
      <c r="II217" s="24"/>
      <c r="IJ217" s="24"/>
      <c r="IK217" s="24"/>
      <c r="IL217" s="24"/>
      <c r="IM217" s="24"/>
      <c r="IN217" s="24"/>
      <c r="IO217" s="24"/>
      <c r="IP217" s="24"/>
      <c r="IQ217" s="24"/>
      <c r="IR217" s="24"/>
      <c r="IS217" s="24"/>
      <c r="IT217" s="24"/>
      <c r="IU217" s="24"/>
      <c r="IV217" s="24"/>
    </row>
    <row r="218" spans="1:256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  <c r="CU218" s="24"/>
      <c r="CV218" s="24"/>
      <c r="CW218" s="24"/>
      <c r="CX218" s="24"/>
      <c r="CY218" s="24"/>
      <c r="CZ218" s="24"/>
      <c r="DA218" s="24"/>
      <c r="DB218" s="24"/>
      <c r="DC218" s="24"/>
      <c r="DD218" s="24"/>
      <c r="DE218" s="24"/>
      <c r="DF218" s="24"/>
      <c r="DG218" s="24"/>
      <c r="DH218" s="24"/>
      <c r="DI218" s="24"/>
      <c r="DJ218" s="24"/>
      <c r="DK218" s="24"/>
      <c r="DL218" s="24"/>
      <c r="DM218" s="24"/>
      <c r="DN218" s="24"/>
      <c r="DO218" s="24"/>
      <c r="DP218" s="24"/>
      <c r="DQ218" s="24"/>
      <c r="DR218" s="24"/>
      <c r="DS218" s="24"/>
      <c r="DT218" s="24"/>
      <c r="DU218" s="24"/>
      <c r="DV218" s="24"/>
      <c r="DW218" s="24"/>
      <c r="DX218" s="24"/>
      <c r="DY218" s="24"/>
      <c r="DZ218" s="24"/>
      <c r="EA218" s="24"/>
      <c r="EB218" s="24"/>
      <c r="EC218" s="24"/>
      <c r="ED218" s="24"/>
      <c r="EE218" s="24"/>
      <c r="EF218" s="24"/>
      <c r="EG218" s="24"/>
      <c r="EH218" s="24"/>
      <c r="EI218" s="24"/>
      <c r="EJ218" s="24"/>
      <c r="EK218" s="24"/>
      <c r="EL218" s="24"/>
      <c r="EM218" s="24"/>
      <c r="EN218" s="24"/>
      <c r="EO218" s="24"/>
      <c r="EP218" s="24"/>
      <c r="EQ218" s="24"/>
      <c r="ER218" s="24"/>
      <c r="ES218" s="24"/>
      <c r="ET218" s="24"/>
      <c r="EU218" s="24"/>
      <c r="EV218" s="24"/>
      <c r="EW218" s="24"/>
      <c r="EX218" s="24"/>
      <c r="EY218" s="24"/>
      <c r="EZ218" s="24"/>
      <c r="FA218" s="24"/>
      <c r="FB218" s="24"/>
      <c r="FC218" s="24"/>
      <c r="FD218" s="24"/>
      <c r="FE218" s="24"/>
      <c r="FF218" s="24"/>
      <c r="FG218" s="24"/>
      <c r="FH218" s="24"/>
      <c r="FI218" s="24"/>
      <c r="FJ218" s="24"/>
      <c r="FK218" s="24"/>
      <c r="FL218" s="24"/>
      <c r="FM218" s="24"/>
      <c r="FN218" s="24"/>
      <c r="FO218" s="24"/>
      <c r="FP218" s="24"/>
      <c r="FQ218" s="24"/>
      <c r="FR218" s="24"/>
      <c r="FS218" s="24"/>
      <c r="FT218" s="24"/>
      <c r="FU218" s="24"/>
      <c r="FV218" s="24"/>
      <c r="FW218" s="24"/>
      <c r="FX218" s="24"/>
      <c r="FY218" s="24"/>
      <c r="FZ218" s="24"/>
      <c r="GA218" s="24"/>
      <c r="GB218" s="24"/>
      <c r="GC218" s="24"/>
      <c r="GD218" s="24"/>
      <c r="GE218" s="24"/>
      <c r="GF218" s="24"/>
      <c r="GG218" s="24"/>
      <c r="GH218" s="24"/>
      <c r="GI218" s="24"/>
      <c r="GJ218" s="24"/>
      <c r="GK218" s="24"/>
      <c r="GL218" s="24"/>
      <c r="GM218" s="24"/>
      <c r="GN218" s="24"/>
      <c r="GO218" s="24"/>
      <c r="GP218" s="24"/>
      <c r="GQ218" s="24"/>
      <c r="GR218" s="24"/>
      <c r="GS218" s="24"/>
      <c r="GT218" s="24"/>
      <c r="GU218" s="24"/>
      <c r="GV218" s="24"/>
      <c r="GW218" s="24"/>
      <c r="GX218" s="24"/>
      <c r="GY218" s="24"/>
      <c r="GZ218" s="24"/>
      <c r="HA218" s="24"/>
      <c r="HB218" s="24"/>
      <c r="HC218" s="24"/>
      <c r="HD218" s="24"/>
      <c r="HE218" s="24"/>
      <c r="HF218" s="24"/>
      <c r="HG218" s="24"/>
      <c r="HH218" s="24"/>
      <c r="HI218" s="24"/>
      <c r="HJ218" s="24"/>
      <c r="HK218" s="24"/>
      <c r="HL218" s="24"/>
      <c r="HM218" s="24"/>
      <c r="HN218" s="24"/>
      <c r="HO218" s="24"/>
      <c r="HP218" s="24"/>
      <c r="HQ218" s="24"/>
      <c r="HR218" s="24"/>
      <c r="HS218" s="24"/>
      <c r="HT218" s="24"/>
      <c r="HU218" s="24"/>
      <c r="HV218" s="24"/>
      <c r="HW218" s="24"/>
      <c r="HX218" s="24"/>
      <c r="HY218" s="24"/>
      <c r="HZ218" s="24"/>
      <c r="IA218" s="24"/>
      <c r="IB218" s="24"/>
      <c r="IC218" s="24"/>
      <c r="ID218" s="24"/>
      <c r="IE218" s="24"/>
      <c r="IF218" s="24"/>
      <c r="IG218" s="24"/>
      <c r="IH218" s="24"/>
      <c r="II218" s="24"/>
      <c r="IJ218" s="24"/>
      <c r="IK218" s="24"/>
      <c r="IL218" s="24"/>
      <c r="IM218" s="24"/>
      <c r="IN218" s="24"/>
      <c r="IO218" s="24"/>
      <c r="IP218" s="24"/>
      <c r="IQ218" s="24"/>
      <c r="IR218" s="24"/>
      <c r="IS218" s="24"/>
      <c r="IT218" s="24"/>
      <c r="IU218" s="24"/>
      <c r="IV218" s="24"/>
    </row>
    <row r="219" spans="1:256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  <c r="EP219" s="24"/>
      <c r="EQ219" s="24"/>
      <c r="ER219" s="24"/>
      <c r="ES219" s="24"/>
      <c r="ET219" s="24"/>
      <c r="EU219" s="24"/>
      <c r="EV219" s="24"/>
      <c r="EW219" s="24"/>
      <c r="EX219" s="24"/>
      <c r="EY219" s="24"/>
      <c r="EZ219" s="24"/>
      <c r="FA219" s="24"/>
      <c r="FB219" s="24"/>
      <c r="FC219" s="24"/>
      <c r="FD219" s="24"/>
      <c r="FE219" s="24"/>
      <c r="FF219" s="24"/>
      <c r="FG219" s="24"/>
      <c r="FH219" s="24"/>
      <c r="FI219" s="24"/>
      <c r="FJ219" s="24"/>
      <c r="FK219" s="24"/>
      <c r="FL219" s="24"/>
      <c r="FM219" s="24"/>
      <c r="FN219" s="24"/>
      <c r="FO219" s="24"/>
      <c r="FP219" s="24"/>
      <c r="FQ219" s="24"/>
      <c r="FR219" s="24"/>
      <c r="FS219" s="24"/>
      <c r="FT219" s="24"/>
      <c r="FU219" s="24"/>
      <c r="FV219" s="24"/>
      <c r="FW219" s="24"/>
      <c r="FX219" s="24"/>
      <c r="FY219" s="24"/>
      <c r="FZ219" s="24"/>
      <c r="GA219" s="24"/>
      <c r="GB219" s="24"/>
      <c r="GC219" s="24"/>
      <c r="GD219" s="24"/>
      <c r="GE219" s="24"/>
      <c r="GF219" s="24"/>
      <c r="GG219" s="24"/>
      <c r="GH219" s="24"/>
      <c r="GI219" s="24"/>
      <c r="GJ219" s="24"/>
      <c r="GK219" s="24"/>
      <c r="GL219" s="24"/>
      <c r="GM219" s="24"/>
      <c r="GN219" s="24"/>
      <c r="GO219" s="24"/>
      <c r="GP219" s="24"/>
      <c r="GQ219" s="24"/>
      <c r="GR219" s="24"/>
      <c r="GS219" s="24"/>
      <c r="GT219" s="24"/>
      <c r="GU219" s="24"/>
      <c r="GV219" s="24"/>
      <c r="GW219" s="24"/>
      <c r="GX219" s="24"/>
      <c r="GY219" s="24"/>
      <c r="GZ219" s="24"/>
      <c r="HA219" s="24"/>
      <c r="HB219" s="24"/>
      <c r="HC219" s="24"/>
      <c r="HD219" s="24"/>
      <c r="HE219" s="24"/>
      <c r="HF219" s="24"/>
      <c r="HG219" s="24"/>
      <c r="HH219" s="24"/>
      <c r="HI219" s="24"/>
      <c r="HJ219" s="24"/>
      <c r="HK219" s="24"/>
      <c r="HL219" s="24"/>
      <c r="HM219" s="24"/>
      <c r="HN219" s="24"/>
      <c r="HO219" s="24"/>
      <c r="HP219" s="24"/>
      <c r="HQ219" s="24"/>
      <c r="HR219" s="24"/>
      <c r="HS219" s="24"/>
      <c r="HT219" s="24"/>
      <c r="HU219" s="24"/>
      <c r="HV219" s="24"/>
      <c r="HW219" s="24"/>
      <c r="HX219" s="24"/>
      <c r="HY219" s="24"/>
      <c r="HZ219" s="24"/>
      <c r="IA219" s="24"/>
      <c r="IB219" s="24"/>
      <c r="IC219" s="24"/>
      <c r="ID219" s="24"/>
      <c r="IE219" s="24"/>
      <c r="IF219" s="24"/>
      <c r="IG219" s="24"/>
      <c r="IH219" s="24"/>
      <c r="II219" s="24"/>
      <c r="IJ219" s="24"/>
      <c r="IK219" s="24"/>
      <c r="IL219" s="24"/>
      <c r="IM219" s="24"/>
      <c r="IN219" s="24"/>
      <c r="IO219" s="24"/>
      <c r="IP219" s="24"/>
      <c r="IQ219" s="24"/>
      <c r="IR219" s="24"/>
      <c r="IS219" s="24"/>
      <c r="IT219" s="24"/>
      <c r="IU219" s="24"/>
      <c r="IV219" s="24"/>
    </row>
    <row r="220" spans="1:256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  <c r="CU220" s="24"/>
      <c r="CV220" s="24"/>
      <c r="CW220" s="24"/>
      <c r="CX220" s="24"/>
      <c r="CY220" s="24"/>
      <c r="CZ220" s="24"/>
      <c r="DA220" s="24"/>
      <c r="DB220" s="24"/>
      <c r="DC220" s="24"/>
      <c r="DD220" s="24"/>
      <c r="DE220" s="24"/>
      <c r="DF220" s="24"/>
      <c r="DG220" s="24"/>
      <c r="DH220" s="24"/>
      <c r="DI220" s="24"/>
      <c r="DJ220" s="24"/>
      <c r="DK220" s="24"/>
      <c r="DL220" s="24"/>
      <c r="DM220" s="24"/>
      <c r="DN220" s="24"/>
      <c r="DO220" s="24"/>
      <c r="DP220" s="24"/>
      <c r="DQ220" s="24"/>
      <c r="DR220" s="24"/>
      <c r="DS220" s="24"/>
      <c r="DT220" s="24"/>
      <c r="DU220" s="24"/>
      <c r="DV220" s="24"/>
      <c r="DW220" s="24"/>
      <c r="DX220" s="24"/>
      <c r="DY220" s="24"/>
      <c r="DZ220" s="24"/>
      <c r="EA220" s="24"/>
      <c r="EB220" s="24"/>
      <c r="EC220" s="24"/>
      <c r="ED220" s="24"/>
      <c r="EE220" s="24"/>
      <c r="EF220" s="24"/>
      <c r="EG220" s="24"/>
      <c r="EH220" s="24"/>
      <c r="EI220" s="24"/>
      <c r="EJ220" s="24"/>
      <c r="EK220" s="24"/>
      <c r="EL220" s="24"/>
      <c r="EM220" s="24"/>
      <c r="EN220" s="24"/>
      <c r="EO220" s="24"/>
      <c r="EP220" s="24"/>
      <c r="EQ220" s="24"/>
      <c r="ER220" s="24"/>
      <c r="ES220" s="24"/>
      <c r="ET220" s="24"/>
      <c r="EU220" s="24"/>
      <c r="EV220" s="24"/>
      <c r="EW220" s="24"/>
      <c r="EX220" s="24"/>
      <c r="EY220" s="24"/>
      <c r="EZ220" s="24"/>
      <c r="FA220" s="24"/>
      <c r="FB220" s="24"/>
      <c r="FC220" s="24"/>
      <c r="FD220" s="24"/>
      <c r="FE220" s="24"/>
      <c r="FF220" s="24"/>
      <c r="FG220" s="24"/>
      <c r="FH220" s="24"/>
      <c r="FI220" s="24"/>
      <c r="FJ220" s="24"/>
      <c r="FK220" s="24"/>
      <c r="FL220" s="24"/>
      <c r="FM220" s="24"/>
      <c r="FN220" s="24"/>
      <c r="FO220" s="24"/>
      <c r="FP220" s="24"/>
      <c r="FQ220" s="24"/>
      <c r="FR220" s="24"/>
      <c r="FS220" s="24"/>
      <c r="FT220" s="24"/>
      <c r="FU220" s="24"/>
      <c r="FV220" s="24"/>
      <c r="FW220" s="24"/>
      <c r="FX220" s="24"/>
      <c r="FY220" s="24"/>
      <c r="FZ220" s="24"/>
      <c r="GA220" s="24"/>
      <c r="GB220" s="24"/>
      <c r="GC220" s="24"/>
      <c r="GD220" s="24"/>
      <c r="GE220" s="24"/>
      <c r="GF220" s="24"/>
      <c r="GG220" s="24"/>
      <c r="GH220" s="24"/>
      <c r="GI220" s="24"/>
      <c r="GJ220" s="24"/>
      <c r="GK220" s="24"/>
      <c r="GL220" s="24"/>
      <c r="GM220" s="24"/>
      <c r="GN220" s="24"/>
      <c r="GO220" s="24"/>
      <c r="GP220" s="24"/>
      <c r="GQ220" s="24"/>
      <c r="GR220" s="24"/>
      <c r="GS220" s="24"/>
      <c r="GT220" s="24"/>
      <c r="GU220" s="24"/>
      <c r="GV220" s="24"/>
      <c r="GW220" s="24"/>
      <c r="GX220" s="24"/>
      <c r="GY220" s="24"/>
      <c r="GZ220" s="24"/>
      <c r="HA220" s="24"/>
      <c r="HB220" s="24"/>
      <c r="HC220" s="24"/>
      <c r="HD220" s="24"/>
      <c r="HE220" s="24"/>
      <c r="HF220" s="24"/>
      <c r="HG220" s="24"/>
      <c r="HH220" s="24"/>
      <c r="HI220" s="24"/>
      <c r="HJ220" s="24"/>
      <c r="HK220" s="24"/>
      <c r="HL220" s="24"/>
      <c r="HM220" s="24"/>
      <c r="HN220" s="24"/>
      <c r="HO220" s="24"/>
      <c r="HP220" s="24"/>
      <c r="HQ220" s="24"/>
      <c r="HR220" s="24"/>
      <c r="HS220" s="24"/>
      <c r="HT220" s="24"/>
      <c r="HU220" s="24"/>
      <c r="HV220" s="24"/>
      <c r="HW220" s="24"/>
      <c r="HX220" s="24"/>
      <c r="HY220" s="24"/>
      <c r="HZ220" s="24"/>
      <c r="IA220" s="24"/>
      <c r="IB220" s="24"/>
      <c r="IC220" s="24"/>
      <c r="ID220" s="24"/>
      <c r="IE220" s="24"/>
      <c r="IF220" s="24"/>
      <c r="IG220" s="24"/>
      <c r="IH220" s="24"/>
      <c r="II220" s="24"/>
      <c r="IJ220" s="24"/>
      <c r="IK220" s="24"/>
      <c r="IL220" s="24"/>
      <c r="IM220" s="24"/>
      <c r="IN220" s="24"/>
      <c r="IO220" s="24"/>
      <c r="IP220" s="24"/>
      <c r="IQ220" s="24"/>
      <c r="IR220" s="24"/>
      <c r="IS220" s="24"/>
      <c r="IT220" s="24"/>
      <c r="IU220" s="24"/>
      <c r="IV220" s="24"/>
    </row>
    <row r="221" spans="1:256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  <c r="CU221" s="24"/>
      <c r="CV221" s="24"/>
      <c r="CW221" s="24"/>
      <c r="CX221" s="24"/>
      <c r="CY221" s="24"/>
      <c r="CZ221" s="24"/>
      <c r="DA221" s="24"/>
      <c r="DB221" s="24"/>
      <c r="DC221" s="24"/>
      <c r="DD221" s="24"/>
      <c r="DE221" s="24"/>
      <c r="DF221" s="24"/>
      <c r="DG221" s="24"/>
      <c r="DH221" s="24"/>
      <c r="DI221" s="24"/>
      <c r="DJ221" s="24"/>
      <c r="DK221" s="24"/>
      <c r="DL221" s="24"/>
      <c r="DM221" s="24"/>
      <c r="DN221" s="24"/>
      <c r="DO221" s="24"/>
      <c r="DP221" s="24"/>
      <c r="DQ221" s="24"/>
      <c r="DR221" s="24"/>
      <c r="DS221" s="24"/>
      <c r="DT221" s="24"/>
      <c r="DU221" s="24"/>
      <c r="DV221" s="24"/>
      <c r="DW221" s="24"/>
      <c r="DX221" s="24"/>
      <c r="DY221" s="24"/>
      <c r="DZ221" s="24"/>
      <c r="EA221" s="24"/>
      <c r="EB221" s="24"/>
      <c r="EC221" s="24"/>
      <c r="ED221" s="24"/>
      <c r="EE221" s="24"/>
      <c r="EF221" s="24"/>
      <c r="EG221" s="24"/>
      <c r="EH221" s="24"/>
      <c r="EI221" s="24"/>
      <c r="EJ221" s="24"/>
      <c r="EK221" s="24"/>
      <c r="EL221" s="24"/>
      <c r="EM221" s="24"/>
      <c r="EN221" s="24"/>
      <c r="EO221" s="24"/>
      <c r="EP221" s="24"/>
      <c r="EQ221" s="24"/>
      <c r="ER221" s="24"/>
      <c r="ES221" s="24"/>
      <c r="ET221" s="24"/>
      <c r="EU221" s="24"/>
      <c r="EV221" s="24"/>
      <c r="EW221" s="24"/>
      <c r="EX221" s="24"/>
      <c r="EY221" s="24"/>
      <c r="EZ221" s="24"/>
      <c r="FA221" s="24"/>
      <c r="FB221" s="24"/>
      <c r="FC221" s="24"/>
      <c r="FD221" s="24"/>
      <c r="FE221" s="24"/>
      <c r="FF221" s="24"/>
      <c r="FG221" s="24"/>
      <c r="FH221" s="24"/>
      <c r="FI221" s="24"/>
      <c r="FJ221" s="24"/>
      <c r="FK221" s="24"/>
      <c r="FL221" s="24"/>
      <c r="FM221" s="24"/>
      <c r="FN221" s="24"/>
      <c r="FO221" s="24"/>
      <c r="FP221" s="24"/>
      <c r="FQ221" s="24"/>
      <c r="FR221" s="24"/>
      <c r="FS221" s="24"/>
      <c r="FT221" s="24"/>
      <c r="FU221" s="24"/>
      <c r="FV221" s="24"/>
      <c r="FW221" s="24"/>
      <c r="FX221" s="24"/>
      <c r="FY221" s="24"/>
      <c r="FZ221" s="24"/>
      <c r="GA221" s="24"/>
      <c r="GB221" s="24"/>
      <c r="GC221" s="24"/>
      <c r="GD221" s="24"/>
      <c r="GE221" s="24"/>
      <c r="GF221" s="24"/>
      <c r="GG221" s="24"/>
      <c r="GH221" s="24"/>
      <c r="GI221" s="24"/>
      <c r="GJ221" s="24"/>
      <c r="GK221" s="24"/>
      <c r="GL221" s="24"/>
      <c r="GM221" s="24"/>
      <c r="GN221" s="24"/>
      <c r="GO221" s="24"/>
      <c r="GP221" s="24"/>
      <c r="GQ221" s="24"/>
      <c r="GR221" s="24"/>
      <c r="GS221" s="24"/>
      <c r="GT221" s="24"/>
      <c r="GU221" s="24"/>
      <c r="GV221" s="24"/>
      <c r="GW221" s="24"/>
      <c r="GX221" s="24"/>
      <c r="GY221" s="24"/>
      <c r="GZ221" s="24"/>
      <c r="HA221" s="24"/>
      <c r="HB221" s="24"/>
      <c r="HC221" s="24"/>
      <c r="HD221" s="24"/>
      <c r="HE221" s="24"/>
      <c r="HF221" s="24"/>
      <c r="HG221" s="24"/>
      <c r="HH221" s="24"/>
      <c r="HI221" s="24"/>
      <c r="HJ221" s="24"/>
      <c r="HK221" s="24"/>
      <c r="HL221" s="24"/>
      <c r="HM221" s="24"/>
      <c r="HN221" s="24"/>
      <c r="HO221" s="24"/>
      <c r="HP221" s="24"/>
      <c r="HQ221" s="24"/>
      <c r="HR221" s="24"/>
      <c r="HS221" s="24"/>
      <c r="HT221" s="24"/>
      <c r="HU221" s="24"/>
      <c r="HV221" s="24"/>
      <c r="HW221" s="24"/>
      <c r="HX221" s="24"/>
      <c r="HY221" s="24"/>
      <c r="HZ221" s="24"/>
      <c r="IA221" s="24"/>
      <c r="IB221" s="24"/>
      <c r="IC221" s="24"/>
      <c r="ID221" s="24"/>
      <c r="IE221" s="24"/>
      <c r="IF221" s="24"/>
      <c r="IG221" s="24"/>
      <c r="IH221" s="24"/>
      <c r="II221" s="24"/>
      <c r="IJ221" s="24"/>
      <c r="IK221" s="24"/>
      <c r="IL221" s="24"/>
      <c r="IM221" s="24"/>
      <c r="IN221" s="24"/>
      <c r="IO221" s="24"/>
      <c r="IP221" s="24"/>
      <c r="IQ221" s="24"/>
      <c r="IR221" s="24"/>
      <c r="IS221" s="24"/>
      <c r="IT221" s="24"/>
      <c r="IU221" s="24"/>
      <c r="IV221" s="24"/>
    </row>
    <row r="222" spans="1:256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  <c r="CU222" s="24"/>
      <c r="CV222" s="24"/>
      <c r="CW222" s="24"/>
      <c r="CX222" s="24"/>
      <c r="CY222" s="24"/>
      <c r="CZ222" s="24"/>
      <c r="DA222" s="24"/>
      <c r="DB222" s="24"/>
      <c r="DC222" s="24"/>
      <c r="DD222" s="24"/>
      <c r="DE222" s="24"/>
      <c r="DF222" s="24"/>
      <c r="DG222" s="24"/>
      <c r="DH222" s="24"/>
      <c r="DI222" s="24"/>
      <c r="DJ222" s="24"/>
      <c r="DK222" s="24"/>
      <c r="DL222" s="24"/>
      <c r="DM222" s="24"/>
      <c r="DN222" s="24"/>
      <c r="DO222" s="24"/>
      <c r="DP222" s="24"/>
      <c r="DQ222" s="24"/>
      <c r="DR222" s="24"/>
      <c r="DS222" s="24"/>
      <c r="DT222" s="24"/>
      <c r="DU222" s="24"/>
      <c r="DV222" s="24"/>
      <c r="DW222" s="24"/>
      <c r="DX222" s="24"/>
      <c r="DY222" s="24"/>
      <c r="DZ222" s="24"/>
      <c r="EA222" s="24"/>
      <c r="EB222" s="24"/>
      <c r="EC222" s="24"/>
      <c r="ED222" s="24"/>
      <c r="EE222" s="24"/>
      <c r="EF222" s="24"/>
      <c r="EG222" s="24"/>
      <c r="EH222" s="24"/>
      <c r="EI222" s="24"/>
      <c r="EJ222" s="24"/>
      <c r="EK222" s="24"/>
      <c r="EL222" s="24"/>
      <c r="EM222" s="24"/>
      <c r="EN222" s="24"/>
      <c r="EO222" s="24"/>
      <c r="EP222" s="24"/>
      <c r="EQ222" s="24"/>
      <c r="ER222" s="24"/>
      <c r="ES222" s="24"/>
      <c r="ET222" s="24"/>
      <c r="EU222" s="24"/>
      <c r="EV222" s="24"/>
      <c r="EW222" s="24"/>
      <c r="EX222" s="24"/>
      <c r="EY222" s="24"/>
      <c r="EZ222" s="24"/>
      <c r="FA222" s="24"/>
      <c r="FB222" s="24"/>
      <c r="FC222" s="24"/>
      <c r="FD222" s="24"/>
      <c r="FE222" s="24"/>
      <c r="FF222" s="24"/>
      <c r="FG222" s="24"/>
      <c r="FH222" s="24"/>
      <c r="FI222" s="24"/>
      <c r="FJ222" s="24"/>
      <c r="FK222" s="24"/>
      <c r="FL222" s="24"/>
      <c r="FM222" s="24"/>
      <c r="FN222" s="24"/>
      <c r="FO222" s="24"/>
      <c r="FP222" s="24"/>
      <c r="FQ222" s="24"/>
      <c r="FR222" s="24"/>
      <c r="FS222" s="24"/>
      <c r="FT222" s="24"/>
      <c r="FU222" s="24"/>
      <c r="FV222" s="24"/>
      <c r="FW222" s="24"/>
      <c r="FX222" s="24"/>
      <c r="FY222" s="24"/>
      <c r="FZ222" s="24"/>
      <c r="GA222" s="24"/>
      <c r="GB222" s="24"/>
      <c r="GC222" s="24"/>
      <c r="GD222" s="24"/>
      <c r="GE222" s="24"/>
      <c r="GF222" s="24"/>
      <c r="GG222" s="24"/>
      <c r="GH222" s="24"/>
      <c r="GI222" s="24"/>
      <c r="GJ222" s="24"/>
      <c r="GK222" s="24"/>
      <c r="GL222" s="24"/>
      <c r="GM222" s="24"/>
      <c r="GN222" s="24"/>
      <c r="GO222" s="24"/>
      <c r="GP222" s="24"/>
      <c r="GQ222" s="24"/>
      <c r="GR222" s="24"/>
      <c r="GS222" s="24"/>
      <c r="GT222" s="24"/>
      <c r="GU222" s="24"/>
      <c r="GV222" s="24"/>
      <c r="GW222" s="24"/>
      <c r="GX222" s="24"/>
      <c r="GY222" s="24"/>
      <c r="GZ222" s="24"/>
      <c r="HA222" s="24"/>
      <c r="HB222" s="24"/>
      <c r="HC222" s="24"/>
      <c r="HD222" s="24"/>
      <c r="HE222" s="24"/>
      <c r="HF222" s="24"/>
      <c r="HG222" s="24"/>
      <c r="HH222" s="24"/>
      <c r="HI222" s="24"/>
      <c r="HJ222" s="24"/>
      <c r="HK222" s="24"/>
      <c r="HL222" s="24"/>
      <c r="HM222" s="24"/>
      <c r="HN222" s="24"/>
      <c r="HO222" s="24"/>
      <c r="HP222" s="24"/>
      <c r="HQ222" s="24"/>
      <c r="HR222" s="24"/>
      <c r="HS222" s="24"/>
      <c r="HT222" s="24"/>
      <c r="HU222" s="24"/>
      <c r="HV222" s="24"/>
      <c r="HW222" s="24"/>
      <c r="HX222" s="24"/>
      <c r="HY222" s="24"/>
      <c r="HZ222" s="24"/>
      <c r="IA222" s="24"/>
      <c r="IB222" s="24"/>
      <c r="IC222" s="24"/>
      <c r="ID222" s="24"/>
      <c r="IE222" s="24"/>
      <c r="IF222" s="24"/>
      <c r="IG222" s="24"/>
      <c r="IH222" s="24"/>
      <c r="II222" s="24"/>
      <c r="IJ222" s="24"/>
      <c r="IK222" s="24"/>
      <c r="IL222" s="24"/>
      <c r="IM222" s="24"/>
      <c r="IN222" s="24"/>
      <c r="IO222" s="24"/>
      <c r="IP222" s="24"/>
      <c r="IQ222" s="24"/>
      <c r="IR222" s="24"/>
      <c r="IS222" s="24"/>
      <c r="IT222" s="24"/>
      <c r="IU222" s="24"/>
      <c r="IV222" s="24"/>
    </row>
    <row r="223" spans="1:256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  <c r="CL223" s="24"/>
      <c r="CM223" s="24"/>
      <c r="CN223" s="24"/>
      <c r="CO223" s="24"/>
      <c r="CP223" s="24"/>
      <c r="CQ223" s="24"/>
      <c r="CR223" s="24"/>
      <c r="CS223" s="24"/>
      <c r="CT223" s="24"/>
      <c r="CU223" s="24"/>
      <c r="CV223" s="24"/>
      <c r="CW223" s="24"/>
      <c r="CX223" s="24"/>
      <c r="CY223" s="24"/>
      <c r="CZ223" s="24"/>
      <c r="DA223" s="24"/>
      <c r="DB223" s="24"/>
      <c r="DC223" s="24"/>
      <c r="DD223" s="24"/>
      <c r="DE223" s="24"/>
      <c r="DF223" s="24"/>
      <c r="DG223" s="24"/>
      <c r="DH223" s="24"/>
      <c r="DI223" s="24"/>
      <c r="DJ223" s="24"/>
      <c r="DK223" s="24"/>
      <c r="DL223" s="24"/>
      <c r="DM223" s="24"/>
      <c r="DN223" s="24"/>
      <c r="DO223" s="24"/>
      <c r="DP223" s="24"/>
      <c r="DQ223" s="24"/>
      <c r="DR223" s="24"/>
      <c r="DS223" s="24"/>
      <c r="DT223" s="24"/>
      <c r="DU223" s="24"/>
      <c r="DV223" s="24"/>
      <c r="DW223" s="24"/>
      <c r="DX223" s="24"/>
      <c r="DY223" s="24"/>
      <c r="DZ223" s="24"/>
      <c r="EA223" s="24"/>
      <c r="EB223" s="24"/>
      <c r="EC223" s="24"/>
      <c r="ED223" s="24"/>
      <c r="EE223" s="24"/>
      <c r="EF223" s="24"/>
      <c r="EG223" s="24"/>
      <c r="EH223" s="24"/>
      <c r="EI223" s="24"/>
      <c r="EJ223" s="24"/>
      <c r="EK223" s="24"/>
      <c r="EL223" s="24"/>
      <c r="EM223" s="24"/>
      <c r="EN223" s="24"/>
      <c r="EO223" s="24"/>
      <c r="EP223" s="24"/>
      <c r="EQ223" s="24"/>
      <c r="ER223" s="24"/>
      <c r="ES223" s="24"/>
      <c r="ET223" s="24"/>
      <c r="EU223" s="24"/>
      <c r="EV223" s="24"/>
      <c r="EW223" s="24"/>
      <c r="EX223" s="24"/>
      <c r="EY223" s="24"/>
      <c r="EZ223" s="24"/>
      <c r="FA223" s="24"/>
      <c r="FB223" s="24"/>
      <c r="FC223" s="24"/>
      <c r="FD223" s="24"/>
      <c r="FE223" s="24"/>
      <c r="FF223" s="24"/>
      <c r="FG223" s="24"/>
      <c r="FH223" s="24"/>
      <c r="FI223" s="24"/>
      <c r="FJ223" s="24"/>
      <c r="FK223" s="24"/>
      <c r="FL223" s="24"/>
      <c r="FM223" s="24"/>
      <c r="FN223" s="24"/>
      <c r="FO223" s="24"/>
      <c r="FP223" s="24"/>
      <c r="FQ223" s="24"/>
      <c r="FR223" s="24"/>
      <c r="FS223" s="24"/>
      <c r="FT223" s="24"/>
      <c r="FU223" s="24"/>
      <c r="FV223" s="24"/>
      <c r="FW223" s="24"/>
      <c r="FX223" s="24"/>
      <c r="FY223" s="24"/>
      <c r="FZ223" s="24"/>
      <c r="GA223" s="24"/>
      <c r="GB223" s="24"/>
      <c r="GC223" s="24"/>
      <c r="GD223" s="24"/>
      <c r="GE223" s="24"/>
      <c r="GF223" s="24"/>
      <c r="GG223" s="24"/>
      <c r="GH223" s="24"/>
      <c r="GI223" s="24"/>
      <c r="GJ223" s="24"/>
      <c r="GK223" s="24"/>
      <c r="GL223" s="24"/>
      <c r="GM223" s="24"/>
      <c r="GN223" s="24"/>
      <c r="GO223" s="24"/>
      <c r="GP223" s="24"/>
      <c r="GQ223" s="24"/>
      <c r="GR223" s="24"/>
      <c r="GS223" s="24"/>
      <c r="GT223" s="24"/>
      <c r="GU223" s="24"/>
      <c r="GV223" s="24"/>
      <c r="GW223" s="24"/>
      <c r="GX223" s="24"/>
      <c r="GY223" s="24"/>
      <c r="GZ223" s="24"/>
      <c r="HA223" s="24"/>
      <c r="HB223" s="24"/>
      <c r="HC223" s="24"/>
      <c r="HD223" s="24"/>
      <c r="HE223" s="24"/>
      <c r="HF223" s="24"/>
      <c r="HG223" s="24"/>
      <c r="HH223" s="24"/>
      <c r="HI223" s="24"/>
      <c r="HJ223" s="24"/>
      <c r="HK223" s="24"/>
      <c r="HL223" s="24"/>
      <c r="HM223" s="24"/>
      <c r="HN223" s="24"/>
      <c r="HO223" s="24"/>
      <c r="HP223" s="24"/>
      <c r="HQ223" s="24"/>
      <c r="HR223" s="24"/>
      <c r="HS223" s="24"/>
      <c r="HT223" s="24"/>
      <c r="HU223" s="24"/>
      <c r="HV223" s="24"/>
      <c r="HW223" s="24"/>
      <c r="HX223" s="24"/>
      <c r="HY223" s="24"/>
      <c r="HZ223" s="24"/>
      <c r="IA223" s="24"/>
      <c r="IB223" s="24"/>
      <c r="IC223" s="24"/>
      <c r="ID223" s="24"/>
      <c r="IE223" s="24"/>
      <c r="IF223" s="24"/>
      <c r="IG223" s="24"/>
      <c r="IH223" s="24"/>
      <c r="II223" s="24"/>
      <c r="IJ223" s="24"/>
      <c r="IK223" s="24"/>
      <c r="IL223" s="24"/>
      <c r="IM223" s="24"/>
      <c r="IN223" s="24"/>
      <c r="IO223" s="24"/>
      <c r="IP223" s="24"/>
      <c r="IQ223" s="24"/>
      <c r="IR223" s="24"/>
      <c r="IS223" s="24"/>
      <c r="IT223" s="24"/>
      <c r="IU223" s="24"/>
      <c r="IV223" s="24"/>
    </row>
    <row r="224" spans="1:256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  <c r="EP224" s="24"/>
      <c r="EQ224" s="24"/>
      <c r="ER224" s="24"/>
      <c r="ES224" s="24"/>
      <c r="ET224" s="24"/>
      <c r="EU224" s="24"/>
      <c r="EV224" s="24"/>
      <c r="EW224" s="24"/>
      <c r="EX224" s="24"/>
      <c r="EY224" s="24"/>
      <c r="EZ224" s="24"/>
      <c r="FA224" s="24"/>
      <c r="FB224" s="24"/>
      <c r="FC224" s="24"/>
      <c r="FD224" s="24"/>
      <c r="FE224" s="24"/>
      <c r="FF224" s="24"/>
      <c r="FG224" s="24"/>
      <c r="FH224" s="24"/>
      <c r="FI224" s="24"/>
      <c r="FJ224" s="24"/>
      <c r="FK224" s="24"/>
      <c r="FL224" s="24"/>
      <c r="FM224" s="24"/>
      <c r="FN224" s="24"/>
      <c r="FO224" s="24"/>
      <c r="FP224" s="24"/>
      <c r="FQ224" s="24"/>
      <c r="FR224" s="24"/>
      <c r="FS224" s="24"/>
      <c r="FT224" s="24"/>
      <c r="FU224" s="24"/>
      <c r="FV224" s="24"/>
      <c r="FW224" s="24"/>
      <c r="FX224" s="24"/>
      <c r="FY224" s="24"/>
      <c r="FZ224" s="24"/>
      <c r="GA224" s="24"/>
      <c r="GB224" s="24"/>
      <c r="GC224" s="24"/>
      <c r="GD224" s="24"/>
      <c r="GE224" s="24"/>
      <c r="GF224" s="24"/>
      <c r="GG224" s="24"/>
      <c r="GH224" s="24"/>
      <c r="GI224" s="24"/>
      <c r="GJ224" s="24"/>
      <c r="GK224" s="24"/>
      <c r="GL224" s="24"/>
      <c r="GM224" s="24"/>
      <c r="GN224" s="24"/>
      <c r="GO224" s="24"/>
      <c r="GP224" s="24"/>
      <c r="GQ224" s="24"/>
      <c r="GR224" s="24"/>
      <c r="GS224" s="24"/>
      <c r="GT224" s="24"/>
      <c r="GU224" s="24"/>
      <c r="GV224" s="24"/>
      <c r="GW224" s="24"/>
      <c r="GX224" s="24"/>
      <c r="GY224" s="24"/>
      <c r="GZ224" s="24"/>
      <c r="HA224" s="24"/>
      <c r="HB224" s="24"/>
      <c r="HC224" s="24"/>
      <c r="HD224" s="24"/>
      <c r="HE224" s="24"/>
      <c r="HF224" s="24"/>
      <c r="HG224" s="24"/>
      <c r="HH224" s="24"/>
      <c r="HI224" s="24"/>
      <c r="HJ224" s="24"/>
      <c r="HK224" s="24"/>
      <c r="HL224" s="24"/>
      <c r="HM224" s="24"/>
      <c r="HN224" s="24"/>
      <c r="HO224" s="24"/>
      <c r="HP224" s="24"/>
      <c r="HQ224" s="24"/>
      <c r="HR224" s="24"/>
      <c r="HS224" s="24"/>
      <c r="HT224" s="24"/>
      <c r="HU224" s="24"/>
      <c r="HV224" s="24"/>
      <c r="HW224" s="24"/>
      <c r="HX224" s="24"/>
      <c r="HY224" s="24"/>
      <c r="HZ224" s="24"/>
      <c r="IA224" s="24"/>
      <c r="IB224" s="24"/>
      <c r="IC224" s="24"/>
      <c r="ID224" s="24"/>
      <c r="IE224" s="24"/>
      <c r="IF224" s="24"/>
      <c r="IG224" s="24"/>
      <c r="IH224" s="24"/>
      <c r="II224" s="24"/>
      <c r="IJ224" s="24"/>
      <c r="IK224" s="24"/>
      <c r="IL224" s="24"/>
      <c r="IM224" s="24"/>
      <c r="IN224" s="24"/>
      <c r="IO224" s="24"/>
      <c r="IP224" s="24"/>
      <c r="IQ224" s="24"/>
      <c r="IR224" s="24"/>
      <c r="IS224" s="24"/>
      <c r="IT224" s="24"/>
      <c r="IU224" s="24"/>
      <c r="IV224" s="24"/>
    </row>
    <row r="225" spans="1:256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  <c r="CU225" s="24"/>
      <c r="CV225" s="24"/>
      <c r="CW225" s="24"/>
      <c r="CX225" s="24"/>
      <c r="CY225" s="24"/>
      <c r="CZ225" s="24"/>
      <c r="DA225" s="24"/>
      <c r="DB225" s="24"/>
      <c r="DC225" s="24"/>
      <c r="DD225" s="24"/>
      <c r="DE225" s="24"/>
      <c r="DF225" s="24"/>
      <c r="DG225" s="24"/>
      <c r="DH225" s="24"/>
      <c r="DI225" s="24"/>
      <c r="DJ225" s="24"/>
      <c r="DK225" s="24"/>
      <c r="DL225" s="24"/>
      <c r="DM225" s="24"/>
      <c r="DN225" s="24"/>
      <c r="DO225" s="24"/>
      <c r="DP225" s="24"/>
      <c r="DQ225" s="24"/>
      <c r="DR225" s="24"/>
      <c r="DS225" s="24"/>
      <c r="DT225" s="24"/>
      <c r="DU225" s="24"/>
      <c r="DV225" s="24"/>
      <c r="DW225" s="24"/>
      <c r="DX225" s="24"/>
      <c r="DY225" s="24"/>
      <c r="DZ225" s="24"/>
      <c r="EA225" s="24"/>
      <c r="EB225" s="24"/>
      <c r="EC225" s="24"/>
      <c r="ED225" s="24"/>
      <c r="EE225" s="24"/>
      <c r="EF225" s="24"/>
      <c r="EG225" s="24"/>
      <c r="EH225" s="24"/>
      <c r="EI225" s="24"/>
      <c r="EJ225" s="24"/>
      <c r="EK225" s="24"/>
      <c r="EL225" s="24"/>
      <c r="EM225" s="24"/>
      <c r="EN225" s="24"/>
      <c r="EO225" s="24"/>
      <c r="EP225" s="24"/>
      <c r="EQ225" s="24"/>
      <c r="ER225" s="24"/>
      <c r="ES225" s="24"/>
      <c r="ET225" s="24"/>
      <c r="EU225" s="24"/>
      <c r="EV225" s="24"/>
      <c r="EW225" s="24"/>
      <c r="EX225" s="24"/>
      <c r="EY225" s="24"/>
      <c r="EZ225" s="24"/>
      <c r="FA225" s="24"/>
      <c r="FB225" s="24"/>
      <c r="FC225" s="24"/>
      <c r="FD225" s="24"/>
      <c r="FE225" s="24"/>
      <c r="FF225" s="24"/>
      <c r="FG225" s="24"/>
      <c r="FH225" s="24"/>
      <c r="FI225" s="24"/>
      <c r="FJ225" s="24"/>
      <c r="FK225" s="24"/>
      <c r="FL225" s="24"/>
      <c r="FM225" s="24"/>
      <c r="FN225" s="24"/>
      <c r="FO225" s="24"/>
      <c r="FP225" s="24"/>
      <c r="FQ225" s="24"/>
      <c r="FR225" s="24"/>
      <c r="FS225" s="24"/>
      <c r="FT225" s="24"/>
      <c r="FU225" s="24"/>
      <c r="FV225" s="24"/>
      <c r="FW225" s="24"/>
      <c r="FX225" s="24"/>
      <c r="FY225" s="24"/>
      <c r="FZ225" s="24"/>
      <c r="GA225" s="24"/>
      <c r="GB225" s="24"/>
      <c r="GC225" s="24"/>
      <c r="GD225" s="24"/>
      <c r="GE225" s="24"/>
      <c r="GF225" s="24"/>
      <c r="GG225" s="24"/>
      <c r="GH225" s="24"/>
      <c r="GI225" s="24"/>
      <c r="GJ225" s="24"/>
      <c r="GK225" s="24"/>
      <c r="GL225" s="24"/>
      <c r="GM225" s="24"/>
      <c r="GN225" s="24"/>
      <c r="GO225" s="24"/>
      <c r="GP225" s="24"/>
      <c r="GQ225" s="24"/>
      <c r="GR225" s="24"/>
      <c r="GS225" s="24"/>
      <c r="GT225" s="24"/>
      <c r="GU225" s="24"/>
      <c r="GV225" s="24"/>
      <c r="GW225" s="24"/>
      <c r="GX225" s="24"/>
      <c r="GY225" s="24"/>
      <c r="GZ225" s="24"/>
      <c r="HA225" s="24"/>
      <c r="HB225" s="24"/>
      <c r="HC225" s="24"/>
      <c r="HD225" s="24"/>
      <c r="HE225" s="24"/>
      <c r="HF225" s="24"/>
      <c r="HG225" s="24"/>
      <c r="HH225" s="24"/>
      <c r="HI225" s="24"/>
      <c r="HJ225" s="24"/>
      <c r="HK225" s="24"/>
      <c r="HL225" s="24"/>
      <c r="HM225" s="24"/>
      <c r="HN225" s="24"/>
      <c r="HO225" s="24"/>
      <c r="HP225" s="24"/>
      <c r="HQ225" s="24"/>
      <c r="HR225" s="24"/>
      <c r="HS225" s="24"/>
      <c r="HT225" s="24"/>
      <c r="HU225" s="24"/>
      <c r="HV225" s="24"/>
      <c r="HW225" s="24"/>
      <c r="HX225" s="24"/>
      <c r="HY225" s="24"/>
      <c r="HZ225" s="24"/>
      <c r="IA225" s="24"/>
      <c r="IB225" s="24"/>
      <c r="IC225" s="24"/>
      <c r="ID225" s="24"/>
      <c r="IE225" s="24"/>
      <c r="IF225" s="24"/>
      <c r="IG225" s="24"/>
      <c r="IH225" s="24"/>
      <c r="II225" s="24"/>
      <c r="IJ225" s="24"/>
      <c r="IK225" s="24"/>
      <c r="IL225" s="24"/>
      <c r="IM225" s="24"/>
      <c r="IN225" s="24"/>
      <c r="IO225" s="24"/>
      <c r="IP225" s="24"/>
      <c r="IQ225" s="24"/>
      <c r="IR225" s="24"/>
      <c r="IS225" s="24"/>
      <c r="IT225" s="24"/>
      <c r="IU225" s="24"/>
      <c r="IV225" s="24"/>
    </row>
    <row r="226" spans="1:25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  <c r="CU226" s="24"/>
      <c r="CV226" s="24"/>
      <c r="CW226" s="24"/>
      <c r="CX226" s="24"/>
      <c r="CY226" s="24"/>
      <c r="CZ226" s="24"/>
      <c r="DA226" s="24"/>
      <c r="DB226" s="24"/>
      <c r="DC226" s="24"/>
      <c r="DD226" s="24"/>
      <c r="DE226" s="24"/>
      <c r="DF226" s="24"/>
      <c r="DG226" s="24"/>
      <c r="DH226" s="24"/>
      <c r="DI226" s="24"/>
      <c r="DJ226" s="24"/>
      <c r="DK226" s="24"/>
      <c r="DL226" s="24"/>
      <c r="DM226" s="24"/>
      <c r="DN226" s="24"/>
      <c r="DO226" s="24"/>
      <c r="DP226" s="24"/>
      <c r="DQ226" s="24"/>
      <c r="DR226" s="24"/>
      <c r="DS226" s="24"/>
      <c r="DT226" s="24"/>
      <c r="DU226" s="24"/>
      <c r="DV226" s="24"/>
      <c r="DW226" s="24"/>
      <c r="DX226" s="24"/>
      <c r="DY226" s="24"/>
      <c r="DZ226" s="24"/>
      <c r="EA226" s="24"/>
      <c r="EB226" s="24"/>
      <c r="EC226" s="24"/>
      <c r="ED226" s="24"/>
      <c r="EE226" s="24"/>
      <c r="EF226" s="24"/>
      <c r="EG226" s="24"/>
      <c r="EH226" s="24"/>
      <c r="EI226" s="24"/>
      <c r="EJ226" s="24"/>
      <c r="EK226" s="24"/>
      <c r="EL226" s="24"/>
      <c r="EM226" s="24"/>
      <c r="EN226" s="24"/>
      <c r="EO226" s="24"/>
      <c r="EP226" s="24"/>
      <c r="EQ226" s="24"/>
      <c r="ER226" s="24"/>
      <c r="ES226" s="24"/>
      <c r="ET226" s="24"/>
      <c r="EU226" s="24"/>
      <c r="EV226" s="24"/>
      <c r="EW226" s="24"/>
      <c r="EX226" s="24"/>
      <c r="EY226" s="24"/>
      <c r="EZ226" s="24"/>
      <c r="FA226" s="24"/>
      <c r="FB226" s="24"/>
      <c r="FC226" s="24"/>
      <c r="FD226" s="24"/>
      <c r="FE226" s="24"/>
      <c r="FF226" s="24"/>
      <c r="FG226" s="24"/>
      <c r="FH226" s="24"/>
      <c r="FI226" s="24"/>
      <c r="FJ226" s="24"/>
      <c r="FK226" s="24"/>
      <c r="FL226" s="24"/>
      <c r="FM226" s="24"/>
      <c r="FN226" s="24"/>
      <c r="FO226" s="24"/>
      <c r="FP226" s="24"/>
      <c r="FQ226" s="24"/>
      <c r="FR226" s="24"/>
      <c r="FS226" s="24"/>
      <c r="FT226" s="24"/>
      <c r="FU226" s="24"/>
      <c r="FV226" s="24"/>
      <c r="FW226" s="24"/>
      <c r="FX226" s="24"/>
      <c r="FY226" s="24"/>
      <c r="FZ226" s="24"/>
      <c r="GA226" s="24"/>
      <c r="GB226" s="24"/>
      <c r="GC226" s="24"/>
      <c r="GD226" s="24"/>
      <c r="GE226" s="24"/>
      <c r="GF226" s="24"/>
      <c r="GG226" s="24"/>
      <c r="GH226" s="24"/>
      <c r="GI226" s="24"/>
      <c r="GJ226" s="24"/>
      <c r="GK226" s="24"/>
      <c r="GL226" s="24"/>
      <c r="GM226" s="24"/>
      <c r="GN226" s="24"/>
      <c r="GO226" s="24"/>
      <c r="GP226" s="24"/>
      <c r="GQ226" s="24"/>
      <c r="GR226" s="24"/>
      <c r="GS226" s="24"/>
      <c r="GT226" s="24"/>
      <c r="GU226" s="24"/>
      <c r="GV226" s="24"/>
      <c r="GW226" s="24"/>
      <c r="GX226" s="24"/>
      <c r="GY226" s="24"/>
      <c r="GZ226" s="24"/>
      <c r="HA226" s="24"/>
      <c r="HB226" s="24"/>
      <c r="HC226" s="24"/>
      <c r="HD226" s="24"/>
      <c r="HE226" s="24"/>
      <c r="HF226" s="24"/>
      <c r="HG226" s="24"/>
      <c r="HH226" s="24"/>
      <c r="HI226" s="24"/>
      <c r="HJ226" s="24"/>
      <c r="HK226" s="24"/>
      <c r="HL226" s="24"/>
      <c r="HM226" s="24"/>
      <c r="HN226" s="24"/>
      <c r="HO226" s="24"/>
      <c r="HP226" s="24"/>
      <c r="HQ226" s="24"/>
      <c r="HR226" s="24"/>
      <c r="HS226" s="24"/>
      <c r="HT226" s="24"/>
      <c r="HU226" s="24"/>
      <c r="HV226" s="24"/>
      <c r="HW226" s="24"/>
      <c r="HX226" s="24"/>
      <c r="HY226" s="24"/>
      <c r="HZ226" s="24"/>
      <c r="IA226" s="24"/>
      <c r="IB226" s="24"/>
      <c r="IC226" s="24"/>
      <c r="ID226" s="24"/>
      <c r="IE226" s="24"/>
      <c r="IF226" s="24"/>
      <c r="IG226" s="24"/>
      <c r="IH226" s="24"/>
      <c r="II226" s="24"/>
      <c r="IJ226" s="24"/>
      <c r="IK226" s="24"/>
      <c r="IL226" s="24"/>
      <c r="IM226" s="24"/>
      <c r="IN226" s="24"/>
      <c r="IO226" s="24"/>
      <c r="IP226" s="24"/>
      <c r="IQ226" s="24"/>
      <c r="IR226" s="24"/>
      <c r="IS226" s="24"/>
      <c r="IT226" s="24"/>
      <c r="IU226" s="24"/>
      <c r="IV226" s="24"/>
    </row>
    <row r="227" spans="1:256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24"/>
      <c r="GB227" s="24"/>
      <c r="GC227" s="24"/>
      <c r="GD227" s="24"/>
      <c r="GE227" s="24"/>
      <c r="GF227" s="24"/>
      <c r="GG227" s="24"/>
      <c r="GH227" s="24"/>
      <c r="GI227" s="24"/>
      <c r="GJ227" s="24"/>
      <c r="GK227" s="24"/>
      <c r="GL227" s="24"/>
      <c r="GM227" s="24"/>
      <c r="GN227" s="24"/>
      <c r="GO227" s="24"/>
      <c r="GP227" s="24"/>
      <c r="GQ227" s="24"/>
      <c r="GR227" s="24"/>
      <c r="GS227" s="24"/>
      <c r="GT227" s="24"/>
      <c r="GU227" s="24"/>
      <c r="GV227" s="24"/>
      <c r="GW227" s="24"/>
      <c r="GX227" s="24"/>
      <c r="GY227" s="24"/>
      <c r="GZ227" s="24"/>
      <c r="HA227" s="24"/>
      <c r="HB227" s="24"/>
      <c r="HC227" s="24"/>
      <c r="HD227" s="24"/>
      <c r="HE227" s="24"/>
      <c r="HF227" s="24"/>
      <c r="HG227" s="24"/>
      <c r="HH227" s="24"/>
      <c r="HI227" s="24"/>
      <c r="HJ227" s="24"/>
      <c r="HK227" s="24"/>
      <c r="HL227" s="24"/>
      <c r="HM227" s="24"/>
      <c r="HN227" s="24"/>
      <c r="HO227" s="24"/>
      <c r="HP227" s="24"/>
      <c r="HQ227" s="24"/>
      <c r="HR227" s="24"/>
      <c r="HS227" s="24"/>
      <c r="HT227" s="24"/>
      <c r="HU227" s="24"/>
      <c r="HV227" s="24"/>
      <c r="HW227" s="24"/>
      <c r="HX227" s="24"/>
      <c r="HY227" s="24"/>
      <c r="HZ227" s="24"/>
      <c r="IA227" s="24"/>
      <c r="IB227" s="24"/>
      <c r="IC227" s="24"/>
      <c r="ID227" s="24"/>
      <c r="IE227" s="24"/>
      <c r="IF227" s="24"/>
      <c r="IG227" s="24"/>
      <c r="IH227" s="24"/>
      <c r="II227" s="24"/>
      <c r="IJ227" s="24"/>
      <c r="IK227" s="24"/>
      <c r="IL227" s="24"/>
      <c r="IM227" s="24"/>
      <c r="IN227" s="24"/>
      <c r="IO227" s="24"/>
      <c r="IP227" s="24"/>
      <c r="IQ227" s="24"/>
      <c r="IR227" s="24"/>
      <c r="IS227" s="24"/>
      <c r="IT227" s="24"/>
      <c r="IU227" s="24"/>
      <c r="IV227" s="24"/>
    </row>
    <row r="228" spans="1:256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  <c r="CL228" s="24"/>
      <c r="CM228" s="24"/>
      <c r="CN228" s="24"/>
      <c r="CO228" s="24"/>
      <c r="CP228" s="24"/>
      <c r="CQ228" s="24"/>
      <c r="CR228" s="24"/>
      <c r="CS228" s="24"/>
      <c r="CT228" s="24"/>
      <c r="CU228" s="24"/>
      <c r="CV228" s="24"/>
      <c r="CW228" s="24"/>
      <c r="CX228" s="24"/>
      <c r="CY228" s="24"/>
      <c r="CZ228" s="24"/>
      <c r="DA228" s="24"/>
      <c r="DB228" s="24"/>
      <c r="DC228" s="24"/>
      <c r="DD228" s="24"/>
      <c r="DE228" s="24"/>
      <c r="DF228" s="24"/>
      <c r="DG228" s="24"/>
      <c r="DH228" s="24"/>
      <c r="DI228" s="24"/>
      <c r="DJ228" s="24"/>
      <c r="DK228" s="24"/>
      <c r="DL228" s="24"/>
      <c r="DM228" s="24"/>
      <c r="DN228" s="24"/>
      <c r="DO228" s="24"/>
      <c r="DP228" s="24"/>
      <c r="DQ228" s="24"/>
      <c r="DR228" s="24"/>
      <c r="DS228" s="24"/>
      <c r="DT228" s="24"/>
      <c r="DU228" s="24"/>
      <c r="DV228" s="24"/>
      <c r="DW228" s="24"/>
      <c r="DX228" s="24"/>
      <c r="DY228" s="24"/>
      <c r="DZ228" s="24"/>
      <c r="EA228" s="24"/>
      <c r="EB228" s="24"/>
      <c r="EC228" s="24"/>
      <c r="ED228" s="24"/>
      <c r="EE228" s="24"/>
      <c r="EF228" s="24"/>
      <c r="EG228" s="24"/>
      <c r="EH228" s="24"/>
      <c r="EI228" s="24"/>
      <c r="EJ228" s="24"/>
      <c r="EK228" s="24"/>
      <c r="EL228" s="24"/>
      <c r="EM228" s="24"/>
      <c r="EN228" s="24"/>
      <c r="EO228" s="24"/>
      <c r="EP228" s="24"/>
      <c r="EQ228" s="24"/>
      <c r="ER228" s="24"/>
      <c r="ES228" s="24"/>
      <c r="ET228" s="24"/>
      <c r="EU228" s="24"/>
      <c r="EV228" s="24"/>
      <c r="EW228" s="24"/>
      <c r="EX228" s="24"/>
      <c r="EY228" s="24"/>
      <c r="EZ228" s="24"/>
      <c r="FA228" s="24"/>
      <c r="FB228" s="24"/>
      <c r="FC228" s="24"/>
      <c r="FD228" s="24"/>
      <c r="FE228" s="24"/>
      <c r="FF228" s="24"/>
      <c r="FG228" s="24"/>
      <c r="FH228" s="24"/>
      <c r="FI228" s="24"/>
      <c r="FJ228" s="24"/>
      <c r="FK228" s="24"/>
      <c r="FL228" s="24"/>
      <c r="FM228" s="24"/>
      <c r="FN228" s="24"/>
      <c r="FO228" s="24"/>
      <c r="FP228" s="24"/>
      <c r="FQ228" s="24"/>
      <c r="FR228" s="24"/>
      <c r="FS228" s="24"/>
      <c r="FT228" s="24"/>
      <c r="FU228" s="24"/>
      <c r="FV228" s="24"/>
      <c r="FW228" s="24"/>
      <c r="FX228" s="24"/>
      <c r="FY228" s="24"/>
      <c r="FZ228" s="24"/>
      <c r="GA228" s="24"/>
      <c r="GB228" s="24"/>
      <c r="GC228" s="24"/>
      <c r="GD228" s="24"/>
      <c r="GE228" s="24"/>
      <c r="GF228" s="24"/>
      <c r="GG228" s="24"/>
      <c r="GH228" s="24"/>
      <c r="GI228" s="24"/>
      <c r="GJ228" s="24"/>
      <c r="GK228" s="24"/>
      <c r="GL228" s="24"/>
      <c r="GM228" s="24"/>
      <c r="GN228" s="24"/>
      <c r="GO228" s="24"/>
      <c r="GP228" s="24"/>
      <c r="GQ228" s="24"/>
      <c r="GR228" s="24"/>
      <c r="GS228" s="24"/>
      <c r="GT228" s="24"/>
      <c r="GU228" s="24"/>
      <c r="GV228" s="24"/>
      <c r="GW228" s="24"/>
      <c r="GX228" s="24"/>
      <c r="GY228" s="24"/>
      <c r="GZ228" s="24"/>
      <c r="HA228" s="24"/>
      <c r="HB228" s="24"/>
      <c r="HC228" s="24"/>
      <c r="HD228" s="24"/>
      <c r="HE228" s="24"/>
      <c r="HF228" s="24"/>
      <c r="HG228" s="24"/>
      <c r="HH228" s="24"/>
      <c r="HI228" s="24"/>
      <c r="HJ228" s="24"/>
      <c r="HK228" s="24"/>
      <c r="HL228" s="24"/>
      <c r="HM228" s="24"/>
      <c r="HN228" s="24"/>
      <c r="HO228" s="24"/>
      <c r="HP228" s="24"/>
      <c r="HQ228" s="24"/>
      <c r="HR228" s="24"/>
      <c r="HS228" s="24"/>
      <c r="HT228" s="24"/>
      <c r="HU228" s="24"/>
      <c r="HV228" s="24"/>
      <c r="HW228" s="24"/>
      <c r="HX228" s="24"/>
      <c r="HY228" s="24"/>
      <c r="HZ228" s="24"/>
      <c r="IA228" s="24"/>
      <c r="IB228" s="24"/>
      <c r="IC228" s="24"/>
      <c r="ID228" s="24"/>
      <c r="IE228" s="24"/>
      <c r="IF228" s="24"/>
      <c r="IG228" s="24"/>
      <c r="IH228" s="24"/>
      <c r="II228" s="24"/>
      <c r="IJ228" s="24"/>
      <c r="IK228" s="24"/>
      <c r="IL228" s="24"/>
      <c r="IM228" s="24"/>
      <c r="IN228" s="24"/>
      <c r="IO228" s="24"/>
      <c r="IP228" s="24"/>
      <c r="IQ228" s="24"/>
      <c r="IR228" s="24"/>
      <c r="IS228" s="24"/>
      <c r="IT228" s="24"/>
      <c r="IU228" s="24"/>
      <c r="IV228" s="24"/>
    </row>
    <row r="229" spans="1:256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 s="24"/>
      <c r="GV229" s="24"/>
      <c r="GW229" s="24"/>
      <c r="GX229" s="24"/>
      <c r="GY229" s="24"/>
      <c r="GZ229" s="24"/>
      <c r="HA229" s="24"/>
      <c r="HB229" s="24"/>
      <c r="HC229" s="24"/>
      <c r="HD229" s="24"/>
      <c r="HE229" s="24"/>
      <c r="HF229" s="24"/>
      <c r="HG229" s="24"/>
      <c r="HH229" s="24"/>
      <c r="HI229" s="24"/>
      <c r="HJ229" s="24"/>
      <c r="HK229" s="24"/>
      <c r="HL229" s="24"/>
      <c r="HM229" s="24"/>
      <c r="HN229" s="24"/>
      <c r="HO229" s="24"/>
      <c r="HP229" s="24"/>
      <c r="HQ229" s="24"/>
      <c r="HR229" s="24"/>
      <c r="HS229" s="24"/>
      <c r="HT229" s="24"/>
      <c r="HU229" s="24"/>
      <c r="HV229" s="24"/>
      <c r="HW229" s="24"/>
      <c r="HX229" s="24"/>
      <c r="HY229" s="24"/>
      <c r="HZ229" s="24"/>
      <c r="IA229" s="24"/>
      <c r="IB229" s="24"/>
      <c r="IC229" s="24"/>
      <c r="ID229" s="24"/>
      <c r="IE229" s="24"/>
      <c r="IF229" s="24"/>
      <c r="IG229" s="24"/>
      <c r="IH229" s="24"/>
      <c r="II229" s="24"/>
      <c r="IJ229" s="24"/>
      <c r="IK229" s="24"/>
      <c r="IL229" s="24"/>
      <c r="IM229" s="24"/>
      <c r="IN229" s="24"/>
      <c r="IO229" s="24"/>
      <c r="IP229" s="24"/>
      <c r="IQ229" s="24"/>
      <c r="IR229" s="24"/>
      <c r="IS229" s="24"/>
      <c r="IT229" s="24"/>
      <c r="IU229" s="24"/>
      <c r="IV229" s="24"/>
    </row>
    <row r="230" spans="1:256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 s="24"/>
      <c r="GV230" s="24"/>
      <c r="GW230" s="24"/>
      <c r="GX230" s="24"/>
      <c r="GY230" s="24"/>
      <c r="GZ230" s="24"/>
      <c r="HA230" s="24"/>
      <c r="HB230" s="24"/>
      <c r="HC230" s="24"/>
      <c r="HD230" s="24"/>
      <c r="HE230" s="24"/>
      <c r="HF230" s="24"/>
      <c r="HG230" s="24"/>
      <c r="HH230" s="24"/>
      <c r="HI230" s="24"/>
      <c r="HJ230" s="24"/>
      <c r="HK230" s="24"/>
      <c r="HL230" s="24"/>
      <c r="HM230" s="24"/>
      <c r="HN230" s="24"/>
      <c r="HO230" s="24"/>
      <c r="HP230" s="24"/>
      <c r="HQ230" s="24"/>
      <c r="HR230" s="24"/>
      <c r="HS230" s="24"/>
      <c r="HT230" s="24"/>
      <c r="HU230" s="24"/>
      <c r="HV230" s="24"/>
      <c r="HW230" s="24"/>
      <c r="HX230" s="24"/>
      <c r="HY230" s="24"/>
      <c r="HZ230" s="24"/>
      <c r="IA230" s="24"/>
      <c r="IB230" s="24"/>
      <c r="IC230" s="24"/>
      <c r="ID230" s="24"/>
      <c r="IE230" s="24"/>
      <c r="IF230" s="24"/>
      <c r="IG230" s="24"/>
      <c r="IH230" s="24"/>
      <c r="II230" s="24"/>
      <c r="IJ230" s="24"/>
      <c r="IK230" s="24"/>
      <c r="IL230" s="24"/>
      <c r="IM230" s="24"/>
      <c r="IN230" s="24"/>
      <c r="IO230" s="24"/>
      <c r="IP230" s="24"/>
      <c r="IQ230" s="24"/>
      <c r="IR230" s="24"/>
      <c r="IS230" s="24"/>
      <c r="IT230" s="24"/>
      <c r="IU230" s="24"/>
      <c r="IV230" s="24"/>
    </row>
    <row r="231" spans="1:256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  <c r="EP231" s="24"/>
      <c r="EQ231" s="24"/>
      <c r="ER231" s="24"/>
      <c r="ES231" s="24"/>
      <c r="ET231" s="24"/>
      <c r="EU231" s="24"/>
      <c r="EV231" s="24"/>
      <c r="EW231" s="24"/>
      <c r="EX231" s="24"/>
      <c r="EY231" s="24"/>
      <c r="EZ231" s="24"/>
      <c r="FA231" s="24"/>
      <c r="FB231" s="24"/>
      <c r="FC231" s="24"/>
      <c r="FD231" s="24"/>
      <c r="FE231" s="24"/>
      <c r="FF231" s="24"/>
      <c r="FG231" s="24"/>
      <c r="FH231" s="24"/>
      <c r="FI231" s="24"/>
      <c r="FJ231" s="24"/>
      <c r="FK231" s="24"/>
      <c r="FL231" s="24"/>
      <c r="FM231" s="24"/>
      <c r="FN231" s="24"/>
      <c r="FO231" s="24"/>
      <c r="FP231" s="24"/>
      <c r="FQ231" s="24"/>
      <c r="FR231" s="24"/>
      <c r="FS231" s="24"/>
      <c r="FT231" s="24"/>
      <c r="FU231" s="24"/>
      <c r="FV231" s="24"/>
      <c r="FW231" s="24"/>
      <c r="FX231" s="24"/>
      <c r="FY231" s="24"/>
      <c r="FZ231" s="24"/>
      <c r="GA231" s="24"/>
      <c r="GB231" s="24"/>
      <c r="GC231" s="24"/>
      <c r="GD231" s="24"/>
      <c r="GE231" s="24"/>
      <c r="GF231" s="24"/>
      <c r="GG231" s="24"/>
      <c r="GH231" s="24"/>
      <c r="GI231" s="24"/>
      <c r="GJ231" s="24"/>
      <c r="GK231" s="24"/>
      <c r="GL231" s="24"/>
      <c r="GM231" s="24"/>
      <c r="GN231" s="24"/>
      <c r="GO231" s="24"/>
      <c r="GP231" s="24"/>
      <c r="GQ231" s="24"/>
      <c r="GR231" s="24"/>
      <c r="GS231" s="24"/>
      <c r="GT231" s="24"/>
      <c r="GU231" s="24"/>
      <c r="GV231" s="24"/>
      <c r="GW231" s="24"/>
      <c r="GX231" s="24"/>
      <c r="GY231" s="24"/>
      <c r="GZ231" s="24"/>
      <c r="HA231" s="24"/>
      <c r="HB231" s="24"/>
      <c r="HC231" s="24"/>
      <c r="HD231" s="24"/>
      <c r="HE231" s="24"/>
      <c r="HF231" s="24"/>
      <c r="HG231" s="24"/>
      <c r="HH231" s="24"/>
      <c r="HI231" s="24"/>
      <c r="HJ231" s="24"/>
      <c r="HK231" s="24"/>
      <c r="HL231" s="24"/>
      <c r="HM231" s="24"/>
      <c r="HN231" s="24"/>
      <c r="HO231" s="24"/>
      <c r="HP231" s="24"/>
      <c r="HQ231" s="24"/>
      <c r="HR231" s="24"/>
      <c r="HS231" s="24"/>
      <c r="HT231" s="24"/>
      <c r="HU231" s="24"/>
      <c r="HV231" s="24"/>
      <c r="HW231" s="24"/>
      <c r="HX231" s="24"/>
      <c r="HY231" s="24"/>
      <c r="HZ231" s="24"/>
      <c r="IA231" s="24"/>
      <c r="IB231" s="24"/>
      <c r="IC231" s="24"/>
      <c r="ID231" s="24"/>
      <c r="IE231" s="24"/>
      <c r="IF231" s="24"/>
      <c r="IG231" s="24"/>
      <c r="IH231" s="24"/>
      <c r="II231" s="24"/>
      <c r="IJ231" s="24"/>
      <c r="IK231" s="24"/>
      <c r="IL231" s="24"/>
      <c r="IM231" s="24"/>
      <c r="IN231" s="24"/>
      <c r="IO231" s="24"/>
      <c r="IP231" s="24"/>
      <c r="IQ231" s="24"/>
      <c r="IR231" s="24"/>
      <c r="IS231" s="24"/>
      <c r="IT231" s="24"/>
      <c r="IU231" s="24"/>
      <c r="IV231" s="24"/>
    </row>
    <row r="232" spans="1:256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  <c r="EP232" s="24"/>
      <c r="EQ232" s="24"/>
      <c r="ER232" s="24"/>
      <c r="ES232" s="24"/>
      <c r="ET232" s="24"/>
      <c r="EU232" s="24"/>
      <c r="EV232" s="24"/>
      <c r="EW232" s="24"/>
      <c r="EX232" s="24"/>
      <c r="EY232" s="24"/>
      <c r="EZ232" s="24"/>
      <c r="FA232" s="24"/>
      <c r="FB232" s="24"/>
      <c r="FC232" s="24"/>
      <c r="FD232" s="24"/>
      <c r="FE232" s="24"/>
      <c r="FF232" s="24"/>
      <c r="FG232" s="24"/>
      <c r="FH232" s="24"/>
      <c r="FI232" s="24"/>
      <c r="FJ232" s="24"/>
      <c r="FK232" s="24"/>
      <c r="FL232" s="24"/>
      <c r="FM232" s="24"/>
      <c r="FN232" s="24"/>
      <c r="FO232" s="24"/>
      <c r="FP232" s="24"/>
      <c r="FQ232" s="24"/>
      <c r="FR232" s="24"/>
      <c r="FS232" s="24"/>
      <c r="FT232" s="24"/>
      <c r="FU232" s="24"/>
      <c r="FV232" s="24"/>
      <c r="FW232" s="24"/>
      <c r="FX232" s="24"/>
      <c r="FY232" s="24"/>
      <c r="FZ232" s="24"/>
      <c r="GA232" s="24"/>
      <c r="GB232" s="24"/>
      <c r="GC232" s="24"/>
      <c r="GD232" s="24"/>
      <c r="GE232" s="24"/>
      <c r="GF232" s="24"/>
      <c r="GG232" s="24"/>
      <c r="GH232" s="24"/>
      <c r="GI232" s="24"/>
      <c r="GJ232" s="24"/>
      <c r="GK232" s="24"/>
      <c r="GL232" s="24"/>
      <c r="GM232" s="24"/>
      <c r="GN232" s="24"/>
      <c r="GO232" s="24"/>
      <c r="GP232" s="24"/>
      <c r="GQ232" s="24"/>
      <c r="GR232" s="24"/>
      <c r="GS232" s="24"/>
      <c r="GT232" s="24"/>
      <c r="GU232" s="24"/>
      <c r="GV232" s="24"/>
      <c r="GW232" s="24"/>
      <c r="GX232" s="24"/>
      <c r="GY232" s="24"/>
      <c r="GZ232" s="24"/>
      <c r="HA232" s="24"/>
      <c r="HB232" s="24"/>
      <c r="HC232" s="24"/>
      <c r="HD232" s="24"/>
      <c r="HE232" s="24"/>
      <c r="HF232" s="24"/>
      <c r="HG232" s="24"/>
      <c r="HH232" s="24"/>
      <c r="HI232" s="24"/>
      <c r="HJ232" s="24"/>
      <c r="HK232" s="24"/>
      <c r="HL232" s="24"/>
      <c r="HM232" s="24"/>
      <c r="HN232" s="24"/>
      <c r="HO232" s="24"/>
      <c r="HP232" s="24"/>
      <c r="HQ232" s="24"/>
      <c r="HR232" s="24"/>
      <c r="HS232" s="24"/>
      <c r="HT232" s="24"/>
      <c r="HU232" s="24"/>
      <c r="HV232" s="24"/>
      <c r="HW232" s="24"/>
      <c r="HX232" s="24"/>
      <c r="HY232" s="24"/>
      <c r="HZ232" s="24"/>
      <c r="IA232" s="24"/>
      <c r="IB232" s="24"/>
      <c r="IC232" s="24"/>
      <c r="ID232" s="24"/>
      <c r="IE232" s="24"/>
      <c r="IF232" s="24"/>
      <c r="IG232" s="24"/>
      <c r="IH232" s="24"/>
      <c r="II232" s="24"/>
      <c r="IJ232" s="24"/>
      <c r="IK232" s="24"/>
      <c r="IL232" s="24"/>
      <c r="IM232" s="24"/>
      <c r="IN232" s="24"/>
      <c r="IO232" s="24"/>
      <c r="IP232" s="24"/>
      <c r="IQ232" s="24"/>
      <c r="IR232" s="24"/>
      <c r="IS232" s="24"/>
      <c r="IT232" s="24"/>
      <c r="IU232" s="24"/>
      <c r="IV232" s="24"/>
    </row>
    <row r="233" spans="1:256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  <c r="EP233" s="24"/>
      <c r="EQ233" s="24"/>
      <c r="ER233" s="24"/>
      <c r="ES233" s="24"/>
      <c r="ET233" s="24"/>
      <c r="EU233" s="24"/>
      <c r="EV233" s="24"/>
      <c r="EW233" s="24"/>
      <c r="EX233" s="24"/>
      <c r="EY233" s="24"/>
      <c r="EZ233" s="24"/>
      <c r="FA233" s="24"/>
      <c r="FB233" s="24"/>
      <c r="FC233" s="24"/>
      <c r="FD233" s="24"/>
      <c r="FE233" s="24"/>
      <c r="FF233" s="24"/>
      <c r="FG233" s="24"/>
      <c r="FH233" s="24"/>
      <c r="FI233" s="24"/>
      <c r="FJ233" s="24"/>
      <c r="FK233" s="24"/>
      <c r="FL233" s="24"/>
      <c r="FM233" s="24"/>
      <c r="FN233" s="24"/>
      <c r="FO233" s="24"/>
      <c r="FP233" s="24"/>
      <c r="FQ233" s="24"/>
      <c r="FR233" s="24"/>
      <c r="FS233" s="24"/>
      <c r="FT233" s="24"/>
      <c r="FU233" s="24"/>
      <c r="FV233" s="24"/>
      <c r="FW233" s="24"/>
      <c r="FX233" s="24"/>
      <c r="FY233" s="24"/>
      <c r="FZ233" s="24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  <c r="GT233" s="24"/>
      <c r="GU233" s="24"/>
      <c r="GV233" s="24"/>
      <c r="GW233" s="24"/>
      <c r="GX233" s="24"/>
      <c r="GY233" s="24"/>
      <c r="GZ233" s="24"/>
      <c r="HA233" s="24"/>
      <c r="HB233" s="24"/>
      <c r="HC233" s="24"/>
      <c r="HD233" s="24"/>
      <c r="HE233" s="24"/>
      <c r="HF233" s="24"/>
      <c r="HG233" s="24"/>
      <c r="HH233" s="24"/>
      <c r="HI233" s="24"/>
      <c r="HJ233" s="24"/>
      <c r="HK233" s="24"/>
      <c r="HL233" s="24"/>
      <c r="HM233" s="24"/>
      <c r="HN233" s="24"/>
      <c r="HO233" s="24"/>
      <c r="HP233" s="24"/>
      <c r="HQ233" s="24"/>
      <c r="HR233" s="24"/>
      <c r="HS233" s="24"/>
      <c r="HT233" s="24"/>
      <c r="HU233" s="24"/>
      <c r="HV233" s="24"/>
      <c r="HW233" s="24"/>
      <c r="HX233" s="24"/>
      <c r="HY233" s="24"/>
      <c r="HZ233" s="24"/>
      <c r="IA233" s="24"/>
      <c r="IB233" s="24"/>
      <c r="IC233" s="24"/>
      <c r="ID233" s="24"/>
      <c r="IE233" s="24"/>
      <c r="IF233" s="24"/>
      <c r="IG233" s="24"/>
      <c r="IH233" s="24"/>
      <c r="II233" s="24"/>
      <c r="IJ233" s="24"/>
      <c r="IK233" s="24"/>
      <c r="IL233" s="24"/>
      <c r="IM233" s="24"/>
      <c r="IN233" s="24"/>
      <c r="IO233" s="24"/>
      <c r="IP233" s="24"/>
      <c r="IQ233" s="24"/>
      <c r="IR233" s="24"/>
      <c r="IS233" s="24"/>
      <c r="IT233" s="24"/>
      <c r="IU233" s="24"/>
      <c r="IV233" s="24"/>
    </row>
    <row r="234" spans="1:256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 s="24"/>
      <c r="GV234" s="24"/>
      <c r="GW234" s="24"/>
      <c r="GX234" s="24"/>
      <c r="GY234" s="24"/>
      <c r="GZ234" s="24"/>
      <c r="HA234" s="24"/>
      <c r="HB234" s="24"/>
      <c r="HC234" s="24"/>
      <c r="HD234" s="24"/>
      <c r="HE234" s="24"/>
      <c r="HF234" s="24"/>
      <c r="HG234" s="24"/>
      <c r="HH234" s="24"/>
      <c r="HI234" s="24"/>
      <c r="HJ234" s="24"/>
      <c r="HK234" s="24"/>
      <c r="HL234" s="24"/>
      <c r="HM234" s="24"/>
      <c r="HN234" s="24"/>
      <c r="HO234" s="24"/>
      <c r="HP234" s="24"/>
      <c r="HQ234" s="24"/>
      <c r="HR234" s="24"/>
      <c r="HS234" s="24"/>
      <c r="HT234" s="24"/>
      <c r="HU234" s="24"/>
      <c r="HV234" s="24"/>
      <c r="HW234" s="24"/>
      <c r="HX234" s="24"/>
      <c r="HY234" s="24"/>
      <c r="HZ234" s="24"/>
      <c r="IA234" s="24"/>
      <c r="IB234" s="24"/>
      <c r="IC234" s="24"/>
      <c r="ID234" s="24"/>
      <c r="IE234" s="24"/>
      <c r="IF234" s="24"/>
      <c r="IG234" s="24"/>
      <c r="IH234" s="24"/>
      <c r="II234" s="24"/>
      <c r="IJ234" s="24"/>
      <c r="IK234" s="24"/>
      <c r="IL234" s="24"/>
      <c r="IM234" s="24"/>
      <c r="IN234" s="24"/>
      <c r="IO234" s="24"/>
      <c r="IP234" s="24"/>
      <c r="IQ234" s="24"/>
      <c r="IR234" s="24"/>
      <c r="IS234" s="24"/>
      <c r="IT234" s="24"/>
      <c r="IU234" s="24"/>
      <c r="IV234" s="24"/>
    </row>
    <row r="235" spans="1:256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24"/>
      <c r="GB235" s="24"/>
      <c r="GC235" s="24"/>
      <c r="GD235" s="24"/>
      <c r="GE235" s="24"/>
      <c r="GF235" s="24"/>
      <c r="GG235" s="24"/>
      <c r="GH235" s="24"/>
      <c r="GI235" s="24"/>
      <c r="GJ235" s="24"/>
      <c r="GK235" s="24"/>
      <c r="GL235" s="24"/>
      <c r="GM235" s="24"/>
      <c r="GN235" s="24"/>
      <c r="GO235" s="24"/>
      <c r="GP235" s="24"/>
      <c r="GQ235" s="24"/>
      <c r="GR235" s="24"/>
      <c r="GS235" s="24"/>
      <c r="GT235" s="24"/>
      <c r="GU235" s="24"/>
      <c r="GV235" s="24"/>
      <c r="GW235" s="24"/>
      <c r="GX235" s="24"/>
      <c r="GY235" s="24"/>
      <c r="GZ235" s="24"/>
      <c r="HA235" s="24"/>
      <c r="HB235" s="24"/>
      <c r="HC235" s="24"/>
      <c r="HD235" s="24"/>
      <c r="HE235" s="24"/>
      <c r="HF235" s="24"/>
      <c r="HG235" s="24"/>
      <c r="HH235" s="24"/>
      <c r="HI235" s="24"/>
      <c r="HJ235" s="24"/>
      <c r="HK235" s="24"/>
      <c r="HL235" s="24"/>
      <c r="HM235" s="24"/>
      <c r="HN235" s="24"/>
      <c r="HO235" s="24"/>
      <c r="HP235" s="24"/>
      <c r="HQ235" s="24"/>
      <c r="HR235" s="24"/>
      <c r="HS235" s="24"/>
      <c r="HT235" s="24"/>
      <c r="HU235" s="24"/>
      <c r="HV235" s="24"/>
      <c r="HW235" s="24"/>
      <c r="HX235" s="24"/>
      <c r="HY235" s="24"/>
      <c r="HZ235" s="24"/>
      <c r="IA235" s="24"/>
      <c r="IB235" s="24"/>
      <c r="IC235" s="24"/>
      <c r="ID235" s="24"/>
      <c r="IE235" s="24"/>
      <c r="IF235" s="24"/>
      <c r="IG235" s="24"/>
      <c r="IH235" s="24"/>
      <c r="II235" s="24"/>
      <c r="IJ235" s="24"/>
      <c r="IK235" s="24"/>
      <c r="IL235" s="24"/>
      <c r="IM235" s="24"/>
      <c r="IN235" s="24"/>
      <c r="IO235" s="24"/>
      <c r="IP235" s="24"/>
      <c r="IQ235" s="24"/>
      <c r="IR235" s="24"/>
      <c r="IS235" s="24"/>
      <c r="IT235" s="24"/>
      <c r="IU235" s="24"/>
      <c r="IV235" s="24"/>
    </row>
    <row r="236" spans="1:25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  <c r="HB236" s="24"/>
      <c r="HC236" s="24"/>
      <c r="HD236" s="24"/>
      <c r="HE236" s="24"/>
      <c r="HF236" s="24"/>
      <c r="HG236" s="24"/>
      <c r="HH236" s="24"/>
      <c r="HI236" s="24"/>
      <c r="HJ236" s="24"/>
      <c r="HK236" s="24"/>
      <c r="HL236" s="24"/>
      <c r="HM236" s="24"/>
      <c r="HN236" s="24"/>
      <c r="HO236" s="24"/>
      <c r="HP236" s="24"/>
      <c r="HQ236" s="24"/>
      <c r="HR236" s="24"/>
      <c r="HS236" s="24"/>
      <c r="HT236" s="24"/>
      <c r="HU236" s="24"/>
      <c r="HV236" s="24"/>
      <c r="HW236" s="24"/>
      <c r="HX236" s="24"/>
      <c r="HY236" s="24"/>
      <c r="HZ236" s="24"/>
      <c r="IA236" s="24"/>
      <c r="IB236" s="24"/>
      <c r="IC236" s="24"/>
      <c r="ID236" s="24"/>
      <c r="IE236" s="24"/>
      <c r="IF236" s="24"/>
      <c r="IG236" s="24"/>
      <c r="IH236" s="24"/>
      <c r="II236" s="24"/>
      <c r="IJ236" s="24"/>
      <c r="IK236" s="24"/>
      <c r="IL236" s="24"/>
      <c r="IM236" s="24"/>
      <c r="IN236" s="24"/>
      <c r="IO236" s="24"/>
      <c r="IP236" s="24"/>
      <c r="IQ236" s="24"/>
      <c r="IR236" s="24"/>
      <c r="IS236" s="24"/>
      <c r="IT236" s="24"/>
      <c r="IU236" s="24"/>
      <c r="IV236" s="24"/>
    </row>
    <row r="237" spans="1:256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  <c r="GT237" s="24"/>
      <c r="GU237" s="24"/>
      <c r="GV237" s="24"/>
      <c r="GW237" s="24"/>
      <c r="GX237" s="24"/>
      <c r="GY237" s="24"/>
      <c r="GZ237" s="24"/>
      <c r="HA237" s="24"/>
      <c r="HB237" s="24"/>
      <c r="HC237" s="24"/>
      <c r="HD237" s="24"/>
      <c r="HE237" s="24"/>
      <c r="HF237" s="24"/>
      <c r="HG237" s="24"/>
      <c r="HH237" s="24"/>
      <c r="HI237" s="24"/>
      <c r="HJ237" s="24"/>
      <c r="HK237" s="24"/>
      <c r="HL237" s="24"/>
      <c r="HM237" s="24"/>
      <c r="HN237" s="24"/>
      <c r="HO237" s="24"/>
      <c r="HP237" s="24"/>
      <c r="HQ237" s="24"/>
      <c r="HR237" s="24"/>
      <c r="HS237" s="24"/>
      <c r="HT237" s="24"/>
      <c r="HU237" s="24"/>
      <c r="HV237" s="24"/>
      <c r="HW237" s="24"/>
      <c r="HX237" s="24"/>
      <c r="HY237" s="24"/>
      <c r="HZ237" s="24"/>
      <c r="IA237" s="24"/>
      <c r="IB237" s="24"/>
      <c r="IC237" s="24"/>
      <c r="ID237" s="24"/>
      <c r="IE237" s="24"/>
      <c r="IF237" s="24"/>
      <c r="IG237" s="24"/>
      <c r="IH237" s="24"/>
      <c r="II237" s="24"/>
      <c r="IJ237" s="24"/>
      <c r="IK237" s="24"/>
      <c r="IL237" s="24"/>
      <c r="IM237" s="24"/>
      <c r="IN237" s="24"/>
      <c r="IO237" s="24"/>
      <c r="IP237" s="24"/>
      <c r="IQ237" s="24"/>
      <c r="IR237" s="24"/>
      <c r="IS237" s="24"/>
      <c r="IT237" s="24"/>
      <c r="IU237" s="24"/>
      <c r="IV237" s="24"/>
    </row>
    <row r="238" spans="1:256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  <c r="HB238" s="24"/>
      <c r="HC238" s="24"/>
      <c r="HD238" s="24"/>
      <c r="HE238" s="24"/>
      <c r="HF238" s="24"/>
      <c r="HG238" s="24"/>
      <c r="HH238" s="24"/>
      <c r="HI238" s="24"/>
      <c r="HJ238" s="24"/>
      <c r="HK238" s="24"/>
      <c r="HL238" s="24"/>
      <c r="HM238" s="24"/>
      <c r="HN238" s="24"/>
      <c r="HO238" s="24"/>
      <c r="HP238" s="24"/>
      <c r="HQ238" s="24"/>
      <c r="HR238" s="24"/>
      <c r="HS238" s="24"/>
      <c r="HT238" s="24"/>
      <c r="HU238" s="24"/>
      <c r="HV238" s="24"/>
      <c r="HW238" s="24"/>
      <c r="HX238" s="24"/>
      <c r="HY238" s="24"/>
      <c r="HZ238" s="24"/>
      <c r="IA238" s="24"/>
      <c r="IB238" s="24"/>
      <c r="IC238" s="24"/>
      <c r="ID238" s="24"/>
      <c r="IE238" s="24"/>
      <c r="IF238" s="24"/>
      <c r="IG238" s="24"/>
      <c r="IH238" s="24"/>
      <c r="II238" s="24"/>
      <c r="IJ238" s="24"/>
      <c r="IK238" s="24"/>
      <c r="IL238" s="24"/>
      <c r="IM238" s="24"/>
      <c r="IN238" s="24"/>
      <c r="IO238" s="24"/>
      <c r="IP238" s="24"/>
      <c r="IQ238" s="24"/>
      <c r="IR238" s="24"/>
      <c r="IS238" s="24"/>
      <c r="IT238" s="24"/>
      <c r="IU238" s="24"/>
      <c r="IV238" s="24"/>
    </row>
    <row r="239" spans="1:256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 s="24"/>
      <c r="GV239" s="24"/>
      <c r="GW239" s="24"/>
      <c r="GX239" s="24"/>
      <c r="GY239" s="24"/>
      <c r="GZ239" s="24"/>
      <c r="HA239" s="24"/>
      <c r="HB239" s="24"/>
      <c r="HC239" s="24"/>
      <c r="HD239" s="24"/>
      <c r="HE239" s="24"/>
      <c r="HF239" s="24"/>
      <c r="HG239" s="24"/>
      <c r="HH239" s="24"/>
      <c r="HI239" s="24"/>
      <c r="HJ239" s="24"/>
      <c r="HK239" s="24"/>
      <c r="HL239" s="24"/>
      <c r="HM239" s="24"/>
      <c r="HN239" s="24"/>
      <c r="HO239" s="24"/>
      <c r="HP239" s="24"/>
      <c r="HQ239" s="24"/>
      <c r="HR239" s="24"/>
      <c r="HS239" s="24"/>
      <c r="HT239" s="24"/>
      <c r="HU239" s="24"/>
      <c r="HV239" s="24"/>
      <c r="HW239" s="24"/>
      <c r="HX239" s="24"/>
      <c r="HY239" s="24"/>
      <c r="HZ239" s="24"/>
      <c r="IA239" s="24"/>
      <c r="IB239" s="24"/>
      <c r="IC239" s="24"/>
      <c r="ID239" s="24"/>
      <c r="IE239" s="24"/>
      <c r="IF239" s="24"/>
      <c r="IG239" s="24"/>
      <c r="IH239" s="24"/>
      <c r="II239" s="24"/>
      <c r="IJ239" s="24"/>
      <c r="IK239" s="24"/>
      <c r="IL239" s="24"/>
      <c r="IM239" s="24"/>
      <c r="IN239" s="24"/>
      <c r="IO239" s="24"/>
      <c r="IP239" s="24"/>
      <c r="IQ239" s="24"/>
      <c r="IR239" s="24"/>
      <c r="IS239" s="24"/>
      <c r="IT239" s="24"/>
      <c r="IU239" s="24"/>
      <c r="IV239" s="24"/>
    </row>
    <row r="240" spans="1:256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 s="24"/>
      <c r="GV240" s="24"/>
      <c r="GW240" s="24"/>
      <c r="GX240" s="24"/>
      <c r="GY240" s="24"/>
      <c r="GZ240" s="24"/>
      <c r="HA240" s="24"/>
      <c r="HB240" s="24"/>
      <c r="HC240" s="24"/>
      <c r="HD240" s="24"/>
      <c r="HE240" s="24"/>
      <c r="HF240" s="24"/>
      <c r="HG240" s="24"/>
      <c r="HH240" s="24"/>
      <c r="HI240" s="24"/>
      <c r="HJ240" s="24"/>
      <c r="HK240" s="24"/>
      <c r="HL240" s="24"/>
      <c r="HM240" s="24"/>
      <c r="HN240" s="24"/>
      <c r="HO240" s="24"/>
      <c r="HP240" s="24"/>
      <c r="HQ240" s="24"/>
      <c r="HR240" s="24"/>
      <c r="HS240" s="24"/>
      <c r="HT240" s="24"/>
      <c r="HU240" s="24"/>
      <c r="HV240" s="24"/>
      <c r="HW240" s="24"/>
      <c r="HX240" s="24"/>
      <c r="HY240" s="24"/>
      <c r="HZ240" s="24"/>
      <c r="IA240" s="24"/>
      <c r="IB240" s="24"/>
      <c r="IC240" s="24"/>
      <c r="ID240" s="24"/>
      <c r="IE240" s="24"/>
      <c r="IF240" s="24"/>
      <c r="IG240" s="24"/>
      <c r="IH240" s="24"/>
      <c r="II240" s="24"/>
      <c r="IJ240" s="24"/>
      <c r="IK240" s="24"/>
      <c r="IL240" s="24"/>
      <c r="IM240" s="24"/>
      <c r="IN240" s="24"/>
      <c r="IO240" s="24"/>
      <c r="IP240" s="24"/>
      <c r="IQ240" s="24"/>
      <c r="IR240" s="24"/>
      <c r="IS240" s="24"/>
      <c r="IT240" s="24"/>
      <c r="IU240" s="24"/>
      <c r="IV240" s="24"/>
    </row>
    <row r="241" spans="1:256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  <c r="EP241" s="24"/>
      <c r="EQ241" s="24"/>
      <c r="ER241" s="24"/>
      <c r="ES241" s="24"/>
      <c r="ET241" s="24"/>
      <c r="EU241" s="24"/>
      <c r="EV241" s="24"/>
      <c r="EW241" s="24"/>
      <c r="EX241" s="24"/>
      <c r="EY241" s="24"/>
      <c r="EZ241" s="24"/>
      <c r="FA241" s="24"/>
      <c r="FB241" s="24"/>
      <c r="FC241" s="24"/>
      <c r="FD241" s="24"/>
      <c r="FE241" s="24"/>
      <c r="FF241" s="24"/>
      <c r="FG241" s="24"/>
      <c r="FH241" s="24"/>
      <c r="FI241" s="24"/>
      <c r="FJ241" s="24"/>
      <c r="FK241" s="24"/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  <c r="GF241" s="24"/>
      <c r="GG241" s="24"/>
      <c r="GH241" s="24"/>
      <c r="GI241" s="24"/>
      <c r="GJ241" s="24"/>
      <c r="GK241" s="24"/>
      <c r="GL241" s="24"/>
      <c r="GM241" s="24"/>
      <c r="GN241" s="24"/>
      <c r="GO241" s="24"/>
      <c r="GP241" s="24"/>
      <c r="GQ241" s="24"/>
      <c r="GR241" s="24"/>
      <c r="GS241" s="24"/>
      <c r="GT241" s="24"/>
      <c r="GU241" s="24"/>
      <c r="GV241" s="24"/>
      <c r="GW241" s="24"/>
      <c r="GX241" s="24"/>
      <c r="GY241" s="24"/>
      <c r="GZ241" s="24"/>
      <c r="HA241" s="24"/>
      <c r="HB241" s="24"/>
      <c r="HC241" s="24"/>
      <c r="HD241" s="24"/>
      <c r="HE241" s="24"/>
      <c r="HF241" s="24"/>
      <c r="HG241" s="24"/>
      <c r="HH241" s="24"/>
      <c r="HI241" s="24"/>
      <c r="HJ241" s="24"/>
      <c r="HK241" s="24"/>
      <c r="HL241" s="24"/>
      <c r="HM241" s="24"/>
      <c r="HN241" s="24"/>
      <c r="HO241" s="24"/>
      <c r="HP241" s="24"/>
      <c r="HQ241" s="24"/>
      <c r="HR241" s="24"/>
      <c r="HS241" s="24"/>
      <c r="HT241" s="24"/>
      <c r="HU241" s="24"/>
      <c r="HV241" s="24"/>
      <c r="HW241" s="24"/>
      <c r="HX241" s="24"/>
      <c r="HY241" s="24"/>
      <c r="HZ241" s="24"/>
      <c r="IA241" s="24"/>
      <c r="IB241" s="24"/>
      <c r="IC241" s="24"/>
      <c r="ID241" s="24"/>
      <c r="IE241" s="24"/>
      <c r="IF241" s="24"/>
      <c r="IG241" s="24"/>
      <c r="IH241" s="24"/>
      <c r="II241" s="24"/>
      <c r="IJ241" s="24"/>
      <c r="IK241" s="24"/>
      <c r="IL241" s="24"/>
      <c r="IM241" s="24"/>
      <c r="IN241" s="24"/>
      <c r="IO241" s="24"/>
      <c r="IP241" s="24"/>
      <c r="IQ241" s="24"/>
      <c r="IR241" s="24"/>
      <c r="IS241" s="24"/>
      <c r="IT241" s="24"/>
      <c r="IU241" s="24"/>
      <c r="IV241" s="24"/>
    </row>
    <row r="242" spans="1:256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  <c r="HB242" s="24"/>
      <c r="HC242" s="24"/>
      <c r="HD242" s="24"/>
      <c r="HE242" s="24"/>
      <c r="HF242" s="24"/>
      <c r="HG242" s="24"/>
      <c r="HH242" s="24"/>
      <c r="HI242" s="24"/>
      <c r="HJ242" s="24"/>
      <c r="HK242" s="24"/>
      <c r="HL242" s="24"/>
      <c r="HM242" s="24"/>
      <c r="HN242" s="24"/>
      <c r="HO242" s="24"/>
      <c r="HP242" s="24"/>
      <c r="HQ242" s="24"/>
      <c r="HR242" s="24"/>
      <c r="HS242" s="24"/>
      <c r="HT242" s="24"/>
      <c r="HU242" s="24"/>
      <c r="HV242" s="24"/>
      <c r="HW242" s="24"/>
      <c r="HX242" s="24"/>
      <c r="HY242" s="24"/>
      <c r="HZ242" s="24"/>
      <c r="IA242" s="24"/>
      <c r="IB242" s="24"/>
      <c r="IC242" s="24"/>
      <c r="ID242" s="24"/>
      <c r="IE242" s="24"/>
      <c r="IF242" s="24"/>
      <c r="IG242" s="24"/>
      <c r="IH242" s="24"/>
      <c r="II242" s="24"/>
      <c r="IJ242" s="24"/>
      <c r="IK242" s="24"/>
      <c r="IL242" s="24"/>
      <c r="IM242" s="24"/>
      <c r="IN242" s="24"/>
      <c r="IO242" s="24"/>
      <c r="IP242" s="24"/>
      <c r="IQ242" s="24"/>
      <c r="IR242" s="24"/>
      <c r="IS242" s="24"/>
      <c r="IT242" s="24"/>
      <c r="IU242" s="24"/>
      <c r="IV242" s="24"/>
    </row>
    <row r="243" spans="1:256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  <c r="HB243" s="24"/>
      <c r="HC243" s="24"/>
      <c r="HD243" s="24"/>
      <c r="HE243" s="24"/>
      <c r="HF243" s="24"/>
      <c r="HG243" s="24"/>
      <c r="HH243" s="24"/>
      <c r="HI243" s="24"/>
      <c r="HJ243" s="24"/>
      <c r="HK243" s="24"/>
      <c r="HL243" s="24"/>
      <c r="HM243" s="24"/>
      <c r="HN243" s="24"/>
      <c r="HO243" s="24"/>
      <c r="HP243" s="24"/>
      <c r="HQ243" s="24"/>
      <c r="HR243" s="24"/>
      <c r="HS243" s="24"/>
      <c r="HT243" s="24"/>
      <c r="HU243" s="24"/>
      <c r="HV243" s="24"/>
      <c r="HW243" s="24"/>
      <c r="HX243" s="24"/>
      <c r="HY243" s="24"/>
      <c r="HZ243" s="24"/>
      <c r="IA243" s="24"/>
      <c r="IB243" s="24"/>
      <c r="IC243" s="24"/>
      <c r="ID243" s="24"/>
      <c r="IE243" s="24"/>
      <c r="IF243" s="24"/>
      <c r="IG243" s="24"/>
      <c r="IH243" s="24"/>
      <c r="II243" s="24"/>
      <c r="IJ243" s="24"/>
      <c r="IK243" s="24"/>
      <c r="IL243" s="24"/>
      <c r="IM243" s="24"/>
      <c r="IN243" s="24"/>
      <c r="IO243" s="24"/>
      <c r="IP243" s="24"/>
      <c r="IQ243" s="24"/>
      <c r="IR243" s="24"/>
      <c r="IS243" s="24"/>
      <c r="IT243" s="24"/>
      <c r="IU243" s="24"/>
      <c r="IV243" s="24"/>
    </row>
    <row r="244" spans="1:256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  <c r="GT244" s="24"/>
      <c r="GU244" s="24"/>
      <c r="GV244" s="24"/>
      <c r="GW244" s="24"/>
      <c r="GX244" s="24"/>
      <c r="GY244" s="24"/>
      <c r="GZ244" s="24"/>
      <c r="HA244" s="24"/>
      <c r="HB244" s="24"/>
      <c r="HC244" s="24"/>
      <c r="HD244" s="24"/>
      <c r="HE244" s="24"/>
      <c r="HF244" s="24"/>
      <c r="HG244" s="24"/>
      <c r="HH244" s="24"/>
      <c r="HI244" s="24"/>
      <c r="HJ244" s="24"/>
      <c r="HK244" s="24"/>
      <c r="HL244" s="24"/>
      <c r="HM244" s="24"/>
      <c r="HN244" s="24"/>
      <c r="HO244" s="24"/>
      <c r="HP244" s="24"/>
      <c r="HQ244" s="24"/>
      <c r="HR244" s="24"/>
      <c r="HS244" s="24"/>
      <c r="HT244" s="24"/>
      <c r="HU244" s="24"/>
      <c r="HV244" s="24"/>
      <c r="HW244" s="24"/>
      <c r="HX244" s="24"/>
      <c r="HY244" s="24"/>
      <c r="HZ244" s="24"/>
      <c r="IA244" s="24"/>
      <c r="IB244" s="24"/>
      <c r="IC244" s="24"/>
      <c r="ID244" s="24"/>
      <c r="IE244" s="24"/>
      <c r="IF244" s="24"/>
      <c r="IG244" s="24"/>
      <c r="IH244" s="24"/>
      <c r="II244" s="24"/>
      <c r="IJ244" s="24"/>
      <c r="IK244" s="24"/>
      <c r="IL244" s="24"/>
      <c r="IM244" s="24"/>
      <c r="IN244" s="24"/>
      <c r="IO244" s="24"/>
      <c r="IP244" s="24"/>
      <c r="IQ244" s="24"/>
      <c r="IR244" s="24"/>
      <c r="IS244" s="24"/>
      <c r="IT244" s="24"/>
      <c r="IU244" s="24"/>
      <c r="IV244" s="24"/>
    </row>
    <row r="245" spans="1:256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  <c r="HR245" s="24"/>
      <c r="HS245" s="24"/>
      <c r="HT245" s="24"/>
      <c r="HU245" s="24"/>
      <c r="HV245" s="24"/>
      <c r="HW245" s="24"/>
      <c r="HX245" s="24"/>
      <c r="HY245" s="24"/>
      <c r="HZ245" s="24"/>
      <c r="IA245" s="24"/>
      <c r="IB245" s="24"/>
      <c r="IC245" s="24"/>
      <c r="ID245" s="24"/>
      <c r="IE245" s="24"/>
      <c r="IF245" s="24"/>
      <c r="IG245" s="24"/>
      <c r="IH245" s="24"/>
      <c r="II245" s="24"/>
      <c r="IJ245" s="24"/>
      <c r="IK245" s="24"/>
      <c r="IL245" s="24"/>
      <c r="IM245" s="24"/>
      <c r="IN245" s="24"/>
      <c r="IO245" s="24"/>
      <c r="IP245" s="24"/>
      <c r="IQ245" s="24"/>
      <c r="IR245" s="24"/>
      <c r="IS245" s="24"/>
      <c r="IT245" s="24"/>
      <c r="IU245" s="24"/>
      <c r="IV245" s="24"/>
    </row>
    <row r="246" spans="1:25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  <c r="HB246" s="24"/>
      <c r="HC246" s="24"/>
      <c r="HD246" s="24"/>
      <c r="HE246" s="24"/>
      <c r="HF246" s="24"/>
      <c r="HG246" s="24"/>
      <c r="HH246" s="24"/>
      <c r="HI246" s="24"/>
      <c r="HJ246" s="24"/>
      <c r="HK246" s="24"/>
      <c r="HL246" s="24"/>
      <c r="HM246" s="24"/>
      <c r="HN246" s="24"/>
      <c r="HO246" s="24"/>
      <c r="HP246" s="24"/>
      <c r="HQ246" s="24"/>
      <c r="HR246" s="24"/>
      <c r="HS246" s="24"/>
      <c r="HT246" s="24"/>
      <c r="HU246" s="24"/>
      <c r="HV246" s="24"/>
      <c r="HW246" s="24"/>
      <c r="HX246" s="24"/>
      <c r="HY246" s="24"/>
      <c r="HZ246" s="24"/>
      <c r="IA246" s="24"/>
      <c r="IB246" s="24"/>
      <c r="IC246" s="24"/>
      <c r="ID246" s="24"/>
      <c r="IE246" s="24"/>
      <c r="IF246" s="24"/>
      <c r="IG246" s="24"/>
      <c r="IH246" s="24"/>
      <c r="II246" s="24"/>
      <c r="IJ246" s="24"/>
      <c r="IK246" s="24"/>
      <c r="IL246" s="24"/>
      <c r="IM246" s="24"/>
      <c r="IN246" s="24"/>
      <c r="IO246" s="24"/>
      <c r="IP246" s="24"/>
      <c r="IQ246" s="24"/>
      <c r="IR246" s="24"/>
      <c r="IS246" s="24"/>
      <c r="IT246" s="24"/>
      <c r="IU246" s="24"/>
      <c r="IV246" s="24"/>
    </row>
    <row r="247" spans="1:256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 s="24"/>
      <c r="GV247" s="24"/>
      <c r="GW247" s="24"/>
      <c r="GX247" s="24"/>
      <c r="GY247" s="24"/>
      <c r="GZ247" s="24"/>
      <c r="HA247" s="24"/>
      <c r="HB247" s="24"/>
      <c r="HC247" s="24"/>
      <c r="HD247" s="24"/>
      <c r="HE247" s="24"/>
      <c r="HF247" s="24"/>
      <c r="HG247" s="24"/>
      <c r="HH247" s="24"/>
      <c r="HI247" s="24"/>
      <c r="HJ247" s="24"/>
      <c r="HK247" s="24"/>
      <c r="HL247" s="24"/>
      <c r="HM247" s="24"/>
      <c r="HN247" s="24"/>
      <c r="HO247" s="24"/>
      <c r="HP247" s="24"/>
      <c r="HQ247" s="24"/>
      <c r="HR247" s="24"/>
      <c r="HS247" s="24"/>
      <c r="HT247" s="24"/>
      <c r="HU247" s="24"/>
      <c r="HV247" s="24"/>
      <c r="HW247" s="24"/>
      <c r="HX247" s="24"/>
      <c r="HY247" s="24"/>
      <c r="HZ247" s="24"/>
      <c r="IA247" s="24"/>
      <c r="IB247" s="24"/>
      <c r="IC247" s="24"/>
      <c r="ID247" s="24"/>
      <c r="IE247" s="24"/>
      <c r="IF247" s="24"/>
      <c r="IG247" s="24"/>
      <c r="IH247" s="24"/>
      <c r="II247" s="24"/>
      <c r="IJ247" s="24"/>
      <c r="IK247" s="24"/>
      <c r="IL247" s="24"/>
      <c r="IM247" s="24"/>
      <c r="IN247" s="24"/>
      <c r="IO247" s="24"/>
      <c r="IP247" s="24"/>
      <c r="IQ247" s="24"/>
      <c r="IR247" s="24"/>
      <c r="IS247" s="24"/>
      <c r="IT247" s="24"/>
      <c r="IU247" s="24"/>
      <c r="IV247" s="24"/>
    </row>
    <row r="248" spans="1:256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  <c r="EO248" s="24"/>
      <c r="EP248" s="24"/>
      <c r="EQ248" s="24"/>
      <c r="ER248" s="24"/>
      <c r="ES248" s="24"/>
      <c r="ET248" s="24"/>
      <c r="EU248" s="24"/>
      <c r="EV248" s="24"/>
      <c r="EW248" s="24"/>
      <c r="EX248" s="24"/>
      <c r="EY248" s="24"/>
      <c r="EZ248" s="24"/>
      <c r="FA248" s="24"/>
      <c r="FB248" s="24"/>
      <c r="FC248" s="24"/>
      <c r="FD248" s="24"/>
      <c r="FE248" s="24"/>
      <c r="FF248" s="24"/>
      <c r="FG248" s="24"/>
      <c r="FH248" s="24"/>
      <c r="FI248" s="24"/>
      <c r="FJ248" s="24"/>
      <c r="FK248" s="24"/>
      <c r="FL248" s="24"/>
      <c r="FM248" s="24"/>
      <c r="FN248" s="24"/>
      <c r="FO248" s="24"/>
      <c r="FP248" s="24"/>
      <c r="FQ248" s="24"/>
      <c r="FR248" s="24"/>
      <c r="FS248" s="24"/>
      <c r="FT248" s="24"/>
      <c r="FU248" s="24"/>
      <c r="FV248" s="24"/>
      <c r="FW248" s="24"/>
      <c r="FX248" s="24"/>
      <c r="FY248" s="24"/>
      <c r="FZ248" s="24"/>
      <c r="GA248" s="24"/>
      <c r="GB248" s="24"/>
      <c r="GC248" s="24"/>
      <c r="GD248" s="24"/>
      <c r="GE248" s="24"/>
      <c r="GF248" s="24"/>
      <c r="GG248" s="24"/>
      <c r="GH248" s="24"/>
      <c r="GI248" s="24"/>
      <c r="GJ248" s="24"/>
      <c r="GK248" s="24"/>
      <c r="GL248" s="24"/>
      <c r="GM248" s="24"/>
      <c r="GN248" s="24"/>
      <c r="GO248" s="24"/>
      <c r="GP248" s="24"/>
      <c r="GQ248" s="24"/>
      <c r="GR248" s="24"/>
      <c r="GS248" s="24"/>
      <c r="GT248" s="24"/>
      <c r="GU248" s="24"/>
      <c r="GV248" s="24"/>
      <c r="GW248" s="24"/>
      <c r="GX248" s="24"/>
      <c r="GY248" s="24"/>
      <c r="GZ248" s="24"/>
      <c r="HA248" s="24"/>
      <c r="HB248" s="24"/>
      <c r="HC248" s="24"/>
      <c r="HD248" s="24"/>
      <c r="HE248" s="24"/>
      <c r="HF248" s="24"/>
      <c r="HG248" s="24"/>
      <c r="HH248" s="24"/>
      <c r="HI248" s="24"/>
      <c r="HJ248" s="24"/>
      <c r="HK248" s="24"/>
      <c r="HL248" s="24"/>
      <c r="HM248" s="24"/>
      <c r="HN248" s="24"/>
      <c r="HO248" s="24"/>
      <c r="HP248" s="24"/>
      <c r="HQ248" s="24"/>
      <c r="HR248" s="24"/>
      <c r="HS248" s="24"/>
      <c r="HT248" s="24"/>
      <c r="HU248" s="24"/>
      <c r="HV248" s="24"/>
      <c r="HW248" s="24"/>
      <c r="HX248" s="24"/>
      <c r="HY248" s="24"/>
      <c r="HZ248" s="24"/>
      <c r="IA248" s="24"/>
      <c r="IB248" s="24"/>
      <c r="IC248" s="24"/>
      <c r="ID248" s="24"/>
      <c r="IE248" s="24"/>
      <c r="IF248" s="24"/>
      <c r="IG248" s="24"/>
      <c r="IH248" s="24"/>
      <c r="II248" s="24"/>
      <c r="IJ248" s="24"/>
      <c r="IK248" s="24"/>
      <c r="IL248" s="24"/>
      <c r="IM248" s="24"/>
      <c r="IN248" s="24"/>
      <c r="IO248" s="24"/>
      <c r="IP248" s="24"/>
      <c r="IQ248" s="24"/>
      <c r="IR248" s="24"/>
      <c r="IS248" s="24"/>
      <c r="IT248" s="24"/>
      <c r="IU248" s="24"/>
      <c r="IV248" s="24"/>
    </row>
    <row r="249" spans="1:256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 s="24"/>
      <c r="GV249" s="24"/>
      <c r="GW249" s="24"/>
      <c r="GX249" s="24"/>
      <c r="GY249" s="24"/>
      <c r="GZ249" s="24"/>
      <c r="HA249" s="24"/>
      <c r="HB249" s="24"/>
      <c r="HC249" s="24"/>
      <c r="HD249" s="24"/>
      <c r="HE249" s="24"/>
      <c r="HF249" s="24"/>
      <c r="HG249" s="24"/>
      <c r="HH249" s="24"/>
      <c r="HI249" s="24"/>
      <c r="HJ249" s="24"/>
      <c r="HK249" s="24"/>
      <c r="HL249" s="24"/>
      <c r="HM249" s="24"/>
      <c r="HN249" s="24"/>
      <c r="HO249" s="24"/>
      <c r="HP249" s="24"/>
      <c r="HQ249" s="24"/>
      <c r="HR249" s="24"/>
      <c r="HS249" s="24"/>
      <c r="HT249" s="24"/>
      <c r="HU249" s="24"/>
      <c r="HV249" s="24"/>
      <c r="HW249" s="24"/>
      <c r="HX249" s="24"/>
      <c r="HY249" s="24"/>
      <c r="HZ249" s="24"/>
      <c r="IA249" s="24"/>
      <c r="IB249" s="24"/>
      <c r="IC249" s="24"/>
      <c r="ID249" s="24"/>
      <c r="IE249" s="24"/>
      <c r="IF249" s="24"/>
      <c r="IG249" s="24"/>
      <c r="IH249" s="24"/>
      <c r="II249" s="24"/>
      <c r="IJ249" s="24"/>
      <c r="IK249" s="24"/>
      <c r="IL249" s="24"/>
      <c r="IM249" s="24"/>
      <c r="IN249" s="24"/>
      <c r="IO249" s="24"/>
      <c r="IP249" s="24"/>
      <c r="IQ249" s="24"/>
      <c r="IR249" s="24"/>
      <c r="IS249" s="24"/>
      <c r="IT249" s="24"/>
      <c r="IU249" s="24"/>
      <c r="IV249" s="24"/>
    </row>
    <row r="250" spans="1:256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  <c r="FF250" s="24"/>
      <c r="FG250" s="24"/>
      <c r="FH250" s="24"/>
      <c r="FI250" s="24"/>
      <c r="FJ250" s="24"/>
      <c r="FK250" s="24"/>
      <c r="FL250" s="24"/>
      <c r="FM250" s="24"/>
      <c r="FN250" s="24"/>
      <c r="FO250" s="24"/>
      <c r="FP250" s="24"/>
      <c r="FQ250" s="24"/>
      <c r="FR250" s="24"/>
      <c r="FS250" s="24"/>
      <c r="FT250" s="24"/>
      <c r="FU250" s="24"/>
      <c r="FV250" s="24"/>
      <c r="FW250" s="24"/>
      <c r="FX250" s="24"/>
      <c r="FY250" s="24"/>
      <c r="FZ250" s="24"/>
      <c r="GA250" s="24"/>
      <c r="GB250" s="24"/>
      <c r="GC250" s="24"/>
      <c r="GD250" s="24"/>
      <c r="GE250" s="24"/>
      <c r="GF250" s="24"/>
      <c r="GG250" s="24"/>
      <c r="GH250" s="24"/>
      <c r="GI250" s="24"/>
      <c r="GJ250" s="24"/>
      <c r="GK250" s="24"/>
      <c r="GL250" s="24"/>
      <c r="GM250" s="24"/>
      <c r="GN250" s="24"/>
      <c r="GO250" s="24"/>
      <c r="GP250" s="24"/>
      <c r="GQ250" s="24"/>
      <c r="GR250" s="24"/>
      <c r="GS250" s="24"/>
      <c r="GT250" s="24"/>
      <c r="GU250" s="24"/>
      <c r="GV250" s="24"/>
      <c r="GW250" s="24"/>
      <c r="GX250" s="24"/>
      <c r="GY250" s="24"/>
      <c r="GZ250" s="24"/>
      <c r="HA250" s="24"/>
      <c r="HB250" s="24"/>
      <c r="HC250" s="24"/>
      <c r="HD250" s="24"/>
      <c r="HE250" s="24"/>
      <c r="HF250" s="24"/>
      <c r="HG250" s="24"/>
      <c r="HH250" s="24"/>
      <c r="HI250" s="24"/>
      <c r="HJ250" s="24"/>
      <c r="HK250" s="24"/>
      <c r="HL250" s="24"/>
      <c r="HM250" s="24"/>
      <c r="HN250" s="24"/>
      <c r="HO250" s="24"/>
      <c r="HP250" s="24"/>
      <c r="HQ250" s="24"/>
      <c r="HR250" s="24"/>
      <c r="HS250" s="24"/>
      <c r="HT250" s="24"/>
      <c r="HU250" s="24"/>
      <c r="HV250" s="24"/>
      <c r="HW250" s="24"/>
      <c r="HX250" s="24"/>
      <c r="HY250" s="24"/>
      <c r="HZ250" s="24"/>
      <c r="IA250" s="24"/>
      <c r="IB250" s="24"/>
      <c r="IC250" s="24"/>
      <c r="ID250" s="24"/>
      <c r="IE250" s="24"/>
      <c r="IF250" s="24"/>
      <c r="IG250" s="24"/>
      <c r="IH250" s="24"/>
      <c r="II250" s="24"/>
      <c r="IJ250" s="24"/>
      <c r="IK250" s="24"/>
      <c r="IL250" s="24"/>
      <c r="IM250" s="24"/>
      <c r="IN250" s="24"/>
      <c r="IO250" s="24"/>
      <c r="IP250" s="24"/>
      <c r="IQ250" s="24"/>
      <c r="IR250" s="24"/>
      <c r="IS250" s="24"/>
      <c r="IT250" s="24"/>
      <c r="IU250" s="24"/>
      <c r="IV250" s="24"/>
    </row>
    <row r="251" spans="1:256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  <c r="EO251" s="24"/>
      <c r="EP251" s="24"/>
      <c r="EQ251" s="24"/>
      <c r="ER251" s="24"/>
      <c r="ES251" s="24"/>
      <c r="ET251" s="24"/>
      <c r="EU251" s="24"/>
      <c r="EV251" s="24"/>
      <c r="EW251" s="24"/>
      <c r="EX251" s="24"/>
      <c r="EY251" s="24"/>
      <c r="EZ251" s="24"/>
      <c r="FA251" s="24"/>
      <c r="FB251" s="24"/>
      <c r="FC251" s="24"/>
      <c r="FD251" s="24"/>
      <c r="FE251" s="24"/>
      <c r="FF251" s="24"/>
      <c r="FG251" s="24"/>
      <c r="FH251" s="24"/>
      <c r="FI251" s="24"/>
      <c r="FJ251" s="24"/>
      <c r="FK251" s="24"/>
      <c r="FL251" s="24"/>
      <c r="FM251" s="24"/>
      <c r="FN251" s="24"/>
      <c r="FO251" s="24"/>
      <c r="FP251" s="24"/>
      <c r="FQ251" s="24"/>
      <c r="FR251" s="24"/>
      <c r="FS251" s="24"/>
      <c r="FT251" s="24"/>
      <c r="FU251" s="24"/>
      <c r="FV251" s="24"/>
      <c r="FW251" s="24"/>
      <c r="FX251" s="24"/>
      <c r="FY251" s="24"/>
      <c r="FZ251" s="24"/>
      <c r="GA251" s="24"/>
      <c r="GB251" s="24"/>
      <c r="GC251" s="24"/>
      <c r="GD251" s="24"/>
      <c r="GE251" s="24"/>
      <c r="GF251" s="24"/>
      <c r="GG251" s="24"/>
      <c r="GH251" s="24"/>
      <c r="GI251" s="24"/>
      <c r="GJ251" s="24"/>
      <c r="GK251" s="24"/>
      <c r="GL251" s="24"/>
      <c r="GM251" s="24"/>
      <c r="GN251" s="24"/>
      <c r="GO251" s="24"/>
      <c r="GP251" s="24"/>
      <c r="GQ251" s="24"/>
      <c r="GR251" s="24"/>
      <c r="GS251" s="24"/>
      <c r="GT251" s="24"/>
      <c r="GU251" s="24"/>
      <c r="GV251" s="24"/>
      <c r="GW251" s="24"/>
      <c r="GX251" s="24"/>
      <c r="GY251" s="24"/>
      <c r="GZ251" s="24"/>
      <c r="HA251" s="24"/>
      <c r="HB251" s="24"/>
      <c r="HC251" s="24"/>
      <c r="HD251" s="24"/>
      <c r="HE251" s="24"/>
      <c r="HF251" s="24"/>
      <c r="HG251" s="24"/>
      <c r="HH251" s="24"/>
      <c r="HI251" s="24"/>
      <c r="HJ251" s="24"/>
      <c r="HK251" s="24"/>
      <c r="HL251" s="24"/>
      <c r="HM251" s="24"/>
      <c r="HN251" s="24"/>
      <c r="HO251" s="24"/>
      <c r="HP251" s="24"/>
      <c r="HQ251" s="24"/>
      <c r="HR251" s="24"/>
      <c r="HS251" s="24"/>
      <c r="HT251" s="24"/>
      <c r="HU251" s="24"/>
      <c r="HV251" s="24"/>
      <c r="HW251" s="24"/>
      <c r="HX251" s="24"/>
      <c r="HY251" s="24"/>
      <c r="HZ251" s="24"/>
      <c r="IA251" s="24"/>
      <c r="IB251" s="24"/>
      <c r="IC251" s="24"/>
      <c r="ID251" s="24"/>
      <c r="IE251" s="24"/>
      <c r="IF251" s="24"/>
      <c r="IG251" s="24"/>
      <c r="IH251" s="24"/>
      <c r="II251" s="24"/>
      <c r="IJ251" s="24"/>
      <c r="IK251" s="24"/>
      <c r="IL251" s="24"/>
      <c r="IM251" s="24"/>
      <c r="IN251" s="24"/>
      <c r="IO251" s="24"/>
      <c r="IP251" s="24"/>
      <c r="IQ251" s="24"/>
      <c r="IR251" s="24"/>
      <c r="IS251" s="24"/>
      <c r="IT251" s="24"/>
      <c r="IU251" s="24"/>
      <c r="IV251" s="24"/>
    </row>
    <row r="252" spans="1:256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 s="24"/>
      <c r="GV252" s="24"/>
      <c r="GW252" s="24"/>
      <c r="GX252" s="24"/>
      <c r="GY252" s="24"/>
      <c r="GZ252" s="24"/>
      <c r="HA252" s="24"/>
      <c r="HB252" s="24"/>
      <c r="HC252" s="24"/>
      <c r="HD252" s="24"/>
      <c r="HE252" s="24"/>
      <c r="HF252" s="24"/>
      <c r="HG252" s="24"/>
      <c r="HH252" s="24"/>
      <c r="HI252" s="24"/>
      <c r="HJ252" s="24"/>
      <c r="HK252" s="24"/>
      <c r="HL252" s="24"/>
      <c r="HM252" s="24"/>
      <c r="HN252" s="24"/>
      <c r="HO252" s="24"/>
      <c r="HP252" s="24"/>
      <c r="HQ252" s="24"/>
      <c r="HR252" s="24"/>
      <c r="HS252" s="24"/>
      <c r="HT252" s="24"/>
      <c r="HU252" s="24"/>
      <c r="HV252" s="24"/>
      <c r="HW252" s="24"/>
      <c r="HX252" s="24"/>
      <c r="HY252" s="24"/>
      <c r="HZ252" s="24"/>
      <c r="IA252" s="24"/>
      <c r="IB252" s="24"/>
      <c r="IC252" s="24"/>
      <c r="ID252" s="24"/>
      <c r="IE252" s="24"/>
      <c r="IF252" s="24"/>
      <c r="IG252" s="24"/>
      <c r="IH252" s="24"/>
      <c r="II252" s="24"/>
      <c r="IJ252" s="24"/>
      <c r="IK252" s="24"/>
      <c r="IL252" s="24"/>
      <c r="IM252" s="24"/>
      <c r="IN252" s="24"/>
      <c r="IO252" s="24"/>
      <c r="IP252" s="24"/>
      <c r="IQ252" s="24"/>
      <c r="IR252" s="24"/>
      <c r="IS252" s="24"/>
      <c r="IT252" s="24"/>
      <c r="IU252" s="24"/>
      <c r="IV252" s="24"/>
    </row>
    <row r="253" spans="1:256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  <c r="HB253" s="24"/>
      <c r="HC253" s="24"/>
      <c r="HD253" s="24"/>
      <c r="HE253" s="24"/>
      <c r="HF253" s="24"/>
      <c r="HG253" s="24"/>
      <c r="HH253" s="24"/>
      <c r="HI253" s="24"/>
      <c r="HJ253" s="24"/>
      <c r="HK253" s="24"/>
      <c r="HL253" s="24"/>
      <c r="HM253" s="24"/>
      <c r="HN253" s="24"/>
      <c r="HO253" s="24"/>
      <c r="HP253" s="24"/>
      <c r="HQ253" s="24"/>
      <c r="HR253" s="24"/>
      <c r="HS253" s="24"/>
      <c r="HT253" s="24"/>
      <c r="HU253" s="24"/>
      <c r="HV253" s="24"/>
      <c r="HW253" s="24"/>
      <c r="HX253" s="24"/>
      <c r="HY253" s="24"/>
      <c r="HZ253" s="24"/>
      <c r="IA253" s="24"/>
      <c r="IB253" s="24"/>
      <c r="IC253" s="24"/>
      <c r="ID253" s="24"/>
      <c r="IE253" s="24"/>
      <c r="IF253" s="24"/>
      <c r="IG253" s="24"/>
      <c r="IH253" s="24"/>
      <c r="II253" s="24"/>
      <c r="IJ253" s="24"/>
      <c r="IK253" s="24"/>
      <c r="IL253" s="24"/>
      <c r="IM253" s="24"/>
      <c r="IN253" s="24"/>
      <c r="IO253" s="24"/>
      <c r="IP253" s="24"/>
      <c r="IQ253" s="24"/>
      <c r="IR253" s="24"/>
      <c r="IS253" s="24"/>
      <c r="IT253" s="24"/>
      <c r="IU253" s="24"/>
      <c r="IV253" s="24"/>
    </row>
    <row r="254" spans="1:256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  <c r="EP254" s="24"/>
      <c r="EQ254" s="24"/>
      <c r="ER254" s="24"/>
      <c r="ES254" s="24"/>
      <c r="ET254" s="24"/>
      <c r="EU254" s="24"/>
      <c r="EV254" s="24"/>
      <c r="EW254" s="24"/>
      <c r="EX254" s="24"/>
      <c r="EY254" s="24"/>
      <c r="EZ254" s="24"/>
      <c r="FA254" s="24"/>
      <c r="FB254" s="24"/>
      <c r="FC254" s="24"/>
      <c r="FD254" s="24"/>
      <c r="FE254" s="24"/>
      <c r="FF254" s="24"/>
      <c r="FG254" s="24"/>
      <c r="FH254" s="24"/>
      <c r="FI254" s="24"/>
      <c r="FJ254" s="24"/>
      <c r="FK254" s="24"/>
      <c r="FL254" s="24"/>
      <c r="FM254" s="24"/>
      <c r="FN254" s="24"/>
      <c r="FO254" s="24"/>
      <c r="FP254" s="24"/>
      <c r="FQ254" s="24"/>
      <c r="FR254" s="24"/>
      <c r="FS254" s="24"/>
      <c r="FT254" s="24"/>
      <c r="FU254" s="24"/>
      <c r="FV254" s="24"/>
      <c r="FW254" s="24"/>
      <c r="FX254" s="24"/>
      <c r="FY254" s="24"/>
      <c r="FZ254" s="24"/>
      <c r="GA254" s="24"/>
      <c r="GB254" s="24"/>
      <c r="GC254" s="24"/>
      <c r="GD254" s="24"/>
      <c r="GE254" s="24"/>
      <c r="GF254" s="24"/>
      <c r="GG254" s="24"/>
      <c r="GH254" s="24"/>
      <c r="GI254" s="24"/>
      <c r="GJ254" s="24"/>
      <c r="GK254" s="24"/>
      <c r="GL254" s="24"/>
      <c r="GM254" s="24"/>
      <c r="GN254" s="24"/>
      <c r="GO254" s="24"/>
      <c r="GP254" s="24"/>
      <c r="GQ254" s="24"/>
      <c r="GR254" s="24"/>
      <c r="GS254" s="24"/>
      <c r="GT254" s="24"/>
      <c r="GU254" s="24"/>
      <c r="GV254" s="24"/>
      <c r="GW254" s="24"/>
      <c r="GX254" s="24"/>
      <c r="GY254" s="24"/>
      <c r="GZ254" s="24"/>
      <c r="HA254" s="24"/>
      <c r="HB254" s="24"/>
      <c r="HC254" s="24"/>
      <c r="HD254" s="24"/>
      <c r="HE254" s="24"/>
      <c r="HF254" s="24"/>
      <c r="HG254" s="24"/>
      <c r="HH254" s="24"/>
      <c r="HI254" s="24"/>
      <c r="HJ254" s="24"/>
      <c r="HK254" s="24"/>
      <c r="HL254" s="24"/>
      <c r="HM254" s="24"/>
      <c r="HN254" s="24"/>
      <c r="HO254" s="24"/>
      <c r="HP254" s="24"/>
      <c r="HQ254" s="24"/>
      <c r="HR254" s="24"/>
      <c r="HS254" s="24"/>
      <c r="HT254" s="24"/>
      <c r="HU254" s="24"/>
      <c r="HV254" s="24"/>
      <c r="HW254" s="24"/>
      <c r="HX254" s="24"/>
      <c r="HY254" s="24"/>
      <c r="HZ254" s="24"/>
      <c r="IA254" s="24"/>
      <c r="IB254" s="24"/>
      <c r="IC254" s="24"/>
      <c r="ID254" s="24"/>
      <c r="IE254" s="24"/>
      <c r="IF254" s="24"/>
      <c r="IG254" s="24"/>
      <c r="IH254" s="24"/>
      <c r="II254" s="24"/>
      <c r="IJ254" s="24"/>
      <c r="IK254" s="24"/>
      <c r="IL254" s="24"/>
      <c r="IM254" s="24"/>
      <c r="IN254" s="24"/>
      <c r="IO254" s="24"/>
      <c r="IP254" s="24"/>
      <c r="IQ254" s="24"/>
      <c r="IR254" s="24"/>
      <c r="IS254" s="24"/>
      <c r="IT254" s="24"/>
      <c r="IU254" s="24"/>
      <c r="IV254" s="24"/>
    </row>
    <row r="255" spans="1:256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  <c r="GT255" s="24"/>
      <c r="GU255" s="24"/>
      <c r="GV255" s="24"/>
      <c r="GW255" s="24"/>
      <c r="GX255" s="24"/>
      <c r="GY255" s="24"/>
      <c r="GZ255" s="24"/>
      <c r="HA255" s="24"/>
      <c r="HB255" s="24"/>
      <c r="HC255" s="24"/>
      <c r="HD255" s="24"/>
      <c r="HE255" s="24"/>
      <c r="HF255" s="24"/>
      <c r="HG255" s="24"/>
      <c r="HH255" s="24"/>
      <c r="HI255" s="24"/>
      <c r="HJ255" s="24"/>
      <c r="HK255" s="24"/>
      <c r="HL255" s="24"/>
      <c r="HM255" s="24"/>
      <c r="HN255" s="24"/>
      <c r="HO255" s="24"/>
      <c r="HP255" s="24"/>
      <c r="HQ255" s="24"/>
      <c r="HR255" s="24"/>
      <c r="HS255" s="24"/>
      <c r="HT255" s="24"/>
      <c r="HU255" s="24"/>
      <c r="HV255" s="24"/>
      <c r="HW255" s="24"/>
      <c r="HX255" s="24"/>
      <c r="HY255" s="24"/>
      <c r="HZ255" s="24"/>
      <c r="IA255" s="24"/>
      <c r="IB255" s="24"/>
      <c r="IC255" s="24"/>
      <c r="ID255" s="24"/>
      <c r="IE255" s="24"/>
      <c r="IF255" s="24"/>
      <c r="IG255" s="24"/>
      <c r="IH255" s="24"/>
      <c r="II255" s="24"/>
      <c r="IJ255" s="24"/>
      <c r="IK255" s="24"/>
      <c r="IL255" s="24"/>
      <c r="IM255" s="24"/>
      <c r="IN255" s="24"/>
      <c r="IO255" s="24"/>
      <c r="IP255" s="24"/>
      <c r="IQ255" s="24"/>
      <c r="IR255" s="24"/>
      <c r="IS255" s="24"/>
      <c r="IT255" s="24"/>
      <c r="IU255" s="24"/>
      <c r="IV255" s="24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10" sqref="F10"/>
    </sheetView>
  </sheetViews>
  <sheetFormatPr defaultColWidth="9" defaultRowHeight="12" outlineLevelRow="4" outlineLevelCol="4"/>
  <cols>
    <col min="1" max="1" width="13.375" style="1" customWidth="1"/>
    <col min="2" max="2" width="10.875" style="2" customWidth="1"/>
    <col min="3" max="3" width="15.125" style="2" customWidth="1"/>
    <col min="4" max="4" width="13.75" style="2" customWidth="1"/>
    <col min="5" max="5" width="12.375" style="2" customWidth="1"/>
    <col min="6" max="16384" width="9" style="1"/>
  </cols>
  <sheetData>
    <row r="1" ht="28" customHeight="1" spans="1:5">
      <c r="A1" s="3" t="s">
        <v>204</v>
      </c>
      <c r="B1" s="4" t="s">
        <v>180</v>
      </c>
      <c r="C1" s="4" t="s">
        <v>205</v>
      </c>
      <c r="D1" s="4" t="s">
        <v>206</v>
      </c>
      <c r="E1" s="4" t="s">
        <v>25</v>
      </c>
    </row>
    <row r="2" ht="28" customHeight="1" spans="1:5">
      <c r="A2" s="5" t="s">
        <v>207</v>
      </c>
      <c r="B2" s="6">
        <v>3301</v>
      </c>
      <c r="C2" s="6">
        <v>35.26</v>
      </c>
      <c r="D2" s="6">
        <v>12.37</v>
      </c>
      <c r="E2" s="7">
        <v>0.351</v>
      </c>
    </row>
    <row r="3" ht="28" customHeight="1" spans="1:5">
      <c r="A3" s="5" t="s">
        <v>208</v>
      </c>
      <c r="B3" s="6">
        <v>3901</v>
      </c>
      <c r="C3" s="6">
        <v>42.32</v>
      </c>
      <c r="D3" s="6">
        <v>16.72</v>
      </c>
      <c r="E3" s="7">
        <v>0.3953</v>
      </c>
    </row>
    <row r="4" ht="28" customHeight="1" spans="1:5">
      <c r="A4" s="5" t="s">
        <v>209</v>
      </c>
      <c r="B4" s="6">
        <f>B2-B3</f>
        <v>-600</v>
      </c>
      <c r="C4" s="6">
        <f>C2-C3</f>
        <v>-7.06</v>
      </c>
      <c r="D4" s="6">
        <f>D2-D3</f>
        <v>-4.35</v>
      </c>
      <c r="E4" s="7">
        <f>E2-E3</f>
        <v>-0.0443</v>
      </c>
    </row>
    <row r="5" ht="28" customHeight="1" spans="1:5">
      <c r="A5" s="5" t="s">
        <v>210</v>
      </c>
      <c r="B5" s="7">
        <f>B4/B3</f>
        <v>-0.153806716226609</v>
      </c>
      <c r="C5" s="7">
        <f>C4/C3</f>
        <v>-0.166824196597354</v>
      </c>
      <c r="D5" s="7">
        <f>D4/D3</f>
        <v>-0.260167464114833</v>
      </c>
      <c r="E5" s="7">
        <f>E4/E3</f>
        <v>-0.112066784720465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104家门店数据情况</vt:lpstr>
      <vt:lpstr>片区完成情况</vt:lpstr>
      <vt:lpstr>团购数据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2019-04-26T01:31:00Z</dcterms:created>
  <dcterms:modified xsi:type="dcterms:W3CDTF">2019-05-06T06:04:58Z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