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1" activeTab="1"/>
  </bookViews>
  <sheets>
    <sheet name="本月任务品种（数据原表）" sheetId="9" state="hidden" r:id="rId1"/>
    <sheet name="6月任务品种" sheetId="11" r:id="rId2"/>
    <sheet name="门店任务明细 (原表)" sheetId="10" state="hidden" r:id="rId3"/>
    <sheet name="品种卖点" sheetId="13" state="hidden" r:id="rId4"/>
  </sheets>
  <externalReferences>
    <externalReference r:id="rId5"/>
    <externalReference r:id="rId6"/>
  </externalReferences>
  <definedNames>
    <definedName name="_xlnm._FilterDatabase" localSheetId="1" hidden="1">'6月任务品种'!$2:$19</definedName>
    <definedName name="_xlnm._FilterDatabase" localSheetId="0" hidden="1">'本月任务品种（数据原表）'!$A$2:$H$20</definedName>
    <definedName name="_xlnm._FilterDatabase" localSheetId="2" hidden="1">'门店任务明细 (原表)'!$A$3:$U$112</definedName>
    <definedName name="_xlnm._FilterDatabase" localSheetId="3" hidden="1">品种卖点!$A$2:$XDQ$22</definedName>
  </definedNames>
  <calcPr calcId="144525"/>
</workbook>
</file>

<file path=xl/sharedStrings.xml><?xml version="1.0" encoding="utf-8"?>
<sst xmlns="http://schemas.openxmlformats.org/spreadsheetml/2006/main" count="726" uniqueCount="281">
  <si>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</si>
  <si>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</si>
  <si>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</si>
  <si>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</si>
  <si>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</si>
  <si>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</si>
  <si>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</si>
  <si>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</si>
  <si>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</si>
  <si>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</si>
  <si>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</si>
  <si>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</si>
  <si>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</si>
  <si>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</si>
  <si>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</si>
  <si>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</si>
  <si>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</si>
  <si>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</si>
  <si>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</si>
  <si>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</si>
  <si>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</si>
  <si>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</si>
  <si>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</si>
  <si>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</si>
  <si>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</si>
  <si>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</si>
  <si>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</si>
  <si>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</si>
  <si>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</si>
  <si>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</si>
  <si>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</si>
  <si>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</si>
  <si>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</si>
  <si>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</si>
  <si>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</si>
  <si>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</si>
  <si>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</si>
  <si>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</si>
  <si>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</si>
  <si>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</si>
  <si>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</si>
  <si>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</si>
  <si>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</si>
  <si>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</si>
  <si>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</si>
  <si>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</si>
  <si>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</si>
  <si>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</si>
  <si>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</si>
  <si>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</si>
  <si>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</si>
  <si>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</si>
  <si>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</si>
  <si>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</si>
  <si>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</si>
  <si>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</si>
  <si>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</si>
  <si>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</si>
  <si>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</si>
  <si>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</si>
  <si>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</si>
  <si>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</si>
  <si>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</si>
  <si>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</si>
  <si>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</si>
  <si>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</si>
  <si>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</si>
  <si>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</si>
  <si>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</si>
  <si>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</si>
  <si>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</si>
  <si>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</si>
  <si>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</si>
  <si>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</si>
  <si>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</si>
  <si>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</si>
  <si>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</si>
  <si>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</si>
  <si>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</si>
  <si>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</si>
  <si>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</si>
  <si>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</si>
  <si>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</si>
  <si>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</si>
  <si>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</si>
  <si>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</si>
  <si>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</si>
  <si>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</si>
  <si>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</si>
  <si>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</si>
  <si>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</si>
  <si>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</si>
  <si>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</si>
  <si>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</si>
  <si>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</si>
  <si>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</si>
  <si>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</si>
  <si>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</si>
  <si>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</si>
  <si>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</si>
  <si>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</si>
  <si>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</si>
  <si>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</si>
  <si>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</si>
  <si>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</si>
  <si>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</si>
  <si>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</si>
  <si>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6月重点品种任务明细</t>
  </si>
  <si>
    <t>任务（考核时间5.26-6.25）</t>
  </si>
  <si>
    <t>大拇指标识</t>
  </si>
  <si>
    <t>按差额盒数2元/盒</t>
  </si>
  <si>
    <t>黄色</t>
  </si>
  <si>
    <t>10500盒</t>
  </si>
  <si>
    <t>按差额盒数3元/盒</t>
  </si>
  <si>
    <t>享受毛利段提成</t>
  </si>
  <si>
    <t>绿色</t>
  </si>
  <si>
    <t>2968盒-1125</t>
  </si>
  <si>
    <t>晒单奖励2元/盒（详见采购晒单政策）</t>
  </si>
  <si>
    <t>3%%</t>
  </si>
  <si>
    <t>晒单奖励20元/盒（详见采购发晒单政策）</t>
  </si>
  <si>
    <t>炎可宁胶囊</t>
  </si>
  <si>
    <t>0.4g*3板*9粒</t>
  </si>
  <si>
    <t>此品种已单独下任务，考核方式按单独的活动方案考核，请在邮箱查收</t>
  </si>
  <si>
    <t>多烯磷脂酰胆碱胶囊（易善复）</t>
  </si>
  <si>
    <t>5月重点品种任务</t>
  </si>
  <si>
    <t>胃肠道系列（团购不计入任务，按毛利段提成）</t>
  </si>
  <si>
    <t>补肾系列</t>
  </si>
  <si>
    <t>门店ID</t>
  </si>
  <si>
    <t>门店</t>
  </si>
  <si>
    <t>门店类型</t>
  </si>
  <si>
    <t>片区</t>
  </si>
  <si>
    <t>旗舰店</t>
  </si>
  <si>
    <t>T</t>
  </si>
  <si>
    <t>旗舰片区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</si>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</sst>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%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34" fillId="10" borderId="22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0" fillId="0" borderId="1" xfId="11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9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9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9" fontId="0" fillId="0" borderId="15" xfId="0" applyNumberFormat="1" applyFont="1" applyFill="1" applyBorder="1" applyAlignment="1">
      <alignment horizontal="center" vertical="center"/>
    </xf>
    <xf numFmtId="9" fontId="0" fillId="0" borderId="1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31</v>
          </cell>
          <cell r="C5">
            <v>16049.98</v>
          </cell>
        </row>
        <row r="6">
          <cell r="A6">
            <v>1846</v>
          </cell>
          <cell r="B6">
            <v>11613</v>
          </cell>
          <cell r="C6">
            <v>90675.3799999995</v>
          </cell>
        </row>
        <row r="7">
          <cell r="A7">
            <v>21580</v>
          </cell>
          <cell r="B7">
            <v>1740</v>
          </cell>
          <cell r="C7">
            <v>128343.85</v>
          </cell>
        </row>
        <row r="8">
          <cell r="A8">
            <v>39103</v>
          </cell>
          <cell r="B8">
            <v>4906</v>
          </cell>
          <cell r="C8">
            <v>280431.81</v>
          </cell>
        </row>
        <row r="9">
          <cell r="A9">
            <v>47683</v>
          </cell>
          <cell r="B9">
            <v>20151.68</v>
          </cell>
          <cell r="C9">
            <v>347243.879999958</v>
          </cell>
        </row>
        <row r="10">
          <cell r="A10">
            <v>63764</v>
          </cell>
          <cell r="B10">
            <v>496</v>
          </cell>
          <cell r="C10">
            <v>64072.03</v>
          </cell>
        </row>
        <row r="11">
          <cell r="A11">
            <v>75138</v>
          </cell>
          <cell r="B11">
            <v>57</v>
          </cell>
          <cell r="C11">
            <v>4041.53</v>
          </cell>
        </row>
        <row r="12">
          <cell r="A12">
            <v>84174</v>
          </cell>
          <cell r="B12">
            <v>2116</v>
          </cell>
          <cell r="C12">
            <v>64734.1800000001</v>
          </cell>
        </row>
        <row r="13">
          <cell r="A13">
            <v>118013</v>
          </cell>
          <cell r="B13">
            <v>337</v>
          </cell>
          <cell r="C13">
            <v>9392.4</v>
          </cell>
        </row>
        <row r="14">
          <cell r="A14">
            <v>134798</v>
          </cell>
          <cell r="B14">
            <v>645</v>
          </cell>
          <cell r="C14">
            <v>23756.71</v>
          </cell>
        </row>
        <row r="15">
          <cell r="A15">
            <v>136714</v>
          </cell>
          <cell r="B15">
            <v>2611</v>
          </cell>
          <cell r="C15">
            <v>72839.0900000019</v>
          </cell>
        </row>
        <row r="16">
          <cell r="A16">
            <v>148955</v>
          </cell>
          <cell r="B16">
            <v>379</v>
          </cell>
          <cell r="C16">
            <v>69956.17</v>
          </cell>
        </row>
        <row r="17">
          <cell r="A17">
            <v>164949</v>
          </cell>
          <cell r="B17">
            <v>232</v>
          </cell>
          <cell r="C17">
            <v>28975.69</v>
          </cell>
        </row>
        <row r="18">
          <cell r="A18">
            <v>165176</v>
          </cell>
          <cell r="B18">
            <v>401</v>
          </cell>
          <cell r="C18">
            <v>78408.94</v>
          </cell>
        </row>
        <row r="19">
          <cell r="A19">
            <v>166880</v>
          </cell>
          <cell r="B19">
            <v>265</v>
          </cell>
          <cell r="C19">
            <v>42809.18</v>
          </cell>
        </row>
        <row r="20">
          <cell r="A20">
            <v>171499</v>
          </cell>
          <cell r="B20">
            <v>1125</v>
          </cell>
          <cell r="C20">
            <v>42087.1300000003</v>
          </cell>
        </row>
        <row r="21">
          <cell r="A21">
            <v>171872</v>
          </cell>
          <cell r="B21">
            <v>943</v>
          </cell>
          <cell r="C21">
            <v>23525.5100000001</v>
          </cell>
        </row>
        <row r="22">
          <cell r="A22">
            <v>174232</v>
          </cell>
          <cell r="B22">
            <v>2702</v>
          </cell>
          <cell r="C22">
            <v>297685.48</v>
          </cell>
        </row>
        <row r="23">
          <cell r="A23">
            <v>175429</v>
          </cell>
          <cell r="B23">
            <v>93</v>
          </cell>
          <cell r="C23">
            <v>5694.75</v>
          </cell>
        </row>
        <row r="24">
          <cell r="B24">
            <v>50843.68</v>
          </cell>
          <cell r="C24">
            <v>1690723.69</v>
          </cell>
        </row>
        <row r="25">
          <cell r="A25" t="str">
            <v>总计</v>
          </cell>
          <cell r="B25">
            <v>101687.36</v>
          </cell>
          <cell r="C25">
            <v>3381447.37999996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topLeftCell="G11" workbookViewId="0">
      <selection activeCell="A1" sqref="A1:U22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60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0</v>
      </c>
      <c r="B1" s="8"/>
      <c r="C1" s="8"/>
      <c r="D1" s="8"/>
      <c r="E1" s="8"/>
      <c r="F1" s="8"/>
      <c r="G1" s="8"/>
      <c r="H1" s="65"/>
      <c r="L1" s="71" t="s">
        <v>1</v>
      </c>
      <c r="M1" s="71"/>
    </row>
    <row r="2" s="1" customFormat="1" ht="28" customHeight="1" spans="1:18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66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11</v>
      </c>
      <c r="O2" s="11" t="s">
        <v>12</v>
      </c>
      <c r="P2" s="11" t="s">
        <v>13</v>
      </c>
      <c r="Q2" s="11" t="s">
        <v>14</v>
      </c>
      <c r="R2" s="1" t="s">
        <v>15</v>
      </c>
    </row>
    <row r="3" customHeight="1" spans="1:18">
      <c r="A3" s="12">
        <v>1</v>
      </c>
      <c r="B3" s="13" t="s">
        <v>16</v>
      </c>
      <c r="C3" s="14"/>
      <c r="D3" s="14"/>
      <c r="E3" s="14"/>
      <c r="F3" s="15" t="s">
        <v>17</v>
      </c>
      <c r="G3" s="14"/>
      <c r="H3" s="16" t="s">
        <v>18</v>
      </c>
      <c r="I3" s="9"/>
      <c r="J3" s="9"/>
      <c r="K3" s="9"/>
      <c r="L3" s="72" t="s">
        <v>19</v>
      </c>
      <c r="M3" s="72" t="s">
        <v>20</v>
      </c>
      <c r="N3" s="46">
        <v>0.15</v>
      </c>
      <c r="O3" s="46">
        <v>0.25</v>
      </c>
      <c r="P3" s="46">
        <v>0.14</v>
      </c>
      <c r="Q3" s="55" t="s">
        <v>21</v>
      </c>
      <c r="R3" s="3" t="e">
        <v>#N/A</v>
      </c>
    </row>
    <row r="4" customHeight="1" spans="1:18">
      <c r="A4" s="12"/>
      <c r="B4" s="67" t="s">
        <v>22</v>
      </c>
      <c r="C4" s="68">
        <v>1846</v>
      </c>
      <c r="D4" s="69" t="s">
        <v>23</v>
      </c>
      <c r="E4" s="69" t="str">
        <f t="shared" ref="E4:E15" si="0">C4&amp;D4</f>
        <v>1846,</v>
      </c>
      <c r="F4" s="69" t="s">
        <v>24</v>
      </c>
      <c r="G4" s="69" t="s">
        <v>25</v>
      </c>
      <c r="H4" s="69" t="s">
        <v>26</v>
      </c>
      <c r="I4" s="9"/>
      <c r="J4" s="9"/>
      <c r="K4" s="9"/>
      <c r="L4" s="73" t="s">
        <v>27</v>
      </c>
      <c r="M4" s="73" t="s">
        <v>28</v>
      </c>
      <c r="N4" s="74" t="s">
        <v>29</v>
      </c>
      <c r="O4" s="74"/>
      <c r="P4" s="75"/>
      <c r="Q4" s="93" t="s">
        <v>30</v>
      </c>
      <c r="R4" s="3" t="e">
        <v>#N/A</v>
      </c>
    </row>
    <row r="5" customHeight="1" spans="1:18">
      <c r="A5" s="12">
        <v>2</v>
      </c>
      <c r="B5" s="69"/>
      <c r="C5" s="69">
        <v>47683</v>
      </c>
      <c r="D5" s="69" t="s">
        <v>23</v>
      </c>
      <c r="E5" s="69" t="str">
        <f t="shared" si="0"/>
        <v>47683,</v>
      </c>
      <c r="F5" s="69" t="s">
        <v>24</v>
      </c>
      <c r="G5" s="69" t="s">
        <v>31</v>
      </c>
      <c r="H5" s="69" t="s">
        <v>26</v>
      </c>
      <c r="I5" s="45">
        <f>VLOOKUP(C:C,'[1]重点品种（数据原表）'!$D:$J,7,0)</f>
        <v>0.368</v>
      </c>
      <c r="J5" s="9">
        <v>12.5</v>
      </c>
      <c r="K5" s="9">
        <v>19.8</v>
      </c>
      <c r="L5" s="76"/>
      <c r="M5" s="76"/>
      <c r="N5" s="77">
        <v>0.07</v>
      </c>
      <c r="O5" s="46">
        <v>0.1</v>
      </c>
      <c r="P5" s="46">
        <v>0.05</v>
      </c>
      <c r="Q5" s="94"/>
      <c r="R5" s="3" t="e">
        <v>#N/A</v>
      </c>
    </row>
    <row r="6" customHeight="1" spans="1:18">
      <c r="A6" s="12">
        <v>3</v>
      </c>
      <c r="B6" s="17" t="s">
        <v>32</v>
      </c>
      <c r="C6" s="17">
        <v>118013</v>
      </c>
      <c r="D6" s="69" t="s">
        <v>23</v>
      </c>
      <c r="E6" s="69" t="str">
        <f t="shared" si="0"/>
        <v>118013,</v>
      </c>
      <c r="F6" s="17" t="s">
        <v>33</v>
      </c>
      <c r="G6" s="17" t="s">
        <v>34</v>
      </c>
      <c r="H6" s="17" t="s">
        <v>35</v>
      </c>
      <c r="I6" s="45">
        <v>0.582</v>
      </c>
      <c r="J6" s="9">
        <v>13.35</v>
      </c>
      <c r="K6" s="9">
        <v>32</v>
      </c>
      <c r="L6" s="78" t="s">
        <v>36</v>
      </c>
      <c r="M6" s="78" t="s">
        <v>37</v>
      </c>
      <c r="N6" s="79" t="s">
        <v>38</v>
      </c>
      <c r="O6" s="80"/>
      <c r="P6" s="81"/>
      <c r="Q6" s="95" t="s">
        <v>30</v>
      </c>
      <c r="R6" s="3" t="e">
        <v>#N/A</v>
      </c>
    </row>
    <row r="7" customHeight="1" spans="1:18">
      <c r="A7" s="12"/>
      <c r="B7" s="17"/>
      <c r="C7" s="17">
        <v>171499</v>
      </c>
      <c r="D7" s="69" t="s">
        <v>23</v>
      </c>
      <c r="E7" s="69" t="str">
        <f t="shared" si="0"/>
        <v>171499,</v>
      </c>
      <c r="F7" s="17" t="s">
        <v>39</v>
      </c>
      <c r="G7" s="17" t="s">
        <v>40</v>
      </c>
      <c r="H7" s="17" t="s">
        <v>41</v>
      </c>
      <c r="I7" s="45">
        <f>VLOOKUP(C:C,'[1]重点品种（数据原表）'!$D:$J,7,0)</f>
        <v>0.595226130653266</v>
      </c>
      <c r="J7" s="9">
        <v>16.11</v>
      </c>
      <c r="K7" s="9">
        <v>39.8</v>
      </c>
      <c r="L7" s="82"/>
      <c r="M7" s="82"/>
      <c r="N7" s="83">
        <v>0.04</v>
      </c>
      <c r="O7" s="83">
        <v>0.05</v>
      </c>
      <c r="P7" s="83">
        <v>0.03</v>
      </c>
      <c r="Q7" s="95"/>
      <c r="R7" s="3" t="e">
        <v>#N/A</v>
      </c>
    </row>
    <row r="8" customHeight="1" spans="1:18">
      <c r="A8" s="12"/>
      <c r="B8" s="17"/>
      <c r="C8" s="17">
        <v>134798</v>
      </c>
      <c r="D8" s="69" t="s">
        <v>23</v>
      </c>
      <c r="E8" s="69" t="str">
        <f t="shared" si="0"/>
        <v>134798,</v>
      </c>
      <c r="F8" s="17" t="s">
        <v>42</v>
      </c>
      <c r="G8" s="17" t="s">
        <v>43</v>
      </c>
      <c r="H8" s="17" t="s">
        <v>44</v>
      </c>
      <c r="I8" s="45">
        <v>0.522</v>
      </c>
      <c r="J8" s="9">
        <v>19</v>
      </c>
      <c r="K8" s="9">
        <v>39.8</v>
      </c>
      <c r="L8" s="82"/>
      <c r="M8" s="82"/>
      <c r="N8" s="84"/>
      <c r="O8" s="84"/>
      <c r="P8" s="84"/>
      <c r="Q8" s="95"/>
      <c r="R8" s="3" t="s">
        <v>45</v>
      </c>
    </row>
    <row r="9" customHeight="1" spans="1:18">
      <c r="A9" s="12"/>
      <c r="B9" s="17"/>
      <c r="C9" s="17">
        <v>175429</v>
      </c>
      <c r="D9" s="69" t="s">
        <v>23</v>
      </c>
      <c r="E9" s="69" t="str">
        <f t="shared" si="0"/>
        <v>175429,</v>
      </c>
      <c r="F9" s="17" t="s">
        <v>46</v>
      </c>
      <c r="G9" s="17" t="s">
        <v>47</v>
      </c>
      <c r="H9" s="17" t="s">
        <v>48</v>
      </c>
      <c r="I9" s="45">
        <f>VLOOKUP(C:C,'[1]重点品种（数据原表）'!$D:$J,7,0)</f>
        <v>0.638461538461538</v>
      </c>
      <c r="J9" s="9">
        <v>23.5</v>
      </c>
      <c r="K9" s="9">
        <v>65</v>
      </c>
      <c r="L9" s="85"/>
      <c r="M9" s="85"/>
      <c r="N9" s="86"/>
      <c r="O9" s="86"/>
      <c r="P9" s="86"/>
      <c r="Q9" s="96"/>
      <c r="R9" s="3" t="e">
        <v>#N/A</v>
      </c>
    </row>
    <row r="10" s="2" customFormat="1" ht="30" customHeight="1" spans="1:16357">
      <c r="A10" s="12">
        <v>4</v>
      </c>
      <c r="B10" s="17" t="s">
        <v>49</v>
      </c>
      <c r="C10" s="17">
        <v>165176</v>
      </c>
      <c r="D10" s="69" t="s">
        <v>23</v>
      </c>
      <c r="E10" s="69" t="str">
        <f t="shared" si="0"/>
        <v>165176,</v>
      </c>
      <c r="F10" s="17" t="s">
        <v>50</v>
      </c>
      <c r="G10" s="17" t="s">
        <v>51</v>
      </c>
      <c r="H10" s="17" t="s">
        <v>52</v>
      </c>
      <c r="I10" s="45">
        <f>VLOOKUP(C:C,'[1]重点品种（数据原表）'!$D:$J,7,0)</f>
        <v>0.673611111111111</v>
      </c>
      <c r="J10" s="9">
        <v>94</v>
      </c>
      <c r="K10" s="9">
        <v>288</v>
      </c>
      <c r="L10" s="53" t="s">
        <v>53</v>
      </c>
      <c r="M10" s="53" t="s">
        <v>54</v>
      </c>
      <c r="N10" s="55" t="s">
        <v>55</v>
      </c>
      <c r="O10" s="55" t="s">
        <v>56</v>
      </c>
      <c r="P10" s="55" t="s">
        <v>55</v>
      </c>
      <c r="Q10" s="46" t="s">
        <v>57</v>
      </c>
      <c r="R10" s="3" t="s">
        <v>58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59</v>
      </c>
      <c r="C11" s="18">
        <v>148955</v>
      </c>
      <c r="D11" s="69" t="s">
        <v>23</v>
      </c>
      <c r="E11" s="69" t="str">
        <f t="shared" si="0"/>
        <v>148955,</v>
      </c>
      <c r="F11" s="18" t="s">
        <v>60</v>
      </c>
      <c r="G11" s="18" t="s">
        <v>61</v>
      </c>
      <c r="H11" s="18" t="s">
        <v>62</v>
      </c>
      <c r="I11" s="45">
        <f>VLOOKUP(C:C,'[1]重点品种（数据原表）'!$D:$J,7,0)</f>
        <v>0.393939393939394</v>
      </c>
      <c r="J11" s="9">
        <v>120</v>
      </c>
      <c r="K11" s="9">
        <v>198</v>
      </c>
      <c r="L11" s="53" t="s">
        <v>63</v>
      </c>
      <c r="M11" s="53" t="s">
        <v>64</v>
      </c>
      <c r="N11" s="87" t="s">
        <v>55</v>
      </c>
      <c r="O11" s="87" t="s">
        <v>65</v>
      </c>
      <c r="P11" s="83" t="s">
        <v>55</v>
      </c>
      <c r="Q11" s="46" t="s">
        <v>57</v>
      </c>
      <c r="R11" s="3" t="s">
        <v>66</v>
      </c>
    </row>
    <row r="12" customHeight="1" spans="1:18">
      <c r="A12" s="12"/>
      <c r="B12" s="18"/>
      <c r="C12" s="18">
        <v>1454</v>
      </c>
      <c r="D12" s="69" t="s">
        <v>23</v>
      </c>
      <c r="E12" s="69" t="str">
        <f t="shared" si="0"/>
        <v>1454,</v>
      </c>
      <c r="F12" s="18" t="s">
        <v>67</v>
      </c>
      <c r="G12" s="18" t="s">
        <v>68</v>
      </c>
      <c r="H12" s="18" t="s">
        <v>62</v>
      </c>
      <c r="I12" s="45">
        <f>VLOOKUP(C:C,'[1]重点品种（数据原表）'!$D:$J,7,0)</f>
        <v>0.259615384615385</v>
      </c>
      <c r="J12" s="9">
        <v>385</v>
      </c>
      <c r="K12" s="9">
        <v>520</v>
      </c>
      <c r="L12" s="53"/>
      <c r="M12" s="53"/>
      <c r="N12" s="88"/>
      <c r="O12" s="88"/>
      <c r="P12" s="86"/>
      <c r="Q12" s="9"/>
      <c r="R12" s="3" t="s">
        <v>69</v>
      </c>
    </row>
    <row r="13" customHeight="1" spans="1:18">
      <c r="A13" s="12"/>
      <c r="B13" s="18"/>
      <c r="C13" s="17">
        <v>63764</v>
      </c>
      <c r="D13" s="69" t="s">
        <v>23</v>
      </c>
      <c r="E13" s="69" t="str">
        <f t="shared" si="0"/>
        <v>63764,</v>
      </c>
      <c r="F13" s="17" t="s">
        <v>70</v>
      </c>
      <c r="G13" s="17" t="s">
        <v>71</v>
      </c>
      <c r="H13" s="17" t="s">
        <v>72</v>
      </c>
      <c r="I13" s="45">
        <f>VLOOKUP(C:C,'[1]重点品种（数据原表）'!$D:$J,7,0)</f>
        <v>0.232814814814815</v>
      </c>
      <c r="J13" s="9">
        <v>103.57</v>
      </c>
      <c r="K13" s="9">
        <v>135</v>
      </c>
      <c r="L13" s="53"/>
      <c r="M13" s="53"/>
      <c r="N13" s="89">
        <v>0.03</v>
      </c>
      <c r="O13" s="89">
        <v>0.04</v>
      </c>
      <c r="P13" s="89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73</v>
      </c>
      <c r="C14" s="19">
        <v>39103</v>
      </c>
      <c r="D14" s="69" t="s">
        <v>23</v>
      </c>
      <c r="E14" s="69" t="str">
        <f t="shared" si="0"/>
        <v>39103,</v>
      </c>
      <c r="F14" s="19" t="s">
        <v>74</v>
      </c>
      <c r="G14" s="19" t="s">
        <v>75</v>
      </c>
      <c r="H14" s="12" t="s">
        <v>76</v>
      </c>
      <c r="I14" s="45">
        <f>VLOOKUP(C:C,'[1]重点品种（数据原表）'!$D:$J,7,0)</f>
        <v>0.373134328358209</v>
      </c>
      <c r="J14" s="9">
        <v>42</v>
      </c>
      <c r="K14" s="9">
        <v>67</v>
      </c>
      <c r="L14" s="9" t="s">
        <v>77</v>
      </c>
      <c r="M14" s="9" t="s">
        <v>78</v>
      </c>
      <c r="N14" s="46">
        <v>0.04</v>
      </c>
      <c r="O14" s="46">
        <v>0.05</v>
      </c>
      <c r="P14" s="46">
        <v>0.03</v>
      </c>
      <c r="Q14" s="9" t="s">
        <v>57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69" t="s">
        <v>23</v>
      </c>
      <c r="E15" s="69" t="str">
        <f t="shared" si="0"/>
        <v>174232,</v>
      </c>
      <c r="F15" s="20" t="s">
        <v>74</v>
      </c>
      <c r="G15" s="19" t="s">
        <v>79</v>
      </c>
      <c r="H15" s="12" t="s">
        <v>76</v>
      </c>
      <c r="I15" s="45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80</v>
      </c>
      <c r="C16" s="19">
        <v>164949</v>
      </c>
      <c r="D16" s="17" t="s">
        <v>23</v>
      </c>
      <c r="E16" s="17" t="str">
        <f t="shared" ref="E16:E23" si="1">C16&amp;D16</f>
        <v>164949,</v>
      </c>
      <c r="F16" s="19" t="s">
        <v>81</v>
      </c>
      <c r="G16" s="20" t="s">
        <v>82</v>
      </c>
      <c r="H16" s="18" t="s">
        <v>83</v>
      </c>
      <c r="I16" s="45">
        <f>VLOOKUP(C:C,'[1]重点品种（数据原表）'!$D:$J,7,0)</f>
        <v>0.52</v>
      </c>
      <c r="J16" s="9">
        <v>84</v>
      </c>
      <c r="K16" s="9">
        <v>175</v>
      </c>
      <c r="L16" s="90" t="s">
        <v>84</v>
      </c>
      <c r="M16" s="28" t="s">
        <v>85</v>
      </c>
      <c r="N16" s="91" t="s">
        <v>55</v>
      </c>
      <c r="O16" s="92"/>
      <c r="P16" s="77"/>
      <c r="Q16" s="46" t="s">
        <v>57</v>
      </c>
      <c r="R16" s="3" t="s">
        <v>86</v>
      </c>
    </row>
    <row r="17" customHeight="1" spans="1:18">
      <c r="A17" s="12"/>
      <c r="B17" s="18"/>
      <c r="C17" s="19">
        <v>75138</v>
      </c>
      <c r="D17" s="17" t="s">
        <v>23</v>
      </c>
      <c r="E17" s="17" t="str">
        <f t="shared" si="1"/>
        <v>75138,</v>
      </c>
      <c r="F17" s="19" t="s">
        <v>81</v>
      </c>
      <c r="G17" s="19" t="s">
        <v>87</v>
      </c>
      <c r="H17" s="18" t="s">
        <v>83</v>
      </c>
      <c r="I17" s="45">
        <f>VLOOKUP(C:C,'[1]重点品种（数据原表）'!$D:$J,7,0)</f>
        <v>0.289940828402367</v>
      </c>
      <c r="J17" s="9">
        <v>60</v>
      </c>
      <c r="K17" s="9">
        <v>84.5</v>
      </c>
      <c r="L17" s="90"/>
      <c r="M17" s="28"/>
      <c r="N17" s="83">
        <v>0.05</v>
      </c>
      <c r="O17" s="83">
        <v>0.07</v>
      </c>
      <c r="P17" s="83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23</v>
      </c>
      <c r="E18" s="17" t="str">
        <f t="shared" si="1"/>
        <v>84174,</v>
      </c>
      <c r="F18" s="19" t="s">
        <v>88</v>
      </c>
      <c r="G18" s="19" t="s">
        <v>89</v>
      </c>
      <c r="H18" s="18" t="s">
        <v>90</v>
      </c>
      <c r="I18" s="45">
        <f>VLOOKUP(C:C,'[1]重点品种（数据原表）'!$D:$J,7,0)</f>
        <v>0.634328358208955</v>
      </c>
      <c r="J18" s="9">
        <v>12.25</v>
      </c>
      <c r="K18" s="9">
        <v>33.5</v>
      </c>
      <c r="L18" s="90"/>
      <c r="M18" s="28"/>
      <c r="N18" s="84"/>
      <c r="O18" s="84"/>
      <c r="P18" s="84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23</v>
      </c>
      <c r="E19" s="17" t="str">
        <f t="shared" si="1"/>
        <v>166880,</v>
      </c>
      <c r="F19" s="19" t="s">
        <v>91</v>
      </c>
      <c r="G19" s="19" t="s">
        <v>92</v>
      </c>
      <c r="H19" s="12" t="s">
        <v>93</v>
      </c>
      <c r="I19" s="45">
        <f>VLOOKUP(C:C,'[1]重点品种（数据原表）'!$D:$J,7,0)</f>
        <v>0.55</v>
      </c>
      <c r="J19" s="9">
        <v>89.1</v>
      </c>
      <c r="K19" s="9">
        <v>198</v>
      </c>
      <c r="L19" s="90"/>
      <c r="M19" s="28"/>
      <c r="N19" s="84"/>
      <c r="O19" s="84"/>
      <c r="P19" s="84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23</v>
      </c>
      <c r="E20" s="17" t="str">
        <f t="shared" si="1"/>
        <v>21580,</v>
      </c>
      <c r="F20" s="19" t="s">
        <v>94</v>
      </c>
      <c r="G20" s="19" t="s">
        <v>95</v>
      </c>
      <c r="H20" s="12" t="s">
        <v>96</v>
      </c>
      <c r="I20" s="45">
        <f>VLOOKUP(C:C,'[1]重点品种（数据原表）'!$D:$J,7,0)</f>
        <v>0.414736842105263</v>
      </c>
      <c r="J20" s="9">
        <v>55.6</v>
      </c>
      <c r="K20" s="9">
        <v>95</v>
      </c>
      <c r="L20" s="90"/>
      <c r="M20" s="28"/>
      <c r="N20" s="86"/>
      <c r="O20" s="86"/>
      <c r="P20" s="86"/>
      <c r="Q20" s="9"/>
      <c r="R20" s="3" t="e">
        <v>#N/A</v>
      </c>
    </row>
    <row r="21" s="4" customFormat="1" customHeight="1" spans="1:16357">
      <c r="A21" s="67">
        <v>8</v>
      </c>
      <c r="B21" s="17" t="s">
        <v>97</v>
      </c>
      <c r="C21" s="17">
        <v>171872</v>
      </c>
      <c r="D21" s="17" t="s">
        <v>23</v>
      </c>
      <c r="E21" s="17" t="str">
        <f t="shared" si="1"/>
        <v>171872,</v>
      </c>
      <c r="F21" s="17" t="s">
        <v>98</v>
      </c>
      <c r="G21" s="17" t="s">
        <v>99</v>
      </c>
      <c r="H21" s="17" t="s">
        <v>100</v>
      </c>
      <c r="I21" s="46">
        <v>0.69</v>
      </c>
      <c r="J21" s="9">
        <v>8.32</v>
      </c>
      <c r="K21" s="9">
        <v>26.9</v>
      </c>
      <c r="L21" s="78" t="s">
        <v>101</v>
      </c>
      <c r="M21" s="78" t="s">
        <v>102</v>
      </c>
      <c r="N21" s="83">
        <v>0.04</v>
      </c>
      <c r="O21" s="83">
        <v>0.05</v>
      </c>
      <c r="P21" s="83">
        <v>0.03</v>
      </c>
      <c r="Q21" s="78" t="s">
        <v>57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69"/>
      <c r="B22" s="17"/>
      <c r="C22" s="17">
        <v>136714</v>
      </c>
      <c r="D22" s="17" t="s">
        <v>23</v>
      </c>
      <c r="E22" s="17" t="str">
        <f t="shared" si="1"/>
        <v>136714,</v>
      </c>
      <c r="F22" s="17" t="s">
        <v>103</v>
      </c>
      <c r="G22" s="17" t="s">
        <v>104</v>
      </c>
      <c r="H22" s="17" t="s">
        <v>105</v>
      </c>
      <c r="I22" s="46">
        <v>0.5</v>
      </c>
      <c r="J22" s="9">
        <v>14.8</v>
      </c>
      <c r="K22" s="9">
        <v>29.8</v>
      </c>
      <c r="L22" s="85"/>
      <c r="M22" s="85"/>
      <c r="N22" s="85"/>
      <c r="O22" s="85"/>
      <c r="P22" s="85"/>
      <c r="Q22" s="85"/>
      <c r="R22" s="3" t="e">
        <v>#N/A</v>
      </c>
    </row>
    <row r="23" ht="27" customHeight="1" spans="1:1">
      <c r="A23" s="70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workbookViewId="0">
      <selection activeCell="M11" sqref="M11"/>
    </sheetView>
  </sheetViews>
  <sheetFormatPr defaultColWidth="9" defaultRowHeight="21" customHeight="1"/>
  <cols>
    <col min="1" max="2" width="9" style="3"/>
    <col min="3" max="3" width="15.5" style="3" customWidth="1"/>
    <col min="4" max="4" width="34.5" style="3" customWidth="1"/>
    <col min="5" max="5" width="9" style="3" hidden="1" customWidth="1"/>
    <col min="6" max="6" width="13.375" style="3" hidden="1" customWidth="1"/>
    <col min="7" max="9" width="9" style="3" hidden="1" customWidth="1"/>
    <col min="10" max="10" width="15.625" style="3" hidden="1" customWidth="1"/>
    <col min="11" max="11" width="16.125" style="3" hidden="1" customWidth="1"/>
    <col min="12" max="14" width="19.375" style="3" customWidth="1"/>
    <col min="15" max="15" width="18" style="3" customWidth="1"/>
    <col min="16" max="16" width="9" style="3" hidden="1" customWidth="1"/>
    <col min="17" max="17" width="9.375" style="3" hidden="1" customWidth="1"/>
    <col min="18" max="18" width="10.375" style="3" hidden="1" customWidth="1"/>
    <col min="19" max="16335" width="9" style="3"/>
    <col min="16336" max="16384" width="9" style="22"/>
  </cols>
  <sheetData>
    <row r="1" customHeight="1" spans="1:19">
      <c r="A1" s="8" t="s">
        <v>107</v>
      </c>
      <c r="B1" s="8"/>
      <c r="C1" s="8"/>
      <c r="D1" s="8"/>
      <c r="E1" s="8"/>
      <c r="F1" s="8"/>
      <c r="G1" s="9"/>
      <c r="H1" s="9"/>
      <c r="I1" s="9"/>
      <c r="J1" s="11" t="s">
        <v>108</v>
      </c>
      <c r="K1" s="11"/>
      <c r="L1" s="9"/>
      <c r="M1" s="9"/>
      <c r="N1" s="9"/>
      <c r="O1" s="9"/>
      <c r="P1" s="9"/>
      <c r="Q1" s="9"/>
      <c r="R1" s="9"/>
      <c r="S1" s="9"/>
    </row>
    <row r="2" customHeight="1" spans="1:20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/>
      <c r="R2" s="11"/>
      <c r="S2" s="11" t="s">
        <v>109</v>
      </c>
      <c r="T2" s="1"/>
    </row>
    <row r="3" customHeight="1" spans="1:19">
      <c r="A3" s="12">
        <v>4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45">
        <f>VLOOKUP(C:C,'[1]重点品种（数据原表）'!$D:$J,7,0)</f>
        <v>0.232814814814815</v>
      </c>
      <c r="H3" s="9">
        <v>103.57</v>
      </c>
      <c r="I3" s="9">
        <v>135</v>
      </c>
      <c r="J3" s="52">
        <v>600</v>
      </c>
      <c r="K3" s="53">
        <v>800</v>
      </c>
      <c r="L3" s="46">
        <v>0.03</v>
      </c>
      <c r="M3" s="46">
        <v>0.04</v>
      </c>
      <c r="N3" s="46">
        <v>0.02</v>
      </c>
      <c r="O3" s="54" t="s">
        <v>110</v>
      </c>
      <c r="P3" s="9"/>
      <c r="Q3" s="9">
        <f>VLOOKUP(C:C,[2]Sheet1!$A$1:$B$65536,2,0)</f>
        <v>496</v>
      </c>
      <c r="R3" s="9">
        <f>VLOOKUP(C:C,[2]Sheet1!$A$1:$C$65536,3,0)</f>
        <v>64072.03</v>
      </c>
      <c r="S3" s="9" t="s">
        <v>111</v>
      </c>
    </row>
    <row r="4" customHeight="1" spans="1:19">
      <c r="A4" s="12">
        <v>5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45">
        <f>VLOOKUP(C:C,'[1]重点品种（数据原表）'!$D:$J,7,0)</f>
        <v>0.373134328358209</v>
      </c>
      <c r="H4" s="9">
        <v>42</v>
      </c>
      <c r="I4" s="9">
        <v>67</v>
      </c>
      <c r="J4" s="37" t="s">
        <v>112</v>
      </c>
      <c r="K4" s="9" t="s">
        <v>78</v>
      </c>
      <c r="L4" s="46">
        <v>0.04</v>
      </c>
      <c r="M4" s="46">
        <v>0.05</v>
      </c>
      <c r="N4" s="46">
        <v>0.03</v>
      </c>
      <c r="O4" s="54" t="s">
        <v>113</v>
      </c>
      <c r="P4" s="9"/>
      <c r="Q4" s="9">
        <f>VLOOKUP(C:C,[2]Sheet1!$A$1:$B$65536,2,0)</f>
        <v>4906</v>
      </c>
      <c r="R4" s="9">
        <f>VLOOKUP(C:C,[2]Sheet1!$A$1:$C$65536,3,0)</f>
        <v>280431.81</v>
      </c>
      <c r="S4" s="9" t="s">
        <v>111</v>
      </c>
    </row>
    <row r="5" customHeight="1" spans="1:19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45">
        <f>VLOOKUP(C:C,'[1]重点品种（数据原表）'!$D:$J,7,0)</f>
        <v>0.391304347826087</v>
      </c>
      <c r="H5" s="9">
        <v>84</v>
      </c>
      <c r="I5" s="9">
        <v>138</v>
      </c>
      <c r="J5" s="37"/>
      <c r="K5" s="9"/>
      <c r="L5" s="9"/>
      <c r="M5" s="9"/>
      <c r="N5" s="9"/>
      <c r="O5" s="54"/>
      <c r="P5" s="9"/>
      <c r="Q5" s="9">
        <f>VLOOKUP(C:C,[2]Sheet1!$A$1:$B$65536,2,0)</f>
        <v>2702</v>
      </c>
      <c r="R5" s="9">
        <f>VLOOKUP(C:C,[2]Sheet1!$A$1:$C$65536,3,0)</f>
        <v>297685.48</v>
      </c>
      <c r="S5" s="9" t="s">
        <v>111</v>
      </c>
    </row>
    <row r="6" customHeight="1" spans="1:19">
      <c r="A6" s="12">
        <v>1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9"/>
      <c r="H6" s="9">
        <v>7.5</v>
      </c>
      <c r="I6" s="9"/>
      <c r="J6" s="37" t="s">
        <v>27</v>
      </c>
      <c r="K6" s="37" t="s">
        <v>28</v>
      </c>
      <c r="L6" s="46" t="s">
        <v>114</v>
      </c>
      <c r="M6" s="46"/>
      <c r="N6" s="46"/>
      <c r="O6" s="11" t="s">
        <v>57</v>
      </c>
      <c r="P6" s="9"/>
      <c r="Q6" s="9">
        <f>VLOOKUP(C:C,[2]Sheet1!$A$1:$B$65536,2,0)</f>
        <v>11613</v>
      </c>
      <c r="R6" s="9">
        <f>VLOOKUP(C:C,[2]Sheet1!$A$1:$C$65536,3,0)</f>
        <v>90675.3799999995</v>
      </c>
      <c r="S6" s="9" t="s">
        <v>115</v>
      </c>
    </row>
    <row r="7" customHeight="1" spans="1:19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45">
        <f>VLOOKUP(C:C,'[1]重点品种（数据原表）'!$D:$J,7,0)</f>
        <v>0.368</v>
      </c>
      <c r="H7" s="9">
        <v>12.5</v>
      </c>
      <c r="I7" s="9">
        <v>19.8</v>
      </c>
      <c r="J7" s="37"/>
      <c r="K7" s="37"/>
      <c r="L7" s="46">
        <v>0.07</v>
      </c>
      <c r="M7" s="46">
        <v>0.1</v>
      </c>
      <c r="N7" s="46">
        <v>0.05</v>
      </c>
      <c r="O7" s="11"/>
      <c r="P7" s="9"/>
      <c r="Q7" s="9">
        <f>VLOOKUP(C:C,[2]Sheet1!$A$1:$B$65536,2,0)</f>
        <v>20151.68</v>
      </c>
      <c r="R7" s="9">
        <f>VLOOKUP(C:C,[2]Sheet1!$A$1:$C$65536,3,0)</f>
        <v>347243.879999958</v>
      </c>
      <c r="S7" s="9" t="s">
        <v>115</v>
      </c>
    </row>
    <row r="8" customHeight="1" spans="1:19">
      <c r="A8" s="12">
        <v>2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45">
        <v>0.582</v>
      </c>
      <c r="H8" s="9">
        <v>13.35</v>
      </c>
      <c r="I8" s="9">
        <v>32</v>
      </c>
      <c r="J8" s="11" t="s">
        <v>116</v>
      </c>
      <c r="K8" s="9" t="s">
        <v>37</v>
      </c>
      <c r="L8" s="55" t="s">
        <v>117</v>
      </c>
      <c r="M8" s="55"/>
      <c r="N8" s="55"/>
      <c r="O8" s="11" t="s">
        <v>57</v>
      </c>
      <c r="P8" s="9" t="s">
        <v>45</v>
      </c>
      <c r="Q8" s="9">
        <f>VLOOKUP(C:C,[2]Sheet1!$A$1:$B$65536,2,0)</f>
        <v>337</v>
      </c>
      <c r="R8" s="9">
        <f>VLOOKUP(C:C,[2]Sheet1!$A$1:$C$65536,3,0)</f>
        <v>9392.4</v>
      </c>
      <c r="S8" s="9" t="s">
        <v>115</v>
      </c>
    </row>
    <row r="9" customHeight="1" spans="1:19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45">
        <v>0.522</v>
      </c>
      <c r="H9" s="9">
        <v>19</v>
      </c>
      <c r="I9" s="9">
        <v>39.8</v>
      </c>
      <c r="J9" s="11"/>
      <c r="K9" s="9"/>
      <c r="L9" s="46">
        <v>0.04</v>
      </c>
      <c r="M9" s="46">
        <v>0.05</v>
      </c>
      <c r="N9" s="46" t="s">
        <v>118</v>
      </c>
      <c r="O9" s="11"/>
      <c r="P9" s="9"/>
      <c r="Q9" s="9">
        <f>VLOOKUP(C:C,[2]Sheet1!$A$1:$B$65536,2,0)</f>
        <v>645</v>
      </c>
      <c r="R9" s="9">
        <f>VLOOKUP(C:C,[2]Sheet1!$A$1:$C$65536,3,0)</f>
        <v>23756.71</v>
      </c>
      <c r="S9" s="9" t="s">
        <v>115</v>
      </c>
    </row>
    <row r="10" customHeight="1" spans="1:19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45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46"/>
      <c r="M10" s="46"/>
      <c r="N10" s="46"/>
      <c r="O10" s="11"/>
      <c r="P10" s="9"/>
      <c r="Q10" s="9">
        <f>VLOOKUP(C:C,[2]Sheet1!$A$1:$B$65536,2,0)</f>
        <v>93</v>
      </c>
      <c r="R10" s="9">
        <f>VLOOKUP(C:C,[2]Sheet1!$A$1:$C$65536,3,0)</f>
        <v>5694.75</v>
      </c>
      <c r="S10" s="9" t="s">
        <v>115</v>
      </c>
    </row>
    <row r="11" ht="54" customHeight="1" spans="1:19">
      <c r="A11" s="12">
        <v>3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45">
        <f>VLOOKUP(C:C,'[1]重点品种（数据原表）'!$D:$J,7,0)</f>
        <v>0.673611111111111</v>
      </c>
      <c r="H11" s="9">
        <v>94</v>
      </c>
      <c r="I11" s="9">
        <v>288</v>
      </c>
      <c r="J11" s="53" t="s">
        <v>53</v>
      </c>
      <c r="K11" s="53" t="s">
        <v>54</v>
      </c>
      <c r="L11" s="55" t="s">
        <v>119</v>
      </c>
      <c r="M11" s="55" t="s">
        <v>56</v>
      </c>
      <c r="N11" s="55" t="s">
        <v>119</v>
      </c>
      <c r="O11" s="46" t="s">
        <v>57</v>
      </c>
      <c r="P11" s="9" t="s">
        <v>58</v>
      </c>
      <c r="Q11" s="9">
        <f>VLOOKUP(C:C,[2]Sheet1!$A$1:$B$65536,2,0)</f>
        <v>401</v>
      </c>
      <c r="R11" s="9">
        <f>VLOOKUP(C:C,[2]Sheet1!$A$1:$C$65536,3,0)</f>
        <v>78408.94</v>
      </c>
      <c r="S11" s="9" t="s">
        <v>115</v>
      </c>
    </row>
    <row r="12" customHeight="1" spans="1:19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45">
        <f>VLOOKUP(C:C,'[1]重点品种（数据原表）'!$D:$J,7,0)</f>
        <v>0.52</v>
      </c>
      <c r="H12" s="9">
        <v>84</v>
      </c>
      <c r="I12" s="9">
        <v>175</v>
      </c>
      <c r="J12" s="28" t="s">
        <v>84</v>
      </c>
      <c r="K12" s="28" t="s">
        <v>85</v>
      </c>
      <c r="L12" s="46">
        <v>0.05</v>
      </c>
      <c r="M12" s="46">
        <v>0.07</v>
      </c>
      <c r="N12" s="46">
        <v>0.04</v>
      </c>
      <c r="O12" s="46" t="s">
        <v>57</v>
      </c>
      <c r="P12" s="9"/>
      <c r="Q12" s="9">
        <f>VLOOKUP(C:C,[2]Sheet1!$A$1:$B$65536,2,0)</f>
        <v>232</v>
      </c>
      <c r="R12" s="9">
        <f>VLOOKUP(C:C,[2]Sheet1!$A$1:$C$65536,3,0)</f>
        <v>28975.69</v>
      </c>
      <c r="S12" s="9" t="s">
        <v>115</v>
      </c>
    </row>
    <row r="13" customHeight="1" spans="1:19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45">
        <f>VLOOKUP(C:C,'[1]重点品种（数据原表）'!$D:$J,7,0)</f>
        <v>0.289940828402367</v>
      </c>
      <c r="H13" s="9">
        <v>60</v>
      </c>
      <c r="I13" s="9">
        <v>84.5</v>
      </c>
      <c r="J13" s="28"/>
      <c r="K13" s="28"/>
      <c r="L13" s="46"/>
      <c r="M13" s="46"/>
      <c r="N13" s="46"/>
      <c r="O13" s="9"/>
      <c r="P13" s="9"/>
      <c r="Q13" s="9">
        <f>VLOOKUP(C:C,[2]Sheet1!$A$1:$B$65536,2,0)</f>
        <v>57</v>
      </c>
      <c r="R13" s="9">
        <f>VLOOKUP(C:C,[2]Sheet1!$A$1:$C$65536,3,0)</f>
        <v>4041.53</v>
      </c>
      <c r="S13" s="9" t="s">
        <v>115</v>
      </c>
    </row>
    <row r="14" customHeight="1" spans="1:19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45">
        <f>VLOOKUP(C:C,'[1]重点品种（数据原表）'!$D:$J,7,0)</f>
        <v>0.634328358208955</v>
      </c>
      <c r="H14" s="9">
        <v>12.25</v>
      </c>
      <c r="I14" s="9">
        <v>33.5</v>
      </c>
      <c r="J14" s="28"/>
      <c r="K14" s="28"/>
      <c r="L14" s="46"/>
      <c r="M14" s="46"/>
      <c r="N14" s="46"/>
      <c r="O14" s="9"/>
      <c r="P14" s="9"/>
      <c r="Q14" s="9">
        <f>VLOOKUP(C:C,[2]Sheet1!$A$1:$B$65536,2,0)</f>
        <v>2116</v>
      </c>
      <c r="R14" s="9">
        <f>VLOOKUP(C:C,[2]Sheet1!$A$1:$C$65536,3,0)</f>
        <v>64734.1800000001</v>
      </c>
      <c r="S14" s="9" t="s">
        <v>115</v>
      </c>
    </row>
    <row r="15" customHeight="1" spans="1:19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45">
        <f>VLOOKUP(C:C,'[1]重点品种（数据原表）'!$D:$J,7,0)</f>
        <v>0.55</v>
      </c>
      <c r="H15" s="9">
        <v>89.1</v>
      </c>
      <c r="I15" s="9">
        <v>198</v>
      </c>
      <c r="J15" s="28"/>
      <c r="K15" s="28"/>
      <c r="L15" s="46"/>
      <c r="M15" s="46"/>
      <c r="N15" s="46"/>
      <c r="O15" s="9"/>
      <c r="P15" s="9"/>
      <c r="Q15" s="9">
        <f>VLOOKUP(C:C,[2]Sheet1!$A$1:$B$65536,2,0)</f>
        <v>265</v>
      </c>
      <c r="R15" s="9">
        <f>VLOOKUP(C:C,[2]Sheet1!$A$1:$C$65536,3,0)</f>
        <v>42809.18</v>
      </c>
      <c r="S15" s="9" t="s">
        <v>115</v>
      </c>
    </row>
    <row r="16" customHeight="1" spans="1:19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45">
        <f>VLOOKUP(C:C,'[1]重点品种（数据原表）'!$D:$J,7,0)</f>
        <v>0.414736842105263</v>
      </c>
      <c r="H16" s="9">
        <v>55.6</v>
      </c>
      <c r="I16" s="9">
        <v>95</v>
      </c>
      <c r="J16" s="28"/>
      <c r="K16" s="28"/>
      <c r="L16" s="46"/>
      <c r="M16" s="46"/>
      <c r="N16" s="46"/>
      <c r="O16" s="9"/>
      <c r="P16" s="9"/>
      <c r="Q16" s="9">
        <f>VLOOKUP(C:C,[2]Sheet1!$A$1:$B$65536,2,0)</f>
        <v>1740</v>
      </c>
      <c r="R16" s="9">
        <f>VLOOKUP(C:C,[2]Sheet1!$A$1:$C$65536,3,0)</f>
        <v>128343.85</v>
      </c>
      <c r="S16" s="9" t="s">
        <v>115</v>
      </c>
    </row>
    <row r="17" customHeight="1" spans="1:20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46">
        <v>0.69</v>
      </c>
      <c r="H17" s="9">
        <v>8.32</v>
      </c>
      <c r="I17" s="9">
        <v>26.9</v>
      </c>
      <c r="J17" s="9" t="s">
        <v>101</v>
      </c>
      <c r="K17" s="9" t="s">
        <v>102</v>
      </c>
      <c r="L17" s="46">
        <v>0.04</v>
      </c>
      <c r="M17" s="46">
        <v>0.05</v>
      </c>
      <c r="N17" s="46">
        <v>0.03</v>
      </c>
      <c r="O17" s="9" t="s">
        <v>57</v>
      </c>
      <c r="P17" s="9"/>
      <c r="Q17" s="9">
        <f>VLOOKUP(C:C,[2]Sheet1!$A$1:$B$65536,2,0)</f>
        <v>943</v>
      </c>
      <c r="R17" s="9">
        <f>VLOOKUP(C:C,[2]Sheet1!$A$1:$C$65536,3,0)</f>
        <v>23525.5100000001</v>
      </c>
      <c r="S17" s="9" t="s">
        <v>115</v>
      </c>
      <c r="T17" s="21"/>
    </row>
    <row r="18" customHeight="1" spans="1:20">
      <c r="A18" s="17"/>
      <c r="B18" s="17"/>
      <c r="C18" s="17">
        <v>104690</v>
      </c>
      <c r="D18" s="17" t="s">
        <v>120</v>
      </c>
      <c r="E18" s="17" t="s">
        <v>121</v>
      </c>
      <c r="F18" s="17" t="s">
        <v>93</v>
      </c>
      <c r="G18" s="46">
        <v>0.38</v>
      </c>
      <c r="H18" s="9">
        <v>18</v>
      </c>
      <c r="I18" s="9">
        <v>29</v>
      </c>
      <c r="J18" s="9"/>
      <c r="K18" s="9"/>
      <c r="L18" s="46"/>
      <c r="M18" s="46"/>
      <c r="N18" s="46"/>
      <c r="O18" s="9"/>
      <c r="P18" s="9"/>
      <c r="Q18" s="9">
        <v>2131</v>
      </c>
      <c r="R18" s="9">
        <v>58260</v>
      </c>
      <c r="S18" s="9" t="s">
        <v>115</v>
      </c>
      <c r="T18" s="21"/>
    </row>
    <row r="19" customHeight="1" spans="1:19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46">
        <v>0.5</v>
      </c>
      <c r="H19" s="9">
        <v>14.8</v>
      </c>
      <c r="I19" s="9">
        <v>29.8</v>
      </c>
      <c r="J19" s="9"/>
      <c r="K19" s="9"/>
      <c r="L19" s="9"/>
      <c r="M19" s="9"/>
      <c r="N19" s="9"/>
      <c r="O19" s="9"/>
      <c r="P19" s="9"/>
      <c r="Q19" s="9">
        <f>VLOOKUP(C:C,[2]Sheet1!$A$1:$B$65536,2,0)</f>
        <v>2611</v>
      </c>
      <c r="R19" s="9">
        <f>VLOOKUP(C:C,[2]Sheet1!$A$1:$C$65536,3,0)</f>
        <v>72839.0900000019</v>
      </c>
      <c r="S19" s="9" t="s">
        <v>115</v>
      </c>
    </row>
    <row r="20" customHeight="1" spans="1:19">
      <c r="A20" s="47">
        <v>8</v>
      </c>
      <c r="B20" s="47"/>
      <c r="C20" s="48">
        <v>148955</v>
      </c>
      <c r="D20" s="48" t="s">
        <v>60</v>
      </c>
      <c r="E20" s="49"/>
      <c r="F20" s="49"/>
      <c r="G20" s="49"/>
      <c r="H20" s="49"/>
      <c r="I20" s="49"/>
      <c r="J20" s="49"/>
      <c r="K20" s="49"/>
      <c r="L20" s="56" t="s">
        <v>122</v>
      </c>
      <c r="M20" s="57"/>
      <c r="N20" s="57"/>
      <c r="O20" s="58"/>
      <c r="P20" s="49"/>
      <c r="Q20" s="49"/>
      <c r="R20" s="49"/>
      <c r="S20" s="48" t="s">
        <v>111</v>
      </c>
    </row>
    <row r="21" customHeight="1" spans="1:19">
      <c r="A21" s="50"/>
      <c r="B21" s="50"/>
      <c r="C21" s="48">
        <v>1454</v>
      </c>
      <c r="D21" s="48" t="s">
        <v>67</v>
      </c>
      <c r="E21" s="49"/>
      <c r="F21" s="49"/>
      <c r="G21" s="49"/>
      <c r="H21" s="49"/>
      <c r="I21" s="49"/>
      <c r="J21" s="49"/>
      <c r="K21" s="49"/>
      <c r="L21" s="59"/>
      <c r="M21" s="60"/>
      <c r="N21" s="60"/>
      <c r="O21" s="61"/>
      <c r="P21" s="49"/>
      <c r="Q21" s="49"/>
      <c r="R21" s="49"/>
      <c r="S21" s="48" t="s">
        <v>111</v>
      </c>
    </row>
    <row r="22" customHeight="1" spans="1:19">
      <c r="A22" s="51"/>
      <c r="B22" s="51"/>
      <c r="C22" s="48">
        <v>119652</v>
      </c>
      <c r="D22" s="48" t="s">
        <v>123</v>
      </c>
      <c r="E22" s="49"/>
      <c r="F22" s="49"/>
      <c r="G22" s="49"/>
      <c r="H22" s="49"/>
      <c r="I22" s="49"/>
      <c r="J22" s="49"/>
      <c r="K22" s="49"/>
      <c r="L22" s="62"/>
      <c r="M22" s="63"/>
      <c r="N22" s="63"/>
      <c r="O22" s="64"/>
      <c r="P22" s="49"/>
      <c r="Q22" s="49"/>
      <c r="R22" s="49"/>
      <c r="S22" s="48" t="s">
        <v>111</v>
      </c>
    </row>
  </sheetData>
  <autoFilter ref="A2:XFD19">
    <extLst/>
  </autoFilter>
  <mergeCells count="44">
    <mergeCell ref="A1:E1"/>
    <mergeCell ref="J1:K1"/>
    <mergeCell ref="L6:N6"/>
    <mergeCell ref="L8:N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9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6:O7"/>
    <mergeCell ref="O8:O10"/>
    <mergeCell ref="O12:O16"/>
    <mergeCell ref="O17:O19"/>
    <mergeCell ref="L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3"/>
  <sheetViews>
    <sheetView workbookViewId="0">
      <pane xSplit="5" ySplit="3" topLeftCell="F8" activePane="bottomRight" state="frozen"/>
      <selection/>
      <selection pane="topRight"/>
      <selection pane="bottomLeft"/>
      <selection pane="bottomRight" activeCell="H63" sqref="H63"/>
    </sheetView>
  </sheetViews>
  <sheetFormatPr defaultColWidth="9" defaultRowHeight="24" customHeight="1"/>
  <cols>
    <col min="1" max="1" width="5.125" style="24" customWidth="1"/>
    <col min="2" max="2" width="8.25" style="25" customWidth="1"/>
    <col min="3" max="3" width="24.5" style="25" customWidth="1"/>
    <col min="4" max="4" width="7.125" style="25" customWidth="1"/>
    <col min="5" max="5" width="9.125" style="25" customWidth="1"/>
    <col min="6" max="9" width="10.375" style="26" customWidth="1"/>
    <col min="10" max="11" width="9" customWidth="1"/>
    <col min="12" max="13" width="9" style="26" customWidth="1"/>
    <col min="14" max="17" width="9" customWidth="1"/>
    <col min="18" max="18" width="11.5" customWidth="1"/>
    <col min="19" max="19" width="12.625" customWidth="1"/>
    <col min="20" max="21" width="9" style="26"/>
  </cols>
  <sheetData>
    <row r="1" ht="47" customHeight="1" spans="1:21">
      <c r="A1" s="27" t="s">
        <v>124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ht="29" customHeight="1" spans="1:21">
      <c r="A2" s="27"/>
      <c r="B2" s="28"/>
      <c r="C2" s="28"/>
      <c r="D2" s="28"/>
      <c r="E2" s="28"/>
      <c r="F2" s="29" t="s">
        <v>17</v>
      </c>
      <c r="G2" s="29"/>
      <c r="H2" s="30" t="s">
        <v>22</v>
      </c>
      <c r="I2" s="30"/>
      <c r="J2" s="42" t="s">
        <v>125</v>
      </c>
      <c r="K2" s="42"/>
      <c r="L2" s="30" t="s">
        <v>49</v>
      </c>
      <c r="M2" s="30"/>
      <c r="N2" s="29" t="s">
        <v>59</v>
      </c>
      <c r="O2" s="29"/>
      <c r="P2" s="30" t="s">
        <v>73</v>
      </c>
      <c r="Q2" s="30"/>
      <c r="R2" s="29" t="s">
        <v>126</v>
      </c>
      <c r="S2" s="29"/>
      <c r="T2" s="30" t="s">
        <v>97</v>
      </c>
      <c r="U2" s="30"/>
    </row>
    <row r="3" s="22" customFormat="1" customHeight="1" spans="1:21">
      <c r="A3" s="31" t="s">
        <v>2</v>
      </c>
      <c r="B3" s="32" t="s">
        <v>127</v>
      </c>
      <c r="C3" s="32" t="s">
        <v>128</v>
      </c>
      <c r="D3" s="32" t="s">
        <v>129</v>
      </c>
      <c r="E3" s="32" t="s">
        <v>130</v>
      </c>
      <c r="F3" s="33" t="s">
        <v>11</v>
      </c>
      <c r="G3" s="33" t="s">
        <v>12</v>
      </c>
      <c r="H3" s="34" t="s">
        <v>11</v>
      </c>
      <c r="I3" s="34" t="s">
        <v>12</v>
      </c>
      <c r="J3" s="33" t="s">
        <v>11</v>
      </c>
      <c r="K3" s="33" t="s">
        <v>12</v>
      </c>
      <c r="L3" s="34" t="s">
        <v>11</v>
      </c>
      <c r="M3" s="34" t="s">
        <v>12</v>
      </c>
      <c r="N3" s="33" t="s">
        <v>11</v>
      </c>
      <c r="O3" s="33" t="s">
        <v>12</v>
      </c>
      <c r="P3" s="34" t="s">
        <v>11</v>
      </c>
      <c r="Q3" s="34" t="s">
        <v>12</v>
      </c>
      <c r="R3" s="33" t="s">
        <v>11</v>
      </c>
      <c r="S3" s="33" t="s">
        <v>12</v>
      </c>
      <c r="T3" s="34" t="s">
        <v>11</v>
      </c>
      <c r="U3" s="34" t="s">
        <v>12</v>
      </c>
    </row>
    <row r="4" customHeight="1" spans="1:21">
      <c r="A4" s="15">
        <v>1</v>
      </c>
      <c r="B4" s="28">
        <v>307</v>
      </c>
      <c r="C4" s="28" t="s">
        <v>131</v>
      </c>
      <c r="D4" s="28" t="s">
        <v>132</v>
      </c>
      <c r="E4" s="28" t="s">
        <v>133</v>
      </c>
      <c r="F4" s="35">
        <v>18000</v>
      </c>
      <c r="G4" s="35">
        <v>19800</v>
      </c>
      <c r="H4" s="35">
        <v>450</v>
      </c>
      <c r="I4" s="35">
        <v>495</v>
      </c>
      <c r="J4" s="35">
        <v>89</v>
      </c>
      <c r="K4" s="35">
        <v>98</v>
      </c>
      <c r="L4" s="35">
        <v>25</v>
      </c>
      <c r="M4" s="35">
        <v>28</v>
      </c>
      <c r="N4" s="35">
        <v>80</v>
      </c>
      <c r="O4" s="35">
        <v>90</v>
      </c>
      <c r="P4" s="35">
        <v>359</v>
      </c>
      <c r="Q4" s="35">
        <v>399</v>
      </c>
      <c r="R4" s="35">
        <v>47988</v>
      </c>
      <c r="S4" s="35">
        <v>52598</v>
      </c>
      <c r="T4" s="35">
        <v>229</v>
      </c>
      <c r="U4" s="35">
        <v>252</v>
      </c>
    </row>
    <row r="5" customHeight="1" spans="1:21">
      <c r="A5" s="15">
        <v>2</v>
      </c>
      <c r="B5" s="28">
        <v>106066</v>
      </c>
      <c r="C5" s="36" t="s">
        <v>134</v>
      </c>
      <c r="D5" s="28" t="s">
        <v>135</v>
      </c>
      <c r="E5" s="28" t="s">
        <v>133</v>
      </c>
      <c r="F5" s="37"/>
      <c r="G5" s="37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customHeight="1" spans="1:21">
      <c r="A6" s="15">
        <v>3</v>
      </c>
      <c r="B6" s="28">
        <v>311</v>
      </c>
      <c r="C6" s="28" t="s">
        <v>136</v>
      </c>
      <c r="D6" s="28" t="s">
        <v>137</v>
      </c>
      <c r="E6" s="28" t="s">
        <v>138</v>
      </c>
      <c r="F6" s="35">
        <v>1532</v>
      </c>
      <c r="G6" s="35">
        <v>1788</v>
      </c>
      <c r="H6" s="35">
        <v>131</v>
      </c>
      <c r="I6" s="35">
        <v>157</v>
      </c>
      <c r="J6" s="35">
        <v>20</v>
      </c>
      <c r="K6" s="35">
        <v>24</v>
      </c>
      <c r="L6" s="35">
        <v>6</v>
      </c>
      <c r="M6" s="35">
        <v>7</v>
      </c>
      <c r="N6" s="35">
        <v>8</v>
      </c>
      <c r="O6" s="35">
        <v>11</v>
      </c>
      <c r="P6" s="35">
        <v>68</v>
      </c>
      <c r="Q6" s="35">
        <v>76</v>
      </c>
      <c r="R6" s="35">
        <v>4006</v>
      </c>
      <c r="S6" s="35">
        <v>4440</v>
      </c>
      <c r="T6" s="35">
        <v>29</v>
      </c>
      <c r="U6" s="35">
        <v>35</v>
      </c>
    </row>
    <row r="7" customHeight="1" spans="1:21">
      <c r="A7" s="15">
        <v>4</v>
      </c>
      <c r="B7" s="28">
        <v>343</v>
      </c>
      <c r="C7" s="28" t="s">
        <v>139</v>
      </c>
      <c r="D7" s="28" t="s">
        <v>140</v>
      </c>
      <c r="E7" s="28" t="s">
        <v>138</v>
      </c>
      <c r="F7" s="35">
        <v>4546</v>
      </c>
      <c r="G7" s="35">
        <v>4760</v>
      </c>
      <c r="H7" s="35">
        <v>260</v>
      </c>
      <c r="I7" s="35">
        <v>299</v>
      </c>
      <c r="J7" s="35">
        <v>70</v>
      </c>
      <c r="K7" s="35">
        <v>77</v>
      </c>
      <c r="L7" s="35">
        <v>9</v>
      </c>
      <c r="M7" s="35">
        <v>12</v>
      </c>
      <c r="N7" s="35">
        <v>22</v>
      </c>
      <c r="O7" s="35">
        <v>26</v>
      </c>
      <c r="P7" s="35">
        <v>164</v>
      </c>
      <c r="Q7" s="35">
        <v>182</v>
      </c>
      <c r="R7" s="35">
        <v>9006</v>
      </c>
      <c r="S7" s="35">
        <v>9570</v>
      </c>
      <c r="T7" s="35">
        <v>59</v>
      </c>
      <c r="U7" s="35">
        <v>71</v>
      </c>
    </row>
    <row r="8" customHeight="1" spans="1:21">
      <c r="A8" s="15">
        <v>5</v>
      </c>
      <c r="B8" s="28">
        <v>339</v>
      </c>
      <c r="C8" s="28" t="s">
        <v>141</v>
      </c>
      <c r="D8" s="28" t="s">
        <v>142</v>
      </c>
      <c r="E8" s="28" t="s">
        <v>138</v>
      </c>
      <c r="F8" s="35">
        <v>1280</v>
      </c>
      <c r="G8" s="35">
        <v>1486</v>
      </c>
      <c r="H8" s="35">
        <v>133</v>
      </c>
      <c r="I8" s="35">
        <v>160</v>
      </c>
      <c r="J8" s="35">
        <v>15</v>
      </c>
      <c r="K8" s="35">
        <v>18</v>
      </c>
      <c r="L8" s="35">
        <v>5</v>
      </c>
      <c r="M8" s="35">
        <v>6</v>
      </c>
      <c r="N8" s="35">
        <v>6</v>
      </c>
      <c r="O8" s="35">
        <v>9</v>
      </c>
      <c r="P8" s="35">
        <v>61</v>
      </c>
      <c r="Q8" s="35">
        <v>68</v>
      </c>
      <c r="R8" s="35">
        <v>3906</v>
      </c>
      <c r="S8" s="35">
        <v>4320</v>
      </c>
      <c r="T8" s="35">
        <v>24</v>
      </c>
      <c r="U8" s="35">
        <v>29</v>
      </c>
    </row>
    <row r="9" customHeight="1" spans="1:21">
      <c r="A9" s="15">
        <v>6</v>
      </c>
      <c r="B9" s="28">
        <v>357</v>
      </c>
      <c r="C9" s="28" t="s">
        <v>143</v>
      </c>
      <c r="D9" s="28" t="s">
        <v>144</v>
      </c>
      <c r="E9" s="28" t="s">
        <v>138</v>
      </c>
      <c r="F9" s="35">
        <v>3953</v>
      </c>
      <c r="G9" s="35">
        <v>4198</v>
      </c>
      <c r="H9" s="35">
        <v>343</v>
      </c>
      <c r="I9" s="35">
        <v>377</v>
      </c>
      <c r="J9" s="35">
        <v>38</v>
      </c>
      <c r="K9" s="35">
        <v>42</v>
      </c>
      <c r="L9" s="35">
        <v>8</v>
      </c>
      <c r="M9" s="35">
        <v>10</v>
      </c>
      <c r="N9" s="35">
        <v>10</v>
      </c>
      <c r="O9" s="35">
        <v>14</v>
      </c>
      <c r="P9" s="35">
        <v>85</v>
      </c>
      <c r="Q9" s="35">
        <v>94</v>
      </c>
      <c r="R9" s="35">
        <v>4206</v>
      </c>
      <c r="S9" s="35">
        <v>4680</v>
      </c>
      <c r="T9" s="35">
        <v>58</v>
      </c>
      <c r="U9" s="35">
        <v>70</v>
      </c>
    </row>
    <row r="10" customHeight="1" spans="1:21">
      <c r="A10" s="15">
        <v>7</v>
      </c>
      <c r="B10" s="28">
        <v>359</v>
      </c>
      <c r="C10" s="28" t="s">
        <v>145</v>
      </c>
      <c r="D10" s="28" t="s">
        <v>144</v>
      </c>
      <c r="E10" s="28" t="s">
        <v>138</v>
      </c>
      <c r="F10" s="35">
        <v>1277</v>
      </c>
      <c r="G10" s="35">
        <v>1405</v>
      </c>
      <c r="H10" s="35">
        <v>166</v>
      </c>
      <c r="I10" s="35">
        <v>199</v>
      </c>
      <c r="J10" s="35">
        <v>38</v>
      </c>
      <c r="K10" s="35">
        <v>42</v>
      </c>
      <c r="L10" s="35">
        <v>8</v>
      </c>
      <c r="M10" s="35">
        <v>10</v>
      </c>
      <c r="N10" s="35">
        <v>12</v>
      </c>
      <c r="O10" s="35">
        <v>15</v>
      </c>
      <c r="P10" s="35">
        <v>85</v>
      </c>
      <c r="Q10" s="35">
        <v>94</v>
      </c>
      <c r="R10" s="35">
        <v>3406</v>
      </c>
      <c r="S10" s="35">
        <v>3720</v>
      </c>
      <c r="T10" s="35">
        <v>35</v>
      </c>
      <c r="U10" s="35">
        <v>42</v>
      </c>
    </row>
    <row r="11" customHeight="1" spans="1:21">
      <c r="A11" s="15">
        <v>8</v>
      </c>
      <c r="B11" s="28">
        <v>365</v>
      </c>
      <c r="C11" s="28" t="s">
        <v>146</v>
      </c>
      <c r="D11" s="28" t="s">
        <v>147</v>
      </c>
      <c r="E11" s="28" t="s">
        <v>138</v>
      </c>
      <c r="F11" s="35">
        <v>4677</v>
      </c>
      <c r="G11" s="35">
        <v>5144</v>
      </c>
      <c r="H11" s="35">
        <v>162</v>
      </c>
      <c r="I11" s="35">
        <v>194</v>
      </c>
      <c r="J11" s="35">
        <v>47</v>
      </c>
      <c r="K11" s="35">
        <v>52</v>
      </c>
      <c r="L11" s="35">
        <v>9</v>
      </c>
      <c r="M11" s="35">
        <v>12</v>
      </c>
      <c r="N11" s="35">
        <v>17</v>
      </c>
      <c r="O11" s="35">
        <v>22</v>
      </c>
      <c r="P11" s="35">
        <v>103</v>
      </c>
      <c r="Q11" s="35">
        <v>114</v>
      </c>
      <c r="R11" s="35">
        <v>3806</v>
      </c>
      <c r="S11" s="35">
        <v>4200</v>
      </c>
      <c r="T11" s="35">
        <v>52</v>
      </c>
      <c r="U11" s="35">
        <v>62</v>
      </c>
    </row>
    <row r="12" customHeight="1" spans="1:21">
      <c r="A12" s="15">
        <v>9</v>
      </c>
      <c r="B12" s="28">
        <v>379</v>
      </c>
      <c r="C12" s="28" t="s">
        <v>148</v>
      </c>
      <c r="D12" s="28" t="s">
        <v>144</v>
      </c>
      <c r="E12" s="28" t="s">
        <v>138</v>
      </c>
      <c r="F12" s="35">
        <v>1412</v>
      </c>
      <c r="G12" s="35">
        <v>1644</v>
      </c>
      <c r="H12" s="35">
        <v>161</v>
      </c>
      <c r="I12" s="35">
        <v>193</v>
      </c>
      <c r="J12" s="35">
        <v>38</v>
      </c>
      <c r="K12" s="35">
        <v>42</v>
      </c>
      <c r="L12" s="35">
        <v>8</v>
      </c>
      <c r="M12" s="35">
        <v>10</v>
      </c>
      <c r="N12" s="35">
        <v>11</v>
      </c>
      <c r="O12" s="35">
        <v>14</v>
      </c>
      <c r="P12" s="35">
        <v>85</v>
      </c>
      <c r="Q12" s="35">
        <v>94</v>
      </c>
      <c r="R12" s="35">
        <v>4306</v>
      </c>
      <c r="S12" s="35">
        <v>4800</v>
      </c>
      <c r="T12" s="35">
        <v>35</v>
      </c>
      <c r="U12" s="35">
        <v>42</v>
      </c>
    </row>
    <row r="13" customHeight="1" spans="1:21">
      <c r="A13" s="15">
        <v>10</v>
      </c>
      <c r="B13" s="28">
        <v>513</v>
      </c>
      <c r="C13" s="28" t="s">
        <v>149</v>
      </c>
      <c r="D13" s="28" t="s">
        <v>144</v>
      </c>
      <c r="E13" s="28" t="s">
        <v>138</v>
      </c>
      <c r="F13" s="35">
        <v>1300</v>
      </c>
      <c r="G13" s="35">
        <v>1430</v>
      </c>
      <c r="H13" s="35">
        <v>144</v>
      </c>
      <c r="I13" s="35">
        <v>173</v>
      </c>
      <c r="J13" s="35">
        <v>38</v>
      </c>
      <c r="K13" s="35">
        <v>42</v>
      </c>
      <c r="L13" s="35">
        <v>8</v>
      </c>
      <c r="M13" s="35">
        <v>10</v>
      </c>
      <c r="N13" s="35">
        <v>10</v>
      </c>
      <c r="O13" s="35">
        <v>14</v>
      </c>
      <c r="P13" s="35">
        <v>85</v>
      </c>
      <c r="Q13" s="35">
        <v>94</v>
      </c>
      <c r="R13" s="35">
        <v>4206</v>
      </c>
      <c r="S13" s="35">
        <v>4680</v>
      </c>
      <c r="T13" s="35">
        <v>35</v>
      </c>
      <c r="U13" s="35">
        <v>42</v>
      </c>
    </row>
    <row r="14" customHeight="1" spans="1:21">
      <c r="A14" s="15">
        <v>11</v>
      </c>
      <c r="B14" s="28">
        <v>570</v>
      </c>
      <c r="C14" s="28" t="s">
        <v>150</v>
      </c>
      <c r="D14" s="28" t="s">
        <v>142</v>
      </c>
      <c r="E14" s="28" t="s">
        <v>138</v>
      </c>
      <c r="F14" s="35">
        <v>912</v>
      </c>
      <c r="G14" s="35">
        <v>1063</v>
      </c>
      <c r="H14" s="35">
        <v>118</v>
      </c>
      <c r="I14" s="35">
        <v>142</v>
      </c>
      <c r="J14" s="35">
        <v>15</v>
      </c>
      <c r="K14" s="35">
        <v>18</v>
      </c>
      <c r="L14" s="35">
        <v>5</v>
      </c>
      <c r="M14" s="35">
        <v>6</v>
      </c>
      <c r="N14" s="35">
        <v>8</v>
      </c>
      <c r="O14" s="35">
        <v>12</v>
      </c>
      <c r="P14" s="35">
        <v>61</v>
      </c>
      <c r="Q14" s="35">
        <v>68</v>
      </c>
      <c r="R14" s="35">
        <v>2606</v>
      </c>
      <c r="S14" s="35">
        <v>3127</v>
      </c>
      <c r="T14" s="35">
        <v>24</v>
      </c>
      <c r="U14" s="35">
        <v>29</v>
      </c>
    </row>
    <row r="15" customHeight="1" spans="1:21">
      <c r="A15" s="15">
        <v>12</v>
      </c>
      <c r="B15" s="28">
        <v>582</v>
      </c>
      <c r="C15" s="28" t="s">
        <v>151</v>
      </c>
      <c r="D15" s="28" t="s">
        <v>140</v>
      </c>
      <c r="E15" s="28" t="s">
        <v>138</v>
      </c>
      <c r="F15" s="35">
        <v>4633</v>
      </c>
      <c r="G15" s="35">
        <v>4900</v>
      </c>
      <c r="H15" s="35">
        <v>142</v>
      </c>
      <c r="I15" s="35">
        <v>170</v>
      </c>
      <c r="J15" s="35">
        <v>70</v>
      </c>
      <c r="K15" s="35">
        <v>77</v>
      </c>
      <c r="L15" s="35">
        <v>12</v>
      </c>
      <c r="M15" s="35">
        <v>14</v>
      </c>
      <c r="N15" s="35">
        <v>22</v>
      </c>
      <c r="O15" s="35">
        <v>25</v>
      </c>
      <c r="P15" s="35">
        <v>114</v>
      </c>
      <c r="Q15" s="35">
        <v>127</v>
      </c>
      <c r="R15" s="35">
        <v>8106</v>
      </c>
      <c r="S15" s="35">
        <v>8943</v>
      </c>
      <c r="T15" s="35">
        <v>64</v>
      </c>
      <c r="U15" s="35">
        <v>77</v>
      </c>
    </row>
    <row r="16" customHeight="1" spans="1:21">
      <c r="A16" s="15">
        <v>13</v>
      </c>
      <c r="B16" s="28">
        <v>581</v>
      </c>
      <c r="C16" s="28" t="s">
        <v>152</v>
      </c>
      <c r="D16" s="28" t="s">
        <v>147</v>
      </c>
      <c r="E16" s="28" t="s">
        <v>138</v>
      </c>
      <c r="F16" s="35">
        <v>2186</v>
      </c>
      <c r="G16" s="35">
        <v>2355</v>
      </c>
      <c r="H16" s="35">
        <v>186</v>
      </c>
      <c r="I16" s="35">
        <v>223</v>
      </c>
      <c r="J16" s="35">
        <v>47</v>
      </c>
      <c r="K16" s="35">
        <v>52</v>
      </c>
      <c r="L16" s="35">
        <v>9</v>
      </c>
      <c r="M16" s="35">
        <v>12</v>
      </c>
      <c r="N16" s="35">
        <v>17</v>
      </c>
      <c r="O16" s="35">
        <v>22</v>
      </c>
      <c r="P16" s="35">
        <v>119</v>
      </c>
      <c r="Q16" s="35">
        <v>132</v>
      </c>
      <c r="R16" s="35">
        <v>5766</v>
      </c>
      <c r="S16" s="35">
        <v>6552</v>
      </c>
      <c r="T16" s="35">
        <v>60</v>
      </c>
      <c r="U16" s="35">
        <v>72</v>
      </c>
    </row>
    <row r="17" customHeight="1" spans="1:21">
      <c r="A17" s="15">
        <v>14</v>
      </c>
      <c r="B17" s="28">
        <v>585</v>
      </c>
      <c r="C17" s="28" t="s">
        <v>153</v>
      </c>
      <c r="D17" s="28" t="s">
        <v>147</v>
      </c>
      <c r="E17" s="28" t="s">
        <v>138</v>
      </c>
      <c r="F17" s="35">
        <v>2610</v>
      </c>
      <c r="G17" s="35">
        <v>2821</v>
      </c>
      <c r="H17" s="35">
        <v>266</v>
      </c>
      <c r="I17" s="35">
        <v>306</v>
      </c>
      <c r="J17" s="35">
        <v>47</v>
      </c>
      <c r="K17" s="35">
        <v>52</v>
      </c>
      <c r="L17" s="35">
        <v>15</v>
      </c>
      <c r="M17" s="35">
        <v>18</v>
      </c>
      <c r="N17" s="35">
        <v>21</v>
      </c>
      <c r="O17" s="35">
        <v>21</v>
      </c>
      <c r="P17" s="35">
        <v>119</v>
      </c>
      <c r="Q17" s="35">
        <v>132</v>
      </c>
      <c r="R17" s="35">
        <v>5006</v>
      </c>
      <c r="S17" s="35">
        <v>5900</v>
      </c>
      <c r="T17" s="35">
        <v>52</v>
      </c>
      <c r="U17" s="35">
        <v>62</v>
      </c>
    </row>
    <row r="18" customHeight="1" spans="1:21">
      <c r="A18" s="15">
        <v>15</v>
      </c>
      <c r="B18" s="28">
        <v>709</v>
      </c>
      <c r="C18" s="28" t="s">
        <v>154</v>
      </c>
      <c r="D18" s="28" t="s">
        <v>144</v>
      </c>
      <c r="E18" s="28" t="s">
        <v>138</v>
      </c>
      <c r="F18" s="35">
        <v>850</v>
      </c>
      <c r="G18" s="35">
        <v>987</v>
      </c>
      <c r="H18" s="35">
        <v>142</v>
      </c>
      <c r="I18" s="35">
        <v>170</v>
      </c>
      <c r="J18" s="35">
        <v>38</v>
      </c>
      <c r="K18" s="35">
        <v>42</v>
      </c>
      <c r="L18" s="35">
        <v>8</v>
      </c>
      <c r="M18" s="35">
        <v>10</v>
      </c>
      <c r="N18" s="35">
        <v>11</v>
      </c>
      <c r="O18" s="35">
        <v>14</v>
      </c>
      <c r="P18" s="35">
        <v>91</v>
      </c>
      <c r="Q18" s="35">
        <v>101</v>
      </c>
      <c r="R18" s="35">
        <v>4206</v>
      </c>
      <c r="S18" s="35">
        <v>4680</v>
      </c>
      <c r="T18" s="35">
        <v>35</v>
      </c>
      <c r="U18" s="35">
        <v>42</v>
      </c>
    </row>
    <row r="19" customHeight="1" spans="1:21">
      <c r="A19" s="15">
        <v>16</v>
      </c>
      <c r="B19" s="28">
        <v>726</v>
      </c>
      <c r="C19" s="28" t="s">
        <v>155</v>
      </c>
      <c r="D19" s="28" t="s">
        <v>144</v>
      </c>
      <c r="E19" s="28" t="s">
        <v>138</v>
      </c>
      <c r="F19" s="35">
        <v>3243</v>
      </c>
      <c r="G19" s="35">
        <v>3517</v>
      </c>
      <c r="H19" s="35">
        <v>167</v>
      </c>
      <c r="I19" s="35">
        <v>200</v>
      </c>
      <c r="J19" s="35">
        <v>41</v>
      </c>
      <c r="K19" s="35">
        <v>45</v>
      </c>
      <c r="L19" s="35">
        <v>8</v>
      </c>
      <c r="M19" s="35">
        <v>10</v>
      </c>
      <c r="N19" s="35">
        <v>11</v>
      </c>
      <c r="O19" s="35">
        <v>14</v>
      </c>
      <c r="P19" s="35">
        <v>85</v>
      </c>
      <c r="Q19" s="35">
        <v>94</v>
      </c>
      <c r="R19" s="35">
        <v>4206</v>
      </c>
      <c r="S19" s="35">
        <v>4680</v>
      </c>
      <c r="T19" s="35">
        <v>35</v>
      </c>
      <c r="U19" s="35">
        <v>42</v>
      </c>
    </row>
    <row r="20" customHeight="1" spans="1:21">
      <c r="A20" s="15">
        <v>17</v>
      </c>
      <c r="B20" s="28">
        <v>727</v>
      </c>
      <c r="C20" s="28" t="s">
        <v>156</v>
      </c>
      <c r="D20" s="28" t="s">
        <v>142</v>
      </c>
      <c r="E20" s="28" t="s">
        <v>138</v>
      </c>
      <c r="F20" s="35">
        <v>937</v>
      </c>
      <c r="G20" s="35">
        <v>1110</v>
      </c>
      <c r="H20" s="35">
        <v>108</v>
      </c>
      <c r="I20" s="35">
        <v>130</v>
      </c>
      <c r="J20" s="35">
        <v>15</v>
      </c>
      <c r="K20" s="35">
        <v>18</v>
      </c>
      <c r="L20" s="35">
        <v>5</v>
      </c>
      <c r="M20" s="35">
        <v>6</v>
      </c>
      <c r="N20" s="35">
        <v>12</v>
      </c>
      <c r="O20" s="35">
        <v>15</v>
      </c>
      <c r="P20" s="35">
        <v>61</v>
      </c>
      <c r="Q20" s="35">
        <v>68</v>
      </c>
      <c r="R20" s="35">
        <v>3170</v>
      </c>
      <c r="S20" s="35">
        <v>3557</v>
      </c>
      <c r="T20" s="35">
        <v>24</v>
      </c>
      <c r="U20" s="35">
        <v>29</v>
      </c>
    </row>
    <row r="21" customHeight="1" spans="1:21">
      <c r="A21" s="15">
        <v>18</v>
      </c>
      <c r="B21" s="28">
        <v>730</v>
      </c>
      <c r="C21" s="28" t="s">
        <v>157</v>
      </c>
      <c r="D21" s="28" t="s">
        <v>147</v>
      </c>
      <c r="E21" s="28" t="s">
        <v>138</v>
      </c>
      <c r="F21" s="35">
        <v>1412</v>
      </c>
      <c r="G21" s="35">
        <v>1644</v>
      </c>
      <c r="H21" s="35">
        <v>142</v>
      </c>
      <c r="I21" s="35">
        <v>170</v>
      </c>
      <c r="J21" s="35">
        <v>38</v>
      </c>
      <c r="K21" s="35">
        <v>42</v>
      </c>
      <c r="L21" s="35">
        <v>10</v>
      </c>
      <c r="M21" s="35">
        <v>12</v>
      </c>
      <c r="N21" s="35">
        <v>19</v>
      </c>
      <c r="O21" s="35">
        <v>25</v>
      </c>
      <c r="P21" s="35">
        <v>151</v>
      </c>
      <c r="Q21" s="35">
        <v>168</v>
      </c>
      <c r="R21" s="35">
        <v>8206</v>
      </c>
      <c r="S21" s="35">
        <v>8690</v>
      </c>
      <c r="T21" s="35">
        <v>45</v>
      </c>
      <c r="U21" s="35">
        <v>54</v>
      </c>
    </row>
    <row r="22" customHeight="1" spans="1:21">
      <c r="A22" s="15">
        <v>19</v>
      </c>
      <c r="B22" s="28">
        <v>347</v>
      </c>
      <c r="C22" s="28" t="s">
        <v>158</v>
      </c>
      <c r="D22" s="28" t="s">
        <v>137</v>
      </c>
      <c r="E22" s="28" t="s">
        <v>138</v>
      </c>
      <c r="F22" s="35">
        <v>1532</v>
      </c>
      <c r="G22" s="35">
        <v>1788</v>
      </c>
      <c r="H22" s="35">
        <v>100</v>
      </c>
      <c r="I22" s="35">
        <v>120</v>
      </c>
      <c r="J22" s="35">
        <v>20</v>
      </c>
      <c r="K22" s="35">
        <v>24</v>
      </c>
      <c r="L22" s="35">
        <v>6</v>
      </c>
      <c r="M22" s="35">
        <v>7</v>
      </c>
      <c r="N22" s="35">
        <v>11</v>
      </c>
      <c r="O22" s="35">
        <v>14</v>
      </c>
      <c r="P22" s="35">
        <v>62</v>
      </c>
      <c r="Q22" s="35">
        <v>69</v>
      </c>
      <c r="R22" s="35">
        <v>2807</v>
      </c>
      <c r="S22" s="35">
        <v>3360</v>
      </c>
      <c r="T22" s="35">
        <v>29</v>
      </c>
      <c r="U22" s="35">
        <v>35</v>
      </c>
    </row>
    <row r="23" customHeight="1" spans="1:21">
      <c r="A23" s="15">
        <v>20</v>
      </c>
      <c r="B23" s="28">
        <v>745</v>
      </c>
      <c r="C23" s="28" t="s">
        <v>159</v>
      </c>
      <c r="D23" s="28" t="s">
        <v>137</v>
      </c>
      <c r="E23" s="28" t="s">
        <v>138</v>
      </c>
      <c r="F23" s="35">
        <v>1400</v>
      </c>
      <c r="G23" s="35">
        <v>1540</v>
      </c>
      <c r="H23" s="35">
        <v>106</v>
      </c>
      <c r="I23" s="35">
        <v>127</v>
      </c>
      <c r="J23" s="35">
        <v>29</v>
      </c>
      <c r="K23" s="35">
        <v>32</v>
      </c>
      <c r="L23" s="35">
        <v>6</v>
      </c>
      <c r="M23" s="35">
        <v>7</v>
      </c>
      <c r="N23" s="35">
        <v>9</v>
      </c>
      <c r="O23" s="35">
        <v>11</v>
      </c>
      <c r="P23" s="35">
        <v>62</v>
      </c>
      <c r="Q23" s="35">
        <v>69</v>
      </c>
      <c r="R23" s="35">
        <v>3406</v>
      </c>
      <c r="S23" s="35">
        <v>3720</v>
      </c>
      <c r="T23" s="35">
        <v>29</v>
      </c>
      <c r="U23" s="35">
        <v>35</v>
      </c>
    </row>
    <row r="24" customHeight="1" spans="1:21">
      <c r="A24" s="15">
        <v>21</v>
      </c>
      <c r="B24" s="28">
        <v>752</v>
      </c>
      <c r="C24" s="28" t="s">
        <v>160</v>
      </c>
      <c r="D24" s="28" t="s">
        <v>142</v>
      </c>
      <c r="E24" s="28" t="s">
        <v>138</v>
      </c>
      <c r="F24" s="35">
        <v>1280</v>
      </c>
      <c r="G24" s="35">
        <v>1486</v>
      </c>
      <c r="H24" s="35">
        <v>104</v>
      </c>
      <c r="I24" s="35">
        <v>125</v>
      </c>
      <c r="J24" s="35">
        <v>15</v>
      </c>
      <c r="K24" s="35">
        <v>18</v>
      </c>
      <c r="L24" s="35">
        <v>5</v>
      </c>
      <c r="M24" s="35">
        <v>6</v>
      </c>
      <c r="N24" s="35">
        <v>9</v>
      </c>
      <c r="O24" s="35">
        <v>14</v>
      </c>
      <c r="P24" s="35">
        <v>61</v>
      </c>
      <c r="Q24" s="35">
        <v>68</v>
      </c>
      <c r="R24" s="35">
        <v>1307</v>
      </c>
      <c r="S24" s="35">
        <v>1568</v>
      </c>
      <c r="T24" s="35">
        <v>24</v>
      </c>
      <c r="U24" s="35">
        <v>29</v>
      </c>
    </row>
    <row r="25" customHeight="1" spans="1:21">
      <c r="A25" s="15">
        <v>22</v>
      </c>
      <c r="B25" s="28">
        <v>102565</v>
      </c>
      <c r="C25" s="28" t="s">
        <v>161</v>
      </c>
      <c r="D25" s="28" t="s">
        <v>142</v>
      </c>
      <c r="E25" s="28" t="s">
        <v>138</v>
      </c>
      <c r="F25" s="35">
        <v>1024</v>
      </c>
      <c r="G25" s="35">
        <v>1126</v>
      </c>
      <c r="H25" s="35">
        <v>100</v>
      </c>
      <c r="I25" s="35">
        <v>120</v>
      </c>
      <c r="J25" s="35">
        <v>21</v>
      </c>
      <c r="K25" s="35">
        <v>25</v>
      </c>
      <c r="L25" s="35">
        <v>5</v>
      </c>
      <c r="M25" s="35">
        <v>6</v>
      </c>
      <c r="N25" s="35">
        <v>9</v>
      </c>
      <c r="O25" s="35">
        <v>14</v>
      </c>
      <c r="P25" s="35">
        <v>61</v>
      </c>
      <c r="Q25" s="35">
        <v>68</v>
      </c>
      <c r="R25" s="35">
        <v>1907</v>
      </c>
      <c r="S25" s="35">
        <v>2288</v>
      </c>
      <c r="T25" s="35">
        <v>24</v>
      </c>
      <c r="U25" s="35">
        <v>29</v>
      </c>
    </row>
    <row r="26" customHeight="1" spans="1:21">
      <c r="A26" s="15">
        <v>23</v>
      </c>
      <c r="B26" s="28">
        <v>102934</v>
      </c>
      <c r="C26" s="28" t="s">
        <v>162</v>
      </c>
      <c r="D26" s="28" t="s">
        <v>144</v>
      </c>
      <c r="E26" s="28" t="s">
        <v>138</v>
      </c>
      <c r="F26" s="35">
        <v>1012</v>
      </c>
      <c r="G26" s="35">
        <v>1164</v>
      </c>
      <c r="H26" s="35">
        <v>158</v>
      </c>
      <c r="I26" s="35">
        <v>190</v>
      </c>
      <c r="J26" s="35">
        <v>38</v>
      </c>
      <c r="K26" s="35">
        <v>42</v>
      </c>
      <c r="L26" s="35">
        <v>8</v>
      </c>
      <c r="M26" s="35">
        <v>10</v>
      </c>
      <c r="N26" s="35">
        <v>15</v>
      </c>
      <c r="O26" s="35">
        <v>19</v>
      </c>
      <c r="P26" s="35">
        <v>91</v>
      </c>
      <c r="Q26" s="35">
        <v>101</v>
      </c>
      <c r="R26" s="35">
        <v>4206</v>
      </c>
      <c r="S26" s="35">
        <v>4680</v>
      </c>
      <c r="T26" s="35">
        <v>41</v>
      </c>
      <c r="U26" s="35">
        <v>49</v>
      </c>
    </row>
    <row r="27" customHeight="1" spans="1:21">
      <c r="A27" s="15">
        <v>24</v>
      </c>
      <c r="B27" s="28">
        <v>103198</v>
      </c>
      <c r="C27" s="28" t="s">
        <v>163</v>
      </c>
      <c r="D27" s="28" t="s">
        <v>137</v>
      </c>
      <c r="E27" s="28" t="s">
        <v>138</v>
      </c>
      <c r="F27" s="35">
        <v>1012</v>
      </c>
      <c r="G27" s="35">
        <v>1164</v>
      </c>
      <c r="H27" s="35">
        <v>100</v>
      </c>
      <c r="I27" s="35">
        <v>120</v>
      </c>
      <c r="J27" s="35">
        <v>36</v>
      </c>
      <c r="K27" s="35">
        <v>40</v>
      </c>
      <c r="L27" s="35">
        <v>6</v>
      </c>
      <c r="M27" s="35">
        <v>7</v>
      </c>
      <c r="N27" s="35">
        <v>14</v>
      </c>
      <c r="O27" s="35">
        <v>17</v>
      </c>
      <c r="P27" s="35">
        <v>62</v>
      </c>
      <c r="Q27" s="35">
        <v>69</v>
      </c>
      <c r="R27" s="35">
        <v>1425</v>
      </c>
      <c r="S27" s="35">
        <v>1710</v>
      </c>
      <c r="T27" s="35">
        <v>29</v>
      </c>
      <c r="U27" s="35">
        <v>35</v>
      </c>
    </row>
    <row r="28" customHeight="1" spans="1:21">
      <c r="A28" s="15">
        <v>25</v>
      </c>
      <c r="B28" s="28">
        <v>103199</v>
      </c>
      <c r="C28" s="28" t="s">
        <v>164</v>
      </c>
      <c r="D28" s="28" t="s">
        <v>142</v>
      </c>
      <c r="E28" s="28" t="s">
        <v>138</v>
      </c>
      <c r="F28" s="35">
        <v>1280</v>
      </c>
      <c r="G28" s="35">
        <v>1486</v>
      </c>
      <c r="H28" s="35">
        <v>100</v>
      </c>
      <c r="I28" s="35">
        <v>120</v>
      </c>
      <c r="J28" s="35">
        <v>21</v>
      </c>
      <c r="K28" s="35">
        <v>25</v>
      </c>
      <c r="L28" s="35">
        <v>5</v>
      </c>
      <c r="M28" s="35">
        <v>6</v>
      </c>
      <c r="N28" s="35">
        <v>9</v>
      </c>
      <c r="O28" s="35">
        <v>14</v>
      </c>
      <c r="P28" s="35">
        <v>61</v>
      </c>
      <c r="Q28" s="35">
        <v>68</v>
      </c>
      <c r="R28" s="35">
        <v>1307</v>
      </c>
      <c r="S28" s="35">
        <v>1568</v>
      </c>
      <c r="T28" s="35">
        <v>24</v>
      </c>
      <c r="U28" s="35">
        <v>29</v>
      </c>
    </row>
    <row r="29" customHeight="1" spans="1:21">
      <c r="A29" s="15">
        <v>26</v>
      </c>
      <c r="B29" s="28">
        <v>104429</v>
      </c>
      <c r="C29" s="28" t="s">
        <v>165</v>
      </c>
      <c r="D29" s="28" t="s">
        <v>135</v>
      </c>
      <c r="E29" s="28" t="s">
        <v>138</v>
      </c>
      <c r="F29" s="35">
        <v>420</v>
      </c>
      <c r="G29" s="35">
        <v>525</v>
      </c>
      <c r="H29" s="35">
        <v>60</v>
      </c>
      <c r="I29" s="35">
        <v>72</v>
      </c>
      <c r="J29" s="35">
        <v>15</v>
      </c>
      <c r="K29" s="35">
        <v>18</v>
      </c>
      <c r="L29" s="35">
        <v>2</v>
      </c>
      <c r="M29" s="35">
        <v>2</v>
      </c>
      <c r="N29" s="35">
        <v>5</v>
      </c>
      <c r="O29" s="35">
        <v>8</v>
      </c>
      <c r="P29" s="35">
        <v>39</v>
      </c>
      <c r="Q29" s="35">
        <v>43</v>
      </c>
      <c r="R29" s="35">
        <v>907</v>
      </c>
      <c r="S29" s="35">
        <v>1088</v>
      </c>
      <c r="T29" s="35">
        <v>19</v>
      </c>
      <c r="U29" s="35">
        <v>23</v>
      </c>
    </row>
    <row r="30" customHeight="1" spans="1:21">
      <c r="A30" s="15">
        <v>27</v>
      </c>
      <c r="B30" s="28">
        <v>105267</v>
      </c>
      <c r="C30" s="28" t="s">
        <v>166</v>
      </c>
      <c r="D30" s="28" t="s">
        <v>135</v>
      </c>
      <c r="E30" s="28" t="s">
        <v>138</v>
      </c>
      <c r="F30" s="35">
        <v>697</v>
      </c>
      <c r="G30" s="35">
        <v>800</v>
      </c>
      <c r="H30" s="35">
        <v>79</v>
      </c>
      <c r="I30" s="35">
        <v>95</v>
      </c>
      <c r="J30" s="35">
        <v>15</v>
      </c>
      <c r="K30" s="35">
        <v>18</v>
      </c>
      <c r="L30" s="35">
        <v>3</v>
      </c>
      <c r="M30" s="35">
        <v>4</v>
      </c>
      <c r="N30" s="35">
        <v>7</v>
      </c>
      <c r="O30" s="35">
        <v>11</v>
      </c>
      <c r="P30" s="35">
        <v>39</v>
      </c>
      <c r="Q30" s="35">
        <v>43</v>
      </c>
      <c r="R30" s="35">
        <v>907</v>
      </c>
      <c r="S30" s="35">
        <v>1088</v>
      </c>
      <c r="T30" s="35">
        <v>19</v>
      </c>
      <c r="U30" s="35">
        <v>23</v>
      </c>
    </row>
    <row r="31" customHeight="1" spans="1:21">
      <c r="A31" s="15"/>
      <c r="B31" s="38">
        <v>106569</v>
      </c>
      <c r="C31" s="38" t="s">
        <v>167</v>
      </c>
      <c r="D31" s="28" t="s">
        <v>135</v>
      </c>
      <c r="E31" s="28" t="s">
        <v>138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v>0</v>
      </c>
      <c r="Q31" s="35"/>
      <c r="R31" s="35"/>
      <c r="S31" s="35"/>
      <c r="T31" s="35"/>
      <c r="U31" s="35"/>
    </row>
    <row r="32" customHeight="1" spans="1:21">
      <c r="A32" s="15"/>
      <c r="B32" s="38">
        <v>106399</v>
      </c>
      <c r="C32" s="38" t="s">
        <v>168</v>
      </c>
      <c r="D32" s="28" t="s">
        <v>135</v>
      </c>
      <c r="E32" s="28" t="s">
        <v>138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v>0</v>
      </c>
      <c r="Q32" s="35"/>
      <c r="R32" s="35"/>
      <c r="S32" s="35"/>
      <c r="T32" s="35"/>
      <c r="U32" s="35"/>
    </row>
    <row r="33" customHeight="1" spans="1:21">
      <c r="A33" s="15">
        <v>28</v>
      </c>
      <c r="B33" s="28">
        <v>387</v>
      </c>
      <c r="C33" s="28" t="s">
        <v>169</v>
      </c>
      <c r="D33" s="28" t="s">
        <v>147</v>
      </c>
      <c r="E33" s="28" t="s">
        <v>170</v>
      </c>
      <c r="F33" s="35">
        <v>2643</v>
      </c>
      <c r="G33" s="35">
        <v>2857</v>
      </c>
      <c r="H33" s="35">
        <v>187</v>
      </c>
      <c r="I33" s="35">
        <v>224</v>
      </c>
      <c r="J33" s="35">
        <v>38</v>
      </c>
      <c r="K33" s="35">
        <v>42</v>
      </c>
      <c r="L33" s="35">
        <v>10</v>
      </c>
      <c r="M33" s="35">
        <v>12</v>
      </c>
      <c r="N33" s="35">
        <v>17</v>
      </c>
      <c r="O33" s="35">
        <v>22</v>
      </c>
      <c r="P33" s="35">
        <v>140</v>
      </c>
      <c r="Q33" s="35">
        <v>155</v>
      </c>
      <c r="R33" s="35">
        <v>3106</v>
      </c>
      <c r="S33" s="35">
        <v>3480</v>
      </c>
      <c r="T33" s="35">
        <v>45</v>
      </c>
      <c r="U33" s="35">
        <v>54</v>
      </c>
    </row>
    <row r="34" customHeight="1" spans="1:21">
      <c r="A34" s="15">
        <v>29</v>
      </c>
      <c r="B34" s="28">
        <v>377</v>
      </c>
      <c r="C34" s="28" t="s">
        <v>171</v>
      </c>
      <c r="D34" s="28" t="s">
        <v>144</v>
      </c>
      <c r="E34" s="28" t="s">
        <v>170</v>
      </c>
      <c r="F34" s="35">
        <v>850</v>
      </c>
      <c r="G34" s="35">
        <v>987</v>
      </c>
      <c r="H34" s="35">
        <v>155</v>
      </c>
      <c r="I34" s="35">
        <v>186</v>
      </c>
      <c r="J34" s="35">
        <v>38</v>
      </c>
      <c r="K34" s="35">
        <v>42</v>
      </c>
      <c r="L34" s="35">
        <v>8</v>
      </c>
      <c r="M34" s="35">
        <v>10</v>
      </c>
      <c r="N34" s="35">
        <v>10</v>
      </c>
      <c r="O34" s="35">
        <v>13</v>
      </c>
      <c r="P34" s="35">
        <v>91</v>
      </c>
      <c r="Q34" s="35">
        <v>101</v>
      </c>
      <c r="R34" s="35">
        <v>3406</v>
      </c>
      <c r="S34" s="35">
        <v>3720</v>
      </c>
      <c r="T34" s="35">
        <v>35</v>
      </c>
      <c r="U34" s="35">
        <v>42</v>
      </c>
    </row>
    <row r="35" customHeight="1" spans="1:21">
      <c r="A35" s="15">
        <v>30</v>
      </c>
      <c r="B35" s="28">
        <v>399</v>
      </c>
      <c r="C35" s="28" t="s">
        <v>172</v>
      </c>
      <c r="D35" s="28" t="s">
        <v>144</v>
      </c>
      <c r="E35" s="28" t="s">
        <v>170</v>
      </c>
      <c r="F35" s="35">
        <v>1112</v>
      </c>
      <c r="G35" s="35">
        <v>1284</v>
      </c>
      <c r="H35" s="35">
        <v>140</v>
      </c>
      <c r="I35" s="35">
        <v>168</v>
      </c>
      <c r="J35" s="35">
        <v>38</v>
      </c>
      <c r="K35" s="35">
        <v>42</v>
      </c>
      <c r="L35" s="35">
        <v>8</v>
      </c>
      <c r="M35" s="35">
        <v>10</v>
      </c>
      <c r="N35" s="35">
        <v>12</v>
      </c>
      <c r="O35" s="35">
        <v>15</v>
      </c>
      <c r="P35" s="35">
        <v>85</v>
      </c>
      <c r="Q35" s="35">
        <v>94</v>
      </c>
      <c r="R35" s="35">
        <v>3406</v>
      </c>
      <c r="S35" s="35">
        <v>3720</v>
      </c>
      <c r="T35" s="35">
        <v>58</v>
      </c>
      <c r="U35" s="35">
        <v>70</v>
      </c>
    </row>
    <row r="36" customHeight="1" spans="1:21">
      <c r="A36" s="15">
        <v>31</v>
      </c>
      <c r="B36" s="28">
        <v>545</v>
      </c>
      <c r="C36" s="28" t="s">
        <v>173</v>
      </c>
      <c r="D36" s="28" t="s">
        <v>174</v>
      </c>
      <c r="E36" s="28" t="s">
        <v>170</v>
      </c>
      <c r="F36" s="35">
        <v>940</v>
      </c>
      <c r="G36" s="35">
        <v>1097</v>
      </c>
      <c r="H36" s="35">
        <v>79</v>
      </c>
      <c r="I36" s="35">
        <v>95</v>
      </c>
      <c r="J36" s="35">
        <v>15</v>
      </c>
      <c r="K36" s="35">
        <v>18</v>
      </c>
      <c r="L36" s="35">
        <v>3</v>
      </c>
      <c r="M36" s="35">
        <v>4</v>
      </c>
      <c r="N36" s="35">
        <v>7</v>
      </c>
      <c r="O36" s="35">
        <v>11</v>
      </c>
      <c r="P36" s="35">
        <v>59</v>
      </c>
      <c r="Q36" s="35">
        <v>65</v>
      </c>
      <c r="R36" s="35">
        <v>4906</v>
      </c>
      <c r="S36" s="35">
        <v>5520</v>
      </c>
      <c r="T36" s="35">
        <v>19</v>
      </c>
      <c r="U36" s="35">
        <v>23</v>
      </c>
    </row>
    <row r="37" customHeight="1" spans="1:21">
      <c r="A37" s="15">
        <v>32</v>
      </c>
      <c r="B37" s="28">
        <v>546</v>
      </c>
      <c r="C37" s="28" t="s">
        <v>175</v>
      </c>
      <c r="D37" s="28" t="s">
        <v>144</v>
      </c>
      <c r="E37" s="28" t="s">
        <v>170</v>
      </c>
      <c r="F37" s="35">
        <v>1815</v>
      </c>
      <c r="G37" s="35">
        <v>2028</v>
      </c>
      <c r="H37" s="35">
        <v>169</v>
      </c>
      <c r="I37" s="35">
        <v>203</v>
      </c>
      <c r="J37" s="35">
        <v>38</v>
      </c>
      <c r="K37" s="35">
        <v>42</v>
      </c>
      <c r="L37" s="35">
        <v>8</v>
      </c>
      <c r="M37" s="35">
        <v>10</v>
      </c>
      <c r="N37" s="35">
        <v>11</v>
      </c>
      <c r="O37" s="35">
        <v>14</v>
      </c>
      <c r="P37" s="35">
        <v>91</v>
      </c>
      <c r="Q37" s="35">
        <v>101</v>
      </c>
      <c r="R37" s="35">
        <v>4206</v>
      </c>
      <c r="S37" s="35">
        <v>4680</v>
      </c>
      <c r="T37" s="35">
        <v>35</v>
      </c>
      <c r="U37" s="35">
        <v>42</v>
      </c>
    </row>
    <row r="38" customHeight="1" spans="1:21">
      <c r="A38" s="15">
        <v>33</v>
      </c>
      <c r="B38" s="39">
        <v>571</v>
      </c>
      <c r="C38" s="39" t="s">
        <v>176</v>
      </c>
      <c r="D38" s="28" t="s">
        <v>147</v>
      </c>
      <c r="E38" s="39" t="s">
        <v>170</v>
      </c>
      <c r="F38" s="35">
        <v>1412</v>
      </c>
      <c r="G38" s="35">
        <v>1644</v>
      </c>
      <c r="H38" s="35">
        <v>185</v>
      </c>
      <c r="I38" s="35">
        <v>222</v>
      </c>
      <c r="J38" s="35">
        <v>38</v>
      </c>
      <c r="K38" s="35">
        <v>42</v>
      </c>
      <c r="L38" s="35">
        <v>10</v>
      </c>
      <c r="M38" s="35">
        <v>12</v>
      </c>
      <c r="N38" s="35">
        <v>17</v>
      </c>
      <c r="O38" s="35">
        <v>22</v>
      </c>
      <c r="P38" s="35">
        <v>119</v>
      </c>
      <c r="Q38" s="35">
        <v>132</v>
      </c>
      <c r="R38" s="35">
        <v>3306</v>
      </c>
      <c r="S38" s="35">
        <v>3967</v>
      </c>
      <c r="T38" s="35">
        <v>89</v>
      </c>
      <c r="U38" s="35">
        <v>107</v>
      </c>
    </row>
    <row r="39" customHeight="1" spans="1:21">
      <c r="A39" s="15">
        <v>34</v>
      </c>
      <c r="B39" s="28">
        <v>573</v>
      </c>
      <c r="C39" s="28" t="s">
        <v>177</v>
      </c>
      <c r="D39" s="28" t="s">
        <v>142</v>
      </c>
      <c r="E39" s="28" t="s">
        <v>170</v>
      </c>
      <c r="F39" s="35">
        <v>1172</v>
      </c>
      <c r="G39" s="35">
        <v>1356</v>
      </c>
      <c r="H39" s="35">
        <v>223</v>
      </c>
      <c r="I39" s="35">
        <v>268</v>
      </c>
      <c r="J39" s="35">
        <v>21</v>
      </c>
      <c r="K39" s="35">
        <v>25</v>
      </c>
      <c r="L39" s="35">
        <v>5</v>
      </c>
      <c r="M39" s="35">
        <v>6</v>
      </c>
      <c r="N39" s="35">
        <v>9</v>
      </c>
      <c r="O39" s="35">
        <v>14</v>
      </c>
      <c r="P39" s="35">
        <v>65</v>
      </c>
      <c r="Q39" s="35">
        <v>72</v>
      </c>
      <c r="R39" s="35">
        <v>2206</v>
      </c>
      <c r="S39" s="35">
        <v>2647</v>
      </c>
      <c r="T39" s="35">
        <v>24</v>
      </c>
      <c r="U39" s="35">
        <v>29</v>
      </c>
    </row>
    <row r="40" customHeight="1" spans="1:21">
      <c r="A40" s="15">
        <v>35</v>
      </c>
      <c r="B40" s="28">
        <v>584</v>
      </c>
      <c r="C40" s="28" t="s">
        <v>178</v>
      </c>
      <c r="D40" s="28" t="s">
        <v>137</v>
      </c>
      <c r="E40" s="28" t="s">
        <v>170</v>
      </c>
      <c r="F40" s="35">
        <v>1050</v>
      </c>
      <c r="G40" s="35">
        <v>1155</v>
      </c>
      <c r="H40" s="35">
        <v>107</v>
      </c>
      <c r="I40" s="35">
        <v>128</v>
      </c>
      <c r="J40" s="35">
        <v>20</v>
      </c>
      <c r="K40" s="35">
        <v>24</v>
      </c>
      <c r="L40" s="35">
        <v>6</v>
      </c>
      <c r="M40" s="35">
        <v>7</v>
      </c>
      <c r="N40" s="35">
        <v>10</v>
      </c>
      <c r="O40" s="35">
        <v>13</v>
      </c>
      <c r="P40" s="35">
        <v>68</v>
      </c>
      <c r="Q40" s="35">
        <v>76</v>
      </c>
      <c r="R40" s="35">
        <v>4006</v>
      </c>
      <c r="S40" s="35">
        <v>4440</v>
      </c>
      <c r="T40" s="35">
        <v>29</v>
      </c>
      <c r="U40" s="35">
        <v>35</v>
      </c>
    </row>
    <row r="41" customHeight="1" spans="1:21">
      <c r="A41" s="15">
        <v>36</v>
      </c>
      <c r="B41" s="28">
        <v>707</v>
      </c>
      <c r="C41" s="28" t="s">
        <v>179</v>
      </c>
      <c r="D41" s="28" t="s">
        <v>147</v>
      </c>
      <c r="E41" s="28" t="s">
        <v>170</v>
      </c>
      <c r="F41" s="35">
        <v>1412</v>
      </c>
      <c r="G41" s="35">
        <v>1644</v>
      </c>
      <c r="H41" s="35">
        <v>199</v>
      </c>
      <c r="I41" s="35">
        <v>239</v>
      </c>
      <c r="J41" s="35">
        <v>38</v>
      </c>
      <c r="K41" s="35">
        <v>42</v>
      </c>
      <c r="L41" s="35">
        <v>9</v>
      </c>
      <c r="M41" s="35">
        <v>12</v>
      </c>
      <c r="N41" s="35">
        <v>21</v>
      </c>
      <c r="O41" s="35">
        <v>21</v>
      </c>
      <c r="P41" s="35">
        <v>140</v>
      </c>
      <c r="Q41" s="35">
        <v>155</v>
      </c>
      <c r="R41" s="35">
        <v>3106</v>
      </c>
      <c r="S41" s="35">
        <v>3480</v>
      </c>
      <c r="T41" s="35">
        <v>59</v>
      </c>
      <c r="U41" s="35">
        <v>71</v>
      </c>
    </row>
    <row r="42" customHeight="1" spans="1:21">
      <c r="A42" s="15">
        <v>37</v>
      </c>
      <c r="B42" s="28">
        <v>598</v>
      </c>
      <c r="C42" s="28" t="s">
        <v>180</v>
      </c>
      <c r="D42" s="28" t="s">
        <v>137</v>
      </c>
      <c r="E42" s="28" t="s">
        <v>170</v>
      </c>
      <c r="F42" s="35">
        <v>1532</v>
      </c>
      <c r="G42" s="35">
        <v>1788</v>
      </c>
      <c r="H42" s="35">
        <v>140</v>
      </c>
      <c r="I42" s="35">
        <v>168</v>
      </c>
      <c r="J42" s="35">
        <v>29</v>
      </c>
      <c r="K42" s="35">
        <v>32</v>
      </c>
      <c r="L42" s="35">
        <v>6</v>
      </c>
      <c r="M42" s="35">
        <v>7</v>
      </c>
      <c r="N42" s="35">
        <v>13</v>
      </c>
      <c r="O42" s="35">
        <v>16</v>
      </c>
      <c r="P42" s="35">
        <v>77</v>
      </c>
      <c r="Q42" s="35">
        <v>86</v>
      </c>
      <c r="R42" s="35">
        <v>3006</v>
      </c>
      <c r="S42" s="35">
        <v>3360</v>
      </c>
      <c r="T42" s="35">
        <v>29</v>
      </c>
      <c r="U42" s="35">
        <v>35</v>
      </c>
    </row>
    <row r="43" customHeight="1" spans="1:21">
      <c r="A43" s="15">
        <v>38</v>
      </c>
      <c r="B43" s="28">
        <v>712</v>
      </c>
      <c r="C43" s="28" t="s">
        <v>181</v>
      </c>
      <c r="D43" s="28" t="s">
        <v>147</v>
      </c>
      <c r="E43" s="28" t="s">
        <v>170</v>
      </c>
      <c r="F43" s="35">
        <v>5242</v>
      </c>
      <c r="G43" s="35">
        <v>5766</v>
      </c>
      <c r="H43" s="35">
        <v>216</v>
      </c>
      <c r="I43" s="35">
        <v>259</v>
      </c>
      <c r="J43" s="35">
        <v>40</v>
      </c>
      <c r="K43" s="35">
        <v>44</v>
      </c>
      <c r="L43" s="35">
        <v>10</v>
      </c>
      <c r="M43" s="35">
        <v>12</v>
      </c>
      <c r="N43" s="35">
        <v>23</v>
      </c>
      <c r="O43" s="35">
        <v>26</v>
      </c>
      <c r="P43" s="35">
        <v>131</v>
      </c>
      <c r="Q43" s="35">
        <v>145</v>
      </c>
      <c r="R43" s="35">
        <v>6606</v>
      </c>
      <c r="S43" s="35">
        <v>7560</v>
      </c>
      <c r="T43" s="35">
        <v>89</v>
      </c>
      <c r="U43" s="35">
        <v>107</v>
      </c>
    </row>
    <row r="44" customHeight="1" spans="1:21">
      <c r="A44" s="15">
        <v>39</v>
      </c>
      <c r="B44" s="28">
        <v>724</v>
      </c>
      <c r="C44" s="28" t="s">
        <v>182</v>
      </c>
      <c r="D44" s="28" t="s">
        <v>144</v>
      </c>
      <c r="E44" s="28" t="s">
        <v>170</v>
      </c>
      <c r="F44" s="35">
        <v>1412</v>
      </c>
      <c r="G44" s="35">
        <v>1644</v>
      </c>
      <c r="H44" s="35">
        <v>172</v>
      </c>
      <c r="I44" s="35">
        <v>206</v>
      </c>
      <c r="J44" s="35">
        <v>38</v>
      </c>
      <c r="K44" s="35">
        <v>42</v>
      </c>
      <c r="L44" s="35">
        <v>8</v>
      </c>
      <c r="M44" s="35">
        <v>10</v>
      </c>
      <c r="N44" s="35">
        <v>11</v>
      </c>
      <c r="O44" s="35">
        <v>13</v>
      </c>
      <c r="P44" s="35">
        <v>91</v>
      </c>
      <c r="Q44" s="35">
        <v>101</v>
      </c>
      <c r="R44" s="35">
        <v>3956</v>
      </c>
      <c r="S44" s="35">
        <v>4380</v>
      </c>
      <c r="T44" s="35">
        <v>58</v>
      </c>
      <c r="U44" s="35">
        <v>70</v>
      </c>
    </row>
    <row r="45" customHeight="1" spans="1:21">
      <c r="A45" s="15">
        <v>40</v>
      </c>
      <c r="B45" s="28">
        <v>737</v>
      </c>
      <c r="C45" s="28" t="s">
        <v>183</v>
      </c>
      <c r="D45" s="28" t="s">
        <v>137</v>
      </c>
      <c r="E45" s="28" t="s">
        <v>170</v>
      </c>
      <c r="F45" s="35">
        <v>1232</v>
      </c>
      <c r="G45" s="35">
        <v>1355</v>
      </c>
      <c r="H45" s="35">
        <v>289</v>
      </c>
      <c r="I45" s="35">
        <v>332</v>
      </c>
      <c r="J45" s="35">
        <v>29</v>
      </c>
      <c r="K45" s="35">
        <v>32</v>
      </c>
      <c r="L45" s="35">
        <v>6</v>
      </c>
      <c r="M45" s="35">
        <v>7</v>
      </c>
      <c r="N45" s="35">
        <v>10</v>
      </c>
      <c r="O45" s="35">
        <v>13</v>
      </c>
      <c r="P45" s="35">
        <v>68</v>
      </c>
      <c r="Q45" s="35">
        <v>76</v>
      </c>
      <c r="R45" s="35">
        <v>3006</v>
      </c>
      <c r="S45" s="35">
        <v>3360</v>
      </c>
      <c r="T45" s="35">
        <v>29</v>
      </c>
      <c r="U45" s="35">
        <v>35</v>
      </c>
    </row>
    <row r="46" customHeight="1" spans="1:21">
      <c r="A46" s="15">
        <v>41</v>
      </c>
      <c r="B46" s="28">
        <v>740</v>
      </c>
      <c r="C46" s="28" t="s">
        <v>184</v>
      </c>
      <c r="D46" s="28" t="s">
        <v>174</v>
      </c>
      <c r="E46" s="28" t="s">
        <v>170</v>
      </c>
      <c r="F46" s="35">
        <v>940</v>
      </c>
      <c r="G46" s="35">
        <v>1097</v>
      </c>
      <c r="H46" s="35">
        <v>79</v>
      </c>
      <c r="I46" s="35">
        <v>95</v>
      </c>
      <c r="J46" s="35">
        <v>15</v>
      </c>
      <c r="K46" s="35">
        <v>18</v>
      </c>
      <c r="L46" s="35">
        <v>3</v>
      </c>
      <c r="M46" s="35">
        <v>4</v>
      </c>
      <c r="N46" s="35">
        <v>9</v>
      </c>
      <c r="O46" s="35">
        <v>11</v>
      </c>
      <c r="P46" s="35">
        <v>59</v>
      </c>
      <c r="Q46" s="35">
        <v>65</v>
      </c>
      <c r="R46" s="35">
        <v>5506</v>
      </c>
      <c r="S46" s="35">
        <v>6240</v>
      </c>
      <c r="T46" s="35">
        <v>19</v>
      </c>
      <c r="U46" s="35">
        <v>23</v>
      </c>
    </row>
    <row r="47" customHeight="1" spans="1:21">
      <c r="A47" s="15">
        <v>42</v>
      </c>
      <c r="B47" s="28">
        <v>743</v>
      </c>
      <c r="C47" s="28" t="s">
        <v>185</v>
      </c>
      <c r="D47" s="28" t="s">
        <v>142</v>
      </c>
      <c r="E47" s="28" t="s">
        <v>170</v>
      </c>
      <c r="F47" s="35">
        <v>1024</v>
      </c>
      <c r="G47" s="35">
        <v>1126</v>
      </c>
      <c r="H47" s="35">
        <v>126</v>
      </c>
      <c r="I47" s="35">
        <v>151</v>
      </c>
      <c r="J47" s="35">
        <v>21</v>
      </c>
      <c r="K47" s="35">
        <v>25</v>
      </c>
      <c r="L47" s="35">
        <v>5</v>
      </c>
      <c r="M47" s="35">
        <v>6</v>
      </c>
      <c r="N47" s="35">
        <v>9</v>
      </c>
      <c r="O47" s="35">
        <v>14</v>
      </c>
      <c r="P47" s="35">
        <v>61</v>
      </c>
      <c r="Q47" s="35">
        <v>68</v>
      </c>
      <c r="R47" s="35">
        <v>1307</v>
      </c>
      <c r="S47" s="35">
        <v>1568</v>
      </c>
      <c r="T47" s="35">
        <v>24</v>
      </c>
      <c r="U47" s="35">
        <v>29</v>
      </c>
    </row>
    <row r="48" customHeight="1" spans="1:21">
      <c r="A48" s="15">
        <v>43</v>
      </c>
      <c r="B48" s="28">
        <v>733</v>
      </c>
      <c r="C48" s="28" t="s">
        <v>186</v>
      </c>
      <c r="D48" s="28" t="s">
        <v>174</v>
      </c>
      <c r="E48" s="28" t="s">
        <v>170</v>
      </c>
      <c r="F48" s="35">
        <v>697</v>
      </c>
      <c r="G48" s="35">
        <v>800</v>
      </c>
      <c r="H48" s="35">
        <v>79</v>
      </c>
      <c r="I48" s="35">
        <v>95</v>
      </c>
      <c r="J48" s="35">
        <v>15</v>
      </c>
      <c r="K48" s="35">
        <v>18</v>
      </c>
      <c r="L48" s="35">
        <v>3</v>
      </c>
      <c r="M48" s="35">
        <v>4</v>
      </c>
      <c r="N48" s="35">
        <v>7</v>
      </c>
      <c r="O48" s="35">
        <v>11</v>
      </c>
      <c r="P48" s="35">
        <v>54</v>
      </c>
      <c r="Q48" s="35">
        <v>60</v>
      </c>
      <c r="R48" s="35">
        <v>1806</v>
      </c>
      <c r="S48" s="35">
        <v>2167</v>
      </c>
      <c r="T48" s="35">
        <v>19</v>
      </c>
      <c r="U48" s="35">
        <v>23</v>
      </c>
    </row>
    <row r="49" customHeight="1" spans="1:21">
      <c r="A49" s="15">
        <v>44</v>
      </c>
      <c r="B49" s="28">
        <v>750</v>
      </c>
      <c r="C49" s="28" t="s">
        <v>187</v>
      </c>
      <c r="D49" s="28" t="s">
        <v>140</v>
      </c>
      <c r="E49" s="28" t="s">
        <v>170</v>
      </c>
      <c r="F49" s="35">
        <v>5807</v>
      </c>
      <c r="G49" s="35">
        <v>6400</v>
      </c>
      <c r="H49" s="35">
        <v>232</v>
      </c>
      <c r="I49" s="35">
        <v>278</v>
      </c>
      <c r="J49" s="35">
        <v>113</v>
      </c>
      <c r="K49" s="35">
        <v>124</v>
      </c>
      <c r="L49" s="35">
        <v>17</v>
      </c>
      <c r="M49" s="35">
        <v>20</v>
      </c>
      <c r="N49" s="35">
        <v>60</v>
      </c>
      <c r="O49" s="35">
        <v>63</v>
      </c>
      <c r="P49" s="35">
        <v>164</v>
      </c>
      <c r="Q49" s="35">
        <v>182</v>
      </c>
      <c r="R49" s="35">
        <v>5600</v>
      </c>
      <c r="S49" s="35">
        <v>6720</v>
      </c>
      <c r="T49" s="35">
        <v>326</v>
      </c>
      <c r="U49" s="35">
        <v>391</v>
      </c>
    </row>
    <row r="50" customHeight="1" spans="1:21">
      <c r="A50" s="15">
        <v>45</v>
      </c>
      <c r="B50" s="28">
        <v>753</v>
      </c>
      <c r="C50" s="28" t="s">
        <v>188</v>
      </c>
      <c r="D50" s="28" t="s">
        <v>174</v>
      </c>
      <c r="E50" s="28" t="s">
        <v>170</v>
      </c>
      <c r="F50" s="35">
        <v>697</v>
      </c>
      <c r="G50" s="35">
        <v>800</v>
      </c>
      <c r="H50" s="35">
        <v>79</v>
      </c>
      <c r="I50" s="35">
        <v>95</v>
      </c>
      <c r="J50" s="35">
        <v>15</v>
      </c>
      <c r="K50" s="35">
        <v>18</v>
      </c>
      <c r="L50" s="35">
        <v>3</v>
      </c>
      <c r="M50" s="35">
        <v>4</v>
      </c>
      <c r="N50" s="35">
        <v>7</v>
      </c>
      <c r="O50" s="35">
        <v>11</v>
      </c>
      <c r="P50" s="35">
        <v>54</v>
      </c>
      <c r="Q50" s="35">
        <v>60</v>
      </c>
      <c r="R50" s="35">
        <v>1307</v>
      </c>
      <c r="S50" s="35">
        <v>1568</v>
      </c>
      <c r="T50" s="35">
        <v>19</v>
      </c>
      <c r="U50" s="35">
        <v>23</v>
      </c>
    </row>
    <row r="51" customHeight="1" spans="1:21">
      <c r="A51" s="15">
        <v>46</v>
      </c>
      <c r="B51" s="28">
        <v>103639</v>
      </c>
      <c r="C51" s="28" t="s">
        <v>189</v>
      </c>
      <c r="D51" s="28" t="s">
        <v>142</v>
      </c>
      <c r="E51" s="28" t="s">
        <v>170</v>
      </c>
      <c r="F51" s="35">
        <v>1280</v>
      </c>
      <c r="G51" s="35">
        <v>1486</v>
      </c>
      <c r="H51" s="35">
        <v>86</v>
      </c>
      <c r="I51" s="35">
        <v>103</v>
      </c>
      <c r="J51" s="35">
        <v>21</v>
      </c>
      <c r="K51" s="35">
        <v>25</v>
      </c>
      <c r="L51" s="35">
        <v>5</v>
      </c>
      <c r="M51" s="35">
        <v>6</v>
      </c>
      <c r="N51" s="35">
        <v>15</v>
      </c>
      <c r="O51" s="35">
        <v>19</v>
      </c>
      <c r="P51" s="35">
        <v>61</v>
      </c>
      <c r="Q51" s="35">
        <v>68</v>
      </c>
      <c r="R51" s="35">
        <v>3006</v>
      </c>
      <c r="S51" s="35">
        <v>3360</v>
      </c>
      <c r="T51" s="35">
        <v>24</v>
      </c>
      <c r="U51" s="35">
        <v>29</v>
      </c>
    </row>
    <row r="52" customHeight="1" spans="1:21">
      <c r="A52" s="15">
        <v>47</v>
      </c>
      <c r="B52" s="28">
        <v>104430</v>
      </c>
      <c r="C52" s="28" t="s">
        <v>190</v>
      </c>
      <c r="D52" s="28" t="s">
        <v>135</v>
      </c>
      <c r="E52" s="28" t="s">
        <v>170</v>
      </c>
      <c r="F52" s="35">
        <v>420</v>
      </c>
      <c r="G52" s="35">
        <v>525</v>
      </c>
      <c r="H52" s="35">
        <v>60</v>
      </c>
      <c r="I52" s="35">
        <v>72</v>
      </c>
      <c r="J52" s="35">
        <v>15</v>
      </c>
      <c r="K52" s="35">
        <v>18</v>
      </c>
      <c r="L52" s="35">
        <v>2</v>
      </c>
      <c r="M52" s="35">
        <v>2</v>
      </c>
      <c r="N52" s="35">
        <v>5</v>
      </c>
      <c r="O52" s="35">
        <v>8</v>
      </c>
      <c r="P52" s="35">
        <v>39</v>
      </c>
      <c r="Q52" s="35">
        <v>43</v>
      </c>
      <c r="R52" s="35">
        <v>1006</v>
      </c>
      <c r="S52" s="35">
        <v>1207</v>
      </c>
      <c r="T52" s="35">
        <v>19</v>
      </c>
      <c r="U52" s="35">
        <v>23</v>
      </c>
    </row>
    <row r="53" customHeight="1" spans="1:21">
      <c r="A53" s="15">
        <v>48</v>
      </c>
      <c r="B53" s="28">
        <v>105396</v>
      </c>
      <c r="C53" s="40" t="s">
        <v>191</v>
      </c>
      <c r="D53" s="28" t="s">
        <v>135</v>
      </c>
      <c r="E53" s="28" t="s">
        <v>170</v>
      </c>
      <c r="F53" s="35">
        <v>420</v>
      </c>
      <c r="G53" s="35">
        <v>525</v>
      </c>
      <c r="H53" s="35">
        <v>79</v>
      </c>
      <c r="I53" s="35">
        <v>95</v>
      </c>
      <c r="J53" s="35">
        <v>19</v>
      </c>
      <c r="K53" s="35">
        <v>23</v>
      </c>
      <c r="L53" s="35">
        <v>2</v>
      </c>
      <c r="M53" s="35">
        <v>2</v>
      </c>
      <c r="N53" s="35">
        <v>5</v>
      </c>
      <c r="O53" s="35">
        <v>8</v>
      </c>
      <c r="P53" s="35">
        <v>39</v>
      </c>
      <c r="Q53" s="35">
        <v>43</v>
      </c>
      <c r="R53" s="35">
        <v>907</v>
      </c>
      <c r="S53" s="35">
        <v>1088</v>
      </c>
      <c r="T53" s="35">
        <v>19</v>
      </c>
      <c r="U53" s="35">
        <v>23</v>
      </c>
    </row>
    <row r="54" customHeight="1" spans="1:21">
      <c r="A54" s="15">
        <v>49</v>
      </c>
      <c r="B54" s="28">
        <v>105751</v>
      </c>
      <c r="C54" s="41" t="s">
        <v>192</v>
      </c>
      <c r="D54" s="28" t="s">
        <v>135</v>
      </c>
      <c r="E54" s="28" t="s">
        <v>170</v>
      </c>
      <c r="F54" s="37">
        <v>320</v>
      </c>
      <c r="G54" s="37">
        <v>384</v>
      </c>
      <c r="H54" s="35">
        <v>60</v>
      </c>
      <c r="I54" s="35">
        <v>72</v>
      </c>
      <c r="J54" s="35">
        <v>15</v>
      </c>
      <c r="K54" s="35">
        <v>18</v>
      </c>
      <c r="L54" s="35">
        <v>2</v>
      </c>
      <c r="M54" s="35">
        <v>2</v>
      </c>
      <c r="N54" s="35">
        <v>5</v>
      </c>
      <c r="O54" s="35">
        <v>8</v>
      </c>
      <c r="P54" s="35">
        <v>39</v>
      </c>
      <c r="Q54" s="35">
        <v>43</v>
      </c>
      <c r="R54" s="35">
        <v>907</v>
      </c>
      <c r="S54" s="35">
        <v>1088</v>
      </c>
      <c r="T54" s="35">
        <v>19</v>
      </c>
      <c r="U54" s="35">
        <v>23</v>
      </c>
    </row>
    <row r="55" customHeight="1" spans="1:21">
      <c r="A55" s="15">
        <v>50</v>
      </c>
      <c r="B55" s="28">
        <v>105910</v>
      </c>
      <c r="C55" s="41" t="s">
        <v>193</v>
      </c>
      <c r="D55" s="28" t="s">
        <v>135</v>
      </c>
      <c r="E55" s="28" t="s">
        <v>170</v>
      </c>
      <c r="F55" s="37">
        <v>320</v>
      </c>
      <c r="G55" s="37">
        <v>384</v>
      </c>
      <c r="H55" s="35">
        <v>60</v>
      </c>
      <c r="I55" s="35">
        <v>72</v>
      </c>
      <c r="J55" s="35">
        <v>6</v>
      </c>
      <c r="K55" s="35">
        <v>7</v>
      </c>
      <c r="L55" s="35">
        <v>2</v>
      </c>
      <c r="M55" s="35">
        <v>2</v>
      </c>
      <c r="N55" s="35">
        <v>5</v>
      </c>
      <c r="O55" s="35">
        <v>8</v>
      </c>
      <c r="P55" s="35">
        <v>39</v>
      </c>
      <c r="Q55" s="35">
        <v>43</v>
      </c>
      <c r="R55" s="35">
        <v>907</v>
      </c>
      <c r="S55" s="35">
        <v>1088</v>
      </c>
      <c r="T55" s="35">
        <v>19</v>
      </c>
      <c r="U55" s="35">
        <v>23</v>
      </c>
    </row>
    <row r="56" customHeight="1" spans="1:21">
      <c r="A56" s="15"/>
      <c r="B56" s="38">
        <v>106485</v>
      </c>
      <c r="C56" s="38" t="s">
        <v>194</v>
      </c>
      <c r="D56" s="28" t="s">
        <v>135</v>
      </c>
      <c r="E56" s="28" t="s">
        <v>170</v>
      </c>
      <c r="F56" s="37"/>
      <c r="G56" s="37"/>
      <c r="H56" s="35"/>
      <c r="I56" s="35"/>
      <c r="J56" s="35"/>
      <c r="K56" s="35"/>
      <c r="L56" s="35"/>
      <c r="M56" s="35"/>
      <c r="N56" s="35"/>
      <c r="O56" s="35"/>
      <c r="P56" s="35">
        <v>0</v>
      </c>
      <c r="Q56" s="35"/>
      <c r="R56" s="35"/>
      <c r="S56" s="35"/>
      <c r="T56" s="35"/>
      <c r="U56" s="35"/>
    </row>
    <row r="57" customHeight="1" spans="1:21">
      <c r="A57" s="15"/>
      <c r="B57" s="38">
        <v>106568</v>
      </c>
      <c r="C57" s="38" t="s">
        <v>195</v>
      </c>
      <c r="D57" s="28" t="s">
        <v>135</v>
      </c>
      <c r="E57" s="28" t="s">
        <v>170</v>
      </c>
      <c r="F57" s="37"/>
      <c r="G57" s="37"/>
      <c r="H57" s="35"/>
      <c r="I57" s="35"/>
      <c r="J57" s="35"/>
      <c r="K57" s="35"/>
      <c r="L57" s="35"/>
      <c r="M57" s="35"/>
      <c r="N57" s="35"/>
      <c r="O57" s="35"/>
      <c r="P57" s="35">
        <v>0</v>
      </c>
      <c r="Q57" s="35"/>
      <c r="R57" s="35"/>
      <c r="S57" s="35"/>
      <c r="T57" s="35"/>
      <c r="U57" s="35"/>
    </row>
    <row r="58" customHeight="1" spans="1:21">
      <c r="A58" s="15">
        <v>51</v>
      </c>
      <c r="B58" s="28">
        <v>308</v>
      </c>
      <c r="C58" s="28" t="s">
        <v>196</v>
      </c>
      <c r="D58" s="28" t="s">
        <v>144</v>
      </c>
      <c r="E58" s="28" t="s">
        <v>197</v>
      </c>
      <c r="F58" s="35">
        <v>1712</v>
      </c>
      <c r="G58" s="35">
        <v>2004</v>
      </c>
      <c r="H58" s="35">
        <v>161</v>
      </c>
      <c r="I58" s="35">
        <v>193</v>
      </c>
      <c r="J58" s="35">
        <v>31</v>
      </c>
      <c r="K58" s="35">
        <v>34</v>
      </c>
      <c r="L58" s="35">
        <v>8</v>
      </c>
      <c r="M58" s="35">
        <v>10</v>
      </c>
      <c r="N58" s="35">
        <v>24</v>
      </c>
      <c r="O58" s="35">
        <v>27</v>
      </c>
      <c r="P58" s="35">
        <v>85</v>
      </c>
      <c r="Q58" s="35">
        <v>94</v>
      </c>
      <c r="R58" s="35">
        <v>4156</v>
      </c>
      <c r="S58" s="35">
        <v>4620</v>
      </c>
      <c r="T58" s="35">
        <v>42</v>
      </c>
      <c r="U58" s="35">
        <v>50</v>
      </c>
    </row>
    <row r="59" customHeight="1" spans="1:21">
      <c r="A59" s="15">
        <v>52</v>
      </c>
      <c r="B59" s="28">
        <v>337</v>
      </c>
      <c r="C59" s="28" t="s">
        <v>198</v>
      </c>
      <c r="D59" s="28" t="s">
        <v>140</v>
      </c>
      <c r="E59" s="28" t="s">
        <v>197</v>
      </c>
      <c r="F59" s="35">
        <v>11900</v>
      </c>
      <c r="G59" s="35">
        <f>F59*1.15</f>
        <v>13685</v>
      </c>
      <c r="H59" s="35">
        <v>211</v>
      </c>
      <c r="I59" s="35">
        <v>253</v>
      </c>
      <c r="J59" s="35">
        <v>70</v>
      </c>
      <c r="K59" s="35">
        <v>77</v>
      </c>
      <c r="L59" s="35">
        <v>15</v>
      </c>
      <c r="M59" s="35">
        <v>18</v>
      </c>
      <c r="N59" s="35">
        <v>24</v>
      </c>
      <c r="O59" s="35">
        <v>27</v>
      </c>
      <c r="P59" s="35">
        <v>164</v>
      </c>
      <c r="Q59" s="35">
        <v>182</v>
      </c>
      <c r="R59" s="35">
        <v>14616</v>
      </c>
      <c r="S59" s="35">
        <v>15900</v>
      </c>
      <c r="T59" s="35">
        <v>64</v>
      </c>
      <c r="U59" s="35">
        <v>77</v>
      </c>
    </row>
    <row r="60" customHeight="1" spans="1:21">
      <c r="A60" s="15">
        <v>53</v>
      </c>
      <c r="B60" s="28">
        <v>349</v>
      </c>
      <c r="C60" s="28" t="s">
        <v>199</v>
      </c>
      <c r="D60" s="28" t="s">
        <v>144</v>
      </c>
      <c r="E60" s="28" t="s">
        <v>197</v>
      </c>
      <c r="F60" s="35">
        <v>1412</v>
      </c>
      <c r="G60" s="35">
        <v>1644</v>
      </c>
      <c r="H60" s="35">
        <v>167</v>
      </c>
      <c r="I60" s="35">
        <v>200</v>
      </c>
      <c r="J60" s="35">
        <v>39</v>
      </c>
      <c r="K60" s="35">
        <v>43</v>
      </c>
      <c r="L60" s="35">
        <v>8</v>
      </c>
      <c r="M60" s="35">
        <v>10</v>
      </c>
      <c r="N60" s="43">
        <v>20</v>
      </c>
      <c r="O60" s="43">
        <v>24</v>
      </c>
      <c r="P60" s="35">
        <v>91</v>
      </c>
      <c r="Q60" s="35">
        <v>101</v>
      </c>
      <c r="R60" s="35">
        <v>4506</v>
      </c>
      <c r="S60" s="35">
        <v>5040</v>
      </c>
      <c r="T60" s="35">
        <v>58</v>
      </c>
      <c r="U60" s="35">
        <v>70</v>
      </c>
    </row>
    <row r="61" customHeight="1" spans="1:21">
      <c r="A61" s="15">
        <v>54</v>
      </c>
      <c r="B61" s="28">
        <v>355</v>
      </c>
      <c r="C61" s="28" t="s">
        <v>200</v>
      </c>
      <c r="D61" s="28" t="s">
        <v>144</v>
      </c>
      <c r="E61" s="28" t="s">
        <v>197</v>
      </c>
      <c r="F61" s="35">
        <v>2097</v>
      </c>
      <c r="G61" s="35">
        <v>2307</v>
      </c>
      <c r="H61" s="35">
        <v>175</v>
      </c>
      <c r="I61" s="35">
        <v>210</v>
      </c>
      <c r="J61" s="35">
        <v>38</v>
      </c>
      <c r="K61" s="35">
        <v>42</v>
      </c>
      <c r="L61" s="35">
        <v>8</v>
      </c>
      <c r="M61" s="35">
        <v>10</v>
      </c>
      <c r="N61" s="35">
        <v>10</v>
      </c>
      <c r="O61" s="35">
        <v>13</v>
      </c>
      <c r="P61" s="35">
        <v>85</v>
      </c>
      <c r="Q61" s="35">
        <v>94</v>
      </c>
      <c r="R61" s="35">
        <v>4126</v>
      </c>
      <c r="S61" s="35">
        <v>4584</v>
      </c>
      <c r="T61" s="35">
        <v>42</v>
      </c>
      <c r="U61" s="35">
        <v>50</v>
      </c>
    </row>
    <row r="62" customHeight="1" spans="1:21">
      <c r="A62" s="15">
        <v>55</v>
      </c>
      <c r="B62" s="28">
        <v>373</v>
      </c>
      <c r="C62" s="28" t="s">
        <v>201</v>
      </c>
      <c r="D62" s="28" t="s">
        <v>144</v>
      </c>
      <c r="E62" s="28" t="s">
        <v>197</v>
      </c>
      <c r="F62" s="35">
        <v>1112</v>
      </c>
      <c r="G62" s="35">
        <v>1284</v>
      </c>
      <c r="H62" s="35">
        <v>169</v>
      </c>
      <c r="I62" s="35">
        <v>203</v>
      </c>
      <c r="J62" s="35">
        <v>31</v>
      </c>
      <c r="K62" s="35">
        <v>34</v>
      </c>
      <c r="L62" s="35">
        <v>8</v>
      </c>
      <c r="M62" s="35">
        <v>10</v>
      </c>
      <c r="N62" s="35">
        <v>15</v>
      </c>
      <c r="O62" s="35">
        <v>18</v>
      </c>
      <c r="P62" s="35">
        <v>91</v>
      </c>
      <c r="Q62" s="35">
        <v>101</v>
      </c>
      <c r="R62" s="35">
        <v>4206</v>
      </c>
      <c r="S62" s="35">
        <v>4680</v>
      </c>
      <c r="T62" s="35">
        <v>35</v>
      </c>
      <c r="U62" s="35">
        <v>42</v>
      </c>
    </row>
    <row r="63" customHeight="1" spans="1:21">
      <c r="A63" s="15">
        <v>56</v>
      </c>
      <c r="B63" s="28">
        <v>391</v>
      </c>
      <c r="C63" s="28" t="s">
        <v>202</v>
      </c>
      <c r="D63" s="28" t="s">
        <v>144</v>
      </c>
      <c r="E63" s="28" t="s">
        <v>197</v>
      </c>
      <c r="F63" s="35">
        <v>1012</v>
      </c>
      <c r="G63" s="35">
        <v>1164</v>
      </c>
      <c r="H63" s="35">
        <v>167</v>
      </c>
      <c r="I63" s="35">
        <v>200</v>
      </c>
      <c r="J63" s="35">
        <v>41</v>
      </c>
      <c r="K63" s="35">
        <v>45</v>
      </c>
      <c r="L63" s="35">
        <v>8</v>
      </c>
      <c r="M63" s="35">
        <v>10</v>
      </c>
      <c r="N63" s="35">
        <v>11</v>
      </c>
      <c r="O63" s="35">
        <v>13</v>
      </c>
      <c r="P63" s="35">
        <v>85</v>
      </c>
      <c r="Q63" s="35">
        <v>94</v>
      </c>
      <c r="R63" s="35">
        <v>4206</v>
      </c>
      <c r="S63" s="35">
        <v>4680</v>
      </c>
      <c r="T63" s="35">
        <v>58</v>
      </c>
      <c r="U63" s="35">
        <v>70</v>
      </c>
    </row>
    <row r="64" customHeight="1" spans="1:21">
      <c r="A64" s="15">
        <v>57</v>
      </c>
      <c r="B64" s="28">
        <v>517</v>
      </c>
      <c r="C64" s="28" t="s">
        <v>203</v>
      </c>
      <c r="D64" s="28" t="s">
        <v>140</v>
      </c>
      <c r="E64" s="28" t="s">
        <v>197</v>
      </c>
      <c r="F64" s="35">
        <v>1200</v>
      </c>
      <c r="G64" s="35">
        <v>1320</v>
      </c>
      <c r="H64" s="35">
        <v>139</v>
      </c>
      <c r="I64" s="35">
        <v>167</v>
      </c>
      <c r="J64" s="35">
        <v>60</v>
      </c>
      <c r="K64" s="35">
        <v>66</v>
      </c>
      <c r="L64" s="35">
        <v>12</v>
      </c>
      <c r="M64" s="35">
        <v>14</v>
      </c>
      <c r="N64" s="35">
        <v>23</v>
      </c>
      <c r="O64" s="35">
        <v>26</v>
      </c>
      <c r="P64" s="35">
        <v>88</v>
      </c>
      <c r="Q64" s="35">
        <v>98</v>
      </c>
      <c r="R64" s="35">
        <v>2856.5</v>
      </c>
      <c r="S64" s="35">
        <v>3428</v>
      </c>
      <c r="T64" s="35">
        <v>59</v>
      </c>
      <c r="U64" s="35">
        <v>71</v>
      </c>
    </row>
    <row r="65" customHeight="1" spans="1:21">
      <c r="A65" s="15">
        <v>58</v>
      </c>
      <c r="B65" s="28">
        <v>511</v>
      </c>
      <c r="C65" s="28" t="s">
        <v>204</v>
      </c>
      <c r="D65" s="28" t="s">
        <v>137</v>
      </c>
      <c r="E65" s="28" t="s">
        <v>197</v>
      </c>
      <c r="F65" s="35">
        <v>1120</v>
      </c>
      <c r="G65" s="35">
        <v>1232</v>
      </c>
      <c r="H65" s="35">
        <v>330</v>
      </c>
      <c r="I65" s="35">
        <v>363</v>
      </c>
      <c r="J65" s="35">
        <v>34</v>
      </c>
      <c r="K65" s="35">
        <v>37</v>
      </c>
      <c r="L65" s="35">
        <v>6</v>
      </c>
      <c r="M65" s="35">
        <v>7</v>
      </c>
      <c r="N65" s="35">
        <v>10</v>
      </c>
      <c r="O65" s="35">
        <v>13</v>
      </c>
      <c r="P65" s="35">
        <v>68</v>
      </c>
      <c r="Q65" s="35">
        <v>76</v>
      </c>
      <c r="R65" s="35">
        <v>3006</v>
      </c>
      <c r="S65" s="35">
        <v>3360</v>
      </c>
      <c r="T65" s="35">
        <v>29</v>
      </c>
      <c r="U65" s="35">
        <v>35</v>
      </c>
    </row>
    <row r="66" customHeight="1" spans="1:21">
      <c r="A66" s="15">
        <v>59</v>
      </c>
      <c r="B66" s="28">
        <v>515</v>
      </c>
      <c r="C66" s="28" t="s">
        <v>205</v>
      </c>
      <c r="D66" s="28" t="s">
        <v>144</v>
      </c>
      <c r="E66" s="28" t="s">
        <v>197</v>
      </c>
      <c r="F66" s="35">
        <v>1712</v>
      </c>
      <c r="G66" s="35">
        <v>2004</v>
      </c>
      <c r="H66" s="35">
        <v>132</v>
      </c>
      <c r="I66" s="35">
        <v>158</v>
      </c>
      <c r="J66" s="35">
        <v>38</v>
      </c>
      <c r="K66" s="35">
        <v>42</v>
      </c>
      <c r="L66" s="35">
        <v>8</v>
      </c>
      <c r="M66" s="35">
        <v>10</v>
      </c>
      <c r="N66" s="35">
        <v>19</v>
      </c>
      <c r="O66" s="35">
        <v>25</v>
      </c>
      <c r="P66" s="35">
        <v>91</v>
      </c>
      <c r="Q66" s="35">
        <v>101</v>
      </c>
      <c r="R66" s="35">
        <v>4206</v>
      </c>
      <c r="S66" s="35">
        <v>4680</v>
      </c>
      <c r="T66" s="35">
        <v>35</v>
      </c>
      <c r="U66" s="35">
        <v>42</v>
      </c>
    </row>
    <row r="67" customHeight="1" spans="1:21">
      <c r="A67" s="15">
        <v>60</v>
      </c>
      <c r="B67" s="28">
        <v>572</v>
      </c>
      <c r="C67" s="28" t="s">
        <v>206</v>
      </c>
      <c r="D67" s="28" t="s">
        <v>137</v>
      </c>
      <c r="E67" s="28" t="s">
        <v>197</v>
      </c>
      <c r="F67" s="35">
        <v>1749</v>
      </c>
      <c r="G67" s="35">
        <v>2049</v>
      </c>
      <c r="H67" s="35">
        <v>104</v>
      </c>
      <c r="I67" s="35">
        <v>125</v>
      </c>
      <c r="J67" s="35">
        <v>20</v>
      </c>
      <c r="K67" s="35">
        <v>24</v>
      </c>
      <c r="L67" s="35">
        <v>6</v>
      </c>
      <c r="M67" s="35">
        <v>7</v>
      </c>
      <c r="N67" s="35">
        <v>7</v>
      </c>
      <c r="O67" s="35">
        <v>11</v>
      </c>
      <c r="P67" s="35">
        <v>77</v>
      </c>
      <c r="Q67" s="35">
        <v>86</v>
      </c>
      <c r="R67" s="35">
        <v>3006</v>
      </c>
      <c r="S67" s="35">
        <v>3360</v>
      </c>
      <c r="T67" s="35">
        <v>29</v>
      </c>
      <c r="U67" s="35">
        <v>35</v>
      </c>
    </row>
    <row r="68" customHeight="1" spans="1:21">
      <c r="A68" s="15">
        <v>61</v>
      </c>
      <c r="B68" s="28">
        <v>578</v>
      </c>
      <c r="C68" s="28" t="s">
        <v>207</v>
      </c>
      <c r="D68" s="28" t="s">
        <v>144</v>
      </c>
      <c r="E68" s="28" t="s">
        <v>197</v>
      </c>
      <c r="F68" s="35">
        <v>850</v>
      </c>
      <c r="G68" s="35">
        <v>987</v>
      </c>
      <c r="H68" s="35">
        <v>192</v>
      </c>
      <c r="I68" s="35">
        <v>230</v>
      </c>
      <c r="J68" s="35">
        <v>38</v>
      </c>
      <c r="K68" s="35">
        <v>42</v>
      </c>
      <c r="L68" s="35">
        <v>8</v>
      </c>
      <c r="M68" s="35">
        <v>10</v>
      </c>
      <c r="N68" s="35">
        <v>15</v>
      </c>
      <c r="O68" s="35">
        <v>18</v>
      </c>
      <c r="P68" s="35">
        <v>91</v>
      </c>
      <c r="Q68" s="35">
        <v>101</v>
      </c>
      <c r="R68" s="35">
        <v>3956</v>
      </c>
      <c r="S68" s="35">
        <v>4380</v>
      </c>
      <c r="T68" s="35">
        <v>35</v>
      </c>
      <c r="U68" s="35">
        <v>42</v>
      </c>
    </row>
    <row r="69" customHeight="1" spans="1:21">
      <c r="A69" s="15">
        <v>62</v>
      </c>
      <c r="B69" s="28">
        <v>723</v>
      </c>
      <c r="C69" s="28" t="s">
        <v>208</v>
      </c>
      <c r="D69" s="28" t="s">
        <v>174</v>
      </c>
      <c r="E69" s="28" t="s">
        <v>197</v>
      </c>
      <c r="F69" s="35">
        <v>940</v>
      </c>
      <c r="G69" s="35">
        <v>1097</v>
      </c>
      <c r="H69" s="35">
        <v>79</v>
      </c>
      <c r="I69" s="35">
        <v>95</v>
      </c>
      <c r="J69" s="35">
        <v>15</v>
      </c>
      <c r="K69" s="35">
        <v>18</v>
      </c>
      <c r="L69" s="35">
        <v>3</v>
      </c>
      <c r="M69" s="35">
        <v>4</v>
      </c>
      <c r="N69" s="35">
        <v>5</v>
      </c>
      <c r="O69" s="35">
        <v>8</v>
      </c>
      <c r="P69" s="35">
        <v>54</v>
      </c>
      <c r="Q69" s="35">
        <v>60</v>
      </c>
      <c r="R69" s="35">
        <v>1044</v>
      </c>
      <c r="S69" s="35">
        <v>1253</v>
      </c>
      <c r="T69" s="35">
        <v>19</v>
      </c>
      <c r="U69" s="35">
        <v>23</v>
      </c>
    </row>
    <row r="70" customHeight="1" spans="1:21">
      <c r="A70" s="15">
        <v>63</v>
      </c>
      <c r="B70" s="28">
        <v>741</v>
      </c>
      <c r="C70" s="28" t="s">
        <v>209</v>
      </c>
      <c r="D70" s="28" t="s">
        <v>135</v>
      </c>
      <c r="E70" s="28" t="s">
        <v>138</v>
      </c>
      <c r="F70" s="35">
        <v>420</v>
      </c>
      <c r="G70" s="35">
        <v>525</v>
      </c>
      <c r="H70" s="35">
        <v>79</v>
      </c>
      <c r="I70" s="35">
        <v>95</v>
      </c>
      <c r="J70" s="35">
        <v>15</v>
      </c>
      <c r="K70" s="35">
        <v>18</v>
      </c>
      <c r="L70" s="35">
        <v>2</v>
      </c>
      <c r="M70" s="35">
        <v>2</v>
      </c>
      <c r="N70" s="35">
        <v>5</v>
      </c>
      <c r="O70" s="35">
        <v>8</v>
      </c>
      <c r="P70" s="35">
        <v>39</v>
      </c>
      <c r="Q70" s="35">
        <v>43</v>
      </c>
      <c r="R70" s="35">
        <v>1824</v>
      </c>
      <c r="S70" s="35">
        <v>2189</v>
      </c>
      <c r="T70" s="35">
        <v>19</v>
      </c>
      <c r="U70" s="35">
        <v>23</v>
      </c>
    </row>
    <row r="71" customHeight="1" spans="1:21">
      <c r="A71" s="15">
        <v>64</v>
      </c>
      <c r="B71" s="28">
        <v>742</v>
      </c>
      <c r="C71" s="28" t="s">
        <v>210</v>
      </c>
      <c r="D71" s="28" t="s">
        <v>144</v>
      </c>
      <c r="E71" s="28" t="s">
        <v>197</v>
      </c>
      <c r="F71" s="35">
        <v>850</v>
      </c>
      <c r="G71" s="35">
        <v>987</v>
      </c>
      <c r="H71" s="35">
        <v>109</v>
      </c>
      <c r="I71" s="35">
        <v>131</v>
      </c>
      <c r="J71" s="35">
        <v>38</v>
      </c>
      <c r="K71" s="35">
        <v>42</v>
      </c>
      <c r="L71" s="35">
        <v>8</v>
      </c>
      <c r="M71" s="35">
        <v>10</v>
      </c>
      <c r="N71" s="35">
        <v>9</v>
      </c>
      <c r="O71" s="35">
        <v>14</v>
      </c>
      <c r="P71" s="35">
        <v>85</v>
      </c>
      <c r="Q71" s="35">
        <v>94</v>
      </c>
      <c r="R71" s="35">
        <v>1365</v>
      </c>
      <c r="S71" s="35">
        <v>1638</v>
      </c>
      <c r="T71" s="35">
        <v>35</v>
      </c>
      <c r="U71" s="35">
        <v>42</v>
      </c>
    </row>
    <row r="72" customHeight="1" spans="1:21">
      <c r="A72" s="15">
        <v>65</v>
      </c>
      <c r="B72" s="28">
        <v>744</v>
      </c>
      <c r="C72" s="28" t="s">
        <v>211</v>
      </c>
      <c r="D72" s="28" t="s">
        <v>144</v>
      </c>
      <c r="E72" s="28" t="s">
        <v>197</v>
      </c>
      <c r="F72" s="35">
        <v>850</v>
      </c>
      <c r="G72" s="35">
        <v>987</v>
      </c>
      <c r="H72" s="35">
        <v>140</v>
      </c>
      <c r="I72" s="35">
        <v>168</v>
      </c>
      <c r="J72" s="35">
        <v>31</v>
      </c>
      <c r="K72" s="35">
        <v>34</v>
      </c>
      <c r="L72" s="35">
        <v>8</v>
      </c>
      <c r="M72" s="35">
        <v>10</v>
      </c>
      <c r="N72" s="35">
        <v>16</v>
      </c>
      <c r="O72" s="35">
        <v>20</v>
      </c>
      <c r="P72" s="35">
        <v>85</v>
      </c>
      <c r="Q72" s="35">
        <v>94</v>
      </c>
      <c r="R72" s="35">
        <v>4206</v>
      </c>
      <c r="S72" s="35">
        <v>4680</v>
      </c>
      <c r="T72" s="35">
        <v>35</v>
      </c>
      <c r="U72" s="35">
        <v>42</v>
      </c>
    </row>
    <row r="73" customHeight="1" spans="1:21">
      <c r="A73" s="15">
        <v>66</v>
      </c>
      <c r="B73" s="28">
        <v>718</v>
      </c>
      <c r="C73" s="28" t="s">
        <v>212</v>
      </c>
      <c r="D73" s="28" t="s">
        <v>135</v>
      </c>
      <c r="E73" s="28" t="s">
        <v>197</v>
      </c>
      <c r="F73" s="35">
        <v>420</v>
      </c>
      <c r="G73" s="35">
        <v>525</v>
      </c>
      <c r="H73" s="35">
        <v>79</v>
      </c>
      <c r="I73" s="35">
        <v>95</v>
      </c>
      <c r="J73" s="35">
        <v>6</v>
      </c>
      <c r="K73" s="35">
        <v>7</v>
      </c>
      <c r="L73" s="35">
        <v>2</v>
      </c>
      <c r="M73" s="35">
        <v>2</v>
      </c>
      <c r="N73" s="35">
        <v>5</v>
      </c>
      <c r="O73" s="35">
        <v>8</v>
      </c>
      <c r="P73" s="35">
        <v>39</v>
      </c>
      <c r="Q73" s="35">
        <v>43</v>
      </c>
      <c r="R73" s="35">
        <v>1625</v>
      </c>
      <c r="S73" s="35">
        <v>1942</v>
      </c>
      <c r="T73" s="35">
        <v>19</v>
      </c>
      <c r="U73" s="35">
        <v>23</v>
      </c>
    </row>
    <row r="74" customHeight="1" spans="1:21">
      <c r="A74" s="15">
        <v>67</v>
      </c>
      <c r="B74" s="28">
        <v>747</v>
      </c>
      <c r="C74" s="28" t="s">
        <v>213</v>
      </c>
      <c r="D74" s="28" t="s">
        <v>144</v>
      </c>
      <c r="E74" s="28" t="s">
        <v>197</v>
      </c>
      <c r="F74" s="35">
        <v>2900</v>
      </c>
      <c r="G74" s="35">
        <v>3190</v>
      </c>
      <c r="H74" s="35">
        <v>133</v>
      </c>
      <c r="I74" s="35">
        <v>160</v>
      </c>
      <c r="J74" s="35">
        <v>31</v>
      </c>
      <c r="K74" s="35">
        <v>34</v>
      </c>
      <c r="L74" s="35">
        <v>8</v>
      </c>
      <c r="M74" s="35">
        <v>10</v>
      </c>
      <c r="N74" s="35">
        <v>15</v>
      </c>
      <c r="O74" s="35">
        <v>19</v>
      </c>
      <c r="P74" s="35">
        <v>85</v>
      </c>
      <c r="Q74" s="35">
        <v>94</v>
      </c>
      <c r="R74" s="35">
        <v>2730</v>
      </c>
      <c r="S74" s="35">
        <v>3276</v>
      </c>
      <c r="T74" s="35">
        <v>35</v>
      </c>
      <c r="U74" s="35">
        <v>42</v>
      </c>
    </row>
    <row r="75" customHeight="1" spans="1:21">
      <c r="A75" s="15">
        <v>68</v>
      </c>
      <c r="B75" s="28">
        <v>102479</v>
      </c>
      <c r="C75" s="28" t="s">
        <v>214</v>
      </c>
      <c r="D75" s="28" t="s">
        <v>142</v>
      </c>
      <c r="E75" s="28" t="s">
        <v>197</v>
      </c>
      <c r="F75" s="35">
        <v>1280</v>
      </c>
      <c r="G75" s="35">
        <v>1486</v>
      </c>
      <c r="H75" s="35">
        <v>90</v>
      </c>
      <c r="I75" s="35">
        <v>108</v>
      </c>
      <c r="J75" s="35">
        <v>21</v>
      </c>
      <c r="K75" s="35">
        <v>25</v>
      </c>
      <c r="L75" s="35">
        <v>5</v>
      </c>
      <c r="M75" s="35">
        <v>6</v>
      </c>
      <c r="N75" s="35">
        <v>9</v>
      </c>
      <c r="O75" s="35">
        <v>14</v>
      </c>
      <c r="P75" s="35">
        <v>61</v>
      </c>
      <c r="Q75" s="35">
        <v>68</v>
      </c>
      <c r="R75" s="35">
        <v>1307</v>
      </c>
      <c r="S75" s="35">
        <v>1568</v>
      </c>
      <c r="T75" s="35">
        <v>24</v>
      </c>
      <c r="U75" s="35">
        <v>29</v>
      </c>
    </row>
    <row r="76" customHeight="1" spans="1:21">
      <c r="A76" s="15">
        <v>69</v>
      </c>
      <c r="B76" s="28">
        <v>102478</v>
      </c>
      <c r="C76" s="28" t="s">
        <v>215</v>
      </c>
      <c r="D76" s="28" t="s">
        <v>135</v>
      </c>
      <c r="E76" s="28" t="s">
        <v>197</v>
      </c>
      <c r="F76" s="35">
        <v>697</v>
      </c>
      <c r="G76" s="35">
        <v>800</v>
      </c>
      <c r="H76" s="35">
        <v>60</v>
      </c>
      <c r="I76" s="35">
        <v>72</v>
      </c>
      <c r="J76" s="35">
        <v>6</v>
      </c>
      <c r="K76" s="35">
        <v>7</v>
      </c>
      <c r="L76" s="35">
        <v>3</v>
      </c>
      <c r="M76" s="35">
        <v>4</v>
      </c>
      <c r="N76" s="35">
        <v>7</v>
      </c>
      <c r="O76" s="35">
        <v>11</v>
      </c>
      <c r="P76" s="35">
        <v>39</v>
      </c>
      <c r="Q76" s="35">
        <v>43</v>
      </c>
      <c r="R76" s="35">
        <v>1307</v>
      </c>
      <c r="S76" s="35">
        <v>1568</v>
      </c>
      <c r="T76" s="35">
        <v>19</v>
      </c>
      <c r="U76" s="35">
        <v>23</v>
      </c>
    </row>
    <row r="77" customHeight="1" spans="1:21">
      <c r="A77" s="15">
        <v>70</v>
      </c>
      <c r="B77" s="28">
        <v>102935</v>
      </c>
      <c r="C77" s="28" t="s">
        <v>216</v>
      </c>
      <c r="D77" s="28" t="s">
        <v>142</v>
      </c>
      <c r="E77" s="28" t="s">
        <v>197</v>
      </c>
      <c r="F77" s="35">
        <v>1280</v>
      </c>
      <c r="G77" s="35">
        <v>1486</v>
      </c>
      <c r="H77" s="35">
        <v>100</v>
      </c>
      <c r="I77" s="35">
        <v>120</v>
      </c>
      <c r="J77" s="35">
        <v>15</v>
      </c>
      <c r="K77" s="35">
        <v>18</v>
      </c>
      <c r="L77" s="35">
        <v>5</v>
      </c>
      <c r="M77" s="35">
        <v>6</v>
      </c>
      <c r="N77" s="35">
        <v>9</v>
      </c>
      <c r="O77" s="35">
        <v>14</v>
      </c>
      <c r="P77" s="35">
        <v>61</v>
      </c>
      <c r="Q77" s="35">
        <v>68</v>
      </c>
      <c r="R77" s="35">
        <v>3096</v>
      </c>
      <c r="S77" s="35">
        <v>3468</v>
      </c>
      <c r="T77" s="35">
        <v>24</v>
      </c>
      <c r="U77" s="35">
        <v>29</v>
      </c>
    </row>
    <row r="78" customHeight="1" spans="1:21">
      <c r="A78" s="15">
        <v>71</v>
      </c>
      <c r="B78" s="28">
        <v>341</v>
      </c>
      <c r="C78" s="28" t="s">
        <v>217</v>
      </c>
      <c r="D78" s="28" t="s">
        <v>140</v>
      </c>
      <c r="E78" s="28" t="s">
        <v>218</v>
      </c>
      <c r="F78" s="35">
        <v>2200</v>
      </c>
      <c r="G78" s="35">
        <v>2420</v>
      </c>
      <c r="H78" s="35">
        <v>202</v>
      </c>
      <c r="I78" s="35">
        <v>242</v>
      </c>
      <c r="J78" s="35">
        <v>50</v>
      </c>
      <c r="K78" s="35">
        <v>55</v>
      </c>
      <c r="L78" s="35">
        <v>12</v>
      </c>
      <c r="M78" s="35">
        <v>14</v>
      </c>
      <c r="N78" s="35">
        <v>23</v>
      </c>
      <c r="O78" s="35">
        <v>26</v>
      </c>
      <c r="P78" s="35">
        <v>164</v>
      </c>
      <c r="Q78" s="35">
        <v>182</v>
      </c>
      <c r="R78" s="35">
        <v>13306</v>
      </c>
      <c r="S78" s="35">
        <v>14300</v>
      </c>
      <c r="T78" s="35">
        <v>59</v>
      </c>
      <c r="U78" s="35">
        <v>71</v>
      </c>
    </row>
    <row r="79" customHeight="1" spans="1:21">
      <c r="A79" s="15">
        <v>72</v>
      </c>
      <c r="B79" s="28">
        <v>371</v>
      </c>
      <c r="C79" s="28" t="s">
        <v>219</v>
      </c>
      <c r="D79" s="28" t="s">
        <v>174</v>
      </c>
      <c r="E79" s="28" t="s">
        <v>218</v>
      </c>
      <c r="F79" s="35">
        <v>697</v>
      </c>
      <c r="G79" s="35">
        <v>800</v>
      </c>
      <c r="H79" s="35">
        <v>79</v>
      </c>
      <c r="I79" s="35">
        <v>95</v>
      </c>
      <c r="J79" s="35">
        <v>15</v>
      </c>
      <c r="K79" s="35">
        <v>18</v>
      </c>
      <c r="L79" s="35">
        <v>3</v>
      </c>
      <c r="M79" s="35">
        <v>4</v>
      </c>
      <c r="N79" s="35">
        <v>7</v>
      </c>
      <c r="O79" s="35">
        <v>11</v>
      </c>
      <c r="P79" s="35">
        <v>54</v>
      </c>
      <c r="Q79" s="35">
        <v>60</v>
      </c>
      <c r="R79" s="35">
        <v>2351</v>
      </c>
      <c r="S79" s="35">
        <v>2821</v>
      </c>
      <c r="T79" s="35">
        <v>19</v>
      </c>
      <c r="U79" s="35">
        <v>23</v>
      </c>
    </row>
    <row r="80" customHeight="1" spans="1:21">
      <c r="A80" s="15">
        <v>73</v>
      </c>
      <c r="B80" s="28">
        <v>385</v>
      </c>
      <c r="C80" s="28" t="s">
        <v>220</v>
      </c>
      <c r="D80" s="28" t="s">
        <v>147</v>
      </c>
      <c r="E80" s="28" t="s">
        <v>218</v>
      </c>
      <c r="F80" s="35">
        <v>1412</v>
      </c>
      <c r="G80" s="35">
        <v>1644</v>
      </c>
      <c r="H80" s="35">
        <v>365</v>
      </c>
      <c r="I80" s="35">
        <v>402</v>
      </c>
      <c r="J80" s="35">
        <v>38</v>
      </c>
      <c r="K80" s="35">
        <v>42</v>
      </c>
      <c r="L80" s="35">
        <v>10</v>
      </c>
      <c r="M80" s="35">
        <v>12</v>
      </c>
      <c r="N80" s="35">
        <v>11</v>
      </c>
      <c r="O80" s="35">
        <v>13</v>
      </c>
      <c r="P80" s="35">
        <v>119</v>
      </c>
      <c r="Q80" s="35">
        <v>132</v>
      </c>
      <c r="R80" s="35">
        <v>4006</v>
      </c>
      <c r="S80" s="35">
        <v>4440</v>
      </c>
      <c r="T80" s="35">
        <v>45</v>
      </c>
      <c r="U80" s="35">
        <v>54</v>
      </c>
    </row>
    <row r="81" customHeight="1" spans="1:21">
      <c r="A81" s="15">
        <v>74</v>
      </c>
      <c r="B81" s="28">
        <v>539</v>
      </c>
      <c r="C81" s="28" t="s">
        <v>221</v>
      </c>
      <c r="D81" s="28" t="s">
        <v>142</v>
      </c>
      <c r="E81" s="28" t="s">
        <v>218</v>
      </c>
      <c r="F81" s="35">
        <v>1054</v>
      </c>
      <c r="G81" s="35">
        <v>1159</v>
      </c>
      <c r="H81" s="35">
        <v>90</v>
      </c>
      <c r="I81" s="35">
        <v>108</v>
      </c>
      <c r="J81" s="35">
        <v>15</v>
      </c>
      <c r="K81" s="35">
        <v>18</v>
      </c>
      <c r="L81" s="35">
        <v>5</v>
      </c>
      <c r="M81" s="35">
        <v>6</v>
      </c>
      <c r="N81" s="35">
        <v>9</v>
      </c>
      <c r="O81" s="35">
        <v>14</v>
      </c>
      <c r="P81" s="35">
        <v>65</v>
      </c>
      <c r="Q81" s="35">
        <v>72</v>
      </c>
      <c r="R81" s="35">
        <v>1661</v>
      </c>
      <c r="S81" s="35">
        <v>1993</v>
      </c>
      <c r="T81" s="35">
        <v>24</v>
      </c>
      <c r="U81" s="35">
        <v>29</v>
      </c>
    </row>
    <row r="82" customHeight="1" spans="1:21">
      <c r="A82" s="15">
        <v>75</v>
      </c>
      <c r="B82" s="28">
        <v>514</v>
      </c>
      <c r="C82" s="28" t="s">
        <v>222</v>
      </c>
      <c r="D82" s="28" t="s">
        <v>144</v>
      </c>
      <c r="E82" s="28" t="s">
        <v>218</v>
      </c>
      <c r="F82" s="35">
        <v>3997</v>
      </c>
      <c r="G82" s="35">
        <v>4247</v>
      </c>
      <c r="H82" s="35">
        <v>196</v>
      </c>
      <c r="I82" s="35">
        <v>235</v>
      </c>
      <c r="J82" s="35">
        <v>38</v>
      </c>
      <c r="K82" s="35">
        <v>42</v>
      </c>
      <c r="L82" s="35">
        <v>8</v>
      </c>
      <c r="M82" s="35">
        <v>10</v>
      </c>
      <c r="N82" s="35">
        <v>8</v>
      </c>
      <c r="O82" s="35">
        <v>12</v>
      </c>
      <c r="P82" s="35">
        <v>91</v>
      </c>
      <c r="Q82" s="35">
        <v>101</v>
      </c>
      <c r="R82" s="35">
        <v>3406</v>
      </c>
      <c r="S82" s="35">
        <v>3720</v>
      </c>
      <c r="T82" s="35">
        <v>48</v>
      </c>
      <c r="U82" s="35">
        <v>58</v>
      </c>
    </row>
    <row r="83" customHeight="1" spans="1:21">
      <c r="A83" s="15">
        <v>76</v>
      </c>
      <c r="B83" s="28">
        <v>549</v>
      </c>
      <c r="C83" s="28" t="s">
        <v>223</v>
      </c>
      <c r="D83" s="28" t="s">
        <v>142</v>
      </c>
      <c r="E83" s="28" t="s">
        <v>218</v>
      </c>
      <c r="F83" s="35">
        <v>1172</v>
      </c>
      <c r="G83" s="35">
        <v>1356</v>
      </c>
      <c r="H83" s="35">
        <v>116</v>
      </c>
      <c r="I83" s="35">
        <v>139</v>
      </c>
      <c r="J83" s="35">
        <v>15</v>
      </c>
      <c r="K83" s="35">
        <v>18</v>
      </c>
      <c r="L83" s="35">
        <v>5</v>
      </c>
      <c r="M83" s="35">
        <v>6</v>
      </c>
      <c r="N83" s="35">
        <v>7</v>
      </c>
      <c r="O83" s="35">
        <v>11</v>
      </c>
      <c r="P83" s="35">
        <v>65</v>
      </c>
      <c r="Q83" s="35">
        <v>72</v>
      </c>
      <c r="R83" s="35">
        <v>2506</v>
      </c>
      <c r="S83" s="35">
        <v>3007</v>
      </c>
      <c r="T83" s="35">
        <v>24</v>
      </c>
      <c r="U83" s="35">
        <v>29</v>
      </c>
    </row>
    <row r="84" customHeight="1" spans="1:21">
      <c r="A84" s="15">
        <v>77</v>
      </c>
      <c r="B84" s="28">
        <v>594</v>
      </c>
      <c r="C84" s="28" t="s">
        <v>224</v>
      </c>
      <c r="D84" s="28" t="s">
        <v>174</v>
      </c>
      <c r="E84" s="28" t="s">
        <v>218</v>
      </c>
      <c r="F84" s="35">
        <v>1364</v>
      </c>
      <c r="G84" s="35">
        <v>1587</v>
      </c>
      <c r="H84" s="35">
        <v>79</v>
      </c>
      <c r="I84" s="35">
        <v>95</v>
      </c>
      <c r="J84" s="35">
        <v>15</v>
      </c>
      <c r="K84" s="35">
        <v>18</v>
      </c>
      <c r="L84" s="35">
        <v>3</v>
      </c>
      <c r="M84" s="35">
        <v>4</v>
      </c>
      <c r="N84" s="35">
        <v>7</v>
      </c>
      <c r="O84" s="35">
        <v>11</v>
      </c>
      <c r="P84" s="35">
        <v>59</v>
      </c>
      <c r="Q84" s="35">
        <v>65</v>
      </c>
      <c r="R84" s="35">
        <v>2506</v>
      </c>
      <c r="S84" s="35">
        <v>3007</v>
      </c>
      <c r="T84" s="35">
        <v>19</v>
      </c>
      <c r="U84" s="35">
        <v>23</v>
      </c>
    </row>
    <row r="85" customHeight="1" spans="1:21">
      <c r="A85" s="15">
        <v>78</v>
      </c>
      <c r="B85" s="28">
        <v>591</v>
      </c>
      <c r="C85" s="28" t="s">
        <v>225</v>
      </c>
      <c r="D85" s="28" t="s">
        <v>142</v>
      </c>
      <c r="E85" s="28" t="s">
        <v>218</v>
      </c>
      <c r="F85" s="35">
        <v>1080</v>
      </c>
      <c r="G85" s="35">
        <v>1246</v>
      </c>
      <c r="H85" s="35">
        <v>90</v>
      </c>
      <c r="I85" s="35">
        <v>108</v>
      </c>
      <c r="J85" s="35">
        <v>15</v>
      </c>
      <c r="K85" s="35">
        <v>18</v>
      </c>
      <c r="L85" s="35">
        <v>5</v>
      </c>
      <c r="M85" s="35">
        <v>6</v>
      </c>
      <c r="N85" s="35">
        <v>9</v>
      </c>
      <c r="O85" s="35">
        <v>14</v>
      </c>
      <c r="P85" s="35">
        <v>65</v>
      </c>
      <c r="Q85" s="35">
        <v>72</v>
      </c>
      <c r="R85" s="35">
        <v>4223</v>
      </c>
      <c r="S85" s="35">
        <v>4700</v>
      </c>
      <c r="T85" s="35">
        <v>24</v>
      </c>
      <c r="U85" s="35">
        <v>29</v>
      </c>
    </row>
    <row r="86" customHeight="1" spans="1:21">
      <c r="A86" s="15">
        <v>79</v>
      </c>
      <c r="B86" s="28">
        <v>716</v>
      </c>
      <c r="C86" s="28" t="s">
        <v>226</v>
      </c>
      <c r="D86" s="28" t="s">
        <v>142</v>
      </c>
      <c r="E86" s="28" t="s">
        <v>218</v>
      </c>
      <c r="F86" s="35">
        <v>1064</v>
      </c>
      <c r="G86" s="35">
        <v>1227</v>
      </c>
      <c r="H86" s="35">
        <v>126</v>
      </c>
      <c r="I86" s="35">
        <v>151</v>
      </c>
      <c r="J86" s="35">
        <v>28</v>
      </c>
      <c r="K86" s="35">
        <v>31</v>
      </c>
      <c r="L86" s="35">
        <v>5</v>
      </c>
      <c r="M86" s="35">
        <v>6</v>
      </c>
      <c r="N86" s="35">
        <v>7</v>
      </c>
      <c r="O86" s="35">
        <v>11</v>
      </c>
      <c r="P86" s="35">
        <v>61</v>
      </c>
      <c r="Q86" s="35">
        <v>68</v>
      </c>
      <c r="R86" s="35">
        <v>3170</v>
      </c>
      <c r="S86" s="35">
        <v>3557</v>
      </c>
      <c r="T86" s="35">
        <v>24</v>
      </c>
      <c r="U86" s="35">
        <v>29</v>
      </c>
    </row>
    <row r="87" customHeight="1" spans="1:21">
      <c r="A87" s="15">
        <v>80</v>
      </c>
      <c r="B87" s="28">
        <v>721</v>
      </c>
      <c r="C87" s="28" t="s">
        <v>227</v>
      </c>
      <c r="D87" s="28" t="s">
        <v>137</v>
      </c>
      <c r="E87" s="28" t="s">
        <v>218</v>
      </c>
      <c r="F87" s="35">
        <v>1532</v>
      </c>
      <c r="G87" s="35">
        <v>1788</v>
      </c>
      <c r="H87" s="35">
        <v>106</v>
      </c>
      <c r="I87" s="35">
        <v>127</v>
      </c>
      <c r="J87" s="35">
        <v>20</v>
      </c>
      <c r="K87" s="35">
        <v>24</v>
      </c>
      <c r="L87" s="35">
        <v>6</v>
      </c>
      <c r="M87" s="35">
        <v>7</v>
      </c>
      <c r="N87" s="35">
        <v>10</v>
      </c>
      <c r="O87" s="35">
        <v>13</v>
      </c>
      <c r="P87" s="35">
        <v>68</v>
      </c>
      <c r="Q87" s="35">
        <v>76</v>
      </c>
      <c r="R87" s="35">
        <v>3329</v>
      </c>
      <c r="S87" s="35">
        <v>3995</v>
      </c>
      <c r="T87" s="35">
        <v>29</v>
      </c>
      <c r="U87" s="35">
        <v>35</v>
      </c>
    </row>
    <row r="88" customHeight="1" spans="1:21">
      <c r="A88" s="15">
        <v>81</v>
      </c>
      <c r="B88" s="28">
        <v>717</v>
      </c>
      <c r="C88" s="28" t="s">
        <v>228</v>
      </c>
      <c r="D88" s="28" t="s">
        <v>142</v>
      </c>
      <c r="E88" s="28" t="s">
        <v>218</v>
      </c>
      <c r="F88" s="35">
        <v>1280</v>
      </c>
      <c r="G88" s="35">
        <v>1486</v>
      </c>
      <c r="H88" s="35">
        <v>86</v>
      </c>
      <c r="I88" s="35">
        <v>103</v>
      </c>
      <c r="J88" s="35">
        <v>21</v>
      </c>
      <c r="K88" s="35">
        <v>25</v>
      </c>
      <c r="L88" s="35">
        <v>5</v>
      </c>
      <c r="M88" s="35">
        <v>6</v>
      </c>
      <c r="N88" s="35">
        <v>8</v>
      </c>
      <c r="O88" s="35">
        <v>12</v>
      </c>
      <c r="P88" s="35">
        <v>61</v>
      </c>
      <c r="Q88" s="35">
        <v>68</v>
      </c>
      <c r="R88" s="35">
        <v>2406</v>
      </c>
      <c r="S88" s="35">
        <v>2887</v>
      </c>
      <c r="T88" s="35">
        <v>24</v>
      </c>
      <c r="U88" s="35">
        <v>29</v>
      </c>
    </row>
    <row r="89" customHeight="1" spans="1:21">
      <c r="A89" s="15">
        <v>82</v>
      </c>
      <c r="B89" s="28">
        <v>720</v>
      </c>
      <c r="C89" s="28" t="s">
        <v>229</v>
      </c>
      <c r="D89" s="28" t="s">
        <v>174</v>
      </c>
      <c r="E89" s="28" t="s">
        <v>218</v>
      </c>
      <c r="F89" s="35">
        <v>961</v>
      </c>
      <c r="G89" s="35">
        <v>1122</v>
      </c>
      <c r="H89" s="35">
        <v>79</v>
      </c>
      <c r="I89" s="35">
        <v>95</v>
      </c>
      <c r="J89" s="35">
        <v>19</v>
      </c>
      <c r="K89" s="35">
        <v>23</v>
      </c>
      <c r="L89" s="35">
        <v>6</v>
      </c>
      <c r="M89" s="35">
        <v>7</v>
      </c>
      <c r="N89" s="35">
        <v>5</v>
      </c>
      <c r="O89" s="35">
        <v>8</v>
      </c>
      <c r="P89" s="35">
        <v>54</v>
      </c>
      <c r="Q89" s="35">
        <v>60</v>
      </c>
      <c r="R89" s="35">
        <v>3488</v>
      </c>
      <c r="S89" s="35">
        <v>3818</v>
      </c>
      <c r="T89" s="35">
        <v>19</v>
      </c>
      <c r="U89" s="35">
        <v>23</v>
      </c>
    </row>
    <row r="90" customHeight="1" spans="1:21">
      <c r="A90" s="15">
        <v>83</v>
      </c>
      <c r="B90" s="28">
        <v>746</v>
      </c>
      <c r="C90" s="28" t="s">
        <v>230</v>
      </c>
      <c r="D90" s="28" t="s">
        <v>137</v>
      </c>
      <c r="E90" s="28" t="s">
        <v>218</v>
      </c>
      <c r="F90" s="35">
        <v>1600</v>
      </c>
      <c r="G90" s="35">
        <v>1760</v>
      </c>
      <c r="H90" s="35">
        <v>103</v>
      </c>
      <c r="I90" s="35">
        <v>124</v>
      </c>
      <c r="J90" s="35">
        <v>29</v>
      </c>
      <c r="K90" s="35">
        <v>32</v>
      </c>
      <c r="L90" s="35">
        <v>6</v>
      </c>
      <c r="M90" s="35">
        <v>7</v>
      </c>
      <c r="N90" s="35">
        <v>9</v>
      </c>
      <c r="O90" s="35">
        <v>12</v>
      </c>
      <c r="P90" s="35">
        <v>77</v>
      </c>
      <c r="Q90" s="35">
        <v>86</v>
      </c>
      <c r="R90" s="35">
        <v>1506</v>
      </c>
      <c r="S90" s="35">
        <v>1807</v>
      </c>
      <c r="T90" s="35">
        <v>29</v>
      </c>
      <c r="U90" s="35">
        <v>35</v>
      </c>
    </row>
    <row r="91" customHeight="1" spans="1:21">
      <c r="A91" s="15">
        <v>84</v>
      </c>
      <c r="B91" s="28">
        <v>732</v>
      </c>
      <c r="C91" s="28" t="s">
        <v>231</v>
      </c>
      <c r="D91" s="28" t="s">
        <v>174</v>
      </c>
      <c r="E91" s="28" t="s">
        <v>218</v>
      </c>
      <c r="F91" s="35">
        <v>1300</v>
      </c>
      <c r="G91" s="35">
        <v>1510</v>
      </c>
      <c r="H91" s="35">
        <v>79</v>
      </c>
      <c r="I91" s="35">
        <v>95</v>
      </c>
      <c r="J91" s="35">
        <v>15</v>
      </c>
      <c r="K91" s="35">
        <v>18</v>
      </c>
      <c r="L91" s="35">
        <v>3</v>
      </c>
      <c r="M91" s="35">
        <v>4</v>
      </c>
      <c r="N91" s="35">
        <v>5</v>
      </c>
      <c r="O91" s="35">
        <v>8</v>
      </c>
      <c r="P91" s="35">
        <v>54</v>
      </c>
      <c r="Q91" s="35">
        <v>60</v>
      </c>
      <c r="R91" s="35">
        <v>4906</v>
      </c>
      <c r="S91" s="35">
        <v>5520</v>
      </c>
      <c r="T91" s="35">
        <v>19</v>
      </c>
      <c r="U91" s="35">
        <v>23</v>
      </c>
    </row>
    <row r="92" customHeight="1" spans="1:21">
      <c r="A92" s="15">
        <v>85</v>
      </c>
      <c r="B92" s="28">
        <v>748</v>
      </c>
      <c r="C92" s="28" t="s">
        <v>232</v>
      </c>
      <c r="D92" s="28" t="s">
        <v>142</v>
      </c>
      <c r="E92" s="28" t="s">
        <v>218</v>
      </c>
      <c r="F92" s="35">
        <v>1280</v>
      </c>
      <c r="G92" s="35">
        <v>1486</v>
      </c>
      <c r="H92" s="35">
        <v>103</v>
      </c>
      <c r="I92" s="35">
        <v>124</v>
      </c>
      <c r="J92" s="35">
        <v>21</v>
      </c>
      <c r="K92" s="35">
        <v>25</v>
      </c>
      <c r="L92" s="35">
        <v>5</v>
      </c>
      <c r="M92" s="35">
        <v>6</v>
      </c>
      <c r="N92" s="35">
        <v>7</v>
      </c>
      <c r="O92" s="35">
        <v>11</v>
      </c>
      <c r="P92" s="35">
        <v>65</v>
      </c>
      <c r="Q92" s="35">
        <v>72</v>
      </c>
      <c r="R92" s="35">
        <v>3170</v>
      </c>
      <c r="S92" s="35">
        <v>3557</v>
      </c>
      <c r="T92" s="35">
        <v>24</v>
      </c>
      <c r="U92" s="35">
        <v>29</v>
      </c>
    </row>
    <row r="93" customHeight="1" spans="1:21">
      <c r="A93" s="15">
        <v>86</v>
      </c>
      <c r="B93" s="28">
        <v>102567</v>
      </c>
      <c r="C93" s="28" t="s">
        <v>233</v>
      </c>
      <c r="D93" s="28" t="s">
        <v>174</v>
      </c>
      <c r="E93" s="28" t="s">
        <v>218</v>
      </c>
      <c r="F93" s="35">
        <v>697</v>
      </c>
      <c r="G93" s="35">
        <v>800</v>
      </c>
      <c r="H93" s="35">
        <v>74</v>
      </c>
      <c r="I93" s="35">
        <v>89</v>
      </c>
      <c r="J93" s="35">
        <v>6</v>
      </c>
      <c r="K93" s="35">
        <v>7</v>
      </c>
      <c r="L93" s="35">
        <v>3</v>
      </c>
      <c r="M93" s="35">
        <v>4</v>
      </c>
      <c r="N93" s="35">
        <v>7</v>
      </c>
      <c r="O93" s="35">
        <v>11</v>
      </c>
      <c r="P93" s="35">
        <v>54</v>
      </c>
      <c r="Q93" s="35">
        <v>60</v>
      </c>
      <c r="R93" s="35">
        <v>1806</v>
      </c>
      <c r="S93" s="35">
        <v>2167</v>
      </c>
      <c r="T93" s="35">
        <v>19</v>
      </c>
      <c r="U93" s="35">
        <v>23</v>
      </c>
    </row>
    <row r="94" customHeight="1" spans="1:21">
      <c r="A94" s="15">
        <v>87</v>
      </c>
      <c r="B94" s="28">
        <v>102564</v>
      </c>
      <c r="C94" s="28" t="s">
        <v>234</v>
      </c>
      <c r="D94" s="28" t="s">
        <v>135</v>
      </c>
      <c r="E94" s="28" t="s">
        <v>218</v>
      </c>
      <c r="F94" s="35">
        <v>697</v>
      </c>
      <c r="G94" s="35">
        <v>800</v>
      </c>
      <c r="H94" s="35">
        <v>74</v>
      </c>
      <c r="I94" s="35">
        <v>89</v>
      </c>
      <c r="J94" s="35">
        <v>15</v>
      </c>
      <c r="K94" s="35">
        <v>18</v>
      </c>
      <c r="L94" s="35">
        <v>3</v>
      </c>
      <c r="M94" s="35">
        <v>4</v>
      </c>
      <c r="N94" s="35">
        <v>5</v>
      </c>
      <c r="O94" s="35">
        <v>8</v>
      </c>
      <c r="P94" s="35">
        <v>39</v>
      </c>
      <c r="Q94" s="35">
        <v>43</v>
      </c>
      <c r="R94" s="35">
        <v>1806</v>
      </c>
      <c r="S94" s="35">
        <v>2167</v>
      </c>
      <c r="T94" s="35">
        <v>19</v>
      </c>
      <c r="U94" s="35">
        <v>23</v>
      </c>
    </row>
    <row r="95" customHeight="1" spans="1:21">
      <c r="A95" s="15">
        <v>88</v>
      </c>
      <c r="B95" s="28">
        <v>52</v>
      </c>
      <c r="C95" s="28" t="s">
        <v>235</v>
      </c>
      <c r="D95" s="28" t="s">
        <v>137</v>
      </c>
      <c r="E95" s="28" t="s">
        <v>236</v>
      </c>
      <c r="F95" s="35">
        <v>1996</v>
      </c>
      <c r="G95" s="35">
        <v>2245</v>
      </c>
      <c r="H95" s="35">
        <v>108</v>
      </c>
      <c r="I95" s="35">
        <v>130</v>
      </c>
      <c r="J95" s="35">
        <v>29</v>
      </c>
      <c r="K95" s="35">
        <v>32</v>
      </c>
      <c r="L95" s="35">
        <v>6</v>
      </c>
      <c r="M95" s="35">
        <v>7</v>
      </c>
      <c r="N95" s="35">
        <v>8</v>
      </c>
      <c r="O95" s="35">
        <v>11</v>
      </c>
      <c r="P95" s="35">
        <v>68</v>
      </c>
      <c r="Q95" s="35">
        <v>76</v>
      </c>
      <c r="R95" s="35">
        <v>3033</v>
      </c>
      <c r="S95" s="35">
        <v>3392</v>
      </c>
      <c r="T95" s="35">
        <v>29</v>
      </c>
      <c r="U95" s="35">
        <v>35</v>
      </c>
    </row>
    <row r="96" customHeight="1" spans="1:21">
      <c r="A96" s="15">
        <v>89</v>
      </c>
      <c r="B96" s="28">
        <v>56</v>
      </c>
      <c r="C96" s="28" t="s">
        <v>237</v>
      </c>
      <c r="D96" s="28" t="s">
        <v>174</v>
      </c>
      <c r="E96" s="28" t="s">
        <v>236</v>
      </c>
      <c r="F96" s="35">
        <v>3070</v>
      </c>
      <c r="G96" s="35">
        <v>3327</v>
      </c>
      <c r="H96" s="35">
        <v>79</v>
      </c>
      <c r="I96" s="35">
        <v>95</v>
      </c>
      <c r="J96" s="35">
        <v>15</v>
      </c>
      <c r="K96" s="35">
        <v>18</v>
      </c>
      <c r="L96" s="35">
        <v>3</v>
      </c>
      <c r="M96" s="35">
        <v>4</v>
      </c>
      <c r="N96" s="35">
        <v>6</v>
      </c>
      <c r="O96" s="35">
        <v>9</v>
      </c>
      <c r="P96" s="35">
        <v>54</v>
      </c>
      <c r="Q96" s="35">
        <v>60</v>
      </c>
      <c r="R96" s="35">
        <v>4906</v>
      </c>
      <c r="S96" s="35">
        <v>5520</v>
      </c>
      <c r="T96" s="35">
        <v>19</v>
      </c>
      <c r="U96" s="35">
        <v>23</v>
      </c>
    </row>
    <row r="97" customHeight="1" spans="1:21">
      <c r="A97" s="15">
        <v>90</v>
      </c>
      <c r="B97" s="28">
        <v>54</v>
      </c>
      <c r="C97" s="28" t="s">
        <v>238</v>
      </c>
      <c r="D97" s="28" t="s">
        <v>144</v>
      </c>
      <c r="E97" s="28" t="s">
        <v>236</v>
      </c>
      <c r="F97" s="35">
        <v>1412</v>
      </c>
      <c r="G97" s="35">
        <v>1644</v>
      </c>
      <c r="H97" s="35">
        <v>149</v>
      </c>
      <c r="I97" s="35">
        <v>179</v>
      </c>
      <c r="J97" s="35">
        <v>41</v>
      </c>
      <c r="K97" s="35">
        <v>45</v>
      </c>
      <c r="L97" s="35">
        <v>8</v>
      </c>
      <c r="M97" s="35">
        <v>10</v>
      </c>
      <c r="N97" s="35">
        <v>8</v>
      </c>
      <c r="O97" s="35">
        <v>12</v>
      </c>
      <c r="P97" s="35">
        <v>91</v>
      </c>
      <c r="Q97" s="35">
        <v>101</v>
      </c>
      <c r="R97" s="35">
        <v>4506</v>
      </c>
      <c r="S97" s="35">
        <v>5040</v>
      </c>
      <c r="T97" s="35">
        <v>35</v>
      </c>
      <c r="U97" s="35">
        <v>42</v>
      </c>
    </row>
    <row r="98" customHeight="1" spans="1:21">
      <c r="A98" s="15">
        <v>91</v>
      </c>
      <c r="B98" s="28">
        <v>329</v>
      </c>
      <c r="C98" s="28" t="s">
        <v>239</v>
      </c>
      <c r="D98" s="28" t="s">
        <v>144</v>
      </c>
      <c r="E98" s="28" t="s">
        <v>236</v>
      </c>
      <c r="F98" s="35">
        <v>1412</v>
      </c>
      <c r="G98" s="35">
        <v>1553</v>
      </c>
      <c r="H98" s="35">
        <v>133</v>
      </c>
      <c r="I98" s="35">
        <v>160</v>
      </c>
      <c r="J98" s="35">
        <v>31</v>
      </c>
      <c r="K98" s="35">
        <v>34</v>
      </c>
      <c r="L98" s="35">
        <v>8</v>
      </c>
      <c r="M98" s="35">
        <v>10</v>
      </c>
      <c r="N98" s="35">
        <v>15</v>
      </c>
      <c r="O98" s="35">
        <v>18</v>
      </c>
      <c r="P98" s="35">
        <v>85</v>
      </c>
      <c r="Q98" s="35">
        <v>94</v>
      </c>
      <c r="R98" s="35">
        <v>4506</v>
      </c>
      <c r="S98" s="35">
        <v>5040</v>
      </c>
      <c r="T98" s="35">
        <v>35</v>
      </c>
      <c r="U98" s="35">
        <v>42</v>
      </c>
    </row>
    <row r="99" customHeight="1" spans="1:21">
      <c r="A99" s="15">
        <v>92</v>
      </c>
      <c r="B99" s="28">
        <v>351</v>
      </c>
      <c r="C99" s="28" t="s">
        <v>240</v>
      </c>
      <c r="D99" s="28" t="s">
        <v>137</v>
      </c>
      <c r="E99" s="28" t="s">
        <v>236</v>
      </c>
      <c r="F99" s="35">
        <v>1432</v>
      </c>
      <c r="G99" s="35">
        <v>1575</v>
      </c>
      <c r="H99" s="35">
        <v>76</v>
      </c>
      <c r="I99" s="35">
        <v>91</v>
      </c>
      <c r="J99" s="35">
        <v>29</v>
      </c>
      <c r="K99" s="35">
        <v>32</v>
      </c>
      <c r="L99" s="35">
        <v>6</v>
      </c>
      <c r="M99" s="35">
        <v>7</v>
      </c>
      <c r="N99" s="35">
        <v>9</v>
      </c>
      <c r="O99" s="35">
        <v>12</v>
      </c>
      <c r="P99" s="35">
        <v>62</v>
      </c>
      <c r="Q99" s="35">
        <v>69</v>
      </c>
      <c r="R99" s="35">
        <v>4906</v>
      </c>
      <c r="S99" s="35">
        <v>5520</v>
      </c>
      <c r="T99" s="35">
        <v>29</v>
      </c>
      <c r="U99" s="35">
        <v>35</v>
      </c>
    </row>
    <row r="100" customHeight="1" spans="1:21">
      <c r="A100" s="15">
        <v>93</v>
      </c>
      <c r="B100" s="28">
        <v>367</v>
      </c>
      <c r="C100" s="28" t="s">
        <v>241</v>
      </c>
      <c r="D100" s="28" t="s">
        <v>137</v>
      </c>
      <c r="E100" s="28" t="s">
        <v>236</v>
      </c>
      <c r="F100" s="35">
        <v>1532</v>
      </c>
      <c r="G100" s="35">
        <v>1788</v>
      </c>
      <c r="H100" s="35">
        <v>113</v>
      </c>
      <c r="I100" s="35">
        <v>136</v>
      </c>
      <c r="J100" s="35">
        <v>29</v>
      </c>
      <c r="K100" s="35">
        <v>32</v>
      </c>
      <c r="L100" s="35">
        <v>6</v>
      </c>
      <c r="M100" s="35">
        <v>7</v>
      </c>
      <c r="N100" s="35">
        <v>10</v>
      </c>
      <c r="O100" s="35">
        <v>13</v>
      </c>
      <c r="P100" s="35">
        <v>68</v>
      </c>
      <c r="Q100" s="35">
        <v>76</v>
      </c>
      <c r="R100" s="35">
        <v>2802</v>
      </c>
      <c r="S100" s="35">
        <v>3115</v>
      </c>
      <c r="T100" s="35">
        <v>29</v>
      </c>
      <c r="U100" s="35">
        <v>35</v>
      </c>
    </row>
    <row r="101" customHeight="1" spans="1:21">
      <c r="A101" s="15">
        <v>94</v>
      </c>
      <c r="B101" s="28">
        <v>587</v>
      </c>
      <c r="C101" s="28" t="s">
        <v>242</v>
      </c>
      <c r="D101" s="28" t="s">
        <v>137</v>
      </c>
      <c r="E101" s="28" t="s">
        <v>236</v>
      </c>
      <c r="F101" s="35">
        <v>1032</v>
      </c>
      <c r="G101" s="35">
        <v>1135</v>
      </c>
      <c r="H101" s="35">
        <v>103</v>
      </c>
      <c r="I101" s="35">
        <v>124</v>
      </c>
      <c r="J101" s="35">
        <v>29</v>
      </c>
      <c r="K101" s="35">
        <v>32</v>
      </c>
      <c r="L101" s="35">
        <v>6</v>
      </c>
      <c r="M101" s="35">
        <v>7</v>
      </c>
      <c r="N101" s="35">
        <v>10</v>
      </c>
      <c r="O101" s="35">
        <v>13</v>
      </c>
      <c r="P101" s="35">
        <v>68</v>
      </c>
      <c r="Q101" s="35">
        <v>76</v>
      </c>
      <c r="R101" s="35">
        <v>3506</v>
      </c>
      <c r="S101" s="35">
        <v>3840</v>
      </c>
      <c r="T101" s="35">
        <v>29</v>
      </c>
      <c r="U101" s="35">
        <v>35</v>
      </c>
    </row>
    <row r="102" customHeight="1" spans="1:21">
      <c r="A102" s="15">
        <v>95</v>
      </c>
      <c r="B102" s="28">
        <v>704</v>
      </c>
      <c r="C102" s="28" t="s">
        <v>243</v>
      </c>
      <c r="D102" s="28" t="s">
        <v>137</v>
      </c>
      <c r="E102" s="28" t="s">
        <v>236</v>
      </c>
      <c r="F102" s="35">
        <v>1532</v>
      </c>
      <c r="G102" s="35">
        <v>1788</v>
      </c>
      <c r="H102" s="35">
        <v>86</v>
      </c>
      <c r="I102" s="35">
        <v>103</v>
      </c>
      <c r="J102" s="35">
        <v>20</v>
      </c>
      <c r="K102" s="35">
        <v>24</v>
      </c>
      <c r="L102" s="35">
        <v>6</v>
      </c>
      <c r="M102" s="35">
        <v>7</v>
      </c>
      <c r="N102" s="35">
        <v>9</v>
      </c>
      <c r="O102" s="35">
        <v>12</v>
      </c>
      <c r="P102" s="35">
        <v>62</v>
      </c>
      <c r="Q102" s="35">
        <v>69</v>
      </c>
      <c r="R102" s="35">
        <v>2543</v>
      </c>
      <c r="S102" s="35">
        <v>3043</v>
      </c>
      <c r="T102" s="35">
        <v>29</v>
      </c>
      <c r="U102" s="35">
        <v>35</v>
      </c>
    </row>
    <row r="103" customHeight="1" spans="1:21">
      <c r="A103" s="15">
        <v>96</v>
      </c>
      <c r="B103" s="28">
        <v>706</v>
      </c>
      <c r="C103" s="28" t="s">
        <v>244</v>
      </c>
      <c r="D103" s="28" t="s">
        <v>174</v>
      </c>
      <c r="E103" s="28" t="s">
        <v>236</v>
      </c>
      <c r="F103" s="35">
        <v>697</v>
      </c>
      <c r="G103" s="35">
        <v>800</v>
      </c>
      <c r="H103" s="35">
        <v>79</v>
      </c>
      <c r="I103" s="35">
        <v>95</v>
      </c>
      <c r="J103" s="35">
        <v>6</v>
      </c>
      <c r="K103" s="35">
        <v>7</v>
      </c>
      <c r="L103" s="35">
        <v>3</v>
      </c>
      <c r="M103" s="35">
        <v>4</v>
      </c>
      <c r="N103" s="35">
        <v>7</v>
      </c>
      <c r="O103" s="35">
        <v>11</v>
      </c>
      <c r="P103" s="35">
        <v>54</v>
      </c>
      <c r="Q103" s="35">
        <v>60</v>
      </c>
      <c r="R103" s="35">
        <v>2351</v>
      </c>
      <c r="S103" s="35">
        <v>2821</v>
      </c>
      <c r="T103" s="35">
        <v>19</v>
      </c>
      <c r="U103" s="35">
        <v>23</v>
      </c>
    </row>
    <row r="104" customHeight="1" spans="1:21">
      <c r="A104" s="15">
        <v>97</v>
      </c>
      <c r="B104" s="28">
        <v>710</v>
      </c>
      <c r="C104" s="28" t="s">
        <v>245</v>
      </c>
      <c r="D104" s="28" t="s">
        <v>174</v>
      </c>
      <c r="E104" s="28" t="s">
        <v>236</v>
      </c>
      <c r="F104" s="35">
        <v>940</v>
      </c>
      <c r="G104" s="35">
        <v>1097</v>
      </c>
      <c r="H104" s="35">
        <v>71</v>
      </c>
      <c r="I104" s="35">
        <v>85</v>
      </c>
      <c r="J104" s="35">
        <v>15</v>
      </c>
      <c r="K104" s="35">
        <v>18</v>
      </c>
      <c r="L104" s="35">
        <v>3</v>
      </c>
      <c r="M104" s="35">
        <v>4</v>
      </c>
      <c r="N104" s="35">
        <v>5</v>
      </c>
      <c r="O104" s="35">
        <v>8</v>
      </c>
      <c r="P104" s="35">
        <v>54</v>
      </c>
      <c r="Q104" s="35">
        <v>60</v>
      </c>
      <c r="R104" s="35">
        <v>2351</v>
      </c>
      <c r="S104" s="35">
        <v>2821</v>
      </c>
      <c r="T104" s="35">
        <v>19</v>
      </c>
      <c r="U104" s="35">
        <v>23</v>
      </c>
    </row>
    <row r="105" customHeight="1" spans="1:21">
      <c r="A105" s="15">
        <v>98</v>
      </c>
      <c r="B105" s="28">
        <v>713</v>
      </c>
      <c r="C105" s="28" t="s">
        <v>246</v>
      </c>
      <c r="D105" s="28" t="s">
        <v>135</v>
      </c>
      <c r="E105" s="28" t="s">
        <v>236</v>
      </c>
      <c r="F105" s="35">
        <v>420</v>
      </c>
      <c r="G105" s="35">
        <v>525</v>
      </c>
      <c r="H105" s="35">
        <v>71</v>
      </c>
      <c r="I105" s="35">
        <v>85</v>
      </c>
      <c r="J105" s="35">
        <v>15</v>
      </c>
      <c r="K105" s="35">
        <v>18</v>
      </c>
      <c r="L105" s="35">
        <v>2</v>
      </c>
      <c r="M105" s="35">
        <v>2</v>
      </c>
      <c r="N105" s="35">
        <v>5</v>
      </c>
      <c r="O105" s="35">
        <v>8</v>
      </c>
      <c r="P105" s="35">
        <v>39</v>
      </c>
      <c r="Q105" s="35">
        <v>43</v>
      </c>
      <c r="R105" s="35">
        <v>1625.5</v>
      </c>
      <c r="S105" s="35">
        <v>1942</v>
      </c>
      <c r="T105" s="35">
        <v>19</v>
      </c>
      <c r="U105" s="35">
        <v>23</v>
      </c>
    </row>
    <row r="106" customHeight="1" spans="1:21">
      <c r="A106" s="15">
        <v>99</v>
      </c>
      <c r="B106" s="28">
        <v>738</v>
      </c>
      <c r="C106" s="28" t="s">
        <v>247</v>
      </c>
      <c r="D106" s="28" t="s">
        <v>174</v>
      </c>
      <c r="E106" s="28" t="s">
        <v>236</v>
      </c>
      <c r="F106" s="35">
        <v>697</v>
      </c>
      <c r="G106" s="35">
        <v>800</v>
      </c>
      <c r="H106" s="35">
        <v>74</v>
      </c>
      <c r="I106" s="35">
        <v>89</v>
      </c>
      <c r="J106" s="35">
        <v>15</v>
      </c>
      <c r="K106" s="35">
        <v>18</v>
      </c>
      <c r="L106" s="35">
        <v>3</v>
      </c>
      <c r="M106" s="35">
        <v>4</v>
      </c>
      <c r="N106" s="35">
        <v>5</v>
      </c>
      <c r="O106" s="35">
        <v>8</v>
      </c>
      <c r="P106" s="35">
        <v>54</v>
      </c>
      <c r="Q106" s="35">
        <v>60</v>
      </c>
      <c r="R106" s="35">
        <v>1307</v>
      </c>
      <c r="S106" s="35">
        <v>1568</v>
      </c>
      <c r="T106" s="35">
        <v>19</v>
      </c>
      <c r="U106" s="35">
        <v>23</v>
      </c>
    </row>
    <row r="107" customHeight="1" spans="1:21">
      <c r="A107" s="15">
        <v>100</v>
      </c>
      <c r="B107" s="28">
        <v>754</v>
      </c>
      <c r="C107" s="28" t="s">
        <v>248</v>
      </c>
      <c r="D107" s="28" t="s">
        <v>144</v>
      </c>
      <c r="E107" s="28" t="s">
        <v>236</v>
      </c>
      <c r="F107" s="35">
        <v>2222</v>
      </c>
      <c r="G107" s="35">
        <v>2394</v>
      </c>
      <c r="H107" s="35">
        <v>224</v>
      </c>
      <c r="I107" s="35">
        <v>269</v>
      </c>
      <c r="J107" s="35">
        <v>38</v>
      </c>
      <c r="K107" s="35">
        <v>42</v>
      </c>
      <c r="L107" s="35">
        <v>8</v>
      </c>
      <c r="M107" s="35">
        <v>10</v>
      </c>
      <c r="N107" s="35">
        <v>7</v>
      </c>
      <c r="O107" s="35">
        <v>11</v>
      </c>
      <c r="P107" s="35">
        <v>85</v>
      </c>
      <c r="Q107" s="35">
        <v>94</v>
      </c>
      <c r="R107" s="35">
        <v>1326</v>
      </c>
      <c r="S107" s="35">
        <v>1591</v>
      </c>
      <c r="T107" s="35">
        <v>35</v>
      </c>
      <c r="U107" s="35">
        <v>42</v>
      </c>
    </row>
    <row r="108" customHeight="1" spans="1:21">
      <c r="A108" s="15">
        <v>101</v>
      </c>
      <c r="B108" s="28">
        <v>101453</v>
      </c>
      <c r="C108" s="28" t="s">
        <v>249</v>
      </c>
      <c r="D108" s="28" t="s">
        <v>137</v>
      </c>
      <c r="E108" s="28" t="s">
        <v>236</v>
      </c>
      <c r="F108" s="35">
        <v>850</v>
      </c>
      <c r="G108" s="35">
        <v>987</v>
      </c>
      <c r="H108" s="35">
        <v>106</v>
      </c>
      <c r="I108" s="35">
        <v>127</v>
      </c>
      <c r="J108" s="35">
        <v>29</v>
      </c>
      <c r="K108" s="35">
        <v>32</v>
      </c>
      <c r="L108" s="35">
        <v>6</v>
      </c>
      <c r="M108" s="35">
        <v>7</v>
      </c>
      <c r="N108" s="35">
        <v>11</v>
      </c>
      <c r="O108" s="35">
        <v>14</v>
      </c>
      <c r="P108" s="35">
        <v>62</v>
      </c>
      <c r="Q108" s="35">
        <v>69</v>
      </c>
      <c r="R108" s="35">
        <v>1142</v>
      </c>
      <c r="S108" s="35">
        <v>1370</v>
      </c>
      <c r="T108" s="35">
        <v>29</v>
      </c>
      <c r="U108" s="35">
        <v>35</v>
      </c>
    </row>
    <row r="109" s="23" customFormat="1" customHeight="1" spans="1:21">
      <c r="A109" s="15">
        <v>102</v>
      </c>
      <c r="B109" s="28">
        <v>104838</v>
      </c>
      <c r="C109" s="28" t="s">
        <v>250</v>
      </c>
      <c r="D109" s="28" t="s">
        <v>135</v>
      </c>
      <c r="E109" s="28" t="s">
        <v>236</v>
      </c>
      <c r="F109" s="35">
        <v>697</v>
      </c>
      <c r="G109" s="35">
        <v>800</v>
      </c>
      <c r="H109" s="35">
        <v>60</v>
      </c>
      <c r="I109" s="35">
        <v>72</v>
      </c>
      <c r="J109" s="35">
        <v>15</v>
      </c>
      <c r="K109" s="35">
        <v>18</v>
      </c>
      <c r="L109" s="35">
        <v>3</v>
      </c>
      <c r="M109" s="35">
        <v>4</v>
      </c>
      <c r="N109" s="35">
        <v>5</v>
      </c>
      <c r="O109" s="35">
        <v>8</v>
      </c>
      <c r="P109" s="35">
        <v>39</v>
      </c>
      <c r="Q109" s="35">
        <v>43</v>
      </c>
      <c r="R109" s="35">
        <v>807</v>
      </c>
      <c r="S109" s="35">
        <v>968</v>
      </c>
      <c r="T109" s="35">
        <v>19</v>
      </c>
      <c r="U109" s="35">
        <v>23</v>
      </c>
    </row>
    <row r="110" s="23" customFormat="1" customHeight="1" spans="1:21">
      <c r="A110" s="15">
        <v>103</v>
      </c>
      <c r="B110" s="28">
        <v>104533</v>
      </c>
      <c r="C110" s="28" t="s">
        <v>251</v>
      </c>
      <c r="D110" s="28" t="s">
        <v>135</v>
      </c>
      <c r="E110" s="28" t="s">
        <v>236</v>
      </c>
      <c r="F110" s="35">
        <v>697</v>
      </c>
      <c r="G110" s="35">
        <v>800</v>
      </c>
      <c r="H110" s="35">
        <v>60</v>
      </c>
      <c r="I110" s="35">
        <v>72</v>
      </c>
      <c r="J110" s="35">
        <v>15</v>
      </c>
      <c r="K110" s="35">
        <v>18</v>
      </c>
      <c r="L110" s="35">
        <v>3</v>
      </c>
      <c r="M110" s="35">
        <v>4</v>
      </c>
      <c r="N110" s="35">
        <v>7</v>
      </c>
      <c r="O110" s="35">
        <v>11</v>
      </c>
      <c r="P110" s="35">
        <v>39</v>
      </c>
      <c r="Q110" s="35">
        <v>43</v>
      </c>
      <c r="R110" s="35">
        <v>3006</v>
      </c>
      <c r="S110" s="35">
        <v>3360</v>
      </c>
      <c r="T110" s="35">
        <v>19</v>
      </c>
      <c r="U110" s="35">
        <v>23</v>
      </c>
    </row>
    <row r="111" s="23" customFormat="1" customHeight="1" spans="1:21">
      <c r="A111" s="15">
        <v>104</v>
      </c>
      <c r="B111" s="28">
        <v>104428</v>
      </c>
      <c r="C111" s="28" t="s">
        <v>252</v>
      </c>
      <c r="D111" s="28" t="s">
        <v>135</v>
      </c>
      <c r="E111" s="28" t="s">
        <v>236</v>
      </c>
      <c r="F111" s="35">
        <f>1900</f>
        <v>1900</v>
      </c>
      <c r="G111" s="35">
        <v>2090</v>
      </c>
      <c r="H111" s="35">
        <v>74</v>
      </c>
      <c r="I111" s="35">
        <v>89</v>
      </c>
      <c r="J111" s="35">
        <v>15</v>
      </c>
      <c r="K111" s="35">
        <v>18</v>
      </c>
      <c r="L111" s="35">
        <v>3</v>
      </c>
      <c r="M111" s="35">
        <v>4</v>
      </c>
      <c r="N111" s="35">
        <v>7</v>
      </c>
      <c r="O111" s="35">
        <v>11</v>
      </c>
      <c r="P111" s="35">
        <v>39</v>
      </c>
      <c r="Q111" s="35">
        <v>43</v>
      </c>
      <c r="R111" s="35">
        <v>1806</v>
      </c>
      <c r="S111" s="35">
        <v>2167</v>
      </c>
      <c r="T111" s="35">
        <v>19</v>
      </c>
      <c r="U111" s="35">
        <v>23</v>
      </c>
    </row>
    <row r="112" s="2" customFormat="1" customHeight="1" spans="1:21">
      <c r="A112" s="27"/>
      <c r="B112" s="28"/>
      <c r="C112" s="28"/>
      <c r="D112" s="28">
        <v>0</v>
      </c>
      <c r="E112" s="28"/>
      <c r="F112" s="37">
        <f>SUM(F4:F111)</f>
        <v>179604</v>
      </c>
      <c r="G112" s="37">
        <f t="shared" ref="G112:U112" si="0">SUM(G4:G111)</f>
        <v>201812</v>
      </c>
      <c r="H112" s="37">
        <f t="shared" si="0"/>
        <v>13858</v>
      </c>
      <c r="I112" s="37">
        <f t="shared" si="0"/>
        <v>16441</v>
      </c>
      <c r="J112" s="37">
        <f t="shared" si="0"/>
        <v>2968</v>
      </c>
      <c r="K112" s="37">
        <f t="shared" si="0"/>
        <v>3347</v>
      </c>
      <c r="L112" s="37">
        <f t="shared" si="0"/>
        <v>660</v>
      </c>
      <c r="M112" s="37">
        <f t="shared" si="0"/>
        <v>804</v>
      </c>
      <c r="N112" s="37">
        <f t="shared" si="0"/>
        <v>1219</v>
      </c>
      <c r="O112" s="37">
        <f t="shared" si="0"/>
        <v>1586</v>
      </c>
      <c r="P112" s="37">
        <f t="shared" si="0"/>
        <v>8070</v>
      </c>
      <c r="Q112" s="37">
        <f t="shared" si="0"/>
        <v>8957</v>
      </c>
      <c r="R112" s="37">
        <f t="shared" si="0"/>
        <v>392106</v>
      </c>
      <c r="S112" s="37">
        <f t="shared" si="0"/>
        <v>441490</v>
      </c>
      <c r="T112" s="37">
        <f t="shared" si="0"/>
        <v>3852</v>
      </c>
      <c r="U112" s="37">
        <f t="shared" si="0"/>
        <v>4614</v>
      </c>
    </row>
    <row r="113" customHeight="1" spans="7:9">
      <c r="G113" s="44"/>
      <c r="H113" s="44"/>
      <c r="I113" s="44"/>
    </row>
  </sheetData>
  <mergeCells count="9">
    <mergeCell ref="A1:U1"/>
    <mergeCell ref="F2:G2"/>
    <mergeCell ref="H2:I2"/>
    <mergeCell ref="J2:K2"/>
    <mergeCell ref="L2:M2"/>
    <mergeCell ref="N2:O2"/>
    <mergeCell ref="P2:Q2"/>
    <mergeCell ref="R2:S2"/>
    <mergeCell ref="T2:U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253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254</v>
      </c>
      <c r="H2" s="11" t="s">
        <v>255</v>
      </c>
    </row>
    <row r="3" customHeight="1" spans="1:8">
      <c r="A3" s="12">
        <v>1</v>
      </c>
      <c r="B3" s="13" t="s">
        <v>16</v>
      </c>
      <c r="C3" s="14"/>
      <c r="D3" s="15" t="s">
        <v>17</v>
      </c>
      <c r="E3" s="14"/>
      <c r="F3" s="16" t="s">
        <v>18</v>
      </c>
      <c r="G3" s="9"/>
      <c r="H3" s="9"/>
    </row>
    <row r="4" customHeight="1" spans="1:8">
      <c r="A4" s="12"/>
      <c r="B4" s="17" t="s">
        <v>22</v>
      </c>
      <c r="C4" s="14">
        <v>1846</v>
      </c>
      <c r="D4" s="17" t="s">
        <v>24</v>
      </c>
      <c r="E4" s="17" t="s">
        <v>25</v>
      </c>
      <c r="F4" s="17" t="s">
        <v>26</v>
      </c>
      <c r="G4" s="9" t="s">
        <v>256</v>
      </c>
      <c r="H4" s="9"/>
    </row>
    <row r="5" customHeight="1" spans="1:8">
      <c r="A5" s="12">
        <v>2</v>
      </c>
      <c r="B5" s="17"/>
      <c r="C5" s="17">
        <v>47683</v>
      </c>
      <c r="D5" s="17" t="s">
        <v>24</v>
      </c>
      <c r="E5" s="17" t="s">
        <v>31</v>
      </c>
      <c r="F5" s="17" t="s">
        <v>26</v>
      </c>
      <c r="G5" s="9"/>
      <c r="H5" s="9" t="s">
        <v>257</v>
      </c>
    </row>
    <row r="6" customHeight="1" spans="1:8">
      <c r="A6" s="12">
        <v>3</v>
      </c>
      <c r="B6" s="17" t="s">
        <v>32</v>
      </c>
      <c r="C6" s="17">
        <v>118013</v>
      </c>
      <c r="D6" s="17" t="s">
        <v>33</v>
      </c>
      <c r="E6" s="17" t="s">
        <v>34</v>
      </c>
      <c r="F6" s="17" t="s">
        <v>35</v>
      </c>
      <c r="G6" s="9" t="s">
        <v>258</v>
      </c>
      <c r="H6" s="9"/>
    </row>
    <row r="7" customHeight="1" spans="1:8">
      <c r="A7" s="12"/>
      <c r="B7" s="17"/>
      <c r="C7" s="17">
        <v>171499</v>
      </c>
      <c r="D7" s="17" t="s">
        <v>39</v>
      </c>
      <c r="E7" s="17" t="s">
        <v>40</v>
      </c>
      <c r="F7" s="17" t="s">
        <v>41</v>
      </c>
      <c r="G7" s="9" t="s">
        <v>259</v>
      </c>
      <c r="H7" s="9"/>
    </row>
    <row r="8" customHeight="1" spans="1:8">
      <c r="A8" s="12"/>
      <c r="B8" s="17"/>
      <c r="C8" s="17">
        <v>134798</v>
      </c>
      <c r="D8" s="17" t="s">
        <v>42</v>
      </c>
      <c r="E8" s="17" t="s">
        <v>43</v>
      </c>
      <c r="F8" s="17" t="s">
        <v>44</v>
      </c>
      <c r="G8" s="9" t="s">
        <v>260</v>
      </c>
      <c r="H8" s="9"/>
    </row>
    <row r="9" customHeight="1" spans="1:8">
      <c r="A9" s="12"/>
      <c r="B9" s="17"/>
      <c r="C9" s="17">
        <v>175429</v>
      </c>
      <c r="D9" s="17" t="s">
        <v>46</v>
      </c>
      <c r="E9" s="17" t="s">
        <v>47</v>
      </c>
      <c r="F9" s="17" t="s">
        <v>48</v>
      </c>
      <c r="G9" s="9" t="s">
        <v>261</v>
      </c>
      <c r="H9" s="9"/>
    </row>
    <row r="10" s="2" customFormat="1" ht="30" customHeight="1" spans="1:16345">
      <c r="A10" s="12">
        <v>4</v>
      </c>
      <c r="B10" s="17" t="s">
        <v>49</v>
      </c>
      <c r="C10" s="17">
        <v>165176</v>
      </c>
      <c r="D10" s="17" t="s">
        <v>50</v>
      </c>
      <c r="E10" s="17" t="s">
        <v>51</v>
      </c>
      <c r="F10" s="17" t="s">
        <v>52</v>
      </c>
      <c r="G10" s="9" t="s">
        <v>262</v>
      </c>
      <c r="H10" s="9" t="s">
        <v>263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59</v>
      </c>
      <c r="C11" s="18">
        <v>148955</v>
      </c>
      <c r="D11" s="18" t="s">
        <v>60</v>
      </c>
      <c r="E11" s="18" t="s">
        <v>61</v>
      </c>
      <c r="F11" s="18" t="s">
        <v>62</v>
      </c>
      <c r="G11" s="9" t="s">
        <v>264</v>
      </c>
      <c r="H11" s="9" t="s">
        <v>265</v>
      </c>
    </row>
    <row r="12" customHeight="1" spans="1:8">
      <c r="A12" s="12"/>
      <c r="B12" s="18"/>
      <c r="C12" s="18">
        <v>1454</v>
      </c>
      <c r="D12" s="18" t="s">
        <v>67</v>
      </c>
      <c r="E12" s="18" t="s">
        <v>68</v>
      </c>
      <c r="F12" s="18" t="s">
        <v>62</v>
      </c>
      <c r="G12" s="9" t="s">
        <v>266</v>
      </c>
      <c r="H12" s="9"/>
    </row>
    <row r="13" customHeight="1" spans="1:8">
      <c r="A13" s="12"/>
      <c r="B13" s="18"/>
      <c r="C13" s="17">
        <v>63764</v>
      </c>
      <c r="D13" s="17" t="s">
        <v>70</v>
      </c>
      <c r="E13" s="17" t="s">
        <v>71</v>
      </c>
      <c r="F13" s="17" t="s">
        <v>72</v>
      </c>
      <c r="G13" s="9" t="s">
        <v>267</v>
      </c>
      <c r="H13" s="9"/>
    </row>
    <row r="14" s="3" customFormat="1" customHeight="1" spans="1:8">
      <c r="A14" s="12">
        <v>6</v>
      </c>
      <c r="B14" s="12" t="s">
        <v>73</v>
      </c>
      <c r="C14" s="19">
        <v>39103</v>
      </c>
      <c r="D14" s="19" t="s">
        <v>74</v>
      </c>
      <c r="E14" s="19" t="s">
        <v>75</v>
      </c>
      <c r="F14" s="12" t="s">
        <v>76</v>
      </c>
      <c r="G14" s="9" t="s">
        <v>268</v>
      </c>
      <c r="H14" s="9" t="s">
        <v>269</v>
      </c>
    </row>
    <row r="15" s="3" customFormat="1" customHeight="1" spans="1:8">
      <c r="A15" s="12"/>
      <c r="B15" s="12"/>
      <c r="C15" s="19">
        <v>174232</v>
      </c>
      <c r="D15" s="20" t="s">
        <v>74</v>
      </c>
      <c r="E15" s="19" t="s">
        <v>79</v>
      </c>
      <c r="F15" s="12" t="s">
        <v>76</v>
      </c>
      <c r="G15" s="9"/>
      <c r="H15" s="9" t="s">
        <v>270</v>
      </c>
    </row>
    <row r="16" customHeight="1" spans="1:8">
      <c r="A16" s="12">
        <v>7</v>
      </c>
      <c r="B16" s="18" t="s">
        <v>80</v>
      </c>
      <c r="C16" s="19">
        <v>164949</v>
      </c>
      <c r="D16" s="19" t="s">
        <v>81</v>
      </c>
      <c r="E16" s="20" t="s">
        <v>82</v>
      </c>
      <c r="F16" s="18" t="s">
        <v>83</v>
      </c>
      <c r="G16" s="9" t="s">
        <v>271</v>
      </c>
      <c r="H16" s="9" t="s">
        <v>272</v>
      </c>
    </row>
    <row r="17" customHeight="1" spans="1:8">
      <c r="A17" s="12"/>
      <c r="B17" s="18"/>
      <c r="C17" s="19">
        <v>75138</v>
      </c>
      <c r="D17" s="19" t="s">
        <v>81</v>
      </c>
      <c r="E17" s="19" t="s">
        <v>87</v>
      </c>
      <c r="F17" s="18" t="s">
        <v>83</v>
      </c>
      <c r="G17" s="9"/>
      <c r="H17" s="9" t="s">
        <v>273</v>
      </c>
    </row>
    <row r="18" customHeight="1" spans="1:8">
      <c r="A18" s="12"/>
      <c r="B18" s="18"/>
      <c r="C18" s="19">
        <v>84174</v>
      </c>
      <c r="D18" s="19" t="s">
        <v>88</v>
      </c>
      <c r="E18" s="19" t="s">
        <v>89</v>
      </c>
      <c r="F18" s="18" t="s">
        <v>90</v>
      </c>
      <c r="G18" s="9" t="s">
        <v>274</v>
      </c>
      <c r="H18" s="9" t="s">
        <v>275</v>
      </c>
    </row>
    <row r="19" customHeight="1" spans="1:8">
      <c r="A19" s="12"/>
      <c r="B19" s="18"/>
      <c r="C19" s="19">
        <v>166880</v>
      </c>
      <c r="D19" s="19" t="s">
        <v>91</v>
      </c>
      <c r="E19" s="19" t="s">
        <v>92</v>
      </c>
      <c r="F19" s="12" t="s">
        <v>93</v>
      </c>
      <c r="G19" s="9" t="s">
        <v>276</v>
      </c>
      <c r="H19" s="9"/>
    </row>
    <row r="20" customHeight="1" spans="1:8">
      <c r="A20" s="12"/>
      <c r="B20" s="18"/>
      <c r="C20" s="19">
        <v>21580</v>
      </c>
      <c r="D20" s="19" t="s">
        <v>94</v>
      </c>
      <c r="E20" s="19" t="s">
        <v>95</v>
      </c>
      <c r="F20" s="12" t="s">
        <v>96</v>
      </c>
      <c r="G20" s="9" t="s">
        <v>277</v>
      </c>
      <c r="H20" s="9" t="s">
        <v>278</v>
      </c>
    </row>
    <row r="21" s="4" customFormat="1" customHeight="1" spans="1:16345">
      <c r="A21" s="17">
        <v>8</v>
      </c>
      <c r="B21" s="17" t="s">
        <v>97</v>
      </c>
      <c r="C21" s="17">
        <v>171872</v>
      </c>
      <c r="D21" s="17" t="s">
        <v>98</v>
      </c>
      <c r="E21" s="17" t="s">
        <v>99</v>
      </c>
      <c r="F21" s="17" t="s">
        <v>100</v>
      </c>
      <c r="G21" s="9" t="s">
        <v>279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103</v>
      </c>
      <c r="E22" s="17" t="s">
        <v>104</v>
      </c>
      <c r="F22" s="17" t="s">
        <v>105</v>
      </c>
      <c r="G22" s="9" t="s">
        <v>280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本月任务品种（数据原表）</vt:lpstr>
      <vt:lpstr>6月任务品种</vt:lpstr>
      <vt:lpstr>门店任务明细 (原表)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2019-05-31T10:19:52Z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