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state="hidden" r:id="rId2"/>
    <sheet name="Sheet3" sheetId="3" r:id="rId3"/>
  </sheets>
  <definedNames>
    <definedName name="_xlnm._FilterDatabase" localSheetId="0" hidden="1">Sheet1!$A$4:$X$126</definedName>
    <definedName name="_xlnm._FilterDatabase" localSheetId="1" hidden="1">Sheet2!$A$1:$D$113</definedName>
  </definedNames>
  <calcPr calcId="144525" concurrentCalc="0"/>
</workbook>
</file>

<file path=xl/sharedStrings.xml><?xml version="1.0" encoding="utf-8"?>
<sst xmlns="http://schemas.openxmlformats.org/spreadsheetml/2006/main" count="724" uniqueCount="255">
  <si>
    <t>黄芪、西洋参破壁认购表</t>
  </si>
  <si>
    <t>说明：黄芪、西洋参破壁认购活动期间原有的销售提成取消。</t>
  </si>
  <si>
    <t>序号</t>
  </si>
  <si>
    <t>门店id</t>
  </si>
  <si>
    <t>片区</t>
  </si>
  <si>
    <t>门店名</t>
  </si>
  <si>
    <t>黄芪破壁饮片2g*20袋/罐</t>
  </si>
  <si>
    <t>西洋参破壁饮片1g*20袋/罐</t>
  </si>
  <si>
    <t>合计</t>
  </si>
  <si>
    <t>1档
（2元/罐）</t>
  </si>
  <si>
    <t>2档
（4元/罐）</t>
  </si>
  <si>
    <t>认购档次  
（门店填写）</t>
  </si>
  <si>
    <t>预发奖励</t>
  </si>
  <si>
    <t>实际销售</t>
  </si>
  <si>
    <t>完成情况</t>
  </si>
  <si>
    <t>完成档次</t>
  </si>
  <si>
    <t>实际应领奖励</t>
  </si>
  <si>
    <t>1档
（4元/罐）</t>
  </si>
  <si>
    <t>2档
（6元/罐）</t>
  </si>
  <si>
    <t>认购档次  （门店填写）</t>
  </si>
  <si>
    <t>应退回</t>
  </si>
  <si>
    <t>应补发</t>
  </si>
  <si>
    <t>城郊一片：邛崃</t>
  </si>
  <si>
    <t>四川太极邛崃市临邛镇翠荫街药店</t>
  </si>
  <si>
    <t>未完成</t>
  </si>
  <si>
    <t>四川太极邛崃中心药店</t>
  </si>
  <si>
    <t>2档</t>
  </si>
  <si>
    <t>1档</t>
  </si>
  <si>
    <t>四川太极邛崃市临邛镇长安大道药店</t>
  </si>
  <si>
    <t>四川太极邛崃市临邛镇洪川小区药店</t>
  </si>
  <si>
    <t>四川太极邛崃市羊安镇永康大道药店</t>
  </si>
  <si>
    <t>城郊一片：大邑</t>
  </si>
  <si>
    <t>四川太极大邑县晋原镇子龙路店</t>
  </si>
  <si>
    <t>四川太极大邑县晋源镇东壕沟段药店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</si>
  <si>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</si>
  <si>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</si>
  <si>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</si>
  <si>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</si>
  <si>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四川太极大邑县晋原镇内蒙古大道桃源药店</t>
  </si>
  <si>
    <t>四川太极大邑县晋原镇东街药店</t>
  </si>
  <si>
    <t>四川太极大邑县晋原镇潘家街药店</t>
  </si>
  <si>
    <t>大邑北街</t>
  </si>
  <si>
    <t>城郊一片：新津</t>
  </si>
  <si>
    <t>四川太极兴义镇万兴路药店</t>
  </si>
  <si>
    <t>四川太极五津西路药店</t>
  </si>
  <si>
    <t>四川太极五津西路二药店</t>
  </si>
  <si>
    <t>四川太极新津邓双镇岷江店</t>
  </si>
  <si>
    <t>四川太极新津县五津镇武阳西路药店</t>
  </si>
  <si>
    <t>城中片区</t>
  </si>
  <si>
    <t>四川太极红星店</t>
  </si>
  <si>
    <t>四川太极浆洗街药店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</si>
  <si>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</si>
  <si>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</si>
  <si>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</si>
  <si>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</si>
  <si>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</si>
  <si>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</si>
  <si>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</si>
  <si>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</si>
  <si>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</si>
  <si>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四川太极龙泉驿区龙泉街道驿生路药店</t>
  </si>
  <si>
    <t>四川太极锦江区柳翠路药店</t>
  </si>
  <si>
    <t>四川太极锦江区庆云南街药店</t>
  </si>
  <si>
    <t>四川太极武侯区科华街药店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</si>
  <si>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</si>
  <si>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</si>
  <si>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</si>
  <si>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</si>
  <si>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四川太极武侯区丝竹路药店</t>
  </si>
  <si>
    <t>四川太极金牛区解放路药店</t>
  </si>
  <si>
    <t>东南片区</t>
  </si>
  <si>
    <t>四川太极新园大道药店</t>
  </si>
  <si>
    <t>四川太极新乐中街药店</t>
  </si>
  <si>
    <t>四川太极高新天久北巷药店</t>
  </si>
  <si>
    <t>四川太极龙潭西路店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</si>
  <si>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</si>
  <si>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</si>
  <si>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</si>
  <si>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</si>
  <si>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</si>
  <si>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</si>
  <si>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</si>
  <si>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</si>
  <si>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</si>
  <si>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</si>
  <si>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</si>
  <si>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</si>
  <si>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</si>
  <si>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</si>
  <si>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</si>
  <si>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</si>
  <si>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</si>
  <si>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</si>
  <si>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成都高新区元华二巷药店</t>
  </si>
  <si>
    <t>四川太极高新区中和公济桥路药店</t>
  </si>
  <si>
    <t>城郊二片</t>
  </si>
  <si>
    <t>四川太极崇州中心店</t>
  </si>
  <si>
    <t>四川太极怀远店</t>
  </si>
  <si>
    <t>四川太极三江店</t>
  </si>
  <si>
    <t>四川太极温江店</t>
  </si>
  <si>
    <t>四川太极都江堰药店</t>
  </si>
  <si>
    <t>四川太极金带街药店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</si>
  <si>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</si>
  <si>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</si>
  <si>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</si>
  <si>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</si>
  <si>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</si>
  <si>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</si>
  <si>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</si>
  <si>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四川太极温江区公平街道江安路药店</t>
  </si>
  <si>
    <t xml:space="preserve">四川太极崇州市崇阳镇永康东路药店 </t>
  </si>
  <si>
    <t>四川太极崇州市崇阳镇蜀州中路药店</t>
  </si>
  <si>
    <t>旗舰片区</t>
  </si>
  <si>
    <t>四川太极旗舰店</t>
  </si>
  <si>
    <t>四川太极锦江区梨花街药店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</si>
  <si>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</si>
  <si>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</si>
  <si>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</si>
  <si>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</si>
  <si>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</si>
  <si>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</si>
  <si>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</si>
  <si>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</si>
  <si>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</si>
  <si>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</si>
  <si>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</si>
  <si>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</si>
  <si>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</si>
  <si>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</si>
  <si>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</si>
  <si>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</si>
  <si>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</si>
  <si>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</si>
  <si>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</si>
  <si>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</si>
  <si>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</si>
  <si>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</si>
  <si>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</si>
  <si>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</si>
  <si>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</si>
  <si>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</si>
  <si>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</si>
  <si>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</si>
  <si>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</si>
  <si>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</si>
  <si>
    <t>四川太极金牛区银沙路药店</t>
  </si>
  <si>
    <t>应退厂家：</t>
  </si>
  <si>
    <t>门店ID</t>
  </si>
  <si>
    <t>门店</t>
  </si>
  <si>
    <t>锦江区东大街药店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</si>
  <si>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</si>
  <si>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</si>
  <si>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</si>
  <si>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</si>
  <si>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</si>
  <si>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</si>
  <si>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</si>
  <si>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</si>
  <si>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邛崃市中心药店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</si>
  <si>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</si>
  <si>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</si>
  <si>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</si>
  <si>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</si>
  <si>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</si>
  <si>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</si>
  <si>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</si>
  <si>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</si>
  <si>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</si>
  <si>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</si>
  <si>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</si>
  <si>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</si>
  <si>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</si>
  <si>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</si>
  <si>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</si>
  <si>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</si>
  <si>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</si>
  <si>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</si>
  <si>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</si>
  <si>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</si>
  <si>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</si>
  <si>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</si>
  <si>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</si>
  <si>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</si>
  <si>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</si>
  <si>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</si>
  <si>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</si>
  <si>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</si>
  <si>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</si>
  <si>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</si>
  <si>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</si>
  <si>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</si>
  <si>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</si>
  <si>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</si>
  <si>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</si>
  <si>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</si>
  <si>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</si>
  <si>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</si>
  <si>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</si>
  <si>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</si>
  <si>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</si>
  <si>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</si>
  <si>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</si>
  <si>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</si>
  <si>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</si>
  <si>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</si>
  <si>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</si>
  <si>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</si>
  <si>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</si>
  <si>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</si>
  <si>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</si>
  <si>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</si>
  <si>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</si>
  <si>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</si>
  <si>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</si>
  <si>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</si>
  <si>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</si>
  <si>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</si>
  <si>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</si>
  <si>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</si>
  <si>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</si>
  <si>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</si>
  <si>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</si>
  <si>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</si>
  <si>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</si>
  <si>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</si>
  <si>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</si>
  <si>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</si>
  <si>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</si>
  <si>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</si>
  <si>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</si>
  <si>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</si>
  <si>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</si>
  <si>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</si>
  <si>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</si>
  <si>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</si>
  <si>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</si>
  <si>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</si>
  <si>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</si>
  <si>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</si>
  <si>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</si>
  <si>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</si>
  <si>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</si>
  <si>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</si>
  <si>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</si>
  <si>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</si>
  <si>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</si>
  <si>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</si>
  <si>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航中街</t>
  </si>
  <si>
    <t>高新区新下街药店</t>
  </si>
  <si>
    <t>梨花街店</t>
  </si>
  <si>
    <t>四川太极成都高新区元华二巷药店</t>
  </si>
  <si>
    <t>四川太极青羊区蜀辉路药店</t>
  </si>
  <si>
    <t>丝竹路</t>
  </si>
  <si>
    <t>万和路店</t>
  </si>
  <si>
    <t>解放路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</si>
</sst>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22"/>
      <name val="宋体"/>
      <charset val="134"/>
      <scheme val="minor"/>
    </font>
    <font>
      <sz val="22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7" fillId="24" borderId="6" applyNumberFormat="0" applyAlignment="0" applyProtection="0">
      <alignment vertical="center"/>
    </xf>
    <xf numFmtId="0" fontId="32" fillId="24" borderId="3" applyNumberFormat="0" applyAlignment="0" applyProtection="0">
      <alignment vertical="center"/>
    </xf>
    <xf numFmtId="0" fontId="41" fillId="30" borderId="10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8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N7" sqref="N7"/>
    </sheetView>
  </sheetViews>
  <sheetFormatPr defaultColWidth="8" defaultRowHeight="23" customHeight="1"/>
  <cols>
    <col min="1" max="2" width="8" style="23" customWidth="1"/>
    <col min="3" max="3" width="14.5" style="23" customWidth="1"/>
    <col min="4" max="4" width="19.875" style="24" customWidth="1"/>
    <col min="5" max="6" width="10.625" style="23" customWidth="1"/>
    <col min="7" max="7" width="13.125" style="23" customWidth="1"/>
    <col min="8" max="12" width="8" style="23" customWidth="1"/>
    <col min="13" max="13" width="12.5" style="23" customWidth="1"/>
    <col min="14" max="14" width="12.5" style="15" customWidth="1"/>
    <col min="15" max="15" width="8" style="23" customWidth="1"/>
    <col min="16" max="21" width="8" style="15" customWidth="1"/>
    <col min="22" max="22" width="8" style="23" customWidth="1"/>
    <col min="23" max="16382" width="8" style="15" customWidth="1"/>
    <col min="16383" max="16384" width="8" style="15"/>
  </cols>
  <sheetData>
    <row r="1" s="15" customFormat="1" customHeight="1" spans="1:2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="15" customFormat="1" customHeight="1" spans="1:24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="15" customFormat="1" customHeight="1" spans="1:24">
      <c r="A3" s="27" t="s">
        <v>2</v>
      </c>
      <c r="B3" s="27" t="s">
        <v>3</v>
      </c>
      <c r="C3" s="27" t="s">
        <v>4</v>
      </c>
      <c r="D3" s="27" t="s">
        <v>5</v>
      </c>
      <c r="E3" s="28" t="s">
        <v>6</v>
      </c>
      <c r="F3" s="28"/>
      <c r="G3" s="28"/>
      <c r="H3" s="28"/>
      <c r="I3" s="28"/>
      <c r="J3" s="28"/>
      <c r="K3" s="28"/>
      <c r="L3" s="28"/>
      <c r="M3" s="38" t="s">
        <v>7</v>
      </c>
      <c r="N3" s="38"/>
      <c r="O3" s="38"/>
      <c r="P3" s="38"/>
      <c r="Q3" s="38"/>
      <c r="R3" s="38"/>
      <c r="S3" s="38"/>
      <c r="T3" s="38"/>
      <c r="U3" s="40" t="s">
        <v>8</v>
      </c>
      <c r="V3" s="40"/>
      <c r="W3" s="40"/>
      <c r="X3" s="40"/>
    </row>
    <row r="4" s="16" customFormat="1" ht="34" customHeight="1" spans="1:24">
      <c r="A4" s="29"/>
      <c r="B4" s="29"/>
      <c r="C4" s="29"/>
      <c r="D4" s="29"/>
      <c r="E4" s="30" t="s">
        <v>9</v>
      </c>
      <c r="F4" s="30" t="s">
        <v>10</v>
      </c>
      <c r="G4" s="30" t="s">
        <v>11</v>
      </c>
      <c r="H4" s="31" t="s">
        <v>12</v>
      </c>
      <c r="I4" s="30" t="s">
        <v>13</v>
      </c>
      <c r="J4" s="30" t="s">
        <v>14</v>
      </c>
      <c r="K4" s="30" t="s">
        <v>15</v>
      </c>
      <c r="L4" s="31" t="s">
        <v>16</v>
      </c>
      <c r="M4" s="39" t="s">
        <v>17</v>
      </c>
      <c r="N4" s="39" t="s">
        <v>18</v>
      </c>
      <c r="O4" s="39" t="s">
        <v>19</v>
      </c>
      <c r="P4" s="31" t="s">
        <v>12</v>
      </c>
      <c r="Q4" s="29" t="s">
        <v>13</v>
      </c>
      <c r="R4" s="29" t="s">
        <v>14</v>
      </c>
      <c r="S4" s="29" t="s">
        <v>15</v>
      </c>
      <c r="T4" s="31" t="s">
        <v>16</v>
      </c>
      <c r="U4" s="41" t="s">
        <v>12</v>
      </c>
      <c r="V4" s="41" t="s">
        <v>16</v>
      </c>
      <c r="W4" s="41" t="s">
        <v>20</v>
      </c>
      <c r="X4" s="41" t="s">
        <v>21</v>
      </c>
    </row>
    <row r="5" s="17" customFormat="1" customHeight="1" spans="1:24">
      <c r="A5" s="32">
        <v>1</v>
      </c>
      <c r="B5" s="32">
        <v>102564</v>
      </c>
      <c r="C5" s="32" t="s">
        <v>22</v>
      </c>
      <c r="D5" s="32" t="s">
        <v>23</v>
      </c>
      <c r="E5" s="32">
        <v>15</v>
      </c>
      <c r="F5" s="32">
        <v>20</v>
      </c>
      <c r="G5" s="32">
        <v>1</v>
      </c>
      <c r="H5" s="32">
        <v>30</v>
      </c>
      <c r="I5" s="32">
        <v>3</v>
      </c>
      <c r="J5" s="32">
        <f>I5-E5</f>
        <v>-12</v>
      </c>
      <c r="K5" s="32" t="s">
        <v>24</v>
      </c>
      <c r="L5" s="32">
        <f>I5*2</f>
        <v>6</v>
      </c>
      <c r="M5" s="32">
        <v>6</v>
      </c>
      <c r="N5" s="40">
        <v>9</v>
      </c>
      <c r="O5" s="40">
        <v>1</v>
      </c>
      <c r="P5" s="40">
        <v>24</v>
      </c>
      <c r="Q5" s="40">
        <v>0</v>
      </c>
      <c r="R5" s="40">
        <f>Q5-M5</f>
        <v>-6</v>
      </c>
      <c r="S5" s="40" t="s">
        <v>24</v>
      </c>
      <c r="T5" s="40">
        <f>Q5*4</f>
        <v>0</v>
      </c>
      <c r="U5" s="40">
        <f>H5+P5</f>
        <v>54</v>
      </c>
      <c r="V5" s="40">
        <f>L5+T5</f>
        <v>6</v>
      </c>
      <c r="W5" s="40">
        <f>U5-V5</f>
        <v>48</v>
      </c>
      <c r="X5" s="40"/>
    </row>
    <row r="6" s="17" customFormat="1" customHeight="1" spans="1:24">
      <c r="A6" s="32">
        <v>2</v>
      </c>
      <c r="B6" s="32">
        <v>341</v>
      </c>
      <c r="C6" s="32" t="s">
        <v>22</v>
      </c>
      <c r="D6" s="32" t="s">
        <v>25</v>
      </c>
      <c r="E6" s="32">
        <v>60</v>
      </c>
      <c r="F6" s="32">
        <f>E6*1.3</f>
        <v>78</v>
      </c>
      <c r="G6" s="32">
        <v>2</v>
      </c>
      <c r="H6" s="32">
        <v>312</v>
      </c>
      <c r="I6" s="32">
        <v>100</v>
      </c>
      <c r="J6" s="32">
        <f t="shared" ref="J6:J37" si="0">I6-E6</f>
        <v>40</v>
      </c>
      <c r="K6" s="32" t="s">
        <v>26</v>
      </c>
      <c r="L6" s="32">
        <f>I6*4</f>
        <v>400</v>
      </c>
      <c r="M6" s="32">
        <v>20</v>
      </c>
      <c r="N6" s="40">
        <v>30</v>
      </c>
      <c r="O6" s="40">
        <v>1</v>
      </c>
      <c r="P6" s="40">
        <v>80</v>
      </c>
      <c r="Q6" s="40">
        <v>27</v>
      </c>
      <c r="R6" s="40">
        <f t="shared" ref="R6:R37" si="1">Q6-M6</f>
        <v>7</v>
      </c>
      <c r="S6" s="40" t="s">
        <v>27</v>
      </c>
      <c r="T6" s="40">
        <f>Q6*4</f>
        <v>108</v>
      </c>
      <c r="U6" s="40">
        <f>H6+P6</f>
        <v>392</v>
      </c>
      <c r="V6" s="40">
        <f t="shared" ref="V6:V37" si="2">L6+T6</f>
        <v>508</v>
      </c>
      <c r="W6" s="40"/>
      <c r="X6" s="40">
        <f>V6-U6</f>
        <v>116</v>
      </c>
    </row>
    <row r="7" s="17" customFormat="1" customHeight="1" spans="1:24">
      <c r="A7" s="32">
        <v>3</v>
      </c>
      <c r="B7" s="32">
        <v>591</v>
      </c>
      <c r="C7" s="32" t="s">
        <v>22</v>
      </c>
      <c r="D7" s="32" t="s">
        <v>28</v>
      </c>
      <c r="E7" s="32">
        <v>25</v>
      </c>
      <c r="F7" s="32">
        <v>33</v>
      </c>
      <c r="G7" s="32">
        <v>1</v>
      </c>
      <c r="H7" s="32">
        <v>50</v>
      </c>
      <c r="I7" s="32">
        <v>23</v>
      </c>
      <c r="J7" s="32">
        <f t="shared" si="0"/>
        <v>-2</v>
      </c>
      <c r="K7" s="32" t="s">
        <v>24</v>
      </c>
      <c r="L7" s="32">
        <f>I7*2</f>
        <v>46</v>
      </c>
      <c r="M7" s="32">
        <v>6</v>
      </c>
      <c r="N7" s="40">
        <v>9</v>
      </c>
      <c r="O7" s="40">
        <v>1</v>
      </c>
      <c r="P7" s="40">
        <v>24</v>
      </c>
      <c r="Q7" s="40">
        <v>2</v>
      </c>
      <c r="R7" s="40">
        <f t="shared" si="1"/>
        <v>-4</v>
      </c>
      <c r="S7" s="40" t="s">
        <v>24</v>
      </c>
      <c r="T7" s="40">
        <f>Q7*4</f>
        <v>8</v>
      </c>
      <c r="U7" s="40">
        <f>H7+P7</f>
        <v>74</v>
      </c>
      <c r="V7" s="40">
        <f t="shared" si="2"/>
        <v>54</v>
      </c>
      <c r="W7" s="40">
        <f t="shared" ref="W6:W37" si="3">U7-V7</f>
        <v>20</v>
      </c>
      <c r="X7" s="42"/>
    </row>
    <row r="8" s="17" customFormat="1" customHeight="1" spans="1:24">
      <c r="A8" s="32">
        <v>4</v>
      </c>
      <c r="B8" s="32">
        <v>721</v>
      </c>
      <c r="C8" s="32" t="s">
        <v>22</v>
      </c>
      <c r="D8" s="32" t="s">
        <v>29</v>
      </c>
      <c r="E8" s="32">
        <v>15</v>
      </c>
      <c r="F8" s="32">
        <v>20</v>
      </c>
      <c r="G8" s="32">
        <v>1</v>
      </c>
      <c r="H8" s="32">
        <v>30</v>
      </c>
      <c r="I8" s="32">
        <v>16</v>
      </c>
      <c r="J8" s="32">
        <f t="shared" si="0"/>
        <v>1</v>
      </c>
      <c r="K8" s="32" t="s">
        <v>27</v>
      </c>
      <c r="L8" s="32">
        <f>I8*2</f>
        <v>32</v>
      </c>
      <c r="M8" s="32">
        <v>6</v>
      </c>
      <c r="N8" s="40">
        <v>9</v>
      </c>
      <c r="O8" s="40">
        <v>1</v>
      </c>
      <c r="P8" s="40">
        <v>24</v>
      </c>
      <c r="Q8" s="40">
        <v>5</v>
      </c>
      <c r="R8" s="40">
        <f t="shared" si="1"/>
        <v>-1</v>
      </c>
      <c r="S8" s="40" t="s">
        <v>24</v>
      </c>
      <c r="T8" s="40">
        <f>Q8*4</f>
        <v>20</v>
      </c>
      <c r="U8" s="40">
        <f>H8+P8</f>
        <v>54</v>
      </c>
      <c r="V8" s="40">
        <f t="shared" si="2"/>
        <v>52</v>
      </c>
      <c r="W8" s="40"/>
      <c r="X8" s="40">
        <f>V8-U8</f>
        <v>-2</v>
      </c>
    </row>
    <row r="9" s="17" customFormat="1" customHeight="1" spans="1:24">
      <c r="A9" s="32">
        <v>5</v>
      </c>
      <c r="B9" s="32">
        <v>732</v>
      </c>
      <c r="C9" s="32" t="s">
        <v>22</v>
      </c>
      <c r="D9" s="32" t="s">
        <v>30</v>
      </c>
      <c r="E9" s="32">
        <v>15</v>
      </c>
      <c r="F9" s="32">
        <v>20</v>
      </c>
      <c r="G9" s="32">
        <v>1</v>
      </c>
      <c r="H9" s="32">
        <v>30</v>
      </c>
      <c r="I9" s="32">
        <v>3</v>
      </c>
      <c r="J9" s="32">
        <f t="shared" si="0"/>
        <v>-12</v>
      </c>
      <c r="K9" s="32" t="s">
        <v>24</v>
      </c>
      <c r="L9" s="32">
        <f>I9*2</f>
        <v>6</v>
      </c>
      <c r="M9" s="32">
        <v>6</v>
      </c>
      <c r="N9" s="40">
        <v>9</v>
      </c>
      <c r="O9" s="40">
        <v>1</v>
      </c>
      <c r="P9" s="40">
        <v>24</v>
      </c>
      <c r="Q9" s="40">
        <v>0</v>
      </c>
      <c r="R9" s="40">
        <f t="shared" si="1"/>
        <v>-6</v>
      </c>
      <c r="S9" s="40" t="s">
        <v>24</v>
      </c>
      <c r="T9" s="40">
        <f>Q9*4</f>
        <v>0</v>
      </c>
      <c r="U9" s="40">
        <f>H9+P9</f>
        <v>54</v>
      </c>
      <c r="V9" s="40">
        <f t="shared" si="2"/>
        <v>6</v>
      </c>
      <c r="W9" s="40">
        <f t="shared" si="3"/>
        <v>48</v>
      </c>
      <c r="X9" s="42"/>
    </row>
    <row r="10" s="18" customFormat="1" customHeight="1" spans="1:24">
      <c r="A10" s="33"/>
      <c r="B10" s="33"/>
      <c r="C10" s="33" t="s">
        <v>22</v>
      </c>
      <c r="D10" s="34"/>
      <c r="E10" s="33">
        <f>SUM(E5:E9)</f>
        <v>130</v>
      </c>
      <c r="F10" s="33">
        <f t="shared" ref="F10:X10" si="4">SUM(F5:F9)</f>
        <v>171</v>
      </c>
      <c r="G10" s="33">
        <f t="shared" si="4"/>
        <v>6</v>
      </c>
      <c r="H10" s="33">
        <f t="shared" si="4"/>
        <v>452</v>
      </c>
      <c r="I10" s="33">
        <f t="shared" si="4"/>
        <v>145</v>
      </c>
      <c r="J10" s="33">
        <f t="shared" si="4"/>
        <v>15</v>
      </c>
      <c r="K10" s="33">
        <f t="shared" si="4"/>
        <v>0</v>
      </c>
      <c r="L10" s="33">
        <f t="shared" si="4"/>
        <v>490</v>
      </c>
      <c r="M10" s="33">
        <f t="shared" si="4"/>
        <v>44</v>
      </c>
      <c r="N10" s="33">
        <f t="shared" si="4"/>
        <v>66</v>
      </c>
      <c r="O10" s="33">
        <f t="shared" si="4"/>
        <v>5</v>
      </c>
      <c r="P10" s="33">
        <f t="shared" si="4"/>
        <v>176</v>
      </c>
      <c r="Q10" s="33">
        <f t="shared" si="4"/>
        <v>34</v>
      </c>
      <c r="R10" s="33">
        <f t="shared" si="4"/>
        <v>-10</v>
      </c>
      <c r="S10" s="33">
        <f t="shared" si="4"/>
        <v>0</v>
      </c>
      <c r="T10" s="33">
        <f t="shared" si="4"/>
        <v>136</v>
      </c>
      <c r="U10" s="33">
        <f t="shared" si="4"/>
        <v>628</v>
      </c>
      <c r="V10" s="33">
        <f t="shared" si="4"/>
        <v>626</v>
      </c>
      <c r="W10" s="33">
        <f t="shared" si="4"/>
        <v>116</v>
      </c>
      <c r="X10" s="33">
        <f t="shared" si="4"/>
        <v>114</v>
      </c>
    </row>
    <row r="11" s="17" customFormat="1" customHeight="1" spans="1:24">
      <c r="A11" s="32">
        <v>6</v>
      </c>
      <c r="B11" s="32">
        <v>539</v>
      </c>
      <c r="C11" s="32" t="s">
        <v>31</v>
      </c>
      <c r="D11" s="32" t="s">
        <v>32</v>
      </c>
      <c r="E11" s="32">
        <v>15</v>
      </c>
      <c r="F11" s="32">
        <v>20</v>
      </c>
      <c r="G11" s="32">
        <v>2</v>
      </c>
      <c r="H11" s="32">
        <v>80</v>
      </c>
      <c r="I11" s="32">
        <v>8</v>
      </c>
      <c r="J11" s="32">
        <f t="shared" si="0"/>
        <v>-7</v>
      </c>
      <c r="K11" s="32" t="s">
        <v>24</v>
      </c>
      <c r="L11" s="32">
        <f>I11*2</f>
        <v>16</v>
      </c>
      <c r="M11" s="32">
        <v>6</v>
      </c>
      <c r="N11" s="40">
        <v>9</v>
      </c>
      <c r="O11" s="40">
        <v>2</v>
      </c>
      <c r="P11" s="40">
        <v>54</v>
      </c>
      <c r="Q11" s="40">
        <v>0</v>
      </c>
      <c r="R11" s="40">
        <f t="shared" si="1"/>
        <v>-6</v>
      </c>
      <c r="S11" s="40" t="s">
        <v>24</v>
      </c>
      <c r="T11" s="40">
        <f>Q11*4</f>
        <v>0</v>
      </c>
      <c r="U11" s="40">
        <f t="shared" ref="U11:U20" si="5">H11+P11</f>
        <v>134</v>
      </c>
      <c r="V11" s="40">
        <f t="shared" si="2"/>
        <v>16</v>
      </c>
      <c r="W11" s="40">
        <f t="shared" si="3"/>
        <v>118</v>
      </c>
      <c r="X11" s="42"/>
    </row>
    <row r="12" s="17" customFormat="1" customHeight="1" spans="1:24">
      <c r="A12" s="32">
        <v>7</v>
      </c>
      <c r="B12" s="32">
        <v>549</v>
      </c>
      <c r="C12" s="32" t="s">
        <v>31</v>
      </c>
      <c r="D12" s="32" t="s">
        <v>33</v>
      </c>
      <c r="E12" s="32">
        <v>15</v>
      </c>
      <c r="F12" s="32">
        <v>20</v>
      </c>
      <c r="G12" s="32">
        <v>2</v>
      </c>
      <c r="H12" s="32">
        <v>80</v>
      </c>
      <c r="I12" s="32">
        <v>49</v>
      </c>
      <c r="J12" s="32">
        <f t="shared" si="0"/>
        <v>34</v>
      </c>
      <c r="K12" s="32" t="s">
        <v>26</v>
      </c>
      <c r="L12" s="32">
        <f>I12*4</f>
        <v>196</v>
      </c>
      <c r="M12" s="32">
        <v>6</v>
      </c>
      <c r="N12" s="40">
        <v>9</v>
      </c>
      <c r="O12" s="40">
        <v>1</v>
      </c>
      <c r="P12" s="40">
        <v>24</v>
      </c>
      <c r="Q12" s="40">
        <v>10</v>
      </c>
      <c r="R12" s="40">
        <f t="shared" si="1"/>
        <v>4</v>
      </c>
      <c r="S12" s="40" t="s">
        <v>26</v>
      </c>
      <c r="T12" s="40">
        <f>Q12*6</f>
        <v>60</v>
      </c>
      <c r="U12" s="40">
        <f t="shared" si="5"/>
        <v>104</v>
      </c>
      <c r="V12" s="40">
        <f t="shared" si="2"/>
        <v>256</v>
      </c>
      <c r="W12" s="40"/>
      <c r="X12" s="40">
        <f>V12-U12</f>
        <v>152</v>
      </c>
    </row>
    <row r="13" s="17" customFormat="1" customHeight="1" spans="1:24">
      <c r="A13" s="32">
        <v>8</v>
      </c>
      <c r="B13" s="32">
        <v>594</v>
      </c>
      <c r="C13" s="32" t="s">
        <v>31</v>
      </c>
      <c r="D13" s="32" t="s">
        <v>34</v>
      </c>
      <c r="E13" s="32">
        <v>15</v>
      </c>
      <c r="F13" s="32">
        <v>20</v>
      </c>
      <c r="G13" s="32">
        <v>2</v>
      </c>
      <c r="H13" s="32">
        <v>80</v>
      </c>
      <c r="I13" s="32">
        <v>16</v>
      </c>
      <c r="J13" s="32">
        <f t="shared" si="0"/>
        <v>1</v>
      </c>
      <c r="K13" s="32" t="s">
        <v>27</v>
      </c>
      <c r="L13" s="32">
        <f>I13*2</f>
        <v>32</v>
      </c>
      <c r="M13" s="32">
        <v>6</v>
      </c>
      <c r="N13" s="40">
        <v>9</v>
      </c>
      <c r="O13" s="40">
        <v>2</v>
      </c>
      <c r="P13" s="40">
        <v>54</v>
      </c>
      <c r="Q13" s="40">
        <v>0</v>
      </c>
      <c r="R13" s="40">
        <f t="shared" si="1"/>
        <v>-6</v>
      </c>
      <c r="S13" s="40" t="s">
        <v>24</v>
      </c>
      <c r="T13" s="40">
        <f>Q13*4</f>
        <v>0</v>
      </c>
      <c r="U13" s="40">
        <f t="shared" si="5"/>
        <v>134</v>
      </c>
      <c r="V13" s="40">
        <f t="shared" si="2"/>
        <v>32</v>
      </c>
      <c r="W13" s="40">
        <f t="shared" si="3"/>
        <v>102</v>
      </c>
      <c r="X13" s="42"/>
    </row>
    <row r="14" s="17" customFormat="1" customHeight="1" spans="1:24">
      <c r="A14" s="32">
        <v>9</v>
      </c>
      <c r="B14" s="32">
        <v>716</v>
      </c>
      <c r="C14" s="32" t="s">
        <v>31</v>
      </c>
      <c r="D14" s="32" t="s">
        <v>35</v>
      </c>
      <c r="E14" s="32">
        <v>20</v>
      </c>
      <c r="F14" s="32">
        <f>E14*1.3</f>
        <v>26</v>
      </c>
      <c r="G14" s="32">
        <v>2</v>
      </c>
      <c r="H14" s="32">
        <v>104</v>
      </c>
      <c r="I14" s="32">
        <v>73</v>
      </c>
      <c r="J14" s="32">
        <f t="shared" si="0"/>
        <v>53</v>
      </c>
      <c r="K14" s="32" t="s">
        <v>26</v>
      </c>
      <c r="L14" s="32">
        <f>I14*4</f>
        <v>292</v>
      </c>
      <c r="M14" s="32">
        <v>6</v>
      </c>
      <c r="N14" s="40">
        <v>9</v>
      </c>
      <c r="O14" s="40">
        <v>2</v>
      </c>
      <c r="P14" s="40">
        <v>54</v>
      </c>
      <c r="Q14" s="40">
        <v>35</v>
      </c>
      <c r="R14" s="40">
        <f t="shared" si="1"/>
        <v>29</v>
      </c>
      <c r="S14" s="40" t="s">
        <v>26</v>
      </c>
      <c r="T14" s="40">
        <f>Q14*6</f>
        <v>210</v>
      </c>
      <c r="U14" s="40">
        <f t="shared" si="5"/>
        <v>158</v>
      </c>
      <c r="V14" s="40">
        <f t="shared" si="2"/>
        <v>502</v>
      </c>
      <c r="W14" s="40"/>
      <c r="X14" s="40">
        <f>V14-U14</f>
        <v>344</v>
      </c>
    </row>
    <row r="15" s="17" customFormat="1" customHeight="1" spans="1:24">
      <c r="A15" s="32">
        <v>10</v>
      </c>
      <c r="B15" s="32">
        <v>717</v>
      </c>
      <c r="C15" s="32" t="s">
        <v>31</v>
      </c>
      <c r="D15" s="32" t="s">
        <v>36</v>
      </c>
      <c r="E15" s="32">
        <v>20</v>
      </c>
      <c r="F15" s="32">
        <f>E15*1.3</f>
        <v>26</v>
      </c>
      <c r="G15" s="32">
        <v>2</v>
      </c>
      <c r="H15" s="32">
        <v>104</v>
      </c>
      <c r="I15" s="32">
        <v>19</v>
      </c>
      <c r="J15" s="32">
        <f t="shared" si="0"/>
        <v>-1</v>
      </c>
      <c r="K15" s="32" t="s">
        <v>24</v>
      </c>
      <c r="L15" s="32">
        <f>I15*2</f>
        <v>38</v>
      </c>
      <c r="M15" s="32">
        <v>6</v>
      </c>
      <c r="N15" s="40">
        <v>9</v>
      </c>
      <c r="O15" s="40">
        <v>2</v>
      </c>
      <c r="P15" s="40">
        <v>54</v>
      </c>
      <c r="Q15" s="40">
        <v>5</v>
      </c>
      <c r="R15" s="40">
        <f t="shared" si="1"/>
        <v>-1</v>
      </c>
      <c r="S15" s="40" t="s">
        <v>24</v>
      </c>
      <c r="T15" s="40">
        <f t="shared" ref="T15:T20" si="6">Q15*4</f>
        <v>20</v>
      </c>
      <c r="U15" s="40">
        <f t="shared" si="5"/>
        <v>158</v>
      </c>
      <c r="V15" s="40">
        <f t="shared" si="2"/>
        <v>58</v>
      </c>
      <c r="W15" s="40">
        <f t="shared" si="3"/>
        <v>100</v>
      </c>
      <c r="X15" s="42"/>
    </row>
    <row r="16" s="17" customFormat="1" customHeight="1" spans="1:24">
      <c r="A16" s="32">
        <v>11</v>
      </c>
      <c r="B16" s="32">
        <v>720</v>
      </c>
      <c r="C16" s="32" t="s">
        <v>31</v>
      </c>
      <c r="D16" s="32" t="s">
        <v>37</v>
      </c>
      <c r="E16" s="32">
        <v>20</v>
      </c>
      <c r="F16" s="32">
        <f>E16*1.3</f>
        <v>26</v>
      </c>
      <c r="G16" s="32">
        <v>2</v>
      </c>
      <c r="H16" s="32">
        <v>104</v>
      </c>
      <c r="I16" s="32">
        <v>23</v>
      </c>
      <c r="J16" s="32">
        <f t="shared" si="0"/>
        <v>3</v>
      </c>
      <c r="K16" s="32" t="s">
        <v>27</v>
      </c>
      <c r="L16" s="32">
        <f>I16*2</f>
        <v>46</v>
      </c>
      <c r="M16" s="32">
        <v>10</v>
      </c>
      <c r="N16" s="40">
        <v>15</v>
      </c>
      <c r="O16" s="40">
        <v>2</v>
      </c>
      <c r="P16" s="40">
        <v>90</v>
      </c>
      <c r="Q16" s="40">
        <v>0</v>
      </c>
      <c r="R16" s="40">
        <f t="shared" si="1"/>
        <v>-10</v>
      </c>
      <c r="S16" s="40" t="s">
        <v>24</v>
      </c>
      <c r="T16" s="40">
        <f t="shared" si="6"/>
        <v>0</v>
      </c>
      <c r="U16" s="40">
        <f t="shared" si="5"/>
        <v>194</v>
      </c>
      <c r="V16" s="40">
        <f t="shared" si="2"/>
        <v>46</v>
      </c>
      <c r="W16" s="40">
        <f t="shared" si="3"/>
        <v>148</v>
      </c>
      <c r="X16" s="42"/>
    </row>
    <row r="17" s="17" customFormat="1" customHeight="1" spans="1:24">
      <c r="A17" s="32">
        <v>12</v>
      </c>
      <c r="B17" s="32">
        <v>746</v>
      </c>
      <c r="C17" s="32" t="s">
        <v>31</v>
      </c>
      <c r="D17" s="32" t="s">
        <v>38</v>
      </c>
      <c r="E17" s="32">
        <v>20</v>
      </c>
      <c r="F17" s="32">
        <f>E17*1.3</f>
        <v>26</v>
      </c>
      <c r="G17" s="32">
        <v>2</v>
      </c>
      <c r="H17" s="32">
        <v>104</v>
      </c>
      <c r="I17" s="32">
        <v>46</v>
      </c>
      <c r="J17" s="32">
        <f t="shared" si="0"/>
        <v>26</v>
      </c>
      <c r="K17" s="32" t="s">
        <v>26</v>
      </c>
      <c r="L17" s="32">
        <f>I17*4</f>
        <v>184</v>
      </c>
      <c r="M17" s="32">
        <v>10</v>
      </c>
      <c r="N17" s="40">
        <v>15</v>
      </c>
      <c r="O17" s="40">
        <v>1</v>
      </c>
      <c r="P17" s="40">
        <v>40</v>
      </c>
      <c r="Q17" s="40">
        <v>8</v>
      </c>
      <c r="R17" s="40">
        <f t="shared" si="1"/>
        <v>-2</v>
      </c>
      <c r="S17" s="40" t="s">
        <v>24</v>
      </c>
      <c r="T17" s="40">
        <f t="shared" si="6"/>
        <v>32</v>
      </c>
      <c r="U17" s="40">
        <f t="shared" si="5"/>
        <v>144</v>
      </c>
      <c r="V17" s="40">
        <f t="shared" si="2"/>
        <v>216</v>
      </c>
      <c r="W17" s="40"/>
      <c r="X17" s="40">
        <f>V17-U17</f>
        <v>72</v>
      </c>
    </row>
    <row r="18" s="15" customFormat="1" customHeight="1" spans="1:24">
      <c r="A18" s="32">
        <v>13</v>
      </c>
      <c r="B18" s="32">
        <v>748</v>
      </c>
      <c r="C18" s="32" t="s">
        <v>31</v>
      </c>
      <c r="D18" s="32" t="s">
        <v>39</v>
      </c>
      <c r="E18" s="32">
        <v>15</v>
      </c>
      <c r="F18" s="32">
        <v>20</v>
      </c>
      <c r="G18" s="32">
        <v>2</v>
      </c>
      <c r="H18" s="32">
        <v>80</v>
      </c>
      <c r="I18" s="32">
        <v>27</v>
      </c>
      <c r="J18" s="32">
        <f t="shared" si="0"/>
        <v>12</v>
      </c>
      <c r="K18" s="32" t="s">
        <v>26</v>
      </c>
      <c r="L18" s="32">
        <f>I18*4</f>
        <v>108</v>
      </c>
      <c r="M18" s="32">
        <v>6</v>
      </c>
      <c r="N18" s="40">
        <v>9</v>
      </c>
      <c r="O18" s="40">
        <v>2</v>
      </c>
      <c r="P18" s="40">
        <v>54</v>
      </c>
      <c r="Q18" s="40">
        <v>1</v>
      </c>
      <c r="R18" s="40">
        <f t="shared" si="1"/>
        <v>-5</v>
      </c>
      <c r="S18" s="40" t="s">
        <v>24</v>
      </c>
      <c r="T18" s="40">
        <f t="shared" si="6"/>
        <v>4</v>
      </c>
      <c r="U18" s="40">
        <f t="shared" si="5"/>
        <v>134</v>
      </c>
      <c r="V18" s="40">
        <f t="shared" si="2"/>
        <v>112</v>
      </c>
      <c r="W18" s="40">
        <f t="shared" si="3"/>
        <v>22</v>
      </c>
      <c r="X18" s="43"/>
    </row>
    <row r="19" s="17" customFormat="1" customHeight="1" spans="1:24">
      <c r="A19" s="32">
        <v>14</v>
      </c>
      <c r="B19" s="32">
        <v>104533</v>
      </c>
      <c r="C19" s="32" t="s">
        <v>31</v>
      </c>
      <c r="D19" s="32" t="s">
        <v>40</v>
      </c>
      <c r="E19" s="32">
        <v>15</v>
      </c>
      <c r="F19" s="32">
        <v>20</v>
      </c>
      <c r="G19" s="32">
        <v>2</v>
      </c>
      <c r="H19" s="32">
        <v>80</v>
      </c>
      <c r="I19" s="32">
        <v>31</v>
      </c>
      <c r="J19" s="32">
        <f t="shared" si="0"/>
        <v>16</v>
      </c>
      <c r="K19" s="32" t="s">
        <v>26</v>
      </c>
      <c r="L19" s="32">
        <f>I19*4</f>
        <v>124</v>
      </c>
      <c r="M19" s="32">
        <v>6</v>
      </c>
      <c r="N19" s="40">
        <v>9</v>
      </c>
      <c r="O19" s="40">
        <v>2</v>
      </c>
      <c r="P19" s="40">
        <v>54</v>
      </c>
      <c r="Q19" s="40">
        <v>2</v>
      </c>
      <c r="R19" s="40">
        <f t="shared" si="1"/>
        <v>-4</v>
      </c>
      <c r="S19" s="40" t="s">
        <v>24</v>
      </c>
      <c r="T19" s="40">
        <f t="shared" si="6"/>
        <v>8</v>
      </c>
      <c r="U19" s="40">
        <f t="shared" si="5"/>
        <v>134</v>
      </c>
      <c r="V19" s="40">
        <f t="shared" si="2"/>
        <v>132</v>
      </c>
      <c r="W19" s="40"/>
      <c r="X19" s="40">
        <f>V19-U19</f>
        <v>-2</v>
      </c>
    </row>
    <row r="20" s="17" customFormat="1" customHeight="1" spans="1:24">
      <c r="A20" s="32">
        <v>15</v>
      </c>
      <c r="B20" s="35">
        <v>107728</v>
      </c>
      <c r="C20" s="32" t="s">
        <v>31</v>
      </c>
      <c r="D20" s="35" t="s">
        <v>41</v>
      </c>
      <c r="E20" s="32">
        <v>15</v>
      </c>
      <c r="F20" s="32">
        <v>20</v>
      </c>
      <c r="G20" s="32">
        <v>1</v>
      </c>
      <c r="H20" s="32">
        <v>30</v>
      </c>
      <c r="I20" s="32">
        <v>34</v>
      </c>
      <c r="J20" s="32">
        <f t="shared" si="0"/>
        <v>19</v>
      </c>
      <c r="K20" s="32" t="s">
        <v>26</v>
      </c>
      <c r="L20" s="32">
        <f>I20*4</f>
        <v>136</v>
      </c>
      <c r="M20" s="32">
        <v>6</v>
      </c>
      <c r="N20" s="40">
        <v>9</v>
      </c>
      <c r="O20" s="40">
        <v>1</v>
      </c>
      <c r="P20" s="40">
        <v>24</v>
      </c>
      <c r="Q20" s="40">
        <v>1</v>
      </c>
      <c r="R20" s="40">
        <f t="shared" si="1"/>
        <v>-5</v>
      </c>
      <c r="S20" s="40" t="s">
        <v>24</v>
      </c>
      <c r="T20" s="40">
        <f t="shared" si="6"/>
        <v>4</v>
      </c>
      <c r="U20" s="40">
        <f t="shared" si="5"/>
        <v>54</v>
      </c>
      <c r="V20" s="40">
        <f t="shared" si="2"/>
        <v>140</v>
      </c>
      <c r="W20" s="40"/>
      <c r="X20" s="40">
        <f>V20-U20</f>
        <v>86</v>
      </c>
    </row>
    <row r="21" s="18" customFormat="1" customHeight="1" spans="1:24">
      <c r="A21" s="33"/>
      <c r="B21" s="36"/>
      <c r="C21" s="33" t="s">
        <v>31</v>
      </c>
      <c r="D21" s="3"/>
      <c r="E21" s="33">
        <f>SUM(E11:E20)</f>
        <v>170</v>
      </c>
      <c r="F21" s="33">
        <f t="shared" ref="F21:X21" si="7">SUM(F11:F20)</f>
        <v>224</v>
      </c>
      <c r="G21" s="33">
        <f t="shared" si="7"/>
        <v>19</v>
      </c>
      <c r="H21" s="33">
        <f t="shared" si="7"/>
        <v>846</v>
      </c>
      <c r="I21" s="33">
        <f t="shared" si="7"/>
        <v>326</v>
      </c>
      <c r="J21" s="33">
        <f t="shared" si="7"/>
        <v>156</v>
      </c>
      <c r="K21" s="33">
        <f t="shared" si="7"/>
        <v>0</v>
      </c>
      <c r="L21" s="33">
        <f t="shared" si="7"/>
        <v>1172</v>
      </c>
      <c r="M21" s="33">
        <f t="shared" si="7"/>
        <v>68</v>
      </c>
      <c r="N21" s="33">
        <f t="shared" si="7"/>
        <v>102</v>
      </c>
      <c r="O21" s="33">
        <f t="shared" si="7"/>
        <v>17</v>
      </c>
      <c r="P21" s="33">
        <f t="shared" si="7"/>
        <v>502</v>
      </c>
      <c r="Q21" s="33">
        <f t="shared" si="7"/>
        <v>62</v>
      </c>
      <c r="R21" s="33">
        <f t="shared" si="7"/>
        <v>-6</v>
      </c>
      <c r="S21" s="33">
        <f t="shared" si="7"/>
        <v>0</v>
      </c>
      <c r="T21" s="33">
        <f t="shared" si="7"/>
        <v>338</v>
      </c>
      <c r="U21" s="33">
        <f t="shared" si="7"/>
        <v>1348</v>
      </c>
      <c r="V21" s="33">
        <f t="shared" si="7"/>
        <v>1510</v>
      </c>
      <c r="W21" s="33">
        <f t="shared" si="7"/>
        <v>490</v>
      </c>
      <c r="X21" s="33">
        <f t="shared" si="7"/>
        <v>652</v>
      </c>
    </row>
    <row r="22" s="17" customFormat="1" customHeight="1" spans="1:24">
      <c r="A22" s="32">
        <v>16</v>
      </c>
      <c r="B22" s="32">
        <v>371</v>
      </c>
      <c r="C22" s="32" t="s">
        <v>42</v>
      </c>
      <c r="D22" s="32" t="s">
        <v>43</v>
      </c>
      <c r="E22" s="32">
        <v>15</v>
      </c>
      <c r="F22" s="32">
        <v>20</v>
      </c>
      <c r="G22" s="32">
        <v>2</v>
      </c>
      <c r="H22" s="32">
        <v>80</v>
      </c>
      <c r="I22" s="32">
        <v>9</v>
      </c>
      <c r="J22" s="32">
        <f t="shared" si="0"/>
        <v>-6</v>
      </c>
      <c r="K22" s="32" t="s">
        <v>24</v>
      </c>
      <c r="L22" s="32">
        <f t="shared" ref="L21:L28" si="8">I22*2</f>
        <v>18</v>
      </c>
      <c r="M22" s="32">
        <v>6</v>
      </c>
      <c r="N22" s="40">
        <v>9</v>
      </c>
      <c r="O22" s="40">
        <v>2</v>
      </c>
      <c r="P22" s="40">
        <v>54</v>
      </c>
      <c r="Q22" s="40">
        <v>3</v>
      </c>
      <c r="R22" s="40">
        <f t="shared" si="1"/>
        <v>-3</v>
      </c>
      <c r="S22" s="40" t="s">
        <v>24</v>
      </c>
      <c r="T22" s="40">
        <f>Q22*4</f>
        <v>12</v>
      </c>
      <c r="U22" s="40">
        <f>H22+P22</f>
        <v>134</v>
      </c>
      <c r="V22" s="40">
        <f t="shared" si="2"/>
        <v>30</v>
      </c>
      <c r="W22" s="40">
        <f t="shared" si="3"/>
        <v>104</v>
      </c>
      <c r="X22" s="42"/>
    </row>
    <row r="23" s="17" customFormat="1" customHeight="1" spans="1:24">
      <c r="A23" s="32">
        <v>17</v>
      </c>
      <c r="B23" s="32">
        <v>385</v>
      </c>
      <c r="C23" s="32" t="s">
        <v>42</v>
      </c>
      <c r="D23" s="32" t="s">
        <v>44</v>
      </c>
      <c r="E23" s="32">
        <v>45</v>
      </c>
      <c r="F23" s="32">
        <v>60</v>
      </c>
      <c r="G23" s="32">
        <v>2</v>
      </c>
      <c r="H23" s="32">
        <v>240</v>
      </c>
      <c r="I23" s="32">
        <v>23</v>
      </c>
      <c r="J23" s="32">
        <f t="shared" si="0"/>
        <v>-22</v>
      </c>
      <c r="K23" s="32" t="s">
        <v>24</v>
      </c>
      <c r="L23" s="32">
        <f t="shared" si="8"/>
        <v>46</v>
      </c>
      <c r="M23" s="32">
        <v>10</v>
      </c>
      <c r="N23" s="40">
        <v>15</v>
      </c>
      <c r="O23" s="40">
        <v>2</v>
      </c>
      <c r="P23" s="40">
        <v>90</v>
      </c>
      <c r="Q23" s="40">
        <v>3</v>
      </c>
      <c r="R23" s="40">
        <f t="shared" si="1"/>
        <v>-7</v>
      </c>
      <c r="S23" s="40" t="s">
        <v>24</v>
      </c>
      <c r="T23" s="40">
        <f>Q23*4</f>
        <v>12</v>
      </c>
      <c r="U23" s="40">
        <f>H23+P23</f>
        <v>330</v>
      </c>
      <c r="V23" s="40">
        <f t="shared" si="2"/>
        <v>58</v>
      </c>
      <c r="W23" s="40">
        <f t="shared" si="3"/>
        <v>272</v>
      </c>
      <c r="X23" s="42"/>
    </row>
    <row r="24" s="17" customFormat="1" customHeight="1" spans="1:24">
      <c r="A24" s="32">
        <v>18</v>
      </c>
      <c r="B24" s="32">
        <v>108656</v>
      </c>
      <c r="C24" s="32" t="s">
        <v>42</v>
      </c>
      <c r="D24" s="32" t="s">
        <v>45</v>
      </c>
      <c r="E24" s="32">
        <v>15</v>
      </c>
      <c r="F24" s="32">
        <v>20</v>
      </c>
      <c r="G24" s="32">
        <v>2</v>
      </c>
      <c r="H24" s="32">
        <v>80</v>
      </c>
      <c r="I24" s="32">
        <v>10</v>
      </c>
      <c r="J24" s="32">
        <f t="shared" si="0"/>
        <v>-5</v>
      </c>
      <c r="K24" s="32" t="s">
        <v>24</v>
      </c>
      <c r="L24" s="32">
        <f t="shared" si="8"/>
        <v>20</v>
      </c>
      <c r="M24" s="32">
        <v>6</v>
      </c>
      <c r="N24" s="40">
        <v>9</v>
      </c>
      <c r="O24" s="40">
        <v>2</v>
      </c>
      <c r="P24" s="40">
        <v>54</v>
      </c>
      <c r="Q24" s="40">
        <v>1</v>
      </c>
      <c r="R24" s="40">
        <f t="shared" si="1"/>
        <v>-5</v>
      </c>
      <c r="S24" s="40" t="s">
        <v>24</v>
      </c>
      <c r="T24" s="40">
        <f>Q24*4</f>
        <v>4</v>
      </c>
      <c r="U24" s="40">
        <f>H24+P24</f>
        <v>134</v>
      </c>
      <c r="V24" s="40">
        <f t="shared" si="2"/>
        <v>24</v>
      </c>
      <c r="W24" s="40">
        <f t="shared" si="3"/>
        <v>110</v>
      </c>
      <c r="X24" s="42"/>
    </row>
    <row r="25" s="17" customFormat="1" customHeight="1" spans="1:24">
      <c r="A25" s="32">
        <v>19</v>
      </c>
      <c r="B25" s="32">
        <v>514</v>
      </c>
      <c r="C25" s="32" t="s">
        <v>42</v>
      </c>
      <c r="D25" s="32" t="s">
        <v>46</v>
      </c>
      <c r="E25" s="32">
        <v>35</v>
      </c>
      <c r="F25" s="32">
        <v>45</v>
      </c>
      <c r="G25" s="32">
        <v>2</v>
      </c>
      <c r="H25" s="32">
        <v>180</v>
      </c>
      <c r="I25" s="32">
        <v>30</v>
      </c>
      <c r="J25" s="32">
        <f t="shared" si="0"/>
        <v>-5</v>
      </c>
      <c r="K25" s="32" t="s">
        <v>24</v>
      </c>
      <c r="L25" s="32">
        <f t="shared" si="8"/>
        <v>60</v>
      </c>
      <c r="M25" s="32">
        <v>6</v>
      </c>
      <c r="N25" s="40">
        <v>9</v>
      </c>
      <c r="O25" s="40">
        <v>2</v>
      </c>
      <c r="P25" s="40">
        <v>54</v>
      </c>
      <c r="Q25" s="40">
        <v>12</v>
      </c>
      <c r="R25" s="40">
        <f t="shared" si="1"/>
        <v>6</v>
      </c>
      <c r="S25" s="40" t="s">
        <v>26</v>
      </c>
      <c r="T25" s="40">
        <f>Q25*6</f>
        <v>72</v>
      </c>
      <c r="U25" s="40">
        <f>H25+P25</f>
        <v>234</v>
      </c>
      <c r="V25" s="40">
        <f t="shared" si="2"/>
        <v>132</v>
      </c>
      <c r="W25" s="40">
        <f t="shared" si="3"/>
        <v>102</v>
      </c>
      <c r="X25" s="42"/>
    </row>
    <row r="26" s="15" customFormat="1" customHeight="1" spans="1:24">
      <c r="A26" s="32">
        <v>20</v>
      </c>
      <c r="B26" s="32">
        <v>102567</v>
      </c>
      <c r="C26" s="32" t="s">
        <v>42</v>
      </c>
      <c r="D26" s="32" t="s">
        <v>47</v>
      </c>
      <c r="E26" s="32">
        <v>15</v>
      </c>
      <c r="F26" s="32">
        <v>20</v>
      </c>
      <c r="G26" s="32">
        <v>1</v>
      </c>
      <c r="H26" s="32">
        <v>30</v>
      </c>
      <c r="I26" s="32">
        <v>17</v>
      </c>
      <c r="J26" s="32">
        <f t="shared" si="0"/>
        <v>2</v>
      </c>
      <c r="K26" s="32" t="s">
        <v>27</v>
      </c>
      <c r="L26" s="32">
        <f t="shared" si="8"/>
        <v>34</v>
      </c>
      <c r="M26" s="32">
        <v>6</v>
      </c>
      <c r="N26" s="40">
        <v>9</v>
      </c>
      <c r="O26" s="40">
        <v>1</v>
      </c>
      <c r="P26" s="40">
        <v>24</v>
      </c>
      <c r="Q26" s="40">
        <v>0</v>
      </c>
      <c r="R26" s="40">
        <f t="shared" si="1"/>
        <v>-6</v>
      </c>
      <c r="S26" s="40" t="s">
        <v>24</v>
      </c>
      <c r="T26" s="40">
        <f>Q26*4</f>
        <v>0</v>
      </c>
      <c r="U26" s="40">
        <f>H26+P26</f>
        <v>54</v>
      </c>
      <c r="V26" s="40">
        <f t="shared" si="2"/>
        <v>34</v>
      </c>
      <c r="W26" s="40">
        <f t="shared" si="3"/>
        <v>20</v>
      </c>
      <c r="X26" s="43"/>
    </row>
    <row r="27" s="19" customFormat="1" customHeight="1" spans="1:24">
      <c r="A27" s="33"/>
      <c r="B27" s="33"/>
      <c r="C27" s="33" t="s">
        <v>42</v>
      </c>
      <c r="D27" s="34"/>
      <c r="E27" s="33">
        <f>SUM(E22:E26)</f>
        <v>125</v>
      </c>
      <c r="F27" s="33">
        <f t="shared" ref="F27:X27" si="9">SUM(F22:F26)</f>
        <v>165</v>
      </c>
      <c r="G27" s="33">
        <f t="shared" si="9"/>
        <v>9</v>
      </c>
      <c r="H27" s="33">
        <f t="shared" si="9"/>
        <v>610</v>
      </c>
      <c r="I27" s="33">
        <f t="shared" si="9"/>
        <v>89</v>
      </c>
      <c r="J27" s="33">
        <f t="shared" si="9"/>
        <v>-36</v>
      </c>
      <c r="K27" s="33">
        <f t="shared" si="9"/>
        <v>0</v>
      </c>
      <c r="L27" s="33">
        <f t="shared" si="9"/>
        <v>178</v>
      </c>
      <c r="M27" s="33">
        <f t="shared" si="9"/>
        <v>34</v>
      </c>
      <c r="N27" s="33">
        <f t="shared" si="9"/>
        <v>51</v>
      </c>
      <c r="O27" s="33">
        <f t="shared" si="9"/>
        <v>9</v>
      </c>
      <c r="P27" s="33">
        <f t="shared" si="9"/>
        <v>276</v>
      </c>
      <c r="Q27" s="33">
        <f t="shared" si="9"/>
        <v>19</v>
      </c>
      <c r="R27" s="33">
        <f t="shared" si="9"/>
        <v>-15</v>
      </c>
      <c r="S27" s="33">
        <f t="shared" si="9"/>
        <v>0</v>
      </c>
      <c r="T27" s="33">
        <f t="shared" si="9"/>
        <v>100</v>
      </c>
      <c r="U27" s="33">
        <f t="shared" si="9"/>
        <v>886</v>
      </c>
      <c r="V27" s="33">
        <f t="shared" si="9"/>
        <v>278</v>
      </c>
      <c r="W27" s="33">
        <f t="shared" si="9"/>
        <v>608</v>
      </c>
      <c r="X27" s="33">
        <f t="shared" si="9"/>
        <v>0</v>
      </c>
    </row>
    <row r="28" s="17" customFormat="1" customHeight="1" spans="1:24">
      <c r="A28" s="32">
        <v>21</v>
      </c>
      <c r="B28" s="32">
        <v>308</v>
      </c>
      <c r="C28" s="32" t="s">
        <v>48</v>
      </c>
      <c r="D28" s="32" t="s">
        <v>49</v>
      </c>
      <c r="E28" s="32">
        <v>40</v>
      </c>
      <c r="F28" s="32">
        <f>E28*1.3</f>
        <v>52</v>
      </c>
      <c r="G28" s="32">
        <v>2</v>
      </c>
      <c r="H28" s="32">
        <v>208</v>
      </c>
      <c r="I28" s="32">
        <v>42.2</v>
      </c>
      <c r="J28" s="32">
        <f t="shared" si="0"/>
        <v>2.2</v>
      </c>
      <c r="K28" s="32" t="s">
        <v>27</v>
      </c>
      <c r="L28" s="32">
        <f t="shared" si="8"/>
        <v>84.4</v>
      </c>
      <c r="M28" s="32">
        <v>10</v>
      </c>
      <c r="N28" s="40">
        <v>15</v>
      </c>
      <c r="O28" s="40">
        <v>1</v>
      </c>
      <c r="P28" s="40">
        <v>40</v>
      </c>
      <c r="Q28" s="40">
        <v>2</v>
      </c>
      <c r="R28" s="40">
        <f t="shared" si="1"/>
        <v>-8</v>
      </c>
      <c r="S28" s="40" t="s">
        <v>24</v>
      </c>
      <c r="T28" s="40">
        <f t="shared" ref="T28:T48" si="10">Q28*4</f>
        <v>8</v>
      </c>
      <c r="U28" s="40">
        <f t="shared" ref="U28:U48" si="11">H28+P28</f>
        <v>248</v>
      </c>
      <c r="V28" s="40">
        <f t="shared" si="2"/>
        <v>92.4</v>
      </c>
      <c r="W28" s="40">
        <f t="shared" si="3"/>
        <v>155.6</v>
      </c>
      <c r="X28" s="42"/>
    </row>
    <row r="29" s="17" customFormat="1" customHeight="1" spans="1:24">
      <c r="A29" s="32">
        <v>22</v>
      </c>
      <c r="B29" s="32">
        <v>337</v>
      </c>
      <c r="C29" s="32" t="s">
        <v>48</v>
      </c>
      <c r="D29" s="32" t="s">
        <v>50</v>
      </c>
      <c r="E29" s="32">
        <v>40</v>
      </c>
      <c r="F29" s="32">
        <v>52</v>
      </c>
      <c r="G29" s="32">
        <v>2</v>
      </c>
      <c r="H29" s="32">
        <v>208</v>
      </c>
      <c r="I29" s="32">
        <v>136</v>
      </c>
      <c r="J29" s="32">
        <f t="shared" si="0"/>
        <v>96</v>
      </c>
      <c r="K29" s="32" t="s">
        <v>26</v>
      </c>
      <c r="L29" s="32">
        <f>I29*4</f>
        <v>544</v>
      </c>
      <c r="M29" s="32">
        <v>20</v>
      </c>
      <c r="N29" s="40">
        <v>30</v>
      </c>
      <c r="O29" s="40">
        <v>1</v>
      </c>
      <c r="P29" s="40">
        <v>80</v>
      </c>
      <c r="Q29" s="40">
        <v>20</v>
      </c>
      <c r="R29" s="40">
        <f t="shared" si="1"/>
        <v>0</v>
      </c>
      <c r="S29" s="40" t="s">
        <v>27</v>
      </c>
      <c r="T29" s="40">
        <f t="shared" si="10"/>
        <v>80</v>
      </c>
      <c r="U29" s="40">
        <f t="shared" si="11"/>
        <v>288</v>
      </c>
      <c r="V29" s="40">
        <f t="shared" si="2"/>
        <v>624</v>
      </c>
      <c r="W29" s="40"/>
      <c r="X29" s="40">
        <f>V29-U29</f>
        <v>336</v>
      </c>
    </row>
    <row r="30" s="17" customFormat="1" customHeight="1" spans="1:24">
      <c r="A30" s="32">
        <v>23</v>
      </c>
      <c r="B30" s="32">
        <v>349</v>
      </c>
      <c r="C30" s="32" t="s">
        <v>48</v>
      </c>
      <c r="D30" s="32" t="s">
        <v>51</v>
      </c>
      <c r="E30" s="32">
        <v>50</v>
      </c>
      <c r="F30" s="32">
        <f>E30*1.3</f>
        <v>65</v>
      </c>
      <c r="G30" s="32">
        <v>1</v>
      </c>
      <c r="H30" s="32">
        <v>100</v>
      </c>
      <c r="I30" s="32">
        <v>17</v>
      </c>
      <c r="J30" s="32">
        <f t="shared" si="0"/>
        <v>-33</v>
      </c>
      <c r="K30" s="32" t="s">
        <v>24</v>
      </c>
      <c r="L30" s="32">
        <f t="shared" ref="L30:L35" si="12">I30*2</f>
        <v>34</v>
      </c>
      <c r="M30" s="32">
        <v>10</v>
      </c>
      <c r="N30" s="40">
        <v>15</v>
      </c>
      <c r="O30" s="40">
        <v>1</v>
      </c>
      <c r="P30" s="40">
        <v>40</v>
      </c>
      <c r="Q30" s="40">
        <v>1</v>
      </c>
      <c r="R30" s="40">
        <f t="shared" si="1"/>
        <v>-9</v>
      </c>
      <c r="S30" s="40" t="s">
        <v>24</v>
      </c>
      <c r="T30" s="40">
        <f t="shared" si="10"/>
        <v>4</v>
      </c>
      <c r="U30" s="40">
        <f t="shared" si="11"/>
        <v>140</v>
      </c>
      <c r="V30" s="40">
        <f t="shared" si="2"/>
        <v>38</v>
      </c>
      <c r="W30" s="40">
        <f t="shared" si="3"/>
        <v>102</v>
      </c>
      <c r="X30" s="42"/>
    </row>
    <row r="31" s="17" customFormat="1" customHeight="1" spans="1:24">
      <c r="A31" s="32">
        <v>24</v>
      </c>
      <c r="B31" s="32">
        <v>355</v>
      </c>
      <c r="C31" s="32" t="s">
        <v>48</v>
      </c>
      <c r="D31" s="32" t="s">
        <v>52</v>
      </c>
      <c r="E31" s="32">
        <v>50</v>
      </c>
      <c r="F31" s="32">
        <f>E31*1.3</f>
        <v>65</v>
      </c>
      <c r="G31" s="32">
        <v>1</v>
      </c>
      <c r="H31" s="32">
        <v>100</v>
      </c>
      <c r="I31" s="32">
        <v>15</v>
      </c>
      <c r="J31" s="32">
        <f t="shared" si="0"/>
        <v>-35</v>
      </c>
      <c r="K31" s="32" t="s">
        <v>24</v>
      </c>
      <c r="L31" s="32">
        <f t="shared" si="12"/>
        <v>30</v>
      </c>
      <c r="M31" s="32">
        <v>6</v>
      </c>
      <c r="N31" s="40">
        <v>9</v>
      </c>
      <c r="O31" s="40">
        <v>1</v>
      </c>
      <c r="P31" s="40">
        <v>24</v>
      </c>
      <c r="Q31" s="40">
        <v>0</v>
      </c>
      <c r="R31" s="40">
        <f t="shared" si="1"/>
        <v>-6</v>
      </c>
      <c r="S31" s="40" t="s">
        <v>24</v>
      </c>
      <c r="T31" s="40">
        <f t="shared" si="10"/>
        <v>0</v>
      </c>
      <c r="U31" s="40">
        <f t="shared" si="11"/>
        <v>124</v>
      </c>
      <c r="V31" s="40">
        <f t="shared" si="2"/>
        <v>30</v>
      </c>
      <c r="W31" s="40">
        <f t="shared" si="3"/>
        <v>94</v>
      </c>
      <c r="X31" s="42"/>
    </row>
    <row r="32" s="17" customFormat="1" customHeight="1" spans="1:24">
      <c r="A32" s="32">
        <v>25</v>
      </c>
      <c r="B32" s="32">
        <v>373</v>
      </c>
      <c r="C32" s="32" t="s">
        <v>48</v>
      </c>
      <c r="D32" s="32" t="s">
        <v>53</v>
      </c>
      <c r="E32" s="32">
        <v>40</v>
      </c>
      <c r="F32" s="32">
        <f>E32*1.3</f>
        <v>52</v>
      </c>
      <c r="G32" s="32">
        <v>1</v>
      </c>
      <c r="H32" s="32">
        <v>80</v>
      </c>
      <c r="I32" s="32">
        <v>9</v>
      </c>
      <c r="J32" s="32">
        <f t="shared" si="0"/>
        <v>-31</v>
      </c>
      <c r="K32" s="32" t="s">
        <v>24</v>
      </c>
      <c r="L32" s="32">
        <f t="shared" si="12"/>
        <v>18</v>
      </c>
      <c r="M32" s="32">
        <v>6</v>
      </c>
      <c r="N32" s="40">
        <v>9</v>
      </c>
      <c r="O32" s="40">
        <v>1</v>
      </c>
      <c r="P32" s="40">
        <v>24</v>
      </c>
      <c r="Q32" s="40">
        <v>0</v>
      </c>
      <c r="R32" s="40">
        <f t="shared" si="1"/>
        <v>-6</v>
      </c>
      <c r="S32" s="40" t="s">
        <v>24</v>
      </c>
      <c r="T32" s="40">
        <f t="shared" si="10"/>
        <v>0</v>
      </c>
      <c r="U32" s="40">
        <f t="shared" si="11"/>
        <v>104</v>
      </c>
      <c r="V32" s="40">
        <f t="shared" si="2"/>
        <v>18</v>
      </c>
      <c r="W32" s="40">
        <f t="shared" si="3"/>
        <v>86</v>
      </c>
      <c r="X32" s="42"/>
    </row>
    <row r="33" s="15" customFormat="1" customHeight="1" spans="1:24">
      <c r="A33" s="32">
        <v>26</v>
      </c>
      <c r="B33" s="32">
        <v>391</v>
      </c>
      <c r="C33" s="32" t="s">
        <v>48</v>
      </c>
      <c r="D33" s="32" t="s">
        <v>54</v>
      </c>
      <c r="E33" s="32">
        <v>30</v>
      </c>
      <c r="F33" s="32">
        <v>40</v>
      </c>
      <c r="G33" s="32">
        <v>1</v>
      </c>
      <c r="H33" s="32">
        <v>60</v>
      </c>
      <c r="I33" s="32">
        <v>20</v>
      </c>
      <c r="J33" s="32">
        <f t="shared" si="0"/>
        <v>-10</v>
      </c>
      <c r="K33" s="32" t="s">
        <v>24</v>
      </c>
      <c r="L33" s="32">
        <f t="shared" si="12"/>
        <v>40</v>
      </c>
      <c r="M33" s="32">
        <v>10</v>
      </c>
      <c r="N33" s="40">
        <v>15</v>
      </c>
      <c r="O33" s="40">
        <v>1</v>
      </c>
      <c r="P33" s="40">
        <v>40</v>
      </c>
      <c r="Q33" s="40">
        <v>3</v>
      </c>
      <c r="R33" s="40">
        <f t="shared" si="1"/>
        <v>-7</v>
      </c>
      <c r="S33" s="40" t="s">
        <v>24</v>
      </c>
      <c r="T33" s="40">
        <f t="shared" si="10"/>
        <v>12</v>
      </c>
      <c r="U33" s="40">
        <f t="shared" si="11"/>
        <v>100</v>
      </c>
      <c r="V33" s="40">
        <f t="shared" si="2"/>
        <v>52</v>
      </c>
      <c r="W33" s="40">
        <f t="shared" si="3"/>
        <v>48</v>
      </c>
      <c r="X33" s="43"/>
    </row>
    <row r="34" s="17" customFormat="1" customHeight="1" spans="1:24">
      <c r="A34" s="32">
        <v>27</v>
      </c>
      <c r="B34" s="32">
        <v>511</v>
      </c>
      <c r="C34" s="32" t="s">
        <v>48</v>
      </c>
      <c r="D34" s="32" t="s">
        <v>55</v>
      </c>
      <c r="E34" s="32">
        <v>30</v>
      </c>
      <c r="F34" s="32">
        <v>40</v>
      </c>
      <c r="G34" s="32">
        <v>2</v>
      </c>
      <c r="H34" s="32">
        <v>160</v>
      </c>
      <c r="I34" s="32">
        <v>31</v>
      </c>
      <c r="J34" s="32">
        <f t="shared" si="0"/>
        <v>1</v>
      </c>
      <c r="K34" s="32" t="s">
        <v>27</v>
      </c>
      <c r="L34" s="32">
        <f t="shared" si="12"/>
        <v>62</v>
      </c>
      <c r="M34" s="32">
        <v>6</v>
      </c>
      <c r="N34" s="40">
        <v>9</v>
      </c>
      <c r="O34" s="40">
        <v>1</v>
      </c>
      <c r="P34" s="40">
        <v>24</v>
      </c>
      <c r="Q34" s="40">
        <v>1</v>
      </c>
      <c r="R34" s="40">
        <f t="shared" si="1"/>
        <v>-5</v>
      </c>
      <c r="S34" s="40" t="s">
        <v>24</v>
      </c>
      <c r="T34" s="40">
        <f t="shared" si="10"/>
        <v>4</v>
      </c>
      <c r="U34" s="40">
        <f t="shared" si="11"/>
        <v>184</v>
      </c>
      <c r="V34" s="40">
        <f t="shared" si="2"/>
        <v>66</v>
      </c>
      <c r="W34" s="40">
        <f t="shared" si="3"/>
        <v>118</v>
      </c>
      <c r="X34" s="42"/>
    </row>
    <row r="35" s="17" customFormat="1" customHeight="1" spans="1:24">
      <c r="A35" s="32">
        <v>28</v>
      </c>
      <c r="B35" s="32">
        <v>515</v>
      </c>
      <c r="C35" s="32" t="s">
        <v>48</v>
      </c>
      <c r="D35" s="32" t="s">
        <v>56</v>
      </c>
      <c r="E35" s="32">
        <v>30</v>
      </c>
      <c r="F35" s="32">
        <v>40</v>
      </c>
      <c r="G35" s="32">
        <v>1</v>
      </c>
      <c r="H35" s="32">
        <v>60</v>
      </c>
      <c r="I35" s="32">
        <v>18</v>
      </c>
      <c r="J35" s="32">
        <f t="shared" si="0"/>
        <v>-12</v>
      </c>
      <c r="K35" s="32" t="s">
        <v>24</v>
      </c>
      <c r="L35" s="32">
        <f t="shared" si="12"/>
        <v>36</v>
      </c>
      <c r="M35" s="32">
        <v>6</v>
      </c>
      <c r="N35" s="40">
        <v>9</v>
      </c>
      <c r="O35" s="40">
        <v>1</v>
      </c>
      <c r="P35" s="40">
        <v>24</v>
      </c>
      <c r="Q35" s="40">
        <v>0</v>
      </c>
      <c r="R35" s="40">
        <f t="shared" si="1"/>
        <v>-6</v>
      </c>
      <c r="S35" s="40" t="s">
        <v>24</v>
      </c>
      <c r="T35" s="40">
        <f t="shared" si="10"/>
        <v>0</v>
      </c>
      <c r="U35" s="40">
        <f t="shared" si="11"/>
        <v>84</v>
      </c>
      <c r="V35" s="40">
        <f t="shared" si="2"/>
        <v>36</v>
      </c>
      <c r="W35" s="40">
        <f t="shared" si="3"/>
        <v>48</v>
      </c>
      <c r="X35" s="42"/>
    </row>
    <row r="36" s="17" customFormat="1" customHeight="1" spans="1:24">
      <c r="A36" s="32">
        <v>29</v>
      </c>
      <c r="B36" s="32">
        <v>517</v>
      </c>
      <c r="C36" s="32" t="s">
        <v>48</v>
      </c>
      <c r="D36" s="32" t="s">
        <v>57</v>
      </c>
      <c r="E36" s="32">
        <v>40</v>
      </c>
      <c r="F36" s="32">
        <f>E36*1.3</f>
        <v>52</v>
      </c>
      <c r="G36" s="32">
        <v>1</v>
      </c>
      <c r="H36" s="32">
        <v>80</v>
      </c>
      <c r="I36" s="32">
        <v>67</v>
      </c>
      <c r="J36" s="32">
        <f t="shared" si="0"/>
        <v>27</v>
      </c>
      <c r="K36" s="32" t="s">
        <v>26</v>
      </c>
      <c r="L36" s="32">
        <f>I36*4</f>
        <v>268</v>
      </c>
      <c r="M36" s="32">
        <v>12</v>
      </c>
      <c r="N36" s="40">
        <v>18</v>
      </c>
      <c r="O36" s="40">
        <v>1</v>
      </c>
      <c r="P36" s="40">
        <v>48</v>
      </c>
      <c r="Q36" s="40">
        <v>1</v>
      </c>
      <c r="R36" s="40">
        <f t="shared" si="1"/>
        <v>-11</v>
      </c>
      <c r="S36" s="40" t="s">
        <v>24</v>
      </c>
      <c r="T36" s="40">
        <f t="shared" si="10"/>
        <v>4</v>
      </c>
      <c r="U36" s="40">
        <f t="shared" si="11"/>
        <v>128</v>
      </c>
      <c r="V36" s="40">
        <f t="shared" si="2"/>
        <v>272</v>
      </c>
      <c r="W36" s="40"/>
      <c r="X36" s="40">
        <f>V36-U36</f>
        <v>144</v>
      </c>
    </row>
    <row r="37" s="17" customFormat="1" customHeight="1" spans="1:24">
      <c r="A37" s="32">
        <v>30</v>
      </c>
      <c r="B37" s="32">
        <v>572</v>
      </c>
      <c r="C37" s="32" t="s">
        <v>48</v>
      </c>
      <c r="D37" s="32" t="s">
        <v>58</v>
      </c>
      <c r="E37" s="32">
        <v>15</v>
      </c>
      <c r="F37" s="32">
        <v>20</v>
      </c>
      <c r="G37" s="32">
        <v>1</v>
      </c>
      <c r="H37" s="32">
        <v>30</v>
      </c>
      <c r="I37" s="32">
        <v>14</v>
      </c>
      <c r="J37" s="32">
        <f t="shared" si="0"/>
        <v>-1</v>
      </c>
      <c r="K37" s="32" t="s">
        <v>24</v>
      </c>
      <c r="L37" s="32">
        <f t="shared" ref="L37:L44" si="13">I37*2</f>
        <v>28</v>
      </c>
      <c r="M37" s="32">
        <v>6</v>
      </c>
      <c r="N37" s="40">
        <v>9</v>
      </c>
      <c r="O37" s="40">
        <v>1</v>
      </c>
      <c r="P37" s="40">
        <v>24</v>
      </c>
      <c r="Q37" s="40">
        <v>0</v>
      </c>
      <c r="R37" s="40">
        <f t="shared" si="1"/>
        <v>-6</v>
      </c>
      <c r="S37" s="40" t="s">
        <v>24</v>
      </c>
      <c r="T37" s="40">
        <f t="shared" si="10"/>
        <v>0</v>
      </c>
      <c r="U37" s="40">
        <f t="shared" si="11"/>
        <v>54</v>
      </c>
      <c r="V37" s="40">
        <f t="shared" si="2"/>
        <v>28</v>
      </c>
      <c r="W37" s="40">
        <f t="shared" si="3"/>
        <v>26</v>
      </c>
      <c r="X37" s="42"/>
    </row>
    <row r="38" s="17" customFormat="1" customHeight="1" spans="1:24">
      <c r="A38" s="32">
        <v>31</v>
      </c>
      <c r="B38" s="32">
        <v>578</v>
      </c>
      <c r="C38" s="32" t="s">
        <v>48</v>
      </c>
      <c r="D38" s="32" t="s">
        <v>59</v>
      </c>
      <c r="E38" s="32">
        <v>45</v>
      </c>
      <c r="F38" s="32">
        <v>60</v>
      </c>
      <c r="G38" s="32">
        <v>2</v>
      </c>
      <c r="H38" s="32">
        <v>240</v>
      </c>
      <c r="I38" s="32">
        <v>52</v>
      </c>
      <c r="J38" s="32">
        <f t="shared" ref="J38:J69" si="14">I38-E38</f>
        <v>7</v>
      </c>
      <c r="K38" s="32" t="s">
        <v>27</v>
      </c>
      <c r="L38" s="32">
        <f t="shared" si="13"/>
        <v>104</v>
      </c>
      <c r="M38" s="32">
        <v>20</v>
      </c>
      <c r="N38" s="40">
        <v>30</v>
      </c>
      <c r="O38" s="40">
        <v>2</v>
      </c>
      <c r="P38" s="40">
        <v>180</v>
      </c>
      <c r="Q38" s="40">
        <v>9</v>
      </c>
      <c r="R38" s="40">
        <f t="shared" ref="R38:R69" si="15">Q38-M38</f>
        <v>-11</v>
      </c>
      <c r="S38" s="40" t="s">
        <v>24</v>
      </c>
      <c r="T38" s="40">
        <f t="shared" si="10"/>
        <v>36</v>
      </c>
      <c r="U38" s="40">
        <f t="shared" si="11"/>
        <v>420</v>
      </c>
      <c r="V38" s="40">
        <f t="shared" ref="V38:V69" si="16">L38+T38</f>
        <v>140</v>
      </c>
      <c r="W38" s="40">
        <f t="shared" ref="W38:W69" si="17">U38-V38</f>
        <v>280</v>
      </c>
      <c r="X38" s="42"/>
    </row>
    <row r="39" s="17" customFormat="1" customHeight="1" spans="1:24">
      <c r="A39" s="32">
        <v>32</v>
      </c>
      <c r="B39" s="32">
        <v>718</v>
      </c>
      <c r="C39" s="32" t="s">
        <v>48</v>
      </c>
      <c r="D39" s="32" t="s">
        <v>60</v>
      </c>
      <c r="E39" s="32">
        <v>15</v>
      </c>
      <c r="F39" s="32">
        <v>20</v>
      </c>
      <c r="G39" s="32">
        <v>1</v>
      </c>
      <c r="H39" s="32">
        <v>30</v>
      </c>
      <c r="I39" s="32">
        <v>10</v>
      </c>
      <c r="J39" s="32">
        <f t="shared" si="14"/>
        <v>-5</v>
      </c>
      <c r="K39" s="32" t="s">
        <v>24</v>
      </c>
      <c r="L39" s="32">
        <f t="shared" si="13"/>
        <v>20</v>
      </c>
      <c r="M39" s="32">
        <v>6</v>
      </c>
      <c r="N39" s="40">
        <v>9</v>
      </c>
      <c r="O39" s="40">
        <v>1</v>
      </c>
      <c r="P39" s="40">
        <v>24</v>
      </c>
      <c r="Q39" s="40">
        <v>0</v>
      </c>
      <c r="R39" s="40">
        <f t="shared" si="15"/>
        <v>-6</v>
      </c>
      <c r="S39" s="40" t="s">
        <v>24</v>
      </c>
      <c r="T39" s="40">
        <f t="shared" si="10"/>
        <v>0</v>
      </c>
      <c r="U39" s="40">
        <f t="shared" si="11"/>
        <v>54</v>
      </c>
      <c r="V39" s="40">
        <f t="shared" si="16"/>
        <v>20</v>
      </c>
      <c r="W39" s="40">
        <f t="shared" si="17"/>
        <v>34</v>
      </c>
      <c r="X39" s="42"/>
    </row>
    <row r="40" s="17" customFormat="1" customHeight="1" spans="1:24">
      <c r="A40" s="32">
        <v>33</v>
      </c>
      <c r="B40" s="32">
        <v>723</v>
      </c>
      <c r="C40" s="32" t="s">
        <v>48</v>
      </c>
      <c r="D40" s="32" t="s">
        <v>61</v>
      </c>
      <c r="E40" s="32">
        <v>15</v>
      </c>
      <c r="F40" s="32">
        <v>20</v>
      </c>
      <c r="G40" s="32">
        <v>1</v>
      </c>
      <c r="H40" s="32">
        <v>30</v>
      </c>
      <c r="I40" s="32">
        <v>2</v>
      </c>
      <c r="J40" s="32">
        <f t="shared" si="14"/>
        <v>-13</v>
      </c>
      <c r="K40" s="32" t="s">
        <v>24</v>
      </c>
      <c r="L40" s="32">
        <f t="shared" si="13"/>
        <v>4</v>
      </c>
      <c r="M40" s="32">
        <v>6</v>
      </c>
      <c r="N40" s="40">
        <v>9</v>
      </c>
      <c r="O40" s="40">
        <v>1</v>
      </c>
      <c r="P40" s="40">
        <v>24</v>
      </c>
      <c r="Q40" s="40">
        <v>0</v>
      </c>
      <c r="R40" s="40">
        <f t="shared" si="15"/>
        <v>-6</v>
      </c>
      <c r="S40" s="40" t="s">
        <v>24</v>
      </c>
      <c r="T40" s="40">
        <f t="shared" si="10"/>
        <v>0</v>
      </c>
      <c r="U40" s="40">
        <f t="shared" si="11"/>
        <v>54</v>
      </c>
      <c r="V40" s="40">
        <f t="shared" si="16"/>
        <v>4</v>
      </c>
      <c r="W40" s="40">
        <f t="shared" si="17"/>
        <v>50</v>
      </c>
      <c r="X40" s="42"/>
    </row>
    <row r="41" s="15" customFormat="1" customHeight="1" spans="1:24">
      <c r="A41" s="32">
        <v>34</v>
      </c>
      <c r="B41" s="32">
        <v>742</v>
      </c>
      <c r="C41" s="32" t="s">
        <v>48</v>
      </c>
      <c r="D41" s="32" t="s">
        <v>62</v>
      </c>
      <c r="E41" s="32">
        <v>40</v>
      </c>
      <c r="F41" s="32">
        <f>E41*1.3</f>
        <v>52</v>
      </c>
      <c r="G41" s="32">
        <v>2</v>
      </c>
      <c r="H41" s="32">
        <v>208</v>
      </c>
      <c r="I41" s="32">
        <v>33</v>
      </c>
      <c r="J41" s="32">
        <f t="shared" si="14"/>
        <v>-7</v>
      </c>
      <c r="K41" s="32" t="s">
        <v>24</v>
      </c>
      <c r="L41" s="32">
        <f t="shared" si="13"/>
        <v>66</v>
      </c>
      <c r="M41" s="32">
        <v>14</v>
      </c>
      <c r="N41" s="40">
        <v>21</v>
      </c>
      <c r="O41" s="40">
        <v>1</v>
      </c>
      <c r="P41" s="40">
        <v>56</v>
      </c>
      <c r="Q41" s="40">
        <v>6</v>
      </c>
      <c r="R41" s="40">
        <f t="shared" si="15"/>
        <v>-8</v>
      </c>
      <c r="S41" s="40" t="s">
        <v>24</v>
      </c>
      <c r="T41" s="40">
        <f t="shared" si="10"/>
        <v>24</v>
      </c>
      <c r="U41" s="40">
        <f t="shared" si="11"/>
        <v>264</v>
      </c>
      <c r="V41" s="40">
        <f t="shared" si="16"/>
        <v>90</v>
      </c>
      <c r="W41" s="40">
        <f t="shared" si="17"/>
        <v>174</v>
      </c>
      <c r="X41" s="43"/>
    </row>
    <row r="42" s="17" customFormat="1" customHeight="1" spans="1:24">
      <c r="A42" s="32">
        <v>35</v>
      </c>
      <c r="B42" s="32">
        <v>744</v>
      </c>
      <c r="C42" s="32" t="s">
        <v>48</v>
      </c>
      <c r="D42" s="32" t="s">
        <v>63</v>
      </c>
      <c r="E42" s="32">
        <v>20</v>
      </c>
      <c r="F42" s="32">
        <f>E42*1.3</f>
        <v>26</v>
      </c>
      <c r="G42" s="32">
        <v>1</v>
      </c>
      <c r="H42" s="32">
        <v>40</v>
      </c>
      <c r="I42" s="32">
        <v>22</v>
      </c>
      <c r="J42" s="32">
        <f t="shared" si="14"/>
        <v>2</v>
      </c>
      <c r="K42" s="32" t="s">
        <v>27</v>
      </c>
      <c r="L42" s="32">
        <f t="shared" si="13"/>
        <v>44</v>
      </c>
      <c r="M42" s="32">
        <v>6</v>
      </c>
      <c r="N42" s="40">
        <v>9</v>
      </c>
      <c r="O42" s="40">
        <v>1</v>
      </c>
      <c r="P42" s="40">
        <v>24</v>
      </c>
      <c r="Q42" s="40">
        <v>0</v>
      </c>
      <c r="R42" s="40">
        <f t="shared" si="15"/>
        <v>-6</v>
      </c>
      <c r="S42" s="40" t="s">
        <v>24</v>
      </c>
      <c r="T42" s="40">
        <f t="shared" si="10"/>
        <v>0</v>
      </c>
      <c r="U42" s="40">
        <f t="shared" si="11"/>
        <v>64</v>
      </c>
      <c r="V42" s="40">
        <f t="shared" si="16"/>
        <v>44</v>
      </c>
      <c r="W42" s="40">
        <f t="shared" si="17"/>
        <v>20</v>
      </c>
      <c r="X42" s="42"/>
    </row>
    <row r="43" s="17" customFormat="1" customHeight="1" spans="1:24">
      <c r="A43" s="32">
        <v>36</v>
      </c>
      <c r="B43" s="32">
        <v>747</v>
      </c>
      <c r="C43" s="32" t="s">
        <v>48</v>
      </c>
      <c r="D43" s="32" t="s">
        <v>64</v>
      </c>
      <c r="E43" s="32">
        <v>25</v>
      </c>
      <c r="F43" s="32">
        <v>33</v>
      </c>
      <c r="G43" s="32">
        <v>1</v>
      </c>
      <c r="H43" s="32">
        <v>50</v>
      </c>
      <c r="I43" s="32">
        <v>30</v>
      </c>
      <c r="J43" s="32">
        <f t="shared" si="14"/>
        <v>5</v>
      </c>
      <c r="K43" s="32" t="s">
        <v>27</v>
      </c>
      <c r="L43" s="32">
        <f t="shared" si="13"/>
        <v>60</v>
      </c>
      <c r="M43" s="32">
        <v>6</v>
      </c>
      <c r="N43" s="40">
        <v>9</v>
      </c>
      <c r="O43" s="40">
        <v>1</v>
      </c>
      <c r="P43" s="40">
        <v>24</v>
      </c>
      <c r="Q43" s="40">
        <v>5</v>
      </c>
      <c r="R43" s="40">
        <f t="shared" si="15"/>
        <v>-1</v>
      </c>
      <c r="S43" s="40" t="s">
        <v>24</v>
      </c>
      <c r="T43" s="40">
        <f t="shared" si="10"/>
        <v>20</v>
      </c>
      <c r="U43" s="40">
        <f t="shared" si="11"/>
        <v>74</v>
      </c>
      <c r="V43" s="40">
        <f t="shared" si="16"/>
        <v>80</v>
      </c>
      <c r="W43" s="40"/>
      <c r="X43" s="40">
        <f>V43-U43</f>
        <v>6</v>
      </c>
    </row>
    <row r="44" s="17" customFormat="1" customHeight="1" spans="1:24">
      <c r="A44" s="32">
        <v>37</v>
      </c>
      <c r="B44" s="32">
        <v>102478</v>
      </c>
      <c r="C44" s="32" t="s">
        <v>48</v>
      </c>
      <c r="D44" s="32" t="s">
        <v>65</v>
      </c>
      <c r="E44" s="32">
        <v>15</v>
      </c>
      <c r="F44" s="32">
        <v>20</v>
      </c>
      <c r="G44" s="32">
        <v>2</v>
      </c>
      <c r="H44" s="32">
        <v>80</v>
      </c>
      <c r="I44" s="32">
        <v>10</v>
      </c>
      <c r="J44" s="32">
        <f t="shared" si="14"/>
        <v>-5</v>
      </c>
      <c r="K44" s="32" t="s">
        <v>24</v>
      </c>
      <c r="L44" s="32">
        <f t="shared" si="13"/>
        <v>20</v>
      </c>
      <c r="M44" s="32">
        <v>6</v>
      </c>
      <c r="N44" s="40">
        <v>9</v>
      </c>
      <c r="O44" s="40">
        <v>2</v>
      </c>
      <c r="P44" s="40">
        <v>54</v>
      </c>
      <c r="Q44" s="40">
        <v>0</v>
      </c>
      <c r="R44" s="40">
        <f t="shared" si="15"/>
        <v>-6</v>
      </c>
      <c r="S44" s="40" t="s">
        <v>24</v>
      </c>
      <c r="T44" s="40">
        <f t="shared" si="10"/>
        <v>0</v>
      </c>
      <c r="U44" s="40">
        <f t="shared" si="11"/>
        <v>134</v>
      </c>
      <c r="V44" s="40">
        <f t="shared" si="16"/>
        <v>20</v>
      </c>
      <c r="W44" s="40">
        <f t="shared" si="17"/>
        <v>114</v>
      </c>
      <c r="X44" s="42"/>
    </row>
    <row r="45" s="17" customFormat="1" customHeight="1" spans="1:24">
      <c r="A45" s="32">
        <v>38</v>
      </c>
      <c r="B45" s="32">
        <v>102479</v>
      </c>
      <c r="C45" s="32" t="s">
        <v>48</v>
      </c>
      <c r="D45" s="32" t="s">
        <v>66</v>
      </c>
      <c r="E45" s="32">
        <v>15</v>
      </c>
      <c r="F45" s="32">
        <v>20</v>
      </c>
      <c r="G45" s="32">
        <v>2</v>
      </c>
      <c r="H45" s="32">
        <v>80</v>
      </c>
      <c r="I45" s="32">
        <v>30</v>
      </c>
      <c r="J45" s="32">
        <f t="shared" si="14"/>
        <v>15</v>
      </c>
      <c r="K45" s="32" t="s">
        <v>26</v>
      </c>
      <c r="L45" s="32">
        <f>I45*4</f>
        <v>120</v>
      </c>
      <c r="M45" s="32">
        <v>6</v>
      </c>
      <c r="N45" s="40">
        <v>9</v>
      </c>
      <c r="O45" s="40">
        <v>2</v>
      </c>
      <c r="P45" s="40">
        <v>54</v>
      </c>
      <c r="Q45" s="40">
        <v>6</v>
      </c>
      <c r="R45" s="40">
        <f t="shared" si="15"/>
        <v>0</v>
      </c>
      <c r="S45" s="40" t="s">
        <v>27</v>
      </c>
      <c r="T45" s="40">
        <f t="shared" si="10"/>
        <v>24</v>
      </c>
      <c r="U45" s="40">
        <f t="shared" si="11"/>
        <v>134</v>
      </c>
      <c r="V45" s="40">
        <f t="shared" si="16"/>
        <v>144</v>
      </c>
      <c r="W45" s="40"/>
      <c r="X45" s="40">
        <f>V45-U45</f>
        <v>10</v>
      </c>
    </row>
    <row r="46" s="17" customFormat="1" customHeight="1" spans="1:24">
      <c r="A46" s="32">
        <v>39</v>
      </c>
      <c r="B46" s="32">
        <v>102935</v>
      </c>
      <c r="C46" s="32" t="s">
        <v>48</v>
      </c>
      <c r="D46" s="32" t="s">
        <v>67</v>
      </c>
      <c r="E46" s="32">
        <v>20</v>
      </c>
      <c r="F46" s="32">
        <f>E46*1.3</f>
        <v>26</v>
      </c>
      <c r="G46" s="32">
        <v>2</v>
      </c>
      <c r="H46" s="32">
        <v>104</v>
      </c>
      <c r="I46" s="32">
        <v>35</v>
      </c>
      <c r="J46" s="32">
        <f t="shared" si="14"/>
        <v>15</v>
      </c>
      <c r="K46" s="32" t="s">
        <v>26</v>
      </c>
      <c r="L46" s="32">
        <f>I46*4</f>
        <v>140</v>
      </c>
      <c r="M46" s="32">
        <v>10</v>
      </c>
      <c r="N46" s="40">
        <v>15</v>
      </c>
      <c r="O46" s="40">
        <v>2</v>
      </c>
      <c r="P46" s="40">
        <v>90</v>
      </c>
      <c r="Q46" s="40">
        <v>6</v>
      </c>
      <c r="R46" s="40">
        <f t="shared" si="15"/>
        <v>-4</v>
      </c>
      <c r="S46" s="40" t="s">
        <v>24</v>
      </c>
      <c r="T46" s="40">
        <f t="shared" si="10"/>
        <v>24</v>
      </c>
      <c r="U46" s="40">
        <f t="shared" si="11"/>
        <v>194</v>
      </c>
      <c r="V46" s="40">
        <f t="shared" si="16"/>
        <v>164</v>
      </c>
      <c r="W46" s="40">
        <f t="shared" si="17"/>
        <v>30</v>
      </c>
      <c r="X46" s="42"/>
    </row>
    <row r="47" s="17" customFormat="1" customHeight="1" spans="1:24">
      <c r="A47" s="32">
        <v>40</v>
      </c>
      <c r="B47" s="37">
        <v>106865</v>
      </c>
      <c r="C47" s="32" t="s">
        <v>48</v>
      </c>
      <c r="D47" s="32" t="s">
        <v>68</v>
      </c>
      <c r="E47" s="32">
        <v>15</v>
      </c>
      <c r="F47" s="32">
        <v>20</v>
      </c>
      <c r="G47" s="37">
        <v>1</v>
      </c>
      <c r="H47" s="32">
        <v>30</v>
      </c>
      <c r="I47" s="32">
        <v>18</v>
      </c>
      <c r="J47" s="32">
        <f t="shared" si="14"/>
        <v>3</v>
      </c>
      <c r="K47" s="32" t="s">
        <v>27</v>
      </c>
      <c r="L47" s="32">
        <f>I47*2</f>
        <v>36</v>
      </c>
      <c r="M47" s="32">
        <v>6</v>
      </c>
      <c r="N47" s="40">
        <v>9</v>
      </c>
      <c r="O47" s="40">
        <v>1</v>
      </c>
      <c r="P47" s="40">
        <v>24</v>
      </c>
      <c r="Q47" s="40">
        <v>5</v>
      </c>
      <c r="R47" s="40">
        <f t="shared" si="15"/>
        <v>-1</v>
      </c>
      <c r="S47" s="40" t="s">
        <v>24</v>
      </c>
      <c r="T47" s="40">
        <f t="shared" si="10"/>
        <v>20</v>
      </c>
      <c r="U47" s="40">
        <f t="shared" si="11"/>
        <v>54</v>
      </c>
      <c r="V47" s="40">
        <f t="shared" si="16"/>
        <v>56</v>
      </c>
      <c r="W47" s="40"/>
      <c r="X47" s="40">
        <f>V47-U47</f>
        <v>2</v>
      </c>
    </row>
    <row r="48" s="17" customFormat="1" customHeight="1" spans="1:24">
      <c r="A48" s="32">
        <v>41</v>
      </c>
      <c r="B48" s="37">
        <v>107829</v>
      </c>
      <c r="C48" s="32" t="s">
        <v>48</v>
      </c>
      <c r="D48" s="32" t="s">
        <v>69</v>
      </c>
      <c r="E48" s="32">
        <v>15</v>
      </c>
      <c r="F48" s="32">
        <v>20</v>
      </c>
      <c r="G48" s="32">
        <v>1</v>
      </c>
      <c r="H48" s="32">
        <v>30</v>
      </c>
      <c r="I48" s="32">
        <v>13</v>
      </c>
      <c r="J48" s="32">
        <f t="shared" si="14"/>
        <v>-2</v>
      </c>
      <c r="K48" s="32" t="s">
        <v>24</v>
      </c>
      <c r="L48" s="32">
        <f>I48*2</f>
        <v>26</v>
      </c>
      <c r="M48" s="32">
        <v>6</v>
      </c>
      <c r="N48" s="40">
        <v>9</v>
      </c>
      <c r="O48" s="40">
        <v>1</v>
      </c>
      <c r="P48" s="40">
        <v>24</v>
      </c>
      <c r="Q48" s="40">
        <v>0</v>
      </c>
      <c r="R48" s="40">
        <f t="shared" si="15"/>
        <v>-6</v>
      </c>
      <c r="S48" s="40" t="s">
        <v>24</v>
      </c>
      <c r="T48" s="40">
        <f t="shared" si="10"/>
        <v>0</v>
      </c>
      <c r="U48" s="40">
        <f t="shared" si="11"/>
        <v>54</v>
      </c>
      <c r="V48" s="40">
        <f t="shared" si="16"/>
        <v>26</v>
      </c>
      <c r="W48" s="40">
        <f t="shared" si="17"/>
        <v>28</v>
      </c>
      <c r="X48" s="42"/>
    </row>
    <row r="49" s="18" customFormat="1" customHeight="1" spans="1:24">
      <c r="A49" s="33"/>
      <c r="B49" s="33"/>
      <c r="C49" s="33" t="s">
        <v>48</v>
      </c>
      <c r="D49" s="34"/>
      <c r="E49" s="33">
        <f>SUM(E28:E48)</f>
        <v>605</v>
      </c>
      <c r="F49" s="33">
        <f t="shared" ref="F49:X49" si="18">SUM(F28:F48)</f>
        <v>795</v>
      </c>
      <c r="G49" s="33">
        <f t="shared" si="18"/>
        <v>29</v>
      </c>
      <c r="H49" s="33">
        <f t="shared" si="18"/>
        <v>2008</v>
      </c>
      <c r="I49" s="33">
        <f t="shared" si="18"/>
        <v>624.2</v>
      </c>
      <c r="J49" s="33">
        <f t="shared" si="18"/>
        <v>19.2</v>
      </c>
      <c r="K49" s="33">
        <f t="shared" si="18"/>
        <v>0</v>
      </c>
      <c r="L49" s="33">
        <f t="shared" si="18"/>
        <v>1784.4</v>
      </c>
      <c r="M49" s="33">
        <f t="shared" si="18"/>
        <v>184</v>
      </c>
      <c r="N49" s="33">
        <f t="shared" si="18"/>
        <v>276</v>
      </c>
      <c r="O49" s="33">
        <f t="shared" si="18"/>
        <v>25</v>
      </c>
      <c r="P49" s="33">
        <f t="shared" si="18"/>
        <v>946</v>
      </c>
      <c r="Q49" s="33">
        <f t="shared" si="18"/>
        <v>65</v>
      </c>
      <c r="R49" s="33">
        <f t="shared" si="18"/>
        <v>-119</v>
      </c>
      <c r="S49" s="33">
        <f t="shared" si="18"/>
        <v>0</v>
      </c>
      <c r="T49" s="33">
        <f t="shared" si="18"/>
        <v>260</v>
      </c>
      <c r="U49" s="33">
        <f t="shared" si="18"/>
        <v>2954</v>
      </c>
      <c r="V49" s="33">
        <f t="shared" si="18"/>
        <v>2044.4</v>
      </c>
      <c r="W49" s="33">
        <f t="shared" si="18"/>
        <v>1407.6</v>
      </c>
      <c r="X49" s="33">
        <f t="shared" si="18"/>
        <v>498</v>
      </c>
    </row>
    <row r="50" s="17" customFormat="1" customHeight="1" spans="1:24">
      <c r="A50" s="32">
        <v>42</v>
      </c>
      <c r="B50" s="32">
        <v>377</v>
      </c>
      <c r="C50" s="32" t="s">
        <v>70</v>
      </c>
      <c r="D50" s="32" t="s">
        <v>71</v>
      </c>
      <c r="E50" s="32">
        <v>20</v>
      </c>
      <c r="F50" s="32">
        <v>26</v>
      </c>
      <c r="G50" s="32">
        <v>2</v>
      </c>
      <c r="H50" s="32">
        <v>104</v>
      </c>
      <c r="I50" s="32">
        <v>7</v>
      </c>
      <c r="J50" s="32">
        <f t="shared" si="14"/>
        <v>-13</v>
      </c>
      <c r="K50" s="32" t="s">
        <v>24</v>
      </c>
      <c r="L50" s="32">
        <f>I50*2</f>
        <v>14</v>
      </c>
      <c r="M50" s="32">
        <v>6</v>
      </c>
      <c r="N50" s="40">
        <v>9</v>
      </c>
      <c r="O50" s="40">
        <v>2</v>
      </c>
      <c r="P50" s="40">
        <v>54</v>
      </c>
      <c r="Q50" s="40">
        <v>1</v>
      </c>
      <c r="R50" s="40">
        <f t="shared" si="15"/>
        <v>-5</v>
      </c>
      <c r="S50" s="40" t="s">
        <v>24</v>
      </c>
      <c r="T50" s="40">
        <f t="shared" ref="T50:T64" si="19">Q50*4</f>
        <v>4</v>
      </c>
      <c r="U50" s="40">
        <f t="shared" ref="U50:U73" si="20">H50+P50</f>
        <v>158</v>
      </c>
      <c r="V50" s="40">
        <f t="shared" si="16"/>
        <v>18</v>
      </c>
      <c r="W50" s="40">
        <f t="shared" si="17"/>
        <v>140</v>
      </c>
      <c r="X50" s="42"/>
    </row>
    <row r="51" s="15" customFormat="1" customHeight="1" spans="1:24">
      <c r="A51" s="32">
        <v>43</v>
      </c>
      <c r="B51" s="32">
        <v>387</v>
      </c>
      <c r="C51" s="32" t="s">
        <v>70</v>
      </c>
      <c r="D51" s="32" t="s">
        <v>72</v>
      </c>
      <c r="E51" s="32">
        <v>80</v>
      </c>
      <c r="F51" s="32">
        <v>100</v>
      </c>
      <c r="G51" s="32">
        <v>1</v>
      </c>
      <c r="H51" s="32">
        <v>160</v>
      </c>
      <c r="I51" s="32">
        <v>104</v>
      </c>
      <c r="J51" s="32">
        <f t="shared" si="14"/>
        <v>24</v>
      </c>
      <c r="K51" s="32" t="s">
        <v>26</v>
      </c>
      <c r="L51" s="32">
        <f>I51*4</f>
        <v>416</v>
      </c>
      <c r="M51" s="32">
        <v>20</v>
      </c>
      <c r="N51" s="40">
        <v>30</v>
      </c>
      <c r="O51" s="40">
        <v>1</v>
      </c>
      <c r="P51" s="40">
        <v>80</v>
      </c>
      <c r="Q51" s="40">
        <v>3</v>
      </c>
      <c r="R51" s="40">
        <f t="shared" si="15"/>
        <v>-17</v>
      </c>
      <c r="S51" s="40" t="s">
        <v>24</v>
      </c>
      <c r="T51" s="40">
        <f t="shared" si="19"/>
        <v>12</v>
      </c>
      <c r="U51" s="40">
        <f t="shared" si="20"/>
        <v>240</v>
      </c>
      <c r="V51" s="40">
        <f t="shared" si="16"/>
        <v>428</v>
      </c>
      <c r="W51" s="40"/>
      <c r="X51" s="40">
        <f>V51-U51</f>
        <v>188</v>
      </c>
    </row>
    <row r="52" s="17" customFormat="1" customHeight="1" spans="1:24">
      <c r="A52" s="32">
        <v>44</v>
      </c>
      <c r="B52" s="32">
        <v>399</v>
      </c>
      <c r="C52" s="32" t="s">
        <v>70</v>
      </c>
      <c r="D52" s="32" t="s">
        <v>73</v>
      </c>
      <c r="E52" s="32">
        <v>30</v>
      </c>
      <c r="F52" s="32">
        <v>40</v>
      </c>
      <c r="G52" s="32">
        <v>2</v>
      </c>
      <c r="H52" s="32">
        <v>160</v>
      </c>
      <c r="I52" s="32">
        <v>5</v>
      </c>
      <c r="J52" s="32">
        <f t="shared" si="14"/>
        <v>-25</v>
      </c>
      <c r="K52" s="32" t="s">
        <v>24</v>
      </c>
      <c r="L52" s="32">
        <f>I52*2</f>
        <v>10</v>
      </c>
      <c r="M52" s="32">
        <v>10</v>
      </c>
      <c r="N52" s="40">
        <v>15</v>
      </c>
      <c r="O52" s="40">
        <v>1</v>
      </c>
      <c r="P52" s="40">
        <v>40</v>
      </c>
      <c r="Q52" s="40">
        <v>4</v>
      </c>
      <c r="R52" s="40">
        <f t="shared" si="15"/>
        <v>-6</v>
      </c>
      <c r="S52" s="40" t="s">
        <v>24</v>
      </c>
      <c r="T52" s="40">
        <f t="shared" si="19"/>
        <v>16</v>
      </c>
      <c r="U52" s="40">
        <f t="shared" si="20"/>
        <v>200</v>
      </c>
      <c r="V52" s="40">
        <f t="shared" si="16"/>
        <v>26</v>
      </c>
      <c r="W52" s="40">
        <f t="shared" si="17"/>
        <v>174</v>
      </c>
      <c r="X52" s="42"/>
    </row>
    <row r="53" s="15" customFormat="1" customHeight="1" spans="1:24">
      <c r="A53" s="32">
        <v>45</v>
      </c>
      <c r="B53" s="32">
        <v>545</v>
      </c>
      <c r="C53" s="32" t="s">
        <v>70</v>
      </c>
      <c r="D53" s="32" t="s">
        <v>74</v>
      </c>
      <c r="E53" s="32">
        <v>20</v>
      </c>
      <c r="F53" s="32">
        <f t="shared" ref="F50:F71" si="21">E53*1.3</f>
        <v>26</v>
      </c>
      <c r="G53" s="32">
        <v>2</v>
      </c>
      <c r="H53" s="32">
        <v>104</v>
      </c>
      <c r="I53" s="32">
        <v>67</v>
      </c>
      <c r="J53" s="32">
        <f t="shared" si="14"/>
        <v>47</v>
      </c>
      <c r="K53" s="32" t="s">
        <v>26</v>
      </c>
      <c r="L53" s="32">
        <f>I53*4</f>
        <v>268</v>
      </c>
      <c r="M53" s="32">
        <v>6</v>
      </c>
      <c r="N53" s="40">
        <v>9</v>
      </c>
      <c r="O53" s="40">
        <v>2</v>
      </c>
      <c r="P53" s="40">
        <v>54</v>
      </c>
      <c r="Q53" s="40">
        <v>7</v>
      </c>
      <c r="R53" s="40">
        <f t="shared" si="15"/>
        <v>1</v>
      </c>
      <c r="S53" s="40" t="s">
        <v>27</v>
      </c>
      <c r="T53" s="40">
        <f t="shared" si="19"/>
        <v>28</v>
      </c>
      <c r="U53" s="40">
        <f t="shared" si="20"/>
        <v>158</v>
      </c>
      <c r="V53" s="40">
        <f t="shared" si="16"/>
        <v>296</v>
      </c>
      <c r="W53" s="40"/>
      <c r="X53" s="40">
        <f>V53-U53</f>
        <v>138</v>
      </c>
    </row>
    <row r="54" s="17" customFormat="1" customHeight="1" spans="1:24">
      <c r="A54" s="32">
        <v>46</v>
      </c>
      <c r="B54" s="32">
        <v>546</v>
      </c>
      <c r="C54" s="32" t="s">
        <v>70</v>
      </c>
      <c r="D54" s="32" t="s">
        <v>75</v>
      </c>
      <c r="E54" s="32">
        <v>45</v>
      </c>
      <c r="F54" s="32">
        <v>60</v>
      </c>
      <c r="G54" s="32">
        <v>2</v>
      </c>
      <c r="H54" s="32">
        <v>240</v>
      </c>
      <c r="I54" s="32">
        <v>48</v>
      </c>
      <c r="J54" s="32">
        <f t="shared" si="14"/>
        <v>3</v>
      </c>
      <c r="K54" s="32" t="s">
        <v>27</v>
      </c>
      <c r="L54" s="32">
        <f>I54*2</f>
        <v>96</v>
      </c>
      <c r="M54" s="32">
        <v>15</v>
      </c>
      <c r="N54" s="40">
        <v>23</v>
      </c>
      <c r="O54" s="40">
        <v>1</v>
      </c>
      <c r="P54" s="40">
        <v>60</v>
      </c>
      <c r="Q54" s="40">
        <v>0</v>
      </c>
      <c r="R54" s="40">
        <f t="shared" si="15"/>
        <v>-15</v>
      </c>
      <c r="S54" s="40" t="s">
        <v>24</v>
      </c>
      <c r="T54" s="40">
        <f t="shared" si="19"/>
        <v>0</v>
      </c>
      <c r="U54" s="40">
        <f t="shared" si="20"/>
        <v>300</v>
      </c>
      <c r="V54" s="40">
        <f t="shared" si="16"/>
        <v>96</v>
      </c>
      <c r="W54" s="40">
        <f t="shared" si="17"/>
        <v>204</v>
      </c>
      <c r="X54" s="42"/>
    </row>
    <row r="55" s="17" customFormat="1" customHeight="1" spans="1:24">
      <c r="A55" s="32">
        <v>47</v>
      </c>
      <c r="B55" s="32">
        <v>571</v>
      </c>
      <c r="C55" s="32" t="s">
        <v>70</v>
      </c>
      <c r="D55" s="32" t="s">
        <v>76</v>
      </c>
      <c r="E55" s="32">
        <v>45</v>
      </c>
      <c r="F55" s="32">
        <v>60</v>
      </c>
      <c r="G55" s="32">
        <v>1</v>
      </c>
      <c r="H55" s="32">
        <v>90</v>
      </c>
      <c r="I55" s="32">
        <v>62</v>
      </c>
      <c r="J55" s="32">
        <f t="shared" si="14"/>
        <v>17</v>
      </c>
      <c r="K55" s="32" t="s">
        <v>26</v>
      </c>
      <c r="L55" s="32">
        <f>I55*4</f>
        <v>248</v>
      </c>
      <c r="M55" s="32">
        <v>20</v>
      </c>
      <c r="N55" s="40">
        <v>30</v>
      </c>
      <c r="O55" s="40">
        <v>1</v>
      </c>
      <c r="P55" s="40">
        <v>80</v>
      </c>
      <c r="Q55" s="40">
        <v>24</v>
      </c>
      <c r="R55" s="40">
        <f t="shared" si="15"/>
        <v>4</v>
      </c>
      <c r="S55" s="40" t="s">
        <v>27</v>
      </c>
      <c r="T55" s="40">
        <f t="shared" si="19"/>
        <v>96</v>
      </c>
      <c r="U55" s="40">
        <f t="shared" si="20"/>
        <v>170</v>
      </c>
      <c r="V55" s="40">
        <f t="shared" si="16"/>
        <v>344</v>
      </c>
      <c r="W55" s="40"/>
      <c r="X55" s="40">
        <f>V55-U55</f>
        <v>174</v>
      </c>
    </row>
    <row r="56" s="15" customFormat="1" customHeight="1" spans="1:24">
      <c r="A56" s="32">
        <v>48</v>
      </c>
      <c r="B56" s="32">
        <v>573</v>
      </c>
      <c r="C56" s="32" t="s">
        <v>70</v>
      </c>
      <c r="D56" s="32" t="s">
        <v>77</v>
      </c>
      <c r="E56" s="32">
        <v>30</v>
      </c>
      <c r="F56" s="32">
        <v>40</v>
      </c>
      <c r="G56" s="32">
        <v>1</v>
      </c>
      <c r="H56" s="32">
        <v>60</v>
      </c>
      <c r="I56" s="32">
        <v>11</v>
      </c>
      <c r="J56" s="32">
        <f t="shared" si="14"/>
        <v>-19</v>
      </c>
      <c r="K56" s="32" t="s">
        <v>24</v>
      </c>
      <c r="L56" s="32">
        <f>I56*2</f>
        <v>22</v>
      </c>
      <c r="M56" s="32">
        <v>6</v>
      </c>
      <c r="N56" s="40">
        <v>9</v>
      </c>
      <c r="O56" s="40">
        <v>1</v>
      </c>
      <c r="P56" s="40">
        <v>24</v>
      </c>
      <c r="Q56" s="40">
        <v>1</v>
      </c>
      <c r="R56" s="40">
        <f t="shared" si="15"/>
        <v>-5</v>
      </c>
      <c r="S56" s="40" t="s">
        <v>24</v>
      </c>
      <c r="T56" s="40">
        <f t="shared" si="19"/>
        <v>4</v>
      </c>
      <c r="U56" s="40">
        <f t="shared" si="20"/>
        <v>84</v>
      </c>
      <c r="V56" s="40">
        <f t="shared" si="16"/>
        <v>26</v>
      </c>
      <c r="W56" s="40">
        <f t="shared" si="17"/>
        <v>58</v>
      </c>
      <c r="X56" s="43"/>
    </row>
    <row r="57" s="17" customFormat="1" customHeight="1" spans="1:24">
      <c r="A57" s="32">
        <v>49</v>
      </c>
      <c r="B57" s="32">
        <v>598</v>
      </c>
      <c r="C57" s="32" t="s">
        <v>70</v>
      </c>
      <c r="D57" s="32" t="s">
        <v>78</v>
      </c>
      <c r="E57" s="32">
        <v>20</v>
      </c>
      <c r="F57" s="32">
        <f t="shared" si="21"/>
        <v>26</v>
      </c>
      <c r="G57" s="32">
        <v>2</v>
      </c>
      <c r="H57" s="32">
        <v>104</v>
      </c>
      <c r="I57" s="32">
        <v>16</v>
      </c>
      <c r="J57" s="32">
        <f t="shared" si="14"/>
        <v>-4</v>
      </c>
      <c r="K57" s="32" t="s">
        <v>24</v>
      </c>
      <c r="L57" s="32">
        <f>I57*2</f>
        <v>32</v>
      </c>
      <c r="M57" s="32">
        <v>6</v>
      </c>
      <c r="N57" s="40">
        <v>9</v>
      </c>
      <c r="O57" s="40">
        <v>1</v>
      </c>
      <c r="P57" s="40">
        <v>24</v>
      </c>
      <c r="Q57" s="40">
        <v>0</v>
      </c>
      <c r="R57" s="40">
        <f t="shared" si="15"/>
        <v>-6</v>
      </c>
      <c r="S57" s="40" t="s">
        <v>24</v>
      </c>
      <c r="T57" s="40">
        <f t="shared" si="19"/>
        <v>0</v>
      </c>
      <c r="U57" s="40">
        <f t="shared" si="20"/>
        <v>128</v>
      </c>
      <c r="V57" s="40">
        <f t="shared" si="16"/>
        <v>32</v>
      </c>
      <c r="W57" s="40">
        <f t="shared" si="17"/>
        <v>96</v>
      </c>
      <c r="X57" s="42"/>
    </row>
    <row r="58" s="17" customFormat="1" customHeight="1" spans="1:24">
      <c r="A58" s="32">
        <v>50</v>
      </c>
      <c r="B58" s="32">
        <v>707</v>
      </c>
      <c r="C58" s="32" t="s">
        <v>70</v>
      </c>
      <c r="D58" s="32" t="s">
        <v>79</v>
      </c>
      <c r="E58" s="32">
        <v>40</v>
      </c>
      <c r="F58" s="32">
        <f t="shared" si="21"/>
        <v>52</v>
      </c>
      <c r="G58" s="32">
        <v>2</v>
      </c>
      <c r="H58" s="32">
        <v>208</v>
      </c>
      <c r="I58" s="32">
        <v>18</v>
      </c>
      <c r="J58" s="32">
        <f t="shared" si="14"/>
        <v>-22</v>
      </c>
      <c r="K58" s="32" t="s">
        <v>24</v>
      </c>
      <c r="L58" s="32">
        <f>I58*2</f>
        <v>36</v>
      </c>
      <c r="M58" s="32">
        <v>20</v>
      </c>
      <c r="N58" s="40">
        <v>30</v>
      </c>
      <c r="O58" s="40">
        <v>2</v>
      </c>
      <c r="P58" s="40">
        <v>180</v>
      </c>
      <c r="Q58" s="40">
        <v>4</v>
      </c>
      <c r="R58" s="40">
        <f t="shared" si="15"/>
        <v>-16</v>
      </c>
      <c r="S58" s="40" t="s">
        <v>24</v>
      </c>
      <c r="T58" s="40">
        <f t="shared" si="19"/>
        <v>16</v>
      </c>
      <c r="U58" s="40">
        <f t="shared" si="20"/>
        <v>388</v>
      </c>
      <c r="V58" s="40">
        <f t="shared" si="16"/>
        <v>52</v>
      </c>
      <c r="W58" s="40">
        <f t="shared" si="17"/>
        <v>336</v>
      </c>
      <c r="X58" s="42"/>
    </row>
    <row r="59" s="17" customFormat="1" customHeight="1" spans="1:24">
      <c r="A59" s="32">
        <v>51</v>
      </c>
      <c r="B59" s="32">
        <v>712</v>
      </c>
      <c r="C59" s="32" t="s">
        <v>70</v>
      </c>
      <c r="D59" s="32" t="s">
        <v>80</v>
      </c>
      <c r="E59" s="32">
        <v>45</v>
      </c>
      <c r="F59" s="32">
        <v>60</v>
      </c>
      <c r="G59" s="32">
        <v>2</v>
      </c>
      <c r="H59" s="32">
        <v>240</v>
      </c>
      <c r="I59" s="32">
        <v>96</v>
      </c>
      <c r="J59" s="32">
        <f t="shared" si="14"/>
        <v>51</v>
      </c>
      <c r="K59" s="32" t="s">
        <v>26</v>
      </c>
      <c r="L59" s="32">
        <f>I59*4</f>
        <v>384</v>
      </c>
      <c r="M59" s="32">
        <v>20</v>
      </c>
      <c r="N59" s="40">
        <v>30</v>
      </c>
      <c r="O59" s="40">
        <v>2</v>
      </c>
      <c r="P59" s="40">
        <v>180</v>
      </c>
      <c r="Q59" s="40">
        <v>5</v>
      </c>
      <c r="R59" s="40">
        <f t="shared" si="15"/>
        <v>-15</v>
      </c>
      <c r="S59" s="40" t="s">
        <v>24</v>
      </c>
      <c r="T59" s="40">
        <f t="shared" si="19"/>
        <v>20</v>
      </c>
      <c r="U59" s="40">
        <f t="shared" si="20"/>
        <v>420</v>
      </c>
      <c r="V59" s="40">
        <f t="shared" si="16"/>
        <v>404</v>
      </c>
      <c r="W59" s="40">
        <f t="shared" si="17"/>
        <v>16</v>
      </c>
      <c r="X59" s="42"/>
    </row>
    <row r="60" s="17" customFormat="1" customHeight="1" spans="1:24">
      <c r="A60" s="32">
        <v>52</v>
      </c>
      <c r="B60" s="32">
        <v>724</v>
      </c>
      <c r="C60" s="32" t="s">
        <v>70</v>
      </c>
      <c r="D60" s="32" t="s">
        <v>81</v>
      </c>
      <c r="E60" s="32">
        <v>40</v>
      </c>
      <c r="F60" s="32">
        <f t="shared" si="21"/>
        <v>52</v>
      </c>
      <c r="G60" s="32">
        <v>1</v>
      </c>
      <c r="H60" s="32">
        <v>80</v>
      </c>
      <c r="I60" s="32">
        <v>18</v>
      </c>
      <c r="J60" s="32">
        <f t="shared" si="14"/>
        <v>-22</v>
      </c>
      <c r="K60" s="32" t="s">
        <v>24</v>
      </c>
      <c r="L60" s="32">
        <f>I60*2</f>
        <v>36</v>
      </c>
      <c r="M60" s="32">
        <v>10</v>
      </c>
      <c r="N60" s="40">
        <v>15</v>
      </c>
      <c r="O60" s="40">
        <v>1</v>
      </c>
      <c r="P60" s="40">
        <v>40</v>
      </c>
      <c r="Q60" s="40">
        <v>0</v>
      </c>
      <c r="R60" s="40">
        <f t="shared" si="15"/>
        <v>-10</v>
      </c>
      <c r="S60" s="40" t="s">
        <v>24</v>
      </c>
      <c r="T60" s="40">
        <f t="shared" si="19"/>
        <v>0</v>
      </c>
      <c r="U60" s="40">
        <f t="shared" si="20"/>
        <v>120</v>
      </c>
      <c r="V60" s="40">
        <f t="shared" si="16"/>
        <v>36</v>
      </c>
      <c r="W60" s="40">
        <f t="shared" si="17"/>
        <v>84</v>
      </c>
      <c r="X60" s="42"/>
    </row>
    <row r="61" s="20" customFormat="1" customHeight="1" spans="1:24">
      <c r="A61" s="32">
        <v>53</v>
      </c>
      <c r="B61" s="32">
        <v>733</v>
      </c>
      <c r="C61" s="32" t="s">
        <v>70</v>
      </c>
      <c r="D61" s="32" t="s">
        <v>82</v>
      </c>
      <c r="E61" s="32">
        <v>20</v>
      </c>
      <c r="F61" s="32">
        <f t="shared" si="21"/>
        <v>26</v>
      </c>
      <c r="G61" s="32">
        <v>1</v>
      </c>
      <c r="H61" s="32">
        <v>40</v>
      </c>
      <c r="I61" s="32">
        <v>11</v>
      </c>
      <c r="J61" s="32">
        <f t="shared" si="14"/>
        <v>-9</v>
      </c>
      <c r="K61" s="32" t="s">
        <v>24</v>
      </c>
      <c r="L61" s="32">
        <f>I61*2</f>
        <v>22</v>
      </c>
      <c r="M61" s="32">
        <v>6</v>
      </c>
      <c r="N61" s="40">
        <v>9</v>
      </c>
      <c r="O61" s="32">
        <v>1</v>
      </c>
      <c r="P61" s="40">
        <v>24</v>
      </c>
      <c r="Q61" s="40">
        <v>0</v>
      </c>
      <c r="R61" s="40">
        <f t="shared" si="15"/>
        <v>-6</v>
      </c>
      <c r="S61" s="40" t="s">
        <v>24</v>
      </c>
      <c r="T61" s="40">
        <f t="shared" si="19"/>
        <v>0</v>
      </c>
      <c r="U61" s="40">
        <f t="shared" si="20"/>
        <v>64</v>
      </c>
      <c r="V61" s="40">
        <f t="shared" si="16"/>
        <v>22</v>
      </c>
      <c r="W61" s="40">
        <f t="shared" si="17"/>
        <v>42</v>
      </c>
      <c r="X61" s="44"/>
    </row>
    <row r="62" s="21" customFormat="1" customHeight="1" spans="1:24">
      <c r="A62" s="32">
        <v>54</v>
      </c>
      <c r="B62" s="32">
        <v>737</v>
      </c>
      <c r="C62" s="32" t="s">
        <v>70</v>
      </c>
      <c r="D62" s="32" t="s">
        <v>83</v>
      </c>
      <c r="E62" s="32">
        <v>30</v>
      </c>
      <c r="F62" s="32">
        <v>40</v>
      </c>
      <c r="G62" s="32">
        <v>2</v>
      </c>
      <c r="H62" s="32">
        <v>160</v>
      </c>
      <c r="I62" s="32">
        <v>79</v>
      </c>
      <c r="J62" s="32">
        <f t="shared" si="14"/>
        <v>49</v>
      </c>
      <c r="K62" s="32" t="s">
        <v>26</v>
      </c>
      <c r="L62" s="32">
        <f>I62*4</f>
        <v>316</v>
      </c>
      <c r="M62" s="32">
        <v>10</v>
      </c>
      <c r="N62" s="40">
        <v>15</v>
      </c>
      <c r="O62" s="32">
        <v>1</v>
      </c>
      <c r="P62" s="40">
        <v>40</v>
      </c>
      <c r="Q62" s="40">
        <v>13</v>
      </c>
      <c r="R62" s="40">
        <f t="shared" si="15"/>
        <v>3</v>
      </c>
      <c r="S62" s="40" t="s">
        <v>27</v>
      </c>
      <c r="T62" s="40">
        <f t="shared" si="19"/>
        <v>52</v>
      </c>
      <c r="U62" s="40">
        <f t="shared" si="20"/>
        <v>200</v>
      </c>
      <c r="V62" s="40">
        <f t="shared" si="16"/>
        <v>368</v>
      </c>
      <c r="W62" s="40"/>
      <c r="X62" s="40">
        <f>V62-U62</f>
        <v>168</v>
      </c>
    </row>
    <row r="63" s="21" customFormat="1" customHeight="1" spans="1:24">
      <c r="A63" s="32">
        <v>55</v>
      </c>
      <c r="B63" s="32">
        <v>740</v>
      </c>
      <c r="C63" s="32" t="s">
        <v>70</v>
      </c>
      <c r="D63" s="32" t="s">
        <v>84</v>
      </c>
      <c r="E63" s="32">
        <v>15</v>
      </c>
      <c r="F63" s="32">
        <v>20</v>
      </c>
      <c r="G63" s="32">
        <v>1</v>
      </c>
      <c r="H63" s="32">
        <v>30</v>
      </c>
      <c r="I63" s="32">
        <v>6</v>
      </c>
      <c r="J63" s="32">
        <f t="shared" si="14"/>
        <v>-9</v>
      </c>
      <c r="K63" s="32" t="s">
        <v>24</v>
      </c>
      <c r="L63" s="32">
        <f>I63*2</f>
        <v>12</v>
      </c>
      <c r="M63" s="32">
        <v>6</v>
      </c>
      <c r="N63" s="40">
        <v>9</v>
      </c>
      <c r="O63" s="32">
        <v>1</v>
      </c>
      <c r="P63" s="40">
        <v>24</v>
      </c>
      <c r="Q63" s="40">
        <v>0</v>
      </c>
      <c r="R63" s="40">
        <f t="shared" si="15"/>
        <v>-6</v>
      </c>
      <c r="S63" s="40" t="s">
        <v>24</v>
      </c>
      <c r="T63" s="40">
        <f t="shared" si="19"/>
        <v>0</v>
      </c>
      <c r="U63" s="40">
        <f t="shared" si="20"/>
        <v>54</v>
      </c>
      <c r="V63" s="40">
        <f t="shared" si="16"/>
        <v>12</v>
      </c>
      <c r="W63" s="40">
        <f t="shared" si="17"/>
        <v>42</v>
      </c>
      <c r="X63" s="45"/>
    </row>
    <row r="64" s="21" customFormat="1" customHeight="1" spans="1:24">
      <c r="A64" s="32">
        <v>56</v>
      </c>
      <c r="B64" s="32">
        <v>743</v>
      </c>
      <c r="C64" s="32" t="s">
        <v>70</v>
      </c>
      <c r="D64" s="32" t="s">
        <v>85</v>
      </c>
      <c r="E64" s="32">
        <v>15</v>
      </c>
      <c r="F64" s="32">
        <v>20</v>
      </c>
      <c r="G64" s="32">
        <v>1</v>
      </c>
      <c r="H64" s="32">
        <v>30</v>
      </c>
      <c r="I64" s="32">
        <v>0</v>
      </c>
      <c r="J64" s="32">
        <f t="shared" si="14"/>
        <v>-15</v>
      </c>
      <c r="K64" s="32" t="s">
        <v>24</v>
      </c>
      <c r="L64" s="32">
        <f>I64*2</f>
        <v>0</v>
      </c>
      <c r="M64" s="32">
        <v>6</v>
      </c>
      <c r="N64" s="40">
        <v>9</v>
      </c>
      <c r="O64" s="32">
        <v>1</v>
      </c>
      <c r="P64" s="40">
        <v>24</v>
      </c>
      <c r="Q64" s="40">
        <v>0</v>
      </c>
      <c r="R64" s="40">
        <f t="shared" si="15"/>
        <v>-6</v>
      </c>
      <c r="S64" s="40" t="s">
        <v>24</v>
      </c>
      <c r="T64" s="40">
        <f t="shared" si="19"/>
        <v>0</v>
      </c>
      <c r="U64" s="40">
        <f t="shared" si="20"/>
        <v>54</v>
      </c>
      <c r="V64" s="40">
        <f t="shared" si="16"/>
        <v>0</v>
      </c>
      <c r="W64" s="40">
        <f t="shared" si="17"/>
        <v>54</v>
      </c>
      <c r="X64" s="45"/>
    </row>
    <row r="65" s="21" customFormat="1" customHeight="1" spans="1:24">
      <c r="A65" s="32">
        <v>57</v>
      </c>
      <c r="B65" s="32">
        <v>750</v>
      </c>
      <c r="C65" s="32" t="s">
        <v>70</v>
      </c>
      <c r="D65" s="32" t="s">
        <v>86</v>
      </c>
      <c r="E65" s="32">
        <v>60</v>
      </c>
      <c r="F65" s="32">
        <f t="shared" si="21"/>
        <v>78</v>
      </c>
      <c r="G65" s="32">
        <v>2</v>
      </c>
      <c r="H65" s="32">
        <v>312</v>
      </c>
      <c r="I65" s="32">
        <v>111</v>
      </c>
      <c r="J65" s="32">
        <f t="shared" si="14"/>
        <v>51</v>
      </c>
      <c r="K65" s="32" t="s">
        <v>26</v>
      </c>
      <c r="L65" s="32">
        <f>I65*4</f>
        <v>444</v>
      </c>
      <c r="M65" s="32">
        <v>20</v>
      </c>
      <c r="N65" s="40">
        <v>30</v>
      </c>
      <c r="O65" s="32">
        <v>2</v>
      </c>
      <c r="P65" s="40">
        <v>180</v>
      </c>
      <c r="Q65" s="40">
        <v>30</v>
      </c>
      <c r="R65" s="40">
        <f t="shared" si="15"/>
        <v>10</v>
      </c>
      <c r="S65" s="40" t="s">
        <v>26</v>
      </c>
      <c r="T65" s="40">
        <f>Q65*6</f>
        <v>180</v>
      </c>
      <c r="U65" s="40">
        <f t="shared" si="20"/>
        <v>492</v>
      </c>
      <c r="V65" s="40">
        <f t="shared" si="16"/>
        <v>624</v>
      </c>
      <c r="W65" s="40"/>
      <c r="X65" s="40">
        <f>V65-U65</f>
        <v>132</v>
      </c>
    </row>
    <row r="66" s="20" customFormat="1" customHeight="1" spans="1:24">
      <c r="A66" s="32">
        <v>58</v>
      </c>
      <c r="B66" s="32">
        <v>753</v>
      </c>
      <c r="C66" s="32" t="s">
        <v>70</v>
      </c>
      <c r="D66" s="32" t="s">
        <v>87</v>
      </c>
      <c r="E66" s="32">
        <v>15</v>
      </c>
      <c r="F66" s="32">
        <v>20</v>
      </c>
      <c r="G66" s="32">
        <v>1</v>
      </c>
      <c r="H66" s="32">
        <v>30</v>
      </c>
      <c r="I66" s="32">
        <v>0</v>
      </c>
      <c r="J66" s="32">
        <f t="shared" si="14"/>
        <v>-15</v>
      </c>
      <c r="K66" s="32" t="s">
        <v>24</v>
      </c>
      <c r="L66" s="32">
        <f t="shared" ref="L66:L75" si="22">I66*2</f>
        <v>0</v>
      </c>
      <c r="M66" s="32">
        <v>6</v>
      </c>
      <c r="N66" s="40">
        <v>9</v>
      </c>
      <c r="O66" s="40">
        <v>1</v>
      </c>
      <c r="P66" s="40">
        <v>24</v>
      </c>
      <c r="Q66" s="40">
        <v>0</v>
      </c>
      <c r="R66" s="40">
        <f t="shared" si="15"/>
        <v>-6</v>
      </c>
      <c r="S66" s="40" t="s">
        <v>24</v>
      </c>
      <c r="T66" s="40">
        <f t="shared" ref="T66:T73" si="23">Q66*4</f>
        <v>0</v>
      </c>
      <c r="U66" s="40">
        <f t="shared" si="20"/>
        <v>54</v>
      </c>
      <c r="V66" s="40">
        <f t="shared" si="16"/>
        <v>0</v>
      </c>
      <c r="W66" s="40">
        <f t="shared" si="17"/>
        <v>54</v>
      </c>
      <c r="X66" s="44"/>
    </row>
    <row r="67" s="17" customFormat="1" customHeight="1" spans="1:24">
      <c r="A67" s="32">
        <v>59</v>
      </c>
      <c r="B67" s="32">
        <v>103639</v>
      </c>
      <c r="C67" s="32" t="s">
        <v>70</v>
      </c>
      <c r="D67" s="32" t="s">
        <v>88</v>
      </c>
      <c r="E67" s="32">
        <v>20</v>
      </c>
      <c r="F67" s="32">
        <f t="shared" si="21"/>
        <v>26</v>
      </c>
      <c r="G67" s="32">
        <v>2</v>
      </c>
      <c r="H67" s="32">
        <v>104</v>
      </c>
      <c r="I67" s="32">
        <v>25</v>
      </c>
      <c r="J67" s="32">
        <f t="shared" si="14"/>
        <v>5</v>
      </c>
      <c r="K67" s="32" t="s">
        <v>27</v>
      </c>
      <c r="L67" s="32">
        <f t="shared" si="22"/>
        <v>50</v>
      </c>
      <c r="M67" s="32">
        <v>6</v>
      </c>
      <c r="N67" s="40">
        <v>9</v>
      </c>
      <c r="O67" s="40">
        <v>2</v>
      </c>
      <c r="P67" s="40">
        <v>54</v>
      </c>
      <c r="Q67" s="40">
        <v>0</v>
      </c>
      <c r="R67" s="40">
        <f t="shared" si="15"/>
        <v>-6</v>
      </c>
      <c r="S67" s="40" t="s">
        <v>24</v>
      </c>
      <c r="T67" s="40">
        <f t="shared" si="23"/>
        <v>0</v>
      </c>
      <c r="U67" s="40">
        <f t="shared" si="20"/>
        <v>158</v>
      </c>
      <c r="V67" s="40">
        <f t="shared" si="16"/>
        <v>50</v>
      </c>
      <c r="W67" s="40">
        <f t="shared" si="17"/>
        <v>108</v>
      </c>
      <c r="X67" s="42"/>
    </row>
    <row r="68" s="17" customFormat="1" customHeight="1" spans="1:24">
      <c r="A68" s="32">
        <v>60</v>
      </c>
      <c r="B68" s="32">
        <v>104430</v>
      </c>
      <c r="C68" s="32" t="s">
        <v>70</v>
      </c>
      <c r="D68" s="32" t="s">
        <v>89</v>
      </c>
      <c r="E68" s="32">
        <v>15</v>
      </c>
      <c r="F68" s="32">
        <v>20</v>
      </c>
      <c r="G68" s="32">
        <v>2</v>
      </c>
      <c r="H68" s="32">
        <v>80</v>
      </c>
      <c r="I68" s="32">
        <v>12</v>
      </c>
      <c r="J68" s="32">
        <f t="shared" si="14"/>
        <v>-3</v>
      </c>
      <c r="K68" s="32" t="s">
        <v>24</v>
      </c>
      <c r="L68" s="32">
        <f t="shared" si="22"/>
        <v>24</v>
      </c>
      <c r="M68" s="32">
        <v>6</v>
      </c>
      <c r="N68" s="40">
        <v>9</v>
      </c>
      <c r="O68" s="40">
        <v>1</v>
      </c>
      <c r="P68" s="40">
        <v>24</v>
      </c>
      <c r="Q68" s="40">
        <v>0</v>
      </c>
      <c r="R68" s="40">
        <f t="shared" si="15"/>
        <v>-6</v>
      </c>
      <c r="S68" s="40" t="s">
        <v>24</v>
      </c>
      <c r="T68" s="40">
        <f t="shared" si="23"/>
        <v>0</v>
      </c>
      <c r="U68" s="40">
        <f t="shared" si="20"/>
        <v>104</v>
      </c>
      <c r="V68" s="40">
        <f t="shared" si="16"/>
        <v>24</v>
      </c>
      <c r="W68" s="40">
        <f t="shared" si="17"/>
        <v>80</v>
      </c>
      <c r="X68" s="42"/>
    </row>
    <row r="69" s="17" customFormat="1" customHeight="1" spans="1:24">
      <c r="A69" s="32">
        <v>61</v>
      </c>
      <c r="B69" s="32">
        <v>105396</v>
      </c>
      <c r="C69" s="32" t="s">
        <v>70</v>
      </c>
      <c r="D69" s="32" t="s">
        <v>90</v>
      </c>
      <c r="E69" s="32">
        <v>20</v>
      </c>
      <c r="F69" s="32">
        <f t="shared" si="21"/>
        <v>26</v>
      </c>
      <c r="G69" s="32">
        <v>2</v>
      </c>
      <c r="H69" s="32">
        <v>104</v>
      </c>
      <c r="I69" s="32">
        <v>21</v>
      </c>
      <c r="J69" s="32">
        <f t="shared" si="14"/>
        <v>1</v>
      </c>
      <c r="K69" s="32" t="s">
        <v>27</v>
      </c>
      <c r="L69" s="32">
        <f t="shared" si="22"/>
        <v>42</v>
      </c>
      <c r="M69" s="32">
        <v>6</v>
      </c>
      <c r="N69" s="40">
        <v>9</v>
      </c>
      <c r="O69" s="40">
        <v>2</v>
      </c>
      <c r="P69" s="40">
        <v>54</v>
      </c>
      <c r="Q69" s="40">
        <v>4</v>
      </c>
      <c r="R69" s="40">
        <f t="shared" si="15"/>
        <v>-2</v>
      </c>
      <c r="S69" s="40" t="s">
        <v>24</v>
      </c>
      <c r="T69" s="40">
        <f t="shared" si="23"/>
        <v>16</v>
      </c>
      <c r="U69" s="40">
        <f t="shared" si="20"/>
        <v>158</v>
      </c>
      <c r="V69" s="40">
        <f t="shared" si="16"/>
        <v>58</v>
      </c>
      <c r="W69" s="40">
        <f t="shared" si="17"/>
        <v>100</v>
      </c>
      <c r="X69" s="42"/>
    </row>
    <row r="70" s="17" customFormat="1" customHeight="1" spans="1:24">
      <c r="A70" s="32">
        <v>62</v>
      </c>
      <c r="B70" s="32">
        <v>105751</v>
      </c>
      <c r="C70" s="32" t="s">
        <v>70</v>
      </c>
      <c r="D70" s="32" t="s">
        <v>91</v>
      </c>
      <c r="E70" s="32">
        <v>15</v>
      </c>
      <c r="F70" s="32">
        <v>20</v>
      </c>
      <c r="G70" s="32">
        <v>1</v>
      </c>
      <c r="H70" s="32">
        <v>30</v>
      </c>
      <c r="I70" s="32">
        <v>13</v>
      </c>
      <c r="J70" s="32">
        <f t="shared" ref="J70:J101" si="24">I70-E70</f>
        <v>-2</v>
      </c>
      <c r="K70" s="32" t="s">
        <v>24</v>
      </c>
      <c r="L70" s="32">
        <f t="shared" si="22"/>
        <v>26</v>
      </c>
      <c r="M70" s="32">
        <v>6</v>
      </c>
      <c r="N70" s="40">
        <v>9</v>
      </c>
      <c r="O70" s="40">
        <v>1</v>
      </c>
      <c r="P70" s="40">
        <v>24</v>
      </c>
      <c r="Q70" s="40">
        <v>2</v>
      </c>
      <c r="R70" s="40">
        <f t="shared" ref="R70:R101" si="25">Q70-M70</f>
        <v>-4</v>
      </c>
      <c r="S70" s="40" t="s">
        <v>24</v>
      </c>
      <c r="T70" s="40">
        <f t="shared" si="23"/>
        <v>8</v>
      </c>
      <c r="U70" s="40">
        <f t="shared" si="20"/>
        <v>54</v>
      </c>
      <c r="V70" s="40">
        <f t="shared" ref="V70:V101" si="26">L70+T70</f>
        <v>34</v>
      </c>
      <c r="W70" s="40">
        <f t="shared" ref="W70:W101" si="27">U70-V70</f>
        <v>20</v>
      </c>
      <c r="X70" s="42"/>
    </row>
    <row r="71" s="17" customFormat="1" customHeight="1" spans="1:24">
      <c r="A71" s="32">
        <v>63</v>
      </c>
      <c r="B71" s="32">
        <v>105910</v>
      </c>
      <c r="C71" s="32" t="s">
        <v>70</v>
      </c>
      <c r="D71" s="32" t="s">
        <v>92</v>
      </c>
      <c r="E71" s="32">
        <v>20</v>
      </c>
      <c r="F71" s="32">
        <f t="shared" si="21"/>
        <v>26</v>
      </c>
      <c r="G71" s="32">
        <v>1</v>
      </c>
      <c r="H71" s="32">
        <v>40</v>
      </c>
      <c r="I71" s="32">
        <v>6</v>
      </c>
      <c r="J71" s="32">
        <f t="shared" si="24"/>
        <v>-14</v>
      </c>
      <c r="K71" s="32" t="s">
        <v>24</v>
      </c>
      <c r="L71" s="32">
        <f t="shared" si="22"/>
        <v>12</v>
      </c>
      <c r="M71" s="32">
        <v>6</v>
      </c>
      <c r="N71" s="40">
        <v>9</v>
      </c>
      <c r="O71" s="40">
        <v>1</v>
      </c>
      <c r="P71" s="40">
        <v>24</v>
      </c>
      <c r="Q71" s="40">
        <v>1</v>
      </c>
      <c r="R71" s="40">
        <f t="shared" si="25"/>
        <v>-5</v>
      </c>
      <c r="S71" s="40" t="s">
        <v>24</v>
      </c>
      <c r="T71" s="40">
        <f t="shared" si="23"/>
        <v>4</v>
      </c>
      <c r="U71" s="40">
        <f t="shared" si="20"/>
        <v>64</v>
      </c>
      <c r="V71" s="40">
        <f t="shared" si="26"/>
        <v>16</v>
      </c>
      <c r="W71" s="40">
        <f t="shared" si="27"/>
        <v>48</v>
      </c>
      <c r="X71" s="42"/>
    </row>
    <row r="72" s="17" customFormat="1" customHeight="1" spans="1:24">
      <c r="A72" s="32">
        <v>64</v>
      </c>
      <c r="B72" s="32">
        <v>106485</v>
      </c>
      <c r="C72" s="32" t="s">
        <v>70</v>
      </c>
      <c r="D72" s="32" t="s">
        <v>93</v>
      </c>
      <c r="E72" s="32">
        <v>15</v>
      </c>
      <c r="F72" s="32">
        <v>20</v>
      </c>
      <c r="G72" s="32">
        <v>1</v>
      </c>
      <c r="H72" s="32">
        <v>30</v>
      </c>
      <c r="I72" s="32">
        <v>11</v>
      </c>
      <c r="J72" s="32">
        <f t="shared" si="24"/>
        <v>-4</v>
      </c>
      <c r="K72" s="32" t="s">
        <v>24</v>
      </c>
      <c r="L72" s="32">
        <f t="shared" si="22"/>
        <v>22</v>
      </c>
      <c r="M72" s="32">
        <v>6</v>
      </c>
      <c r="N72" s="40">
        <v>9</v>
      </c>
      <c r="O72" s="40">
        <v>1</v>
      </c>
      <c r="P72" s="40">
        <v>24</v>
      </c>
      <c r="Q72" s="40">
        <v>0</v>
      </c>
      <c r="R72" s="40">
        <f t="shared" si="25"/>
        <v>-6</v>
      </c>
      <c r="S72" s="40" t="s">
        <v>24</v>
      </c>
      <c r="T72" s="40">
        <f t="shared" si="23"/>
        <v>0</v>
      </c>
      <c r="U72" s="40">
        <f t="shared" si="20"/>
        <v>54</v>
      </c>
      <c r="V72" s="40">
        <f t="shared" si="26"/>
        <v>22</v>
      </c>
      <c r="W72" s="40">
        <f t="shared" si="27"/>
        <v>32</v>
      </c>
      <c r="X72" s="42"/>
    </row>
    <row r="73" s="17" customFormat="1" customHeight="1" spans="1:24">
      <c r="A73" s="32">
        <v>65</v>
      </c>
      <c r="B73" s="32">
        <v>106568</v>
      </c>
      <c r="C73" s="32" t="s">
        <v>70</v>
      </c>
      <c r="D73" s="32" t="s">
        <v>94</v>
      </c>
      <c r="E73" s="32">
        <v>15</v>
      </c>
      <c r="F73" s="32">
        <v>20</v>
      </c>
      <c r="G73" s="32">
        <v>1</v>
      </c>
      <c r="H73" s="32">
        <v>30</v>
      </c>
      <c r="I73" s="32">
        <v>1</v>
      </c>
      <c r="J73" s="32">
        <f t="shared" si="24"/>
        <v>-14</v>
      </c>
      <c r="K73" s="32" t="s">
        <v>24</v>
      </c>
      <c r="L73" s="32">
        <f t="shared" si="22"/>
        <v>2</v>
      </c>
      <c r="M73" s="32">
        <v>6</v>
      </c>
      <c r="N73" s="40">
        <v>9</v>
      </c>
      <c r="O73" s="40">
        <v>1</v>
      </c>
      <c r="P73" s="40">
        <v>24</v>
      </c>
      <c r="Q73" s="40">
        <v>0</v>
      </c>
      <c r="R73" s="40">
        <f t="shared" si="25"/>
        <v>-6</v>
      </c>
      <c r="S73" s="40" t="s">
        <v>24</v>
      </c>
      <c r="T73" s="40">
        <f t="shared" si="23"/>
        <v>0</v>
      </c>
      <c r="U73" s="40">
        <f t="shared" si="20"/>
        <v>54</v>
      </c>
      <c r="V73" s="40">
        <f t="shared" si="26"/>
        <v>2</v>
      </c>
      <c r="W73" s="40">
        <f t="shared" si="27"/>
        <v>52</v>
      </c>
      <c r="X73" s="42"/>
    </row>
    <row r="74" s="18" customFormat="1" customHeight="1" spans="1:24">
      <c r="A74" s="33"/>
      <c r="B74" s="33"/>
      <c r="C74" s="33" t="s">
        <v>70</v>
      </c>
      <c r="D74" s="34"/>
      <c r="E74" s="33">
        <f>SUM(E50:E73)</f>
        <v>690</v>
      </c>
      <c r="F74" s="33">
        <f t="shared" ref="F74:X74" si="28">SUM(F50:F73)</f>
        <v>904</v>
      </c>
      <c r="G74" s="33">
        <f t="shared" si="28"/>
        <v>36</v>
      </c>
      <c r="H74" s="33">
        <f t="shared" si="28"/>
        <v>2570</v>
      </c>
      <c r="I74" s="33">
        <f t="shared" si="28"/>
        <v>748</v>
      </c>
      <c r="J74" s="33">
        <f t="shared" si="28"/>
        <v>58</v>
      </c>
      <c r="K74" s="33">
        <f t="shared" si="28"/>
        <v>0</v>
      </c>
      <c r="L74" s="33">
        <f t="shared" si="28"/>
        <v>2534</v>
      </c>
      <c r="M74" s="33">
        <f t="shared" si="28"/>
        <v>235</v>
      </c>
      <c r="N74" s="33">
        <f t="shared" si="28"/>
        <v>353</v>
      </c>
      <c r="O74" s="33">
        <f t="shared" si="28"/>
        <v>31</v>
      </c>
      <c r="P74" s="33">
        <f t="shared" si="28"/>
        <v>1360</v>
      </c>
      <c r="Q74" s="33">
        <f t="shared" si="28"/>
        <v>99</v>
      </c>
      <c r="R74" s="33">
        <f t="shared" si="28"/>
        <v>-136</v>
      </c>
      <c r="S74" s="33">
        <f t="shared" si="28"/>
        <v>0</v>
      </c>
      <c r="T74" s="33">
        <f t="shared" si="28"/>
        <v>456</v>
      </c>
      <c r="U74" s="33">
        <f t="shared" si="28"/>
        <v>3930</v>
      </c>
      <c r="V74" s="33">
        <f t="shared" si="28"/>
        <v>2990</v>
      </c>
      <c r="W74" s="33">
        <f t="shared" si="28"/>
        <v>1740</v>
      </c>
      <c r="X74" s="33">
        <f t="shared" si="28"/>
        <v>800</v>
      </c>
    </row>
    <row r="75" s="17" customFormat="1" customHeight="1" spans="1:24">
      <c r="A75" s="32">
        <v>66</v>
      </c>
      <c r="B75" s="32">
        <v>52</v>
      </c>
      <c r="C75" s="32" t="s">
        <v>95</v>
      </c>
      <c r="D75" s="32" t="s">
        <v>96</v>
      </c>
      <c r="E75" s="32">
        <v>15</v>
      </c>
      <c r="F75" s="32">
        <v>20</v>
      </c>
      <c r="G75" s="32">
        <v>1</v>
      </c>
      <c r="H75" s="32">
        <v>30</v>
      </c>
      <c r="I75" s="32">
        <v>6</v>
      </c>
      <c r="J75" s="32">
        <f t="shared" si="24"/>
        <v>-9</v>
      </c>
      <c r="K75" s="32" t="s">
        <v>24</v>
      </c>
      <c r="L75" s="32">
        <f t="shared" si="22"/>
        <v>12</v>
      </c>
      <c r="M75" s="32">
        <v>6</v>
      </c>
      <c r="N75" s="40">
        <v>9</v>
      </c>
      <c r="O75" s="40">
        <v>1</v>
      </c>
      <c r="P75" s="40">
        <v>24</v>
      </c>
      <c r="Q75" s="40">
        <v>0</v>
      </c>
      <c r="R75" s="40">
        <f t="shared" si="25"/>
        <v>-6</v>
      </c>
      <c r="S75" s="40" t="s">
        <v>24</v>
      </c>
      <c r="T75" s="40">
        <f>Q75*4</f>
        <v>0</v>
      </c>
      <c r="U75" s="40">
        <f t="shared" ref="U75:U106" si="29">H75+P75</f>
        <v>54</v>
      </c>
      <c r="V75" s="40">
        <f t="shared" si="26"/>
        <v>12</v>
      </c>
      <c r="W75" s="40">
        <f t="shared" si="27"/>
        <v>42</v>
      </c>
      <c r="X75" s="42"/>
    </row>
    <row r="76" s="17" customFormat="1" customHeight="1" spans="1:24">
      <c r="A76" s="32">
        <v>67</v>
      </c>
      <c r="B76" s="32">
        <v>54</v>
      </c>
      <c r="C76" s="32" t="s">
        <v>95</v>
      </c>
      <c r="D76" s="32" t="s">
        <v>97</v>
      </c>
      <c r="E76" s="32">
        <v>25</v>
      </c>
      <c r="F76" s="32">
        <v>33</v>
      </c>
      <c r="G76" s="32">
        <v>2</v>
      </c>
      <c r="H76" s="32">
        <v>132</v>
      </c>
      <c r="I76" s="32">
        <v>41</v>
      </c>
      <c r="J76" s="32">
        <f t="shared" si="24"/>
        <v>16</v>
      </c>
      <c r="K76" s="32" t="s">
        <v>26</v>
      </c>
      <c r="L76" s="32">
        <f>I76*4</f>
        <v>164</v>
      </c>
      <c r="M76" s="32">
        <v>6</v>
      </c>
      <c r="N76" s="40">
        <v>9</v>
      </c>
      <c r="O76" s="40">
        <v>1</v>
      </c>
      <c r="P76" s="40">
        <v>24</v>
      </c>
      <c r="Q76" s="40">
        <v>2</v>
      </c>
      <c r="R76" s="40">
        <f t="shared" si="25"/>
        <v>-4</v>
      </c>
      <c r="S76" s="40" t="s">
        <v>24</v>
      </c>
      <c r="T76" s="40">
        <f>Q76*4</f>
        <v>8</v>
      </c>
      <c r="U76" s="40">
        <f t="shared" si="29"/>
        <v>156</v>
      </c>
      <c r="V76" s="40">
        <f t="shared" si="26"/>
        <v>172</v>
      </c>
      <c r="W76" s="40"/>
      <c r="X76" s="40">
        <f>V76-U76</f>
        <v>16</v>
      </c>
    </row>
    <row r="77" s="17" customFormat="1" customHeight="1" spans="1:24">
      <c r="A77" s="32">
        <v>68</v>
      </c>
      <c r="B77" s="32">
        <v>56</v>
      </c>
      <c r="C77" s="32" t="s">
        <v>95</v>
      </c>
      <c r="D77" s="32" t="s">
        <v>98</v>
      </c>
      <c r="E77" s="32">
        <v>30</v>
      </c>
      <c r="F77" s="32">
        <v>40</v>
      </c>
      <c r="G77" s="32">
        <v>2</v>
      </c>
      <c r="H77" s="32">
        <v>160</v>
      </c>
      <c r="I77" s="32">
        <v>100</v>
      </c>
      <c r="J77" s="32">
        <f t="shared" si="24"/>
        <v>70</v>
      </c>
      <c r="K77" s="32" t="s">
        <v>26</v>
      </c>
      <c r="L77" s="32">
        <f>I77*4</f>
        <v>400</v>
      </c>
      <c r="M77" s="32">
        <v>6</v>
      </c>
      <c r="N77" s="40">
        <v>9</v>
      </c>
      <c r="O77" s="40">
        <v>2</v>
      </c>
      <c r="P77" s="40">
        <v>54</v>
      </c>
      <c r="Q77" s="40">
        <v>16</v>
      </c>
      <c r="R77" s="40">
        <f t="shared" si="25"/>
        <v>10</v>
      </c>
      <c r="S77" s="40" t="s">
        <v>26</v>
      </c>
      <c r="T77" s="40">
        <f>Q77*6</f>
        <v>96</v>
      </c>
      <c r="U77" s="40">
        <f t="shared" si="29"/>
        <v>214</v>
      </c>
      <c r="V77" s="40">
        <f t="shared" si="26"/>
        <v>496</v>
      </c>
      <c r="W77" s="40"/>
      <c r="X77" s="40">
        <f>V77-U77</f>
        <v>282</v>
      </c>
    </row>
    <row r="78" s="17" customFormat="1" customHeight="1" spans="1:24">
      <c r="A78" s="32">
        <v>69</v>
      </c>
      <c r="B78" s="32">
        <v>329</v>
      </c>
      <c r="C78" s="32" t="s">
        <v>95</v>
      </c>
      <c r="D78" s="32" t="s">
        <v>99</v>
      </c>
      <c r="E78" s="32">
        <v>30</v>
      </c>
      <c r="F78" s="32">
        <v>40</v>
      </c>
      <c r="G78" s="32">
        <v>2</v>
      </c>
      <c r="H78" s="32">
        <v>160</v>
      </c>
      <c r="I78" s="32">
        <v>28</v>
      </c>
      <c r="J78" s="32">
        <f t="shared" si="24"/>
        <v>-2</v>
      </c>
      <c r="K78" s="32" t="s">
        <v>24</v>
      </c>
      <c r="L78" s="32">
        <f>I78*2</f>
        <v>56</v>
      </c>
      <c r="M78" s="32">
        <v>6</v>
      </c>
      <c r="N78" s="40">
        <v>9</v>
      </c>
      <c r="O78" s="40">
        <v>2</v>
      </c>
      <c r="P78" s="40">
        <v>54</v>
      </c>
      <c r="Q78" s="40">
        <v>0</v>
      </c>
      <c r="R78" s="40">
        <f t="shared" si="25"/>
        <v>-6</v>
      </c>
      <c r="S78" s="40" t="s">
        <v>24</v>
      </c>
      <c r="T78" s="40">
        <f>Q78*4</f>
        <v>0</v>
      </c>
      <c r="U78" s="40">
        <f t="shared" si="29"/>
        <v>214</v>
      </c>
      <c r="V78" s="40">
        <f t="shared" si="26"/>
        <v>56</v>
      </c>
      <c r="W78" s="40">
        <f t="shared" si="27"/>
        <v>158</v>
      </c>
      <c r="X78" s="42"/>
    </row>
    <row r="79" s="17" customFormat="1" customHeight="1" spans="1:24">
      <c r="A79" s="32">
        <v>70</v>
      </c>
      <c r="B79" s="32">
        <v>351</v>
      </c>
      <c r="C79" s="32" t="s">
        <v>95</v>
      </c>
      <c r="D79" s="32" t="s">
        <v>100</v>
      </c>
      <c r="E79" s="32">
        <v>15</v>
      </c>
      <c r="F79" s="32">
        <v>20</v>
      </c>
      <c r="G79" s="32">
        <v>2</v>
      </c>
      <c r="H79" s="32">
        <v>80</v>
      </c>
      <c r="I79" s="32">
        <v>82</v>
      </c>
      <c r="J79" s="32">
        <f t="shared" si="24"/>
        <v>67</v>
      </c>
      <c r="K79" s="32" t="s">
        <v>26</v>
      </c>
      <c r="L79" s="32">
        <f>I79*4</f>
        <v>328</v>
      </c>
      <c r="M79" s="32">
        <v>10</v>
      </c>
      <c r="N79" s="40">
        <v>15</v>
      </c>
      <c r="O79" s="40">
        <v>2</v>
      </c>
      <c r="P79" s="40">
        <v>90</v>
      </c>
      <c r="Q79" s="40">
        <v>15</v>
      </c>
      <c r="R79" s="40">
        <f t="shared" si="25"/>
        <v>5</v>
      </c>
      <c r="S79" s="40" t="s">
        <v>26</v>
      </c>
      <c r="T79" s="40">
        <f>Q79*6</f>
        <v>90</v>
      </c>
      <c r="U79" s="40">
        <f t="shared" si="29"/>
        <v>170</v>
      </c>
      <c r="V79" s="40">
        <f t="shared" si="26"/>
        <v>418</v>
      </c>
      <c r="W79" s="40"/>
      <c r="X79" s="40">
        <f>V79-U79</f>
        <v>248</v>
      </c>
    </row>
    <row r="80" s="17" customFormat="1" customHeight="1" spans="1:24">
      <c r="A80" s="32">
        <v>71</v>
      </c>
      <c r="B80" s="32">
        <v>367</v>
      </c>
      <c r="C80" s="32" t="s">
        <v>95</v>
      </c>
      <c r="D80" s="32" t="s">
        <v>101</v>
      </c>
      <c r="E80" s="32">
        <v>15</v>
      </c>
      <c r="F80" s="32">
        <v>20</v>
      </c>
      <c r="G80" s="32">
        <v>2</v>
      </c>
      <c r="H80" s="32">
        <v>80</v>
      </c>
      <c r="I80" s="32">
        <v>50</v>
      </c>
      <c r="J80" s="32">
        <f t="shared" si="24"/>
        <v>35</v>
      </c>
      <c r="K80" s="32" t="s">
        <v>26</v>
      </c>
      <c r="L80" s="32">
        <f>I80*4</f>
        <v>200</v>
      </c>
      <c r="M80" s="32">
        <v>6</v>
      </c>
      <c r="N80" s="40">
        <v>9</v>
      </c>
      <c r="O80" s="40">
        <v>2</v>
      </c>
      <c r="P80" s="40">
        <v>54</v>
      </c>
      <c r="Q80" s="40">
        <v>0</v>
      </c>
      <c r="R80" s="40">
        <f t="shared" si="25"/>
        <v>-6</v>
      </c>
      <c r="S80" s="40" t="s">
        <v>24</v>
      </c>
      <c r="T80" s="40">
        <f t="shared" ref="T80:T90" si="30">Q80*4</f>
        <v>0</v>
      </c>
      <c r="U80" s="40">
        <f t="shared" si="29"/>
        <v>134</v>
      </c>
      <c r="V80" s="40">
        <f t="shared" si="26"/>
        <v>200</v>
      </c>
      <c r="W80" s="40"/>
      <c r="X80" s="40">
        <f>V80-U80</f>
        <v>66</v>
      </c>
    </row>
    <row r="81" s="17" customFormat="1" customHeight="1" spans="1:24">
      <c r="A81" s="32">
        <v>72</v>
      </c>
      <c r="B81" s="32">
        <v>587</v>
      </c>
      <c r="C81" s="32" t="s">
        <v>95</v>
      </c>
      <c r="D81" s="32" t="s">
        <v>102</v>
      </c>
      <c r="E81" s="32">
        <v>15</v>
      </c>
      <c r="F81" s="32">
        <v>20</v>
      </c>
      <c r="G81" s="32">
        <v>1</v>
      </c>
      <c r="H81" s="32">
        <v>30</v>
      </c>
      <c r="I81" s="32">
        <v>18</v>
      </c>
      <c r="J81" s="32">
        <f t="shared" si="24"/>
        <v>3</v>
      </c>
      <c r="K81" s="32" t="s">
        <v>27</v>
      </c>
      <c r="L81" s="32">
        <f>I81*2</f>
        <v>36</v>
      </c>
      <c r="M81" s="32">
        <v>6</v>
      </c>
      <c r="N81" s="40">
        <v>9</v>
      </c>
      <c r="O81" s="40">
        <v>1</v>
      </c>
      <c r="P81" s="40">
        <v>24</v>
      </c>
      <c r="Q81" s="40">
        <v>1</v>
      </c>
      <c r="R81" s="40">
        <f t="shared" si="25"/>
        <v>-5</v>
      </c>
      <c r="S81" s="40" t="s">
        <v>24</v>
      </c>
      <c r="T81" s="40">
        <f t="shared" si="30"/>
        <v>4</v>
      </c>
      <c r="U81" s="40">
        <f t="shared" si="29"/>
        <v>54</v>
      </c>
      <c r="V81" s="40">
        <f t="shared" si="26"/>
        <v>40</v>
      </c>
      <c r="W81" s="40">
        <f t="shared" si="27"/>
        <v>14</v>
      </c>
      <c r="X81" s="42"/>
    </row>
    <row r="82" s="17" customFormat="1" customHeight="1" spans="1:24">
      <c r="A82" s="32">
        <v>73</v>
      </c>
      <c r="B82" s="32">
        <v>704</v>
      </c>
      <c r="C82" s="32" t="s">
        <v>95</v>
      </c>
      <c r="D82" s="32" t="s">
        <v>103</v>
      </c>
      <c r="E82" s="32">
        <v>15</v>
      </c>
      <c r="F82" s="32">
        <v>20</v>
      </c>
      <c r="G82" s="32">
        <v>1</v>
      </c>
      <c r="H82" s="32">
        <v>30</v>
      </c>
      <c r="I82" s="32">
        <v>26</v>
      </c>
      <c r="J82" s="32">
        <f t="shared" si="24"/>
        <v>11</v>
      </c>
      <c r="K82" s="32" t="s">
        <v>26</v>
      </c>
      <c r="L82" s="32">
        <f>I82*4</f>
        <v>104</v>
      </c>
      <c r="M82" s="32">
        <v>6</v>
      </c>
      <c r="N82" s="40">
        <v>9</v>
      </c>
      <c r="O82" s="40">
        <v>1</v>
      </c>
      <c r="P82" s="40">
        <v>24</v>
      </c>
      <c r="Q82" s="40">
        <v>2</v>
      </c>
      <c r="R82" s="40">
        <f t="shared" si="25"/>
        <v>-4</v>
      </c>
      <c r="S82" s="40" t="s">
        <v>24</v>
      </c>
      <c r="T82" s="40">
        <f t="shared" si="30"/>
        <v>8</v>
      </c>
      <c r="U82" s="40">
        <f t="shared" si="29"/>
        <v>54</v>
      </c>
      <c r="V82" s="40">
        <f t="shared" si="26"/>
        <v>112</v>
      </c>
      <c r="W82" s="40"/>
      <c r="X82" s="40">
        <f>V82-U82</f>
        <v>58</v>
      </c>
    </row>
    <row r="83" s="17" customFormat="1" customHeight="1" spans="1:24">
      <c r="A83" s="32">
        <v>74</v>
      </c>
      <c r="B83" s="32">
        <v>706</v>
      </c>
      <c r="C83" s="32" t="s">
        <v>95</v>
      </c>
      <c r="D83" s="32" t="s">
        <v>104</v>
      </c>
      <c r="E83" s="32">
        <v>15</v>
      </c>
      <c r="F83" s="32">
        <v>20</v>
      </c>
      <c r="G83" s="32">
        <v>2</v>
      </c>
      <c r="H83" s="32">
        <v>80</v>
      </c>
      <c r="I83" s="32">
        <v>11</v>
      </c>
      <c r="J83" s="32">
        <f t="shared" si="24"/>
        <v>-4</v>
      </c>
      <c r="K83" s="32" t="s">
        <v>24</v>
      </c>
      <c r="L83" s="32">
        <f>I83*2</f>
        <v>22</v>
      </c>
      <c r="M83" s="32">
        <v>6</v>
      </c>
      <c r="N83" s="40">
        <v>9</v>
      </c>
      <c r="O83" s="40">
        <v>2</v>
      </c>
      <c r="P83" s="40">
        <v>54</v>
      </c>
      <c r="Q83" s="40">
        <v>4</v>
      </c>
      <c r="R83" s="40">
        <f t="shared" si="25"/>
        <v>-2</v>
      </c>
      <c r="S83" s="40" t="s">
        <v>24</v>
      </c>
      <c r="T83" s="40">
        <f t="shared" si="30"/>
        <v>16</v>
      </c>
      <c r="U83" s="40">
        <f t="shared" si="29"/>
        <v>134</v>
      </c>
      <c r="V83" s="40">
        <f t="shared" si="26"/>
        <v>38</v>
      </c>
      <c r="W83" s="40">
        <f t="shared" si="27"/>
        <v>96</v>
      </c>
      <c r="X83" s="42"/>
    </row>
    <row r="84" s="17" customFormat="1" customHeight="1" spans="1:24">
      <c r="A84" s="32">
        <v>75</v>
      </c>
      <c r="B84" s="32">
        <v>710</v>
      </c>
      <c r="C84" s="32" t="s">
        <v>95</v>
      </c>
      <c r="D84" s="32" t="s">
        <v>105</v>
      </c>
      <c r="E84" s="32">
        <v>15</v>
      </c>
      <c r="F84" s="32">
        <v>20</v>
      </c>
      <c r="G84" s="32">
        <v>1</v>
      </c>
      <c r="H84" s="32">
        <v>30</v>
      </c>
      <c r="I84" s="32">
        <v>1</v>
      </c>
      <c r="J84" s="32">
        <f t="shared" si="24"/>
        <v>-14</v>
      </c>
      <c r="K84" s="32" t="s">
        <v>24</v>
      </c>
      <c r="L84" s="32">
        <f>I84*2</f>
        <v>2</v>
      </c>
      <c r="M84" s="32">
        <v>6</v>
      </c>
      <c r="N84" s="40">
        <v>9</v>
      </c>
      <c r="O84" s="40">
        <v>1</v>
      </c>
      <c r="P84" s="40">
        <v>24</v>
      </c>
      <c r="Q84" s="40">
        <v>0</v>
      </c>
      <c r="R84" s="40">
        <f t="shared" si="25"/>
        <v>-6</v>
      </c>
      <c r="S84" s="40" t="s">
        <v>24</v>
      </c>
      <c r="T84" s="40">
        <f t="shared" si="30"/>
        <v>0</v>
      </c>
      <c r="U84" s="40">
        <f t="shared" si="29"/>
        <v>54</v>
      </c>
      <c r="V84" s="40">
        <f t="shared" si="26"/>
        <v>2</v>
      </c>
      <c r="W84" s="40">
        <f t="shared" si="27"/>
        <v>52</v>
      </c>
      <c r="X84" s="42"/>
    </row>
    <row r="85" s="17" customFormat="1" customHeight="1" spans="1:24">
      <c r="A85" s="32">
        <v>76</v>
      </c>
      <c r="B85" s="32">
        <v>713</v>
      </c>
      <c r="C85" s="32" t="s">
        <v>95</v>
      </c>
      <c r="D85" s="32" t="s">
        <v>106</v>
      </c>
      <c r="E85" s="32">
        <v>15</v>
      </c>
      <c r="F85" s="32">
        <v>20</v>
      </c>
      <c r="G85" s="32">
        <v>1</v>
      </c>
      <c r="H85" s="32">
        <v>30</v>
      </c>
      <c r="I85" s="32">
        <v>11</v>
      </c>
      <c r="J85" s="32">
        <f t="shared" si="24"/>
        <v>-4</v>
      </c>
      <c r="K85" s="32" t="s">
        <v>24</v>
      </c>
      <c r="L85" s="32">
        <f>I85*2</f>
        <v>22</v>
      </c>
      <c r="M85" s="32">
        <v>6</v>
      </c>
      <c r="N85" s="40">
        <v>9</v>
      </c>
      <c r="O85" s="40">
        <v>1</v>
      </c>
      <c r="P85" s="40">
        <v>24</v>
      </c>
      <c r="Q85" s="40">
        <v>0</v>
      </c>
      <c r="R85" s="40">
        <f t="shared" si="25"/>
        <v>-6</v>
      </c>
      <c r="S85" s="40" t="s">
        <v>24</v>
      </c>
      <c r="T85" s="40">
        <f t="shared" si="30"/>
        <v>0</v>
      </c>
      <c r="U85" s="40">
        <f t="shared" si="29"/>
        <v>54</v>
      </c>
      <c r="V85" s="40">
        <f t="shared" si="26"/>
        <v>22</v>
      </c>
      <c r="W85" s="40">
        <f t="shared" si="27"/>
        <v>32</v>
      </c>
      <c r="X85" s="42"/>
    </row>
    <row r="86" s="17" customFormat="1" customHeight="1" spans="1:24">
      <c r="A86" s="32">
        <v>77</v>
      </c>
      <c r="B86" s="32">
        <v>738</v>
      </c>
      <c r="C86" s="32" t="s">
        <v>95</v>
      </c>
      <c r="D86" s="32" t="s">
        <v>107</v>
      </c>
      <c r="E86" s="32">
        <v>15</v>
      </c>
      <c r="F86" s="32">
        <v>20</v>
      </c>
      <c r="G86" s="32">
        <v>1</v>
      </c>
      <c r="H86" s="32">
        <v>30</v>
      </c>
      <c r="I86" s="32">
        <v>20</v>
      </c>
      <c r="J86" s="32">
        <f t="shared" si="24"/>
        <v>5</v>
      </c>
      <c r="K86" s="32" t="s">
        <v>26</v>
      </c>
      <c r="L86" s="32">
        <f>I86*4</f>
        <v>80</v>
      </c>
      <c r="M86" s="32">
        <v>6</v>
      </c>
      <c r="N86" s="40">
        <v>9</v>
      </c>
      <c r="O86" s="40">
        <v>2</v>
      </c>
      <c r="P86" s="40">
        <v>54</v>
      </c>
      <c r="Q86" s="40">
        <v>6</v>
      </c>
      <c r="R86" s="40">
        <f t="shared" si="25"/>
        <v>0</v>
      </c>
      <c r="S86" s="40" t="s">
        <v>27</v>
      </c>
      <c r="T86" s="40">
        <f t="shared" si="30"/>
        <v>24</v>
      </c>
      <c r="U86" s="40">
        <f t="shared" si="29"/>
        <v>84</v>
      </c>
      <c r="V86" s="40">
        <f t="shared" si="26"/>
        <v>104</v>
      </c>
      <c r="W86" s="40"/>
      <c r="X86" s="40">
        <f>V86-U86</f>
        <v>20</v>
      </c>
    </row>
    <row r="87" s="17" customFormat="1" customHeight="1" spans="1:24">
      <c r="A87" s="32">
        <v>78</v>
      </c>
      <c r="B87" s="32">
        <v>754</v>
      </c>
      <c r="C87" s="32" t="s">
        <v>95</v>
      </c>
      <c r="D87" s="32" t="s">
        <v>108</v>
      </c>
      <c r="E87" s="32">
        <v>25</v>
      </c>
      <c r="F87" s="32">
        <v>33</v>
      </c>
      <c r="G87" s="32">
        <v>2</v>
      </c>
      <c r="H87" s="32">
        <v>132</v>
      </c>
      <c r="I87" s="32">
        <v>42</v>
      </c>
      <c r="J87" s="32">
        <f t="shared" si="24"/>
        <v>17</v>
      </c>
      <c r="K87" s="32" t="s">
        <v>26</v>
      </c>
      <c r="L87" s="32">
        <f>I87*4</f>
        <v>168</v>
      </c>
      <c r="M87" s="32">
        <v>6</v>
      </c>
      <c r="N87" s="40">
        <v>9</v>
      </c>
      <c r="O87" s="40">
        <v>2</v>
      </c>
      <c r="P87" s="40">
        <v>54</v>
      </c>
      <c r="Q87" s="40">
        <v>1</v>
      </c>
      <c r="R87" s="40">
        <f t="shared" si="25"/>
        <v>-5</v>
      </c>
      <c r="S87" s="40" t="s">
        <v>24</v>
      </c>
      <c r="T87" s="40">
        <f t="shared" si="30"/>
        <v>4</v>
      </c>
      <c r="U87" s="40">
        <f t="shared" si="29"/>
        <v>186</v>
      </c>
      <c r="V87" s="40">
        <f t="shared" si="26"/>
        <v>172</v>
      </c>
      <c r="W87" s="40">
        <f t="shared" si="27"/>
        <v>14</v>
      </c>
      <c r="X87" s="42"/>
    </row>
    <row r="88" s="15" customFormat="1" customHeight="1" spans="1:24">
      <c r="A88" s="32">
        <v>79</v>
      </c>
      <c r="B88" s="32">
        <v>101453</v>
      </c>
      <c r="C88" s="32" t="s">
        <v>95</v>
      </c>
      <c r="D88" s="32" t="s">
        <v>109</v>
      </c>
      <c r="E88" s="32">
        <v>25</v>
      </c>
      <c r="F88" s="32">
        <v>33</v>
      </c>
      <c r="G88" s="32">
        <v>1</v>
      </c>
      <c r="H88" s="32">
        <v>50</v>
      </c>
      <c r="I88" s="32">
        <v>27</v>
      </c>
      <c r="J88" s="32">
        <f t="shared" si="24"/>
        <v>2</v>
      </c>
      <c r="K88" s="32" t="s">
        <v>27</v>
      </c>
      <c r="L88" s="32">
        <f>I88*2</f>
        <v>54</v>
      </c>
      <c r="M88" s="32">
        <v>6</v>
      </c>
      <c r="N88" s="40">
        <v>9</v>
      </c>
      <c r="O88" s="40">
        <v>1</v>
      </c>
      <c r="P88" s="40">
        <v>24</v>
      </c>
      <c r="Q88" s="40">
        <v>8</v>
      </c>
      <c r="R88" s="40">
        <f t="shared" si="25"/>
        <v>2</v>
      </c>
      <c r="S88" s="40" t="s">
        <v>27</v>
      </c>
      <c r="T88" s="40">
        <f t="shared" si="30"/>
        <v>32</v>
      </c>
      <c r="U88" s="40">
        <f t="shared" si="29"/>
        <v>74</v>
      </c>
      <c r="V88" s="40">
        <f t="shared" si="26"/>
        <v>86</v>
      </c>
      <c r="W88" s="40"/>
      <c r="X88" s="40">
        <f t="shared" ref="X88:X94" si="31">V88-U88</f>
        <v>12</v>
      </c>
    </row>
    <row r="89" s="17" customFormat="1" customHeight="1" spans="1:24">
      <c r="A89" s="32">
        <v>80</v>
      </c>
      <c r="B89" s="32">
        <v>104428</v>
      </c>
      <c r="C89" s="32" t="s">
        <v>95</v>
      </c>
      <c r="D89" s="32" t="s">
        <v>110</v>
      </c>
      <c r="E89" s="32">
        <v>15</v>
      </c>
      <c r="F89" s="32">
        <v>20</v>
      </c>
      <c r="G89" s="32">
        <v>2</v>
      </c>
      <c r="H89" s="32">
        <v>80</v>
      </c>
      <c r="I89" s="32">
        <v>43</v>
      </c>
      <c r="J89" s="32">
        <f t="shared" si="24"/>
        <v>28</v>
      </c>
      <c r="K89" s="32" t="s">
        <v>26</v>
      </c>
      <c r="L89" s="32">
        <f>I89*4</f>
        <v>172</v>
      </c>
      <c r="M89" s="32">
        <v>6</v>
      </c>
      <c r="N89" s="40">
        <v>9</v>
      </c>
      <c r="O89" s="40" t="s">
        <v>26</v>
      </c>
      <c r="P89" s="40">
        <v>54</v>
      </c>
      <c r="Q89" s="40">
        <v>2</v>
      </c>
      <c r="R89" s="40">
        <f t="shared" si="25"/>
        <v>-4</v>
      </c>
      <c r="S89" s="40" t="s">
        <v>24</v>
      </c>
      <c r="T89" s="40">
        <f t="shared" si="30"/>
        <v>8</v>
      </c>
      <c r="U89" s="40">
        <f t="shared" si="29"/>
        <v>134</v>
      </c>
      <c r="V89" s="40">
        <f t="shared" si="26"/>
        <v>180</v>
      </c>
      <c r="W89" s="40"/>
      <c r="X89" s="40">
        <f t="shared" si="31"/>
        <v>46</v>
      </c>
    </row>
    <row r="90" s="17" customFormat="1" customHeight="1" spans="1:24">
      <c r="A90" s="32">
        <v>81</v>
      </c>
      <c r="B90" s="32">
        <v>104838</v>
      </c>
      <c r="C90" s="32" t="s">
        <v>95</v>
      </c>
      <c r="D90" s="32" t="s">
        <v>111</v>
      </c>
      <c r="E90" s="32">
        <v>15</v>
      </c>
      <c r="F90" s="32">
        <v>20</v>
      </c>
      <c r="G90" s="32">
        <v>2</v>
      </c>
      <c r="H90" s="32">
        <v>80</v>
      </c>
      <c r="I90" s="32">
        <v>26</v>
      </c>
      <c r="J90" s="32">
        <f t="shared" si="24"/>
        <v>11</v>
      </c>
      <c r="K90" s="32" t="s">
        <v>26</v>
      </c>
      <c r="L90" s="32">
        <f>I90*4</f>
        <v>104</v>
      </c>
      <c r="M90" s="32">
        <v>6</v>
      </c>
      <c r="N90" s="40">
        <v>9</v>
      </c>
      <c r="O90" s="40">
        <v>1</v>
      </c>
      <c r="P90" s="40">
        <v>24</v>
      </c>
      <c r="Q90" s="40">
        <v>2</v>
      </c>
      <c r="R90" s="40">
        <f t="shared" si="25"/>
        <v>-4</v>
      </c>
      <c r="S90" s="40" t="s">
        <v>24</v>
      </c>
      <c r="T90" s="40">
        <f t="shared" si="30"/>
        <v>8</v>
      </c>
      <c r="U90" s="40">
        <f t="shared" si="29"/>
        <v>104</v>
      </c>
      <c r="V90" s="40">
        <f t="shared" si="26"/>
        <v>112</v>
      </c>
      <c r="W90" s="40"/>
      <c r="X90" s="40">
        <f t="shared" si="31"/>
        <v>8</v>
      </c>
    </row>
    <row r="91" s="18" customFormat="1" customHeight="1" spans="1:24">
      <c r="A91" s="33"/>
      <c r="B91" s="33"/>
      <c r="C91" s="33" t="s">
        <v>95</v>
      </c>
      <c r="D91" s="34"/>
      <c r="E91" s="33">
        <f>SUM(E75:E90)</f>
        <v>300</v>
      </c>
      <c r="F91" s="33">
        <f t="shared" ref="F91:X91" si="32">SUM(F75:F90)</f>
        <v>399</v>
      </c>
      <c r="G91" s="33">
        <f t="shared" si="32"/>
        <v>25</v>
      </c>
      <c r="H91" s="33">
        <f t="shared" si="32"/>
        <v>1214</v>
      </c>
      <c r="I91" s="33">
        <f t="shared" si="32"/>
        <v>532</v>
      </c>
      <c r="J91" s="33">
        <f t="shared" si="32"/>
        <v>232</v>
      </c>
      <c r="K91" s="33">
        <f t="shared" si="32"/>
        <v>0</v>
      </c>
      <c r="L91" s="33">
        <f t="shared" si="32"/>
        <v>1924</v>
      </c>
      <c r="M91" s="33">
        <f t="shared" si="32"/>
        <v>100</v>
      </c>
      <c r="N91" s="33">
        <f t="shared" si="32"/>
        <v>150</v>
      </c>
      <c r="O91" s="33">
        <f t="shared" si="32"/>
        <v>22</v>
      </c>
      <c r="P91" s="33">
        <f t="shared" si="32"/>
        <v>660</v>
      </c>
      <c r="Q91" s="33">
        <f t="shared" si="32"/>
        <v>59</v>
      </c>
      <c r="R91" s="33">
        <f t="shared" si="32"/>
        <v>-41</v>
      </c>
      <c r="S91" s="33">
        <f t="shared" si="32"/>
        <v>0</v>
      </c>
      <c r="T91" s="33">
        <f t="shared" si="32"/>
        <v>298</v>
      </c>
      <c r="U91" s="33">
        <f t="shared" si="32"/>
        <v>1874</v>
      </c>
      <c r="V91" s="33">
        <f t="shared" si="32"/>
        <v>2222</v>
      </c>
      <c r="W91" s="33">
        <f t="shared" si="32"/>
        <v>408</v>
      </c>
      <c r="X91" s="33">
        <f t="shared" si="32"/>
        <v>756</v>
      </c>
    </row>
    <row r="92" s="17" customFormat="1" customHeight="1" spans="1:24">
      <c r="A92" s="32">
        <v>82</v>
      </c>
      <c r="B92" s="32">
        <v>307</v>
      </c>
      <c r="C92" s="32" t="s">
        <v>112</v>
      </c>
      <c r="D92" s="32" t="s">
        <v>113</v>
      </c>
      <c r="E92" s="32">
        <v>100</v>
      </c>
      <c r="F92" s="32">
        <f>E92*1.3</f>
        <v>130</v>
      </c>
      <c r="G92" s="32">
        <v>2</v>
      </c>
      <c r="H92" s="32">
        <v>520</v>
      </c>
      <c r="I92" s="32">
        <v>189</v>
      </c>
      <c r="J92" s="32">
        <f t="shared" si="24"/>
        <v>89</v>
      </c>
      <c r="K92" s="32" t="s">
        <v>26</v>
      </c>
      <c r="L92" s="32">
        <f>I92*4</f>
        <v>756</v>
      </c>
      <c r="M92" s="32">
        <v>30</v>
      </c>
      <c r="N92" s="40">
        <v>45</v>
      </c>
      <c r="O92" s="40">
        <v>2</v>
      </c>
      <c r="P92" s="40">
        <v>270</v>
      </c>
      <c r="Q92" s="40">
        <v>29</v>
      </c>
      <c r="R92" s="40">
        <f t="shared" si="25"/>
        <v>-1</v>
      </c>
      <c r="S92" s="40" t="s">
        <v>24</v>
      </c>
      <c r="T92" s="40">
        <f>Q92*4</f>
        <v>116</v>
      </c>
      <c r="U92" s="40">
        <f>H92+P92</f>
        <v>790</v>
      </c>
      <c r="V92" s="40">
        <f t="shared" si="26"/>
        <v>872</v>
      </c>
      <c r="W92" s="40"/>
      <c r="X92" s="40">
        <f t="shared" si="31"/>
        <v>82</v>
      </c>
    </row>
    <row r="93" s="17" customFormat="1" customHeight="1" spans="1:24">
      <c r="A93" s="32">
        <v>83</v>
      </c>
      <c r="B93" s="32">
        <v>106066</v>
      </c>
      <c r="C93" s="32" t="s">
        <v>112</v>
      </c>
      <c r="D93" s="32" t="s">
        <v>114</v>
      </c>
      <c r="E93" s="32">
        <v>20</v>
      </c>
      <c r="F93" s="32">
        <f>E93*1.3</f>
        <v>26</v>
      </c>
      <c r="G93" s="32">
        <v>2</v>
      </c>
      <c r="H93" s="32">
        <v>104</v>
      </c>
      <c r="I93" s="32">
        <v>22</v>
      </c>
      <c r="J93" s="32">
        <f t="shared" si="24"/>
        <v>2</v>
      </c>
      <c r="K93" s="32" t="s">
        <v>27</v>
      </c>
      <c r="L93" s="32">
        <f t="shared" ref="L93:L98" si="33">I93*2</f>
        <v>44</v>
      </c>
      <c r="M93" s="32">
        <v>6</v>
      </c>
      <c r="N93" s="40">
        <v>9</v>
      </c>
      <c r="O93" s="40">
        <v>2</v>
      </c>
      <c r="P93" s="40">
        <v>54</v>
      </c>
      <c r="Q93" s="40">
        <v>18</v>
      </c>
      <c r="R93" s="40">
        <f t="shared" si="25"/>
        <v>12</v>
      </c>
      <c r="S93" s="40" t="s">
        <v>26</v>
      </c>
      <c r="T93" s="40">
        <f>Q93*6</f>
        <v>108</v>
      </c>
      <c r="U93" s="40">
        <f>H93+P93</f>
        <v>158</v>
      </c>
      <c r="V93" s="40">
        <f t="shared" si="26"/>
        <v>152</v>
      </c>
      <c r="W93" s="40"/>
      <c r="X93" s="40">
        <f t="shared" si="31"/>
        <v>-6</v>
      </c>
    </row>
    <row r="94" s="18" customFormat="1" customHeight="1" spans="1:24">
      <c r="A94" s="33"/>
      <c r="B94" s="33"/>
      <c r="C94" s="33" t="s">
        <v>112</v>
      </c>
      <c r="D94" s="34"/>
      <c r="E94" s="33">
        <f>SUM(E92:E93)</f>
        <v>120</v>
      </c>
      <c r="F94" s="33">
        <f t="shared" ref="F94:X94" si="34">SUM(F92:F93)</f>
        <v>156</v>
      </c>
      <c r="G94" s="33">
        <f t="shared" si="34"/>
        <v>4</v>
      </c>
      <c r="H94" s="33">
        <f t="shared" si="34"/>
        <v>624</v>
      </c>
      <c r="I94" s="33">
        <f t="shared" si="34"/>
        <v>211</v>
      </c>
      <c r="J94" s="33">
        <f t="shared" si="34"/>
        <v>91</v>
      </c>
      <c r="K94" s="33">
        <f t="shared" si="34"/>
        <v>0</v>
      </c>
      <c r="L94" s="33">
        <f t="shared" si="34"/>
        <v>800</v>
      </c>
      <c r="M94" s="33">
        <f t="shared" si="34"/>
        <v>36</v>
      </c>
      <c r="N94" s="33">
        <f t="shared" si="34"/>
        <v>54</v>
      </c>
      <c r="O94" s="33">
        <f t="shared" si="34"/>
        <v>4</v>
      </c>
      <c r="P94" s="33">
        <f t="shared" si="34"/>
        <v>324</v>
      </c>
      <c r="Q94" s="33">
        <f t="shared" si="34"/>
        <v>47</v>
      </c>
      <c r="R94" s="33">
        <f t="shared" si="34"/>
        <v>11</v>
      </c>
      <c r="S94" s="33">
        <f t="shared" si="34"/>
        <v>0</v>
      </c>
      <c r="T94" s="33">
        <f t="shared" si="34"/>
        <v>224</v>
      </c>
      <c r="U94" s="33">
        <f t="shared" si="34"/>
        <v>948</v>
      </c>
      <c r="V94" s="33">
        <f t="shared" si="34"/>
        <v>1024</v>
      </c>
      <c r="W94" s="33">
        <f t="shared" si="34"/>
        <v>0</v>
      </c>
      <c r="X94" s="33">
        <f t="shared" si="34"/>
        <v>76</v>
      </c>
    </row>
    <row r="95" s="17" customFormat="1" customHeight="1" spans="1:24">
      <c r="A95" s="32">
        <v>84</v>
      </c>
      <c r="B95" s="32">
        <v>311</v>
      </c>
      <c r="C95" s="32" t="s">
        <v>115</v>
      </c>
      <c r="D95" s="32" t="s">
        <v>116</v>
      </c>
      <c r="E95" s="32">
        <v>20</v>
      </c>
      <c r="F95" s="32">
        <f t="shared" ref="F95:F124" si="35">E95*1.3</f>
        <v>26</v>
      </c>
      <c r="G95" s="32" t="s">
        <v>27</v>
      </c>
      <c r="H95" s="32">
        <v>40</v>
      </c>
      <c r="I95" s="32">
        <v>15</v>
      </c>
      <c r="J95" s="32">
        <f t="shared" si="24"/>
        <v>-5</v>
      </c>
      <c r="K95" s="32" t="s">
        <v>24</v>
      </c>
      <c r="L95" s="32">
        <f t="shared" si="33"/>
        <v>30</v>
      </c>
      <c r="M95" s="32">
        <v>10</v>
      </c>
      <c r="N95" s="40">
        <v>15</v>
      </c>
      <c r="O95" s="40" t="s">
        <v>27</v>
      </c>
      <c r="P95" s="40">
        <v>40</v>
      </c>
      <c r="Q95" s="40">
        <v>0</v>
      </c>
      <c r="R95" s="40">
        <f t="shared" si="25"/>
        <v>-10</v>
      </c>
      <c r="S95" s="40" t="s">
        <v>24</v>
      </c>
      <c r="T95" s="40">
        <f t="shared" ref="T95:T124" si="36">Q95*4</f>
        <v>0</v>
      </c>
      <c r="U95" s="40">
        <f t="shared" ref="U95:U108" si="37">H95+P95</f>
        <v>80</v>
      </c>
      <c r="V95" s="40">
        <f t="shared" si="26"/>
        <v>30</v>
      </c>
      <c r="W95" s="40">
        <f t="shared" si="27"/>
        <v>50</v>
      </c>
      <c r="X95" s="42"/>
    </row>
    <row r="96" s="17" customFormat="1" customHeight="1" spans="1:24">
      <c r="A96" s="32">
        <v>85</v>
      </c>
      <c r="B96" s="32">
        <v>339</v>
      </c>
      <c r="C96" s="32" t="s">
        <v>115</v>
      </c>
      <c r="D96" s="32" t="s">
        <v>117</v>
      </c>
      <c r="E96" s="32">
        <v>15</v>
      </c>
      <c r="F96" s="32">
        <v>20</v>
      </c>
      <c r="G96" s="32" t="s">
        <v>27</v>
      </c>
      <c r="H96" s="32">
        <v>30</v>
      </c>
      <c r="I96" s="32">
        <v>3</v>
      </c>
      <c r="J96" s="32">
        <f t="shared" si="24"/>
        <v>-12</v>
      </c>
      <c r="K96" s="32" t="s">
        <v>24</v>
      </c>
      <c r="L96" s="32">
        <f t="shared" si="33"/>
        <v>6</v>
      </c>
      <c r="M96" s="32">
        <v>6</v>
      </c>
      <c r="N96" s="40">
        <v>9</v>
      </c>
      <c r="O96" s="40" t="s">
        <v>27</v>
      </c>
      <c r="P96" s="40">
        <v>24</v>
      </c>
      <c r="Q96" s="40">
        <v>1</v>
      </c>
      <c r="R96" s="40">
        <f t="shared" si="25"/>
        <v>-5</v>
      </c>
      <c r="S96" s="40" t="s">
        <v>24</v>
      </c>
      <c r="T96" s="40">
        <f t="shared" si="36"/>
        <v>4</v>
      </c>
      <c r="U96" s="40">
        <f t="shared" si="37"/>
        <v>54</v>
      </c>
      <c r="V96" s="40">
        <f t="shared" si="26"/>
        <v>10</v>
      </c>
      <c r="W96" s="40">
        <f t="shared" si="27"/>
        <v>44</v>
      </c>
      <c r="X96" s="42"/>
    </row>
    <row r="97" s="15" customFormat="1" customHeight="1" spans="1:24">
      <c r="A97" s="32">
        <v>86</v>
      </c>
      <c r="B97" s="32">
        <v>343</v>
      </c>
      <c r="C97" s="32" t="s">
        <v>115</v>
      </c>
      <c r="D97" s="32" t="s">
        <v>118</v>
      </c>
      <c r="E97" s="32">
        <v>50</v>
      </c>
      <c r="F97" s="32">
        <f t="shared" si="35"/>
        <v>65</v>
      </c>
      <c r="G97" s="32">
        <v>2</v>
      </c>
      <c r="H97" s="32">
        <v>260</v>
      </c>
      <c r="I97" s="32">
        <v>52</v>
      </c>
      <c r="J97" s="32">
        <f t="shared" si="24"/>
        <v>2</v>
      </c>
      <c r="K97" s="32" t="s">
        <v>27</v>
      </c>
      <c r="L97" s="32">
        <f t="shared" si="33"/>
        <v>104</v>
      </c>
      <c r="M97" s="32">
        <v>20</v>
      </c>
      <c r="N97" s="40">
        <v>30</v>
      </c>
      <c r="O97" s="40">
        <v>2</v>
      </c>
      <c r="P97" s="40">
        <v>180</v>
      </c>
      <c r="Q97" s="40">
        <v>15</v>
      </c>
      <c r="R97" s="40">
        <f t="shared" si="25"/>
        <v>-5</v>
      </c>
      <c r="S97" s="40" t="s">
        <v>24</v>
      </c>
      <c r="T97" s="40">
        <f t="shared" si="36"/>
        <v>60</v>
      </c>
      <c r="U97" s="40">
        <f t="shared" si="37"/>
        <v>440</v>
      </c>
      <c r="V97" s="40">
        <f t="shared" si="26"/>
        <v>164</v>
      </c>
      <c r="W97" s="40">
        <f t="shared" si="27"/>
        <v>276</v>
      </c>
      <c r="X97" s="43"/>
    </row>
    <row r="98" s="15" customFormat="1" customHeight="1" spans="1:24">
      <c r="A98" s="32">
        <v>87</v>
      </c>
      <c r="B98" s="32">
        <v>347</v>
      </c>
      <c r="C98" s="32" t="s">
        <v>115</v>
      </c>
      <c r="D98" s="32" t="s">
        <v>119</v>
      </c>
      <c r="E98" s="32">
        <v>15</v>
      </c>
      <c r="F98" s="32">
        <v>20</v>
      </c>
      <c r="G98" s="32">
        <v>1</v>
      </c>
      <c r="H98" s="32">
        <v>30</v>
      </c>
      <c r="I98" s="32">
        <v>9</v>
      </c>
      <c r="J98" s="32">
        <f t="shared" si="24"/>
        <v>-6</v>
      </c>
      <c r="K98" s="32" t="s">
        <v>24</v>
      </c>
      <c r="L98" s="32">
        <f t="shared" si="33"/>
        <v>18</v>
      </c>
      <c r="M98" s="32">
        <v>6</v>
      </c>
      <c r="N98" s="40">
        <v>9</v>
      </c>
      <c r="O98" s="40">
        <v>1</v>
      </c>
      <c r="P98" s="40">
        <v>24</v>
      </c>
      <c r="Q98" s="40">
        <v>0</v>
      </c>
      <c r="R98" s="40">
        <f t="shared" si="25"/>
        <v>-6</v>
      </c>
      <c r="S98" s="40" t="s">
        <v>24</v>
      </c>
      <c r="T98" s="40">
        <f t="shared" si="36"/>
        <v>0</v>
      </c>
      <c r="U98" s="40">
        <f t="shared" si="37"/>
        <v>54</v>
      </c>
      <c r="V98" s="40">
        <f t="shared" si="26"/>
        <v>18</v>
      </c>
      <c r="W98" s="40">
        <f t="shared" si="27"/>
        <v>36</v>
      </c>
      <c r="X98" s="43"/>
    </row>
    <row r="99" s="17" customFormat="1" customHeight="1" spans="1:24">
      <c r="A99" s="32">
        <v>88</v>
      </c>
      <c r="B99" s="32">
        <v>357</v>
      </c>
      <c r="C99" s="32" t="s">
        <v>115</v>
      </c>
      <c r="D99" s="32" t="s">
        <v>120</v>
      </c>
      <c r="E99" s="32">
        <v>15</v>
      </c>
      <c r="F99" s="32">
        <v>20</v>
      </c>
      <c r="G99" s="46">
        <v>1</v>
      </c>
      <c r="H99" s="32">
        <v>30</v>
      </c>
      <c r="I99" s="32">
        <v>21</v>
      </c>
      <c r="J99" s="32">
        <f t="shared" si="24"/>
        <v>6</v>
      </c>
      <c r="K99" s="32" t="s">
        <v>26</v>
      </c>
      <c r="L99" s="32">
        <f>I99*4</f>
        <v>84</v>
      </c>
      <c r="M99" s="32">
        <v>6</v>
      </c>
      <c r="N99" s="40">
        <v>9</v>
      </c>
      <c r="O99" s="40">
        <v>1</v>
      </c>
      <c r="P99" s="40">
        <v>24</v>
      </c>
      <c r="Q99" s="40">
        <v>3</v>
      </c>
      <c r="R99" s="40">
        <f t="shared" si="25"/>
        <v>-3</v>
      </c>
      <c r="S99" s="40" t="s">
        <v>24</v>
      </c>
      <c r="T99" s="40">
        <f t="shared" si="36"/>
        <v>12</v>
      </c>
      <c r="U99" s="40">
        <f t="shared" si="37"/>
        <v>54</v>
      </c>
      <c r="V99" s="40">
        <f t="shared" si="26"/>
        <v>96</v>
      </c>
      <c r="W99" s="40"/>
      <c r="X99" s="40">
        <f>V99-U99</f>
        <v>42</v>
      </c>
    </row>
    <row r="100" s="17" customFormat="1" customHeight="1" spans="1:24">
      <c r="A100" s="32">
        <v>89</v>
      </c>
      <c r="B100" s="32">
        <v>359</v>
      </c>
      <c r="C100" s="32" t="s">
        <v>115</v>
      </c>
      <c r="D100" s="32" t="s">
        <v>121</v>
      </c>
      <c r="E100" s="32">
        <v>40</v>
      </c>
      <c r="F100" s="32">
        <f t="shared" si="35"/>
        <v>52</v>
      </c>
      <c r="G100" s="32">
        <v>1</v>
      </c>
      <c r="H100" s="32">
        <v>80</v>
      </c>
      <c r="I100" s="32">
        <v>37</v>
      </c>
      <c r="J100" s="32">
        <f t="shared" si="24"/>
        <v>-3</v>
      </c>
      <c r="K100" s="32" t="s">
        <v>24</v>
      </c>
      <c r="L100" s="32">
        <f>I100*2</f>
        <v>74</v>
      </c>
      <c r="M100" s="32">
        <v>6</v>
      </c>
      <c r="N100" s="40">
        <v>9</v>
      </c>
      <c r="O100" s="40">
        <v>1</v>
      </c>
      <c r="P100" s="40">
        <v>24</v>
      </c>
      <c r="Q100" s="40">
        <v>0</v>
      </c>
      <c r="R100" s="40">
        <f t="shared" si="25"/>
        <v>-6</v>
      </c>
      <c r="S100" s="40" t="s">
        <v>24</v>
      </c>
      <c r="T100" s="40">
        <f t="shared" si="36"/>
        <v>0</v>
      </c>
      <c r="U100" s="40">
        <f t="shared" si="37"/>
        <v>104</v>
      </c>
      <c r="V100" s="40">
        <f t="shared" si="26"/>
        <v>74</v>
      </c>
      <c r="W100" s="40">
        <f t="shared" si="27"/>
        <v>30</v>
      </c>
      <c r="X100" s="42"/>
    </row>
    <row r="101" s="15" customFormat="1" customHeight="1" spans="1:24">
      <c r="A101" s="32">
        <v>90</v>
      </c>
      <c r="B101" s="32">
        <v>365</v>
      </c>
      <c r="C101" s="32" t="s">
        <v>115</v>
      </c>
      <c r="D101" s="32" t="s">
        <v>122</v>
      </c>
      <c r="E101" s="32">
        <v>40</v>
      </c>
      <c r="F101" s="32">
        <f t="shared" si="35"/>
        <v>52</v>
      </c>
      <c r="G101" s="32">
        <v>2</v>
      </c>
      <c r="H101" s="32">
        <v>208</v>
      </c>
      <c r="I101" s="32">
        <v>82</v>
      </c>
      <c r="J101" s="32">
        <f t="shared" si="24"/>
        <v>42</v>
      </c>
      <c r="K101" s="32" t="s">
        <v>26</v>
      </c>
      <c r="L101" s="32">
        <f>I101*4</f>
        <v>328</v>
      </c>
      <c r="M101" s="32">
        <v>15</v>
      </c>
      <c r="N101" s="40">
        <v>23</v>
      </c>
      <c r="O101" s="40">
        <v>2</v>
      </c>
      <c r="P101" s="40">
        <v>138</v>
      </c>
      <c r="Q101" s="40">
        <v>9</v>
      </c>
      <c r="R101" s="40">
        <f t="shared" si="25"/>
        <v>-6</v>
      </c>
      <c r="S101" s="40" t="s">
        <v>24</v>
      </c>
      <c r="T101" s="40">
        <f t="shared" si="36"/>
        <v>36</v>
      </c>
      <c r="U101" s="40">
        <f t="shared" si="37"/>
        <v>346</v>
      </c>
      <c r="V101" s="40">
        <f t="shared" si="26"/>
        <v>364</v>
      </c>
      <c r="W101" s="40"/>
      <c r="X101" s="40">
        <f>V101-U101</f>
        <v>18</v>
      </c>
    </row>
    <row r="102" s="17" customFormat="1" customHeight="1" spans="1:24">
      <c r="A102" s="32">
        <v>91</v>
      </c>
      <c r="B102" s="32">
        <v>379</v>
      </c>
      <c r="C102" s="32" t="s">
        <v>115</v>
      </c>
      <c r="D102" s="32" t="s">
        <v>123</v>
      </c>
      <c r="E102" s="32">
        <v>35</v>
      </c>
      <c r="F102" s="32">
        <v>45</v>
      </c>
      <c r="G102" s="32">
        <v>2</v>
      </c>
      <c r="H102" s="32">
        <v>180</v>
      </c>
      <c r="I102" s="32">
        <v>46</v>
      </c>
      <c r="J102" s="32">
        <f t="shared" ref="J102:J126" si="38">I102-E102</f>
        <v>11</v>
      </c>
      <c r="K102" s="32" t="s">
        <v>26</v>
      </c>
      <c r="L102" s="32">
        <f>I102*4</f>
        <v>184</v>
      </c>
      <c r="M102" s="32">
        <v>10</v>
      </c>
      <c r="N102" s="40">
        <v>15</v>
      </c>
      <c r="O102" s="40">
        <v>2</v>
      </c>
      <c r="P102" s="40">
        <v>90</v>
      </c>
      <c r="Q102" s="40">
        <v>11</v>
      </c>
      <c r="R102" s="40">
        <f t="shared" ref="R102:R126" si="39">Q102-M102</f>
        <v>1</v>
      </c>
      <c r="S102" s="40" t="s">
        <v>27</v>
      </c>
      <c r="T102" s="40">
        <f t="shared" si="36"/>
        <v>44</v>
      </c>
      <c r="U102" s="40">
        <f t="shared" si="37"/>
        <v>270</v>
      </c>
      <c r="V102" s="40">
        <f t="shared" ref="V102:V126" si="40">L102+T102</f>
        <v>228</v>
      </c>
      <c r="W102" s="40">
        <f t="shared" ref="W102:W126" si="41">U102-V102</f>
        <v>42</v>
      </c>
      <c r="X102" s="42"/>
    </row>
    <row r="103" s="17" customFormat="1" customHeight="1" spans="1:24">
      <c r="A103" s="32">
        <v>92</v>
      </c>
      <c r="B103" s="32">
        <v>513</v>
      </c>
      <c r="C103" s="32" t="s">
        <v>115</v>
      </c>
      <c r="D103" s="32" t="s">
        <v>124</v>
      </c>
      <c r="E103" s="32">
        <v>40</v>
      </c>
      <c r="F103" s="32">
        <f t="shared" si="35"/>
        <v>52</v>
      </c>
      <c r="G103" s="32">
        <v>2</v>
      </c>
      <c r="H103" s="32">
        <v>208</v>
      </c>
      <c r="I103" s="32">
        <v>41</v>
      </c>
      <c r="J103" s="32">
        <f t="shared" si="38"/>
        <v>1</v>
      </c>
      <c r="K103" s="32" t="s">
        <v>27</v>
      </c>
      <c r="L103" s="32">
        <f>I103*2</f>
        <v>82</v>
      </c>
      <c r="M103" s="32">
        <v>20</v>
      </c>
      <c r="N103" s="40">
        <v>30</v>
      </c>
      <c r="O103" s="40">
        <v>2</v>
      </c>
      <c r="P103" s="40">
        <v>180</v>
      </c>
      <c r="Q103" s="40">
        <v>9</v>
      </c>
      <c r="R103" s="40">
        <f t="shared" si="39"/>
        <v>-11</v>
      </c>
      <c r="S103" s="40" t="s">
        <v>24</v>
      </c>
      <c r="T103" s="40">
        <f t="shared" si="36"/>
        <v>36</v>
      </c>
      <c r="U103" s="40">
        <f t="shared" si="37"/>
        <v>388</v>
      </c>
      <c r="V103" s="40">
        <f t="shared" si="40"/>
        <v>118</v>
      </c>
      <c r="W103" s="40">
        <f t="shared" si="41"/>
        <v>270</v>
      </c>
      <c r="X103" s="42"/>
    </row>
    <row r="104" s="17" customFormat="1" customHeight="1" spans="1:24">
      <c r="A104" s="32">
        <v>93</v>
      </c>
      <c r="B104" s="32">
        <v>570</v>
      </c>
      <c r="C104" s="32" t="s">
        <v>115</v>
      </c>
      <c r="D104" s="32" t="s">
        <v>125</v>
      </c>
      <c r="E104" s="32">
        <v>15</v>
      </c>
      <c r="F104" s="32">
        <v>20</v>
      </c>
      <c r="G104" s="32">
        <v>1</v>
      </c>
      <c r="H104" s="32">
        <v>30</v>
      </c>
      <c r="I104" s="32">
        <v>22</v>
      </c>
      <c r="J104" s="32">
        <f t="shared" si="38"/>
        <v>7</v>
      </c>
      <c r="K104" s="32" t="s">
        <v>26</v>
      </c>
      <c r="L104" s="32">
        <f>I104*4</f>
        <v>88</v>
      </c>
      <c r="M104" s="32">
        <v>6</v>
      </c>
      <c r="N104" s="40">
        <v>9</v>
      </c>
      <c r="O104" s="40">
        <v>1</v>
      </c>
      <c r="P104" s="40">
        <v>24</v>
      </c>
      <c r="Q104" s="40">
        <v>0</v>
      </c>
      <c r="R104" s="40">
        <f t="shared" si="39"/>
        <v>-6</v>
      </c>
      <c r="S104" s="40" t="s">
        <v>24</v>
      </c>
      <c r="T104" s="40">
        <f t="shared" si="36"/>
        <v>0</v>
      </c>
      <c r="U104" s="40">
        <f t="shared" si="37"/>
        <v>54</v>
      </c>
      <c r="V104" s="40">
        <f t="shared" si="40"/>
        <v>88</v>
      </c>
      <c r="W104" s="40"/>
      <c r="X104" s="40">
        <f>V104-U104</f>
        <v>34</v>
      </c>
    </row>
    <row r="105" s="17" customFormat="1" customHeight="1" spans="1:24">
      <c r="A105" s="32">
        <v>94</v>
      </c>
      <c r="B105" s="32">
        <v>581</v>
      </c>
      <c r="C105" s="32" t="s">
        <v>115</v>
      </c>
      <c r="D105" s="32" t="s">
        <v>126</v>
      </c>
      <c r="E105" s="32">
        <v>40</v>
      </c>
      <c r="F105" s="32">
        <f t="shared" si="35"/>
        <v>52</v>
      </c>
      <c r="G105" s="32">
        <v>2</v>
      </c>
      <c r="H105" s="32">
        <v>208</v>
      </c>
      <c r="I105" s="32">
        <v>77</v>
      </c>
      <c r="J105" s="32">
        <f t="shared" si="38"/>
        <v>37</v>
      </c>
      <c r="K105" s="32" t="s">
        <v>26</v>
      </c>
      <c r="L105" s="32">
        <f>I105*4</f>
        <v>308</v>
      </c>
      <c r="M105" s="32">
        <v>10</v>
      </c>
      <c r="N105" s="40">
        <v>15</v>
      </c>
      <c r="O105" s="40">
        <v>2</v>
      </c>
      <c r="P105" s="40">
        <v>90</v>
      </c>
      <c r="Q105" s="40">
        <v>1</v>
      </c>
      <c r="R105" s="40">
        <f t="shared" si="39"/>
        <v>-9</v>
      </c>
      <c r="S105" s="40" t="s">
        <v>24</v>
      </c>
      <c r="T105" s="40">
        <f t="shared" si="36"/>
        <v>4</v>
      </c>
      <c r="U105" s="40">
        <f t="shared" si="37"/>
        <v>298</v>
      </c>
      <c r="V105" s="40">
        <f t="shared" si="40"/>
        <v>312</v>
      </c>
      <c r="W105" s="40"/>
      <c r="X105" s="40">
        <f>V105-U105</f>
        <v>14</v>
      </c>
    </row>
    <row r="106" s="17" customFormat="1" customHeight="1" spans="1:24">
      <c r="A106" s="32">
        <v>95</v>
      </c>
      <c r="B106" s="32">
        <v>582</v>
      </c>
      <c r="C106" s="32" t="s">
        <v>115</v>
      </c>
      <c r="D106" s="32" t="s">
        <v>127</v>
      </c>
      <c r="E106" s="32">
        <v>40</v>
      </c>
      <c r="F106" s="32">
        <f t="shared" si="35"/>
        <v>52</v>
      </c>
      <c r="G106" s="32">
        <v>1</v>
      </c>
      <c r="H106" s="32">
        <v>80</v>
      </c>
      <c r="I106" s="32">
        <v>37</v>
      </c>
      <c r="J106" s="32">
        <f t="shared" si="38"/>
        <v>-3</v>
      </c>
      <c r="K106" s="32" t="s">
        <v>24</v>
      </c>
      <c r="L106" s="32">
        <f>I106*2</f>
        <v>74</v>
      </c>
      <c r="M106" s="32">
        <v>20</v>
      </c>
      <c r="N106" s="40">
        <v>30</v>
      </c>
      <c r="O106" s="40">
        <v>1</v>
      </c>
      <c r="P106" s="40">
        <v>80</v>
      </c>
      <c r="Q106" s="40">
        <v>2</v>
      </c>
      <c r="R106" s="40">
        <f t="shared" si="39"/>
        <v>-18</v>
      </c>
      <c r="S106" s="40" t="s">
        <v>24</v>
      </c>
      <c r="T106" s="40">
        <f t="shared" si="36"/>
        <v>8</v>
      </c>
      <c r="U106" s="40">
        <f t="shared" si="37"/>
        <v>160</v>
      </c>
      <c r="V106" s="40">
        <f t="shared" si="40"/>
        <v>82</v>
      </c>
      <c r="W106" s="40">
        <f t="shared" si="41"/>
        <v>78</v>
      </c>
      <c r="X106" s="42"/>
    </row>
    <row r="107" s="17" customFormat="1" customHeight="1" spans="1:24">
      <c r="A107" s="32">
        <v>96</v>
      </c>
      <c r="B107" s="32">
        <v>585</v>
      </c>
      <c r="C107" s="32" t="s">
        <v>115</v>
      </c>
      <c r="D107" s="32" t="s">
        <v>128</v>
      </c>
      <c r="E107" s="32">
        <v>40</v>
      </c>
      <c r="F107" s="32">
        <f t="shared" si="35"/>
        <v>52</v>
      </c>
      <c r="G107" s="32">
        <v>2</v>
      </c>
      <c r="H107" s="32">
        <v>208</v>
      </c>
      <c r="I107" s="32">
        <v>62</v>
      </c>
      <c r="J107" s="32">
        <f t="shared" si="38"/>
        <v>22</v>
      </c>
      <c r="K107" s="32" t="s">
        <v>26</v>
      </c>
      <c r="L107" s="32">
        <f>I107*4</f>
        <v>248</v>
      </c>
      <c r="M107" s="32">
        <v>12</v>
      </c>
      <c r="N107" s="40">
        <v>18</v>
      </c>
      <c r="O107" s="40">
        <v>2</v>
      </c>
      <c r="P107" s="40">
        <v>108</v>
      </c>
      <c r="Q107" s="40">
        <v>9</v>
      </c>
      <c r="R107" s="40">
        <f t="shared" si="39"/>
        <v>-3</v>
      </c>
      <c r="S107" s="40" t="s">
        <v>24</v>
      </c>
      <c r="T107" s="40">
        <f t="shared" si="36"/>
        <v>36</v>
      </c>
      <c r="U107" s="40">
        <f t="shared" si="37"/>
        <v>316</v>
      </c>
      <c r="V107" s="40">
        <f t="shared" si="40"/>
        <v>284</v>
      </c>
      <c r="W107" s="40">
        <f t="shared" si="41"/>
        <v>32</v>
      </c>
      <c r="X107" s="42"/>
    </row>
    <row r="108" s="17" customFormat="1" customHeight="1" spans="1:24">
      <c r="A108" s="32">
        <v>97</v>
      </c>
      <c r="B108" s="32">
        <v>709</v>
      </c>
      <c r="C108" s="32" t="s">
        <v>115</v>
      </c>
      <c r="D108" s="32" t="s">
        <v>129</v>
      </c>
      <c r="E108" s="32">
        <v>50</v>
      </c>
      <c r="F108" s="32">
        <f t="shared" si="35"/>
        <v>65</v>
      </c>
      <c r="G108" s="32">
        <v>1</v>
      </c>
      <c r="H108" s="32">
        <v>100</v>
      </c>
      <c r="I108" s="32">
        <v>55</v>
      </c>
      <c r="J108" s="32">
        <f t="shared" si="38"/>
        <v>5</v>
      </c>
      <c r="K108" s="32" t="s">
        <v>27</v>
      </c>
      <c r="L108" s="32">
        <f>I108*2</f>
        <v>110</v>
      </c>
      <c r="M108" s="32">
        <v>20</v>
      </c>
      <c r="N108" s="40">
        <v>30</v>
      </c>
      <c r="O108" s="40">
        <v>1</v>
      </c>
      <c r="P108" s="40">
        <v>80</v>
      </c>
      <c r="Q108" s="40">
        <v>13</v>
      </c>
      <c r="R108" s="40">
        <f t="shared" si="39"/>
        <v>-7</v>
      </c>
      <c r="S108" s="40" t="s">
        <v>24</v>
      </c>
      <c r="T108" s="40">
        <f t="shared" si="36"/>
        <v>52</v>
      </c>
      <c r="U108" s="40">
        <f t="shared" si="37"/>
        <v>180</v>
      </c>
      <c r="V108" s="40">
        <f t="shared" si="40"/>
        <v>162</v>
      </c>
      <c r="W108" s="40"/>
      <c r="X108" s="40">
        <f>V108-U108</f>
        <v>-18</v>
      </c>
    </row>
    <row r="109" s="17" customFormat="1" customHeight="1" spans="1:24">
      <c r="A109" s="32">
        <v>98</v>
      </c>
      <c r="B109" s="32">
        <v>726</v>
      </c>
      <c r="C109" s="32" t="s">
        <v>115</v>
      </c>
      <c r="D109" s="32" t="s">
        <v>130</v>
      </c>
      <c r="E109" s="32">
        <v>60</v>
      </c>
      <c r="F109" s="32">
        <f t="shared" si="35"/>
        <v>78</v>
      </c>
      <c r="G109" s="32">
        <v>1</v>
      </c>
      <c r="H109" s="32">
        <v>120</v>
      </c>
      <c r="I109" s="32">
        <v>80</v>
      </c>
      <c r="J109" s="32">
        <f t="shared" si="38"/>
        <v>20</v>
      </c>
      <c r="K109" s="32" t="s">
        <v>26</v>
      </c>
      <c r="L109" s="32">
        <f>I109*4</f>
        <v>320</v>
      </c>
      <c r="M109" s="32">
        <v>10</v>
      </c>
      <c r="N109" s="40">
        <v>15</v>
      </c>
      <c r="O109" s="40">
        <v>2</v>
      </c>
      <c r="P109" s="40">
        <v>90</v>
      </c>
      <c r="Q109" s="40">
        <v>4</v>
      </c>
      <c r="R109" s="40">
        <f t="shared" si="39"/>
        <v>-6</v>
      </c>
      <c r="S109" s="40" t="s">
        <v>24</v>
      </c>
      <c r="T109" s="40">
        <f t="shared" si="36"/>
        <v>16</v>
      </c>
      <c r="U109" s="40">
        <f t="shared" ref="U109:U125" si="42">H109+P109</f>
        <v>210</v>
      </c>
      <c r="V109" s="40">
        <f t="shared" si="40"/>
        <v>336</v>
      </c>
      <c r="W109" s="40"/>
      <c r="X109" s="40">
        <f>V109-U109</f>
        <v>126</v>
      </c>
    </row>
    <row r="110" s="17" customFormat="1" customHeight="1" spans="1:24">
      <c r="A110" s="32">
        <v>99</v>
      </c>
      <c r="B110" s="32">
        <v>727</v>
      </c>
      <c r="C110" s="32" t="s">
        <v>115</v>
      </c>
      <c r="D110" s="32" t="s">
        <v>131</v>
      </c>
      <c r="E110" s="32">
        <v>20</v>
      </c>
      <c r="F110" s="32">
        <f t="shared" si="35"/>
        <v>26</v>
      </c>
      <c r="G110" s="32">
        <v>2</v>
      </c>
      <c r="H110" s="32">
        <v>104</v>
      </c>
      <c r="I110" s="32">
        <v>20</v>
      </c>
      <c r="J110" s="32">
        <f t="shared" si="38"/>
        <v>0</v>
      </c>
      <c r="K110" s="32" t="s">
        <v>27</v>
      </c>
      <c r="L110" s="32">
        <f>I110*2</f>
        <v>40</v>
      </c>
      <c r="M110" s="32">
        <v>6</v>
      </c>
      <c r="N110" s="40">
        <v>9</v>
      </c>
      <c r="O110" s="40">
        <v>1</v>
      </c>
      <c r="P110" s="40">
        <v>24</v>
      </c>
      <c r="Q110" s="40">
        <v>0</v>
      </c>
      <c r="R110" s="40">
        <f t="shared" si="39"/>
        <v>-6</v>
      </c>
      <c r="S110" s="40" t="s">
        <v>24</v>
      </c>
      <c r="T110" s="40">
        <f t="shared" si="36"/>
        <v>0</v>
      </c>
      <c r="U110" s="40">
        <f t="shared" si="42"/>
        <v>128</v>
      </c>
      <c r="V110" s="40">
        <f t="shared" si="40"/>
        <v>40</v>
      </c>
      <c r="W110" s="40">
        <f t="shared" si="41"/>
        <v>88</v>
      </c>
      <c r="X110" s="42"/>
    </row>
    <row r="111" s="17" customFormat="1" customHeight="1" spans="1:24">
      <c r="A111" s="32">
        <v>100</v>
      </c>
      <c r="B111" s="32">
        <v>730</v>
      </c>
      <c r="C111" s="32" t="s">
        <v>115</v>
      </c>
      <c r="D111" s="32" t="s">
        <v>132</v>
      </c>
      <c r="E111" s="32">
        <v>40</v>
      </c>
      <c r="F111" s="32">
        <f t="shared" si="35"/>
        <v>52</v>
      </c>
      <c r="G111" s="32">
        <v>2</v>
      </c>
      <c r="H111" s="32">
        <v>208</v>
      </c>
      <c r="I111" s="32">
        <v>53</v>
      </c>
      <c r="J111" s="32">
        <f t="shared" si="38"/>
        <v>13</v>
      </c>
      <c r="K111" s="32" t="s">
        <v>26</v>
      </c>
      <c r="L111" s="32">
        <f>I111*4</f>
        <v>212</v>
      </c>
      <c r="M111" s="32">
        <v>20</v>
      </c>
      <c r="N111" s="40">
        <v>30</v>
      </c>
      <c r="O111" s="40">
        <v>2</v>
      </c>
      <c r="P111" s="40">
        <v>180</v>
      </c>
      <c r="Q111" s="40">
        <v>10</v>
      </c>
      <c r="R111" s="40">
        <f t="shared" si="39"/>
        <v>-10</v>
      </c>
      <c r="S111" s="40" t="s">
        <v>24</v>
      </c>
      <c r="T111" s="40">
        <f t="shared" si="36"/>
        <v>40</v>
      </c>
      <c r="U111" s="40">
        <f t="shared" si="42"/>
        <v>388</v>
      </c>
      <c r="V111" s="40">
        <f t="shared" si="40"/>
        <v>252</v>
      </c>
      <c r="W111" s="40">
        <f t="shared" si="41"/>
        <v>136</v>
      </c>
      <c r="X111" s="42"/>
    </row>
    <row r="112" s="17" customFormat="1" customHeight="1" spans="1:24">
      <c r="A112" s="32">
        <v>101</v>
      </c>
      <c r="B112" s="32">
        <v>741</v>
      </c>
      <c r="C112" s="32" t="s">
        <v>115</v>
      </c>
      <c r="D112" s="32" t="s">
        <v>133</v>
      </c>
      <c r="E112" s="32">
        <v>25</v>
      </c>
      <c r="F112" s="32">
        <v>33</v>
      </c>
      <c r="G112" s="32">
        <v>1</v>
      </c>
      <c r="H112" s="32">
        <v>50</v>
      </c>
      <c r="I112" s="32">
        <v>21</v>
      </c>
      <c r="J112" s="32">
        <f t="shared" si="38"/>
        <v>-4</v>
      </c>
      <c r="K112" s="32" t="s">
        <v>24</v>
      </c>
      <c r="L112" s="32">
        <f>I112*2</f>
        <v>42</v>
      </c>
      <c r="M112" s="32">
        <v>6</v>
      </c>
      <c r="N112" s="40">
        <v>9</v>
      </c>
      <c r="O112" s="40">
        <v>1</v>
      </c>
      <c r="P112" s="40">
        <v>24</v>
      </c>
      <c r="Q112" s="40">
        <v>1</v>
      </c>
      <c r="R112" s="40">
        <f t="shared" si="39"/>
        <v>-5</v>
      </c>
      <c r="S112" s="40" t="s">
        <v>24</v>
      </c>
      <c r="T112" s="40">
        <f t="shared" si="36"/>
        <v>4</v>
      </c>
      <c r="U112" s="40">
        <f t="shared" si="42"/>
        <v>74</v>
      </c>
      <c r="V112" s="40">
        <f t="shared" si="40"/>
        <v>46</v>
      </c>
      <c r="W112" s="40">
        <f t="shared" si="41"/>
        <v>28</v>
      </c>
      <c r="X112" s="42"/>
    </row>
    <row r="113" s="17" customFormat="1" customHeight="1" spans="1:24">
      <c r="A113" s="32">
        <v>102</v>
      </c>
      <c r="B113" s="32">
        <v>745</v>
      </c>
      <c r="C113" s="32" t="s">
        <v>115</v>
      </c>
      <c r="D113" s="32" t="s">
        <v>134</v>
      </c>
      <c r="E113" s="32">
        <v>15</v>
      </c>
      <c r="F113" s="32">
        <v>20</v>
      </c>
      <c r="G113" s="32">
        <v>1</v>
      </c>
      <c r="H113" s="32">
        <v>30</v>
      </c>
      <c r="I113" s="32">
        <v>14</v>
      </c>
      <c r="J113" s="32">
        <f t="shared" si="38"/>
        <v>-1</v>
      </c>
      <c r="K113" s="32" t="s">
        <v>24</v>
      </c>
      <c r="L113" s="32">
        <f>I113*2</f>
        <v>28</v>
      </c>
      <c r="M113" s="32">
        <v>6</v>
      </c>
      <c r="N113" s="40">
        <v>9</v>
      </c>
      <c r="O113" s="40">
        <v>1</v>
      </c>
      <c r="P113" s="40">
        <v>24</v>
      </c>
      <c r="Q113" s="40">
        <v>1</v>
      </c>
      <c r="R113" s="40">
        <f t="shared" si="39"/>
        <v>-5</v>
      </c>
      <c r="S113" s="40" t="s">
        <v>24</v>
      </c>
      <c r="T113" s="40">
        <f t="shared" si="36"/>
        <v>4</v>
      </c>
      <c r="U113" s="40">
        <f t="shared" si="42"/>
        <v>54</v>
      </c>
      <c r="V113" s="40">
        <f t="shared" si="40"/>
        <v>32</v>
      </c>
      <c r="W113" s="40">
        <f t="shared" si="41"/>
        <v>22</v>
      </c>
      <c r="X113" s="42"/>
    </row>
    <row r="114" s="17" customFormat="1" customHeight="1" spans="1:24">
      <c r="A114" s="32">
        <v>103</v>
      </c>
      <c r="B114" s="32">
        <v>752</v>
      </c>
      <c r="C114" s="32" t="s">
        <v>115</v>
      </c>
      <c r="D114" s="32" t="s">
        <v>135</v>
      </c>
      <c r="E114" s="32">
        <v>15</v>
      </c>
      <c r="F114" s="32">
        <v>20</v>
      </c>
      <c r="G114" s="32">
        <v>1</v>
      </c>
      <c r="H114" s="32">
        <v>30</v>
      </c>
      <c r="I114" s="32">
        <v>12</v>
      </c>
      <c r="J114" s="32">
        <f t="shared" si="38"/>
        <v>-3</v>
      </c>
      <c r="K114" s="32" t="s">
        <v>24</v>
      </c>
      <c r="L114" s="32">
        <f>I114*2</f>
        <v>24</v>
      </c>
      <c r="M114" s="32">
        <v>6</v>
      </c>
      <c r="N114" s="40">
        <v>9</v>
      </c>
      <c r="O114" s="40">
        <v>1</v>
      </c>
      <c r="P114" s="40">
        <v>24</v>
      </c>
      <c r="Q114" s="40">
        <v>0</v>
      </c>
      <c r="R114" s="40">
        <f t="shared" si="39"/>
        <v>-6</v>
      </c>
      <c r="S114" s="40" t="s">
        <v>24</v>
      </c>
      <c r="T114" s="40">
        <f t="shared" si="36"/>
        <v>0</v>
      </c>
      <c r="U114" s="40">
        <f t="shared" si="42"/>
        <v>54</v>
      </c>
      <c r="V114" s="40">
        <f t="shared" si="40"/>
        <v>24</v>
      </c>
      <c r="W114" s="40">
        <f t="shared" si="41"/>
        <v>30</v>
      </c>
      <c r="X114" s="42"/>
    </row>
    <row r="115" s="17" customFormat="1" customHeight="1" spans="1:24">
      <c r="A115" s="32">
        <v>104</v>
      </c>
      <c r="B115" s="32">
        <v>102565</v>
      </c>
      <c r="C115" s="32" t="s">
        <v>115</v>
      </c>
      <c r="D115" s="32" t="s">
        <v>136</v>
      </c>
      <c r="E115" s="32">
        <v>15</v>
      </c>
      <c r="F115" s="32">
        <v>20</v>
      </c>
      <c r="G115" s="32">
        <v>1</v>
      </c>
      <c r="H115" s="32">
        <v>30</v>
      </c>
      <c r="I115" s="32">
        <v>6</v>
      </c>
      <c r="J115" s="32">
        <f t="shared" si="38"/>
        <v>-9</v>
      </c>
      <c r="K115" s="32" t="s">
        <v>24</v>
      </c>
      <c r="L115" s="32">
        <f>I115*2</f>
        <v>12</v>
      </c>
      <c r="M115" s="32">
        <v>6</v>
      </c>
      <c r="N115" s="40">
        <v>9</v>
      </c>
      <c r="O115" s="40">
        <v>1</v>
      </c>
      <c r="P115" s="40">
        <v>24</v>
      </c>
      <c r="Q115" s="40">
        <v>1</v>
      </c>
      <c r="R115" s="40">
        <f t="shared" si="39"/>
        <v>-5</v>
      </c>
      <c r="S115" s="40" t="s">
        <v>24</v>
      </c>
      <c r="T115" s="40">
        <f t="shared" si="36"/>
        <v>4</v>
      </c>
      <c r="U115" s="40">
        <f t="shared" si="42"/>
        <v>54</v>
      </c>
      <c r="V115" s="40">
        <f t="shared" si="40"/>
        <v>16</v>
      </c>
      <c r="W115" s="40">
        <f t="shared" si="41"/>
        <v>38</v>
      </c>
      <c r="X115" s="42"/>
    </row>
    <row r="116" s="17" customFormat="1" customHeight="1" spans="1:24">
      <c r="A116" s="32">
        <v>105</v>
      </c>
      <c r="B116" s="32">
        <v>102934</v>
      </c>
      <c r="C116" s="32" t="s">
        <v>115</v>
      </c>
      <c r="D116" s="32" t="s">
        <v>137</v>
      </c>
      <c r="E116" s="32">
        <v>45</v>
      </c>
      <c r="F116" s="32">
        <v>60</v>
      </c>
      <c r="G116" s="32">
        <v>2</v>
      </c>
      <c r="H116" s="32">
        <v>240</v>
      </c>
      <c r="I116" s="32">
        <v>72</v>
      </c>
      <c r="J116" s="32">
        <f t="shared" si="38"/>
        <v>27</v>
      </c>
      <c r="K116" s="32" t="s">
        <v>26</v>
      </c>
      <c r="L116" s="32">
        <f>I116*4</f>
        <v>288</v>
      </c>
      <c r="M116" s="32">
        <v>20</v>
      </c>
      <c r="N116" s="40">
        <v>30</v>
      </c>
      <c r="O116" s="40">
        <v>2</v>
      </c>
      <c r="P116" s="40">
        <v>180</v>
      </c>
      <c r="Q116" s="40">
        <v>12</v>
      </c>
      <c r="R116" s="40">
        <f t="shared" si="39"/>
        <v>-8</v>
      </c>
      <c r="S116" s="40" t="s">
        <v>24</v>
      </c>
      <c r="T116" s="40">
        <f t="shared" si="36"/>
        <v>48</v>
      </c>
      <c r="U116" s="40">
        <f t="shared" si="42"/>
        <v>420</v>
      </c>
      <c r="V116" s="40">
        <f t="shared" si="40"/>
        <v>336</v>
      </c>
      <c r="W116" s="40">
        <f t="shared" si="41"/>
        <v>84</v>
      </c>
      <c r="X116" s="42"/>
    </row>
    <row r="117" s="15" customFormat="1" customHeight="1" spans="1:24">
      <c r="A117" s="32">
        <v>106</v>
      </c>
      <c r="B117" s="32">
        <v>103198</v>
      </c>
      <c r="C117" s="32" t="s">
        <v>115</v>
      </c>
      <c r="D117" s="32" t="s">
        <v>138</v>
      </c>
      <c r="E117" s="32">
        <v>35</v>
      </c>
      <c r="F117" s="32">
        <v>45</v>
      </c>
      <c r="G117" s="32">
        <v>2</v>
      </c>
      <c r="H117" s="32">
        <v>180</v>
      </c>
      <c r="I117" s="32">
        <v>55</v>
      </c>
      <c r="J117" s="32">
        <f t="shared" si="38"/>
        <v>20</v>
      </c>
      <c r="K117" s="32" t="s">
        <v>26</v>
      </c>
      <c r="L117" s="32">
        <f>I117*4</f>
        <v>220</v>
      </c>
      <c r="M117" s="32">
        <v>10</v>
      </c>
      <c r="N117" s="40">
        <v>15</v>
      </c>
      <c r="O117" s="40">
        <v>2</v>
      </c>
      <c r="P117" s="40">
        <v>90</v>
      </c>
      <c r="Q117" s="40">
        <v>5</v>
      </c>
      <c r="R117" s="40">
        <f t="shared" si="39"/>
        <v>-5</v>
      </c>
      <c r="S117" s="40" t="s">
        <v>24</v>
      </c>
      <c r="T117" s="40">
        <f t="shared" si="36"/>
        <v>20</v>
      </c>
      <c r="U117" s="40">
        <f t="shared" si="42"/>
        <v>270</v>
      </c>
      <c r="V117" s="40">
        <f t="shared" si="40"/>
        <v>240</v>
      </c>
      <c r="W117" s="40">
        <f t="shared" si="41"/>
        <v>30</v>
      </c>
      <c r="X117" s="43"/>
    </row>
    <row r="118" s="17" customFormat="1" customHeight="1" spans="1:24">
      <c r="A118" s="32">
        <v>107</v>
      </c>
      <c r="B118" s="32">
        <v>103199</v>
      </c>
      <c r="C118" s="32" t="s">
        <v>115</v>
      </c>
      <c r="D118" s="32" t="s">
        <v>139</v>
      </c>
      <c r="E118" s="32">
        <v>15</v>
      </c>
      <c r="F118" s="32">
        <v>20</v>
      </c>
      <c r="G118" s="32">
        <v>1</v>
      </c>
      <c r="H118" s="32">
        <v>30</v>
      </c>
      <c r="I118" s="32">
        <v>13</v>
      </c>
      <c r="J118" s="32">
        <f t="shared" si="38"/>
        <v>-2</v>
      </c>
      <c r="K118" s="32" t="s">
        <v>24</v>
      </c>
      <c r="L118" s="32">
        <f>I118*2</f>
        <v>26</v>
      </c>
      <c r="M118" s="32">
        <v>6</v>
      </c>
      <c r="N118" s="40">
        <v>9</v>
      </c>
      <c r="O118" s="40">
        <v>1</v>
      </c>
      <c r="P118" s="40">
        <v>24</v>
      </c>
      <c r="Q118" s="40">
        <v>1</v>
      </c>
      <c r="R118" s="40">
        <f t="shared" si="39"/>
        <v>-5</v>
      </c>
      <c r="S118" s="40" t="s">
        <v>24</v>
      </c>
      <c r="T118" s="40">
        <f t="shared" si="36"/>
        <v>4</v>
      </c>
      <c r="U118" s="40">
        <f t="shared" si="42"/>
        <v>54</v>
      </c>
      <c r="V118" s="40">
        <f t="shared" si="40"/>
        <v>30</v>
      </c>
      <c r="W118" s="40">
        <f t="shared" si="41"/>
        <v>24</v>
      </c>
      <c r="X118" s="42"/>
    </row>
    <row r="119" s="17" customFormat="1" customHeight="1" spans="1:24">
      <c r="A119" s="32">
        <v>108</v>
      </c>
      <c r="B119" s="32">
        <v>104429</v>
      </c>
      <c r="C119" s="32" t="s">
        <v>115</v>
      </c>
      <c r="D119" s="32" t="s">
        <v>140</v>
      </c>
      <c r="E119" s="32">
        <v>15</v>
      </c>
      <c r="F119" s="32">
        <v>20</v>
      </c>
      <c r="G119" s="32">
        <v>1</v>
      </c>
      <c r="H119" s="32">
        <v>30</v>
      </c>
      <c r="I119" s="32">
        <v>2</v>
      </c>
      <c r="J119" s="32">
        <f t="shared" si="38"/>
        <v>-13</v>
      </c>
      <c r="K119" s="32" t="s">
        <v>24</v>
      </c>
      <c r="L119" s="32">
        <f>I119*2</f>
        <v>4</v>
      </c>
      <c r="M119" s="32">
        <v>6</v>
      </c>
      <c r="N119" s="40">
        <v>9</v>
      </c>
      <c r="O119" s="40">
        <v>1</v>
      </c>
      <c r="P119" s="40">
        <v>24</v>
      </c>
      <c r="Q119" s="40">
        <v>2</v>
      </c>
      <c r="R119" s="40">
        <f t="shared" si="39"/>
        <v>-4</v>
      </c>
      <c r="S119" s="40" t="s">
        <v>24</v>
      </c>
      <c r="T119" s="40">
        <f t="shared" si="36"/>
        <v>8</v>
      </c>
      <c r="U119" s="40">
        <f t="shared" si="42"/>
        <v>54</v>
      </c>
      <c r="V119" s="40">
        <f t="shared" si="40"/>
        <v>12</v>
      </c>
      <c r="W119" s="40">
        <f t="shared" si="41"/>
        <v>42</v>
      </c>
      <c r="X119" s="42"/>
    </row>
    <row r="120" s="17" customFormat="1" customHeight="1" spans="1:24">
      <c r="A120" s="32">
        <v>109</v>
      </c>
      <c r="B120" s="32">
        <v>105267</v>
      </c>
      <c r="C120" s="32" t="s">
        <v>115</v>
      </c>
      <c r="D120" s="32" t="s">
        <v>141</v>
      </c>
      <c r="E120" s="32">
        <v>20</v>
      </c>
      <c r="F120" s="32">
        <f t="shared" si="35"/>
        <v>26</v>
      </c>
      <c r="G120" s="32">
        <v>1</v>
      </c>
      <c r="H120" s="32">
        <v>40</v>
      </c>
      <c r="I120" s="32">
        <v>14</v>
      </c>
      <c r="J120" s="32">
        <f t="shared" si="38"/>
        <v>-6</v>
      </c>
      <c r="K120" s="32" t="s">
        <v>24</v>
      </c>
      <c r="L120" s="32">
        <f>I120*2</f>
        <v>28</v>
      </c>
      <c r="M120" s="32">
        <v>6</v>
      </c>
      <c r="N120" s="40">
        <v>9</v>
      </c>
      <c r="O120" s="40">
        <v>1</v>
      </c>
      <c r="P120" s="40">
        <v>24</v>
      </c>
      <c r="Q120" s="40">
        <v>2</v>
      </c>
      <c r="R120" s="40">
        <f t="shared" si="39"/>
        <v>-4</v>
      </c>
      <c r="S120" s="40" t="s">
        <v>24</v>
      </c>
      <c r="T120" s="40">
        <f t="shared" si="36"/>
        <v>8</v>
      </c>
      <c r="U120" s="40">
        <f t="shared" si="42"/>
        <v>64</v>
      </c>
      <c r="V120" s="40">
        <f t="shared" si="40"/>
        <v>36</v>
      </c>
      <c r="W120" s="40">
        <f t="shared" si="41"/>
        <v>28</v>
      </c>
      <c r="X120" s="42"/>
    </row>
    <row r="121" s="17" customFormat="1" customHeight="1" spans="1:24">
      <c r="A121" s="32">
        <v>110</v>
      </c>
      <c r="B121" s="32">
        <v>106399</v>
      </c>
      <c r="C121" s="32" t="s">
        <v>115</v>
      </c>
      <c r="D121" s="32" t="s">
        <v>142</v>
      </c>
      <c r="E121" s="32">
        <v>15</v>
      </c>
      <c r="F121" s="32">
        <v>20</v>
      </c>
      <c r="G121" s="32">
        <v>1</v>
      </c>
      <c r="H121" s="32">
        <v>30</v>
      </c>
      <c r="I121" s="32">
        <v>5</v>
      </c>
      <c r="J121" s="32">
        <f t="shared" si="38"/>
        <v>-10</v>
      </c>
      <c r="K121" s="32" t="s">
        <v>24</v>
      </c>
      <c r="L121" s="32">
        <f>I121*2</f>
        <v>10</v>
      </c>
      <c r="M121" s="32">
        <v>6</v>
      </c>
      <c r="N121" s="40">
        <v>9</v>
      </c>
      <c r="O121" s="40">
        <v>1</v>
      </c>
      <c r="P121" s="40">
        <v>24</v>
      </c>
      <c r="Q121" s="40">
        <v>1</v>
      </c>
      <c r="R121" s="40">
        <f t="shared" si="39"/>
        <v>-5</v>
      </c>
      <c r="S121" s="40" t="s">
        <v>24</v>
      </c>
      <c r="T121" s="40">
        <f t="shared" si="36"/>
        <v>4</v>
      </c>
      <c r="U121" s="40">
        <f t="shared" si="42"/>
        <v>54</v>
      </c>
      <c r="V121" s="40">
        <f t="shared" si="40"/>
        <v>14</v>
      </c>
      <c r="W121" s="40">
        <f t="shared" si="41"/>
        <v>40</v>
      </c>
      <c r="X121" s="42"/>
    </row>
    <row r="122" s="17" customFormat="1" customHeight="1" spans="1:24">
      <c r="A122" s="32">
        <v>111</v>
      </c>
      <c r="B122" s="32">
        <v>107658</v>
      </c>
      <c r="C122" s="32" t="s">
        <v>115</v>
      </c>
      <c r="D122" s="32" t="s">
        <v>143</v>
      </c>
      <c r="E122" s="32">
        <v>20</v>
      </c>
      <c r="F122" s="32">
        <f t="shared" si="35"/>
        <v>26</v>
      </c>
      <c r="G122" s="32">
        <v>2</v>
      </c>
      <c r="H122" s="32">
        <v>104</v>
      </c>
      <c r="I122" s="32">
        <v>29</v>
      </c>
      <c r="J122" s="32">
        <f t="shared" si="38"/>
        <v>9</v>
      </c>
      <c r="K122" s="32" t="s">
        <v>26</v>
      </c>
      <c r="L122" s="32">
        <f>I122*4</f>
        <v>116</v>
      </c>
      <c r="M122" s="32">
        <v>6</v>
      </c>
      <c r="N122" s="40">
        <v>9</v>
      </c>
      <c r="O122" s="40">
        <v>1</v>
      </c>
      <c r="P122" s="40">
        <v>24</v>
      </c>
      <c r="Q122" s="40">
        <v>4</v>
      </c>
      <c r="R122" s="40">
        <f t="shared" si="39"/>
        <v>-2</v>
      </c>
      <c r="S122" s="40" t="s">
        <v>24</v>
      </c>
      <c r="T122" s="40">
        <f t="shared" si="36"/>
        <v>16</v>
      </c>
      <c r="U122" s="40">
        <f t="shared" si="42"/>
        <v>128</v>
      </c>
      <c r="V122" s="40">
        <f t="shared" si="40"/>
        <v>132</v>
      </c>
      <c r="W122" s="40"/>
      <c r="X122" s="40">
        <f>V122-U122</f>
        <v>4</v>
      </c>
    </row>
    <row r="123" s="17" customFormat="1" customHeight="1" spans="1:24">
      <c r="A123" s="32">
        <v>112</v>
      </c>
      <c r="B123" s="32">
        <v>106569</v>
      </c>
      <c r="C123" s="32" t="s">
        <v>115</v>
      </c>
      <c r="D123" s="32" t="s">
        <v>144</v>
      </c>
      <c r="E123" s="32">
        <v>20</v>
      </c>
      <c r="F123" s="32">
        <f t="shared" si="35"/>
        <v>26</v>
      </c>
      <c r="G123" s="32">
        <v>2</v>
      </c>
      <c r="H123" s="32">
        <v>104</v>
      </c>
      <c r="I123" s="32">
        <v>25</v>
      </c>
      <c r="J123" s="32">
        <f t="shared" si="38"/>
        <v>5</v>
      </c>
      <c r="K123" s="32" t="s">
        <v>27</v>
      </c>
      <c r="L123" s="32">
        <f>I123*2</f>
        <v>50</v>
      </c>
      <c r="M123" s="32">
        <v>6</v>
      </c>
      <c r="N123" s="40">
        <v>9</v>
      </c>
      <c r="O123" s="40">
        <v>1</v>
      </c>
      <c r="P123" s="40">
        <v>24</v>
      </c>
      <c r="Q123" s="40">
        <v>0</v>
      </c>
      <c r="R123" s="40">
        <f t="shared" si="39"/>
        <v>-6</v>
      </c>
      <c r="S123" s="40" t="s">
        <v>24</v>
      </c>
      <c r="T123" s="40">
        <f t="shared" si="36"/>
        <v>0</v>
      </c>
      <c r="U123" s="40">
        <f t="shared" si="42"/>
        <v>128</v>
      </c>
      <c r="V123" s="40">
        <f t="shared" si="40"/>
        <v>50</v>
      </c>
      <c r="W123" s="40">
        <f t="shared" si="41"/>
        <v>78</v>
      </c>
      <c r="X123" s="42"/>
    </row>
    <row r="124" s="17" customFormat="1" customHeight="1" spans="1:24">
      <c r="A124" s="32">
        <v>113</v>
      </c>
      <c r="B124" s="35">
        <v>108277</v>
      </c>
      <c r="C124" s="32" t="s">
        <v>115</v>
      </c>
      <c r="D124" s="35" t="s">
        <v>145</v>
      </c>
      <c r="E124" s="32">
        <v>20</v>
      </c>
      <c r="F124" s="32">
        <f t="shared" si="35"/>
        <v>26</v>
      </c>
      <c r="G124" s="37">
        <v>1</v>
      </c>
      <c r="H124" s="32">
        <v>40</v>
      </c>
      <c r="I124" s="32">
        <v>17</v>
      </c>
      <c r="J124" s="32">
        <f t="shared" si="38"/>
        <v>-3</v>
      </c>
      <c r="K124" s="32" t="s">
        <v>24</v>
      </c>
      <c r="L124" s="32">
        <f>I124*2</f>
        <v>34</v>
      </c>
      <c r="M124" s="32">
        <v>6</v>
      </c>
      <c r="N124" s="40">
        <v>9</v>
      </c>
      <c r="O124" s="40">
        <v>1</v>
      </c>
      <c r="P124" s="40">
        <v>24</v>
      </c>
      <c r="Q124" s="40">
        <v>4</v>
      </c>
      <c r="R124" s="40">
        <f t="shared" si="39"/>
        <v>-2</v>
      </c>
      <c r="S124" s="40" t="s">
        <v>24</v>
      </c>
      <c r="T124" s="40">
        <f t="shared" si="36"/>
        <v>16</v>
      </c>
      <c r="U124" s="40">
        <f t="shared" si="42"/>
        <v>64</v>
      </c>
      <c r="V124" s="40">
        <f t="shared" si="40"/>
        <v>50</v>
      </c>
      <c r="W124" s="40">
        <f t="shared" si="41"/>
        <v>14</v>
      </c>
      <c r="X124" s="42"/>
    </row>
    <row r="125" s="18" customFormat="1" customHeight="1" spans="1:24">
      <c r="A125" s="33"/>
      <c r="B125" s="36"/>
      <c r="C125" s="33" t="s">
        <v>115</v>
      </c>
      <c r="D125" s="3"/>
      <c r="E125" s="33">
        <f>SUM(E95:E124)</f>
        <v>850</v>
      </c>
      <c r="F125" s="33">
        <f t="shared" ref="F125:X125" si="43">SUM(F95:F124)</f>
        <v>1111</v>
      </c>
      <c r="G125" s="33">
        <f t="shared" si="43"/>
        <v>40</v>
      </c>
      <c r="H125" s="33">
        <f t="shared" si="43"/>
        <v>3062</v>
      </c>
      <c r="I125" s="33">
        <f t="shared" si="43"/>
        <v>997</v>
      </c>
      <c r="J125" s="33">
        <f t="shared" si="43"/>
        <v>147</v>
      </c>
      <c r="K125" s="33">
        <f t="shared" si="43"/>
        <v>0</v>
      </c>
      <c r="L125" s="33">
        <f t="shared" si="43"/>
        <v>3192</v>
      </c>
      <c r="M125" s="33">
        <f t="shared" si="43"/>
        <v>299</v>
      </c>
      <c r="N125" s="33">
        <f t="shared" si="43"/>
        <v>449</v>
      </c>
      <c r="O125" s="33">
        <f t="shared" si="43"/>
        <v>38</v>
      </c>
      <c r="P125" s="33">
        <f t="shared" si="43"/>
        <v>1934</v>
      </c>
      <c r="Q125" s="33">
        <f t="shared" si="43"/>
        <v>121</v>
      </c>
      <c r="R125" s="33">
        <f t="shared" si="43"/>
        <v>-178</v>
      </c>
      <c r="S125" s="33">
        <f t="shared" si="43"/>
        <v>0</v>
      </c>
      <c r="T125" s="33">
        <f t="shared" si="43"/>
        <v>484</v>
      </c>
      <c r="U125" s="33">
        <f t="shared" si="43"/>
        <v>4996</v>
      </c>
      <c r="V125" s="33">
        <f t="shared" si="43"/>
        <v>3676</v>
      </c>
      <c r="W125" s="33">
        <f t="shared" si="43"/>
        <v>1540</v>
      </c>
      <c r="X125" s="33">
        <f t="shared" si="43"/>
        <v>220</v>
      </c>
    </row>
    <row r="126" s="22" customFormat="1" customHeight="1" spans="1:24">
      <c r="A126" s="47"/>
      <c r="B126" s="47"/>
      <c r="C126" s="47"/>
      <c r="D126" s="47" t="s">
        <v>8</v>
      </c>
      <c r="E126" s="48">
        <f>E10+E21+E27+E49+E74+E91+E94+E125</f>
        <v>2990</v>
      </c>
      <c r="F126" s="48">
        <f t="shared" ref="F126:X126" si="44">F10+F21+F27+F49+F74+F91+F94+F125</f>
        <v>3925</v>
      </c>
      <c r="G126" s="48">
        <f t="shared" si="44"/>
        <v>168</v>
      </c>
      <c r="H126" s="48">
        <f t="shared" si="44"/>
        <v>11386</v>
      </c>
      <c r="I126" s="48">
        <f t="shared" si="44"/>
        <v>3672.2</v>
      </c>
      <c r="J126" s="48">
        <f t="shared" si="44"/>
        <v>682.2</v>
      </c>
      <c r="K126" s="48">
        <f t="shared" si="44"/>
        <v>0</v>
      </c>
      <c r="L126" s="48">
        <f t="shared" si="44"/>
        <v>12074.4</v>
      </c>
      <c r="M126" s="48">
        <f t="shared" si="44"/>
        <v>1000</v>
      </c>
      <c r="N126" s="48">
        <f t="shared" si="44"/>
        <v>1501</v>
      </c>
      <c r="O126" s="48">
        <f t="shared" si="44"/>
        <v>151</v>
      </c>
      <c r="P126" s="48">
        <f t="shared" si="44"/>
        <v>6178</v>
      </c>
      <c r="Q126" s="48">
        <f t="shared" si="44"/>
        <v>506</v>
      </c>
      <c r="R126" s="48">
        <f t="shared" si="44"/>
        <v>-494</v>
      </c>
      <c r="S126" s="48">
        <f t="shared" si="44"/>
        <v>0</v>
      </c>
      <c r="T126" s="48">
        <f t="shared" si="44"/>
        <v>2296</v>
      </c>
      <c r="U126" s="48">
        <f t="shared" si="44"/>
        <v>17564</v>
      </c>
      <c r="V126" s="48">
        <f t="shared" si="44"/>
        <v>14370.4</v>
      </c>
      <c r="W126" s="48">
        <f t="shared" si="44"/>
        <v>6309.6</v>
      </c>
      <c r="X126" s="48">
        <f t="shared" si="44"/>
        <v>3116</v>
      </c>
    </row>
    <row r="128" customHeight="1" spans="21:23">
      <c r="U128" s="49"/>
      <c r="V128" s="50" t="s">
        <v>146</v>
      </c>
      <c r="W128" s="49">
        <f>W126-X126</f>
        <v>3193.6</v>
      </c>
    </row>
  </sheetData>
  <sortState ref="A6:S122">
    <sortCondition ref="A5:A122"/>
  </sortState>
  <mergeCells count="9">
    <mergeCell ref="A1:X1"/>
    <mergeCell ref="A2:X2"/>
    <mergeCell ref="E3:L3"/>
    <mergeCell ref="M3:T3"/>
    <mergeCell ref="U3:X3"/>
    <mergeCell ref="A3:A4"/>
    <mergeCell ref="B3:B4"/>
    <mergeCell ref="C3:C4"/>
    <mergeCell ref="D3:D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opLeftCell="A26" workbookViewId="0">
      <selection activeCell="B113" sqref="B2:B113"/>
    </sheetView>
  </sheetViews>
  <sheetFormatPr defaultColWidth="9" defaultRowHeight="14.25" outlineLevelCol="5"/>
  <cols>
    <col min="1" max="1" width="6.45" style="1" customWidth="1"/>
    <col min="2" max="2" width="23.9083333333333" style="2" customWidth="1"/>
    <col min="3" max="3" width="17.3666666666667" style="2" customWidth="1"/>
    <col min="4" max="4" width="24.0916666666667" customWidth="1"/>
  </cols>
  <sheetData>
    <row r="1" ht="13.5" spans="1:3">
      <c r="A1" s="3" t="s">
        <v>147</v>
      </c>
      <c r="B1" s="3" t="s">
        <v>148</v>
      </c>
      <c r="C1" s="3" t="s">
        <v>4</v>
      </c>
    </row>
    <row r="2" ht="13.5" spans="1:4">
      <c r="A2" s="4">
        <v>307</v>
      </c>
      <c r="B2" s="4" t="s">
        <v>149</v>
      </c>
      <c r="C2" s="4" t="s">
        <v>112</v>
      </c>
      <c r="D2" t="str">
        <f>VLOOKUP(A:A,Sheet1!B:D,3,0)</f>
        <v>四川太极旗舰店</v>
      </c>
    </row>
    <row r="3" ht="13.5" spans="1:4">
      <c r="A3" s="4">
        <v>308</v>
      </c>
      <c r="B3" s="4" t="s">
        <v>150</v>
      </c>
      <c r="C3" s="4" t="s">
        <v>48</v>
      </c>
      <c r="D3" t="str">
        <f>VLOOKUP(A:A,Sheet1!B:D,3,0)</f>
        <v>四川太极红星店</v>
      </c>
    </row>
    <row r="4" ht="13.5" spans="1:4">
      <c r="A4" s="4">
        <v>311</v>
      </c>
      <c r="B4" s="4" t="s">
        <v>151</v>
      </c>
      <c r="C4" s="4" t="s">
        <v>115</v>
      </c>
      <c r="D4" t="str">
        <f>VLOOKUP(A:A,Sheet1!B:D,3,0)</f>
        <v>四川太极西部店</v>
      </c>
    </row>
    <row r="5" ht="13.5" spans="1:4">
      <c r="A5" s="4">
        <v>52</v>
      </c>
      <c r="B5" s="4" t="s">
        <v>152</v>
      </c>
      <c r="C5" s="4" t="s">
        <v>95</v>
      </c>
      <c r="D5" t="str">
        <f>VLOOKUP(A:A,Sheet1!B:D,3,0)</f>
        <v>四川太极崇州中心店</v>
      </c>
    </row>
    <row r="6" ht="13.5" spans="1:4">
      <c r="A6" s="4">
        <v>56</v>
      </c>
      <c r="B6" s="4" t="s">
        <v>153</v>
      </c>
      <c r="C6" s="4" t="s">
        <v>95</v>
      </c>
      <c r="D6" t="str">
        <f>VLOOKUP(A:A,Sheet1!B:D,3,0)</f>
        <v>四川太极三江店</v>
      </c>
    </row>
    <row r="7" ht="13.5" spans="1:4">
      <c r="A7" s="4">
        <v>54</v>
      </c>
      <c r="B7" s="4" t="s">
        <v>154</v>
      </c>
      <c r="C7" s="4" t="s">
        <v>95</v>
      </c>
      <c r="D7" t="str">
        <f>VLOOKUP(A:A,Sheet1!B:D,3,0)</f>
        <v>四川太极怀远店</v>
      </c>
    </row>
    <row r="8" ht="13.5" spans="1:4">
      <c r="A8" s="4">
        <v>329</v>
      </c>
      <c r="B8" s="4" t="s">
        <v>155</v>
      </c>
      <c r="C8" s="4" t="s">
        <v>95</v>
      </c>
      <c r="D8" t="str">
        <f>VLOOKUP(A:A,Sheet1!B:D,3,0)</f>
        <v>四川太极温江店</v>
      </c>
    </row>
    <row r="9" ht="13.5" spans="1:4">
      <c r="A9" s="4">
        <v>337</v>
      </c>
      <c r="B9" s="4" t="s">
        <v>156</v>
      </c>
      <c r="C9" s="4" t="s">
        <v>48</v>
      </c>
      <c r="D9" t="str">
        <f>VLOOKUP(A:A,Sheet1!B:D,3,0)</f>
        <v>四川太极浆洗街药店</v>
      </c>
    </row>
    <row r="10" ht="13.5" spans="1:4">
      <c r="A10" s="4">
        <v>343</v>
      </c>
      <c r="B10" s="4" t="s">
        <v>157</v>
      </c>
      <c r="C10" s="4" t="s">
        <v>115</v>
      </c>
      <c r="D10" t="str">
        <f>VLOOKUP(A:A,Sheet1!B:D,3,0)</f>
        <v>四川太极光华药店</v>
      </c>
    </row>
    <row r="11" ht="13.5" spans="1:4">
      <c r="A11" s="4">
        <v>341</v>
      </c>
      <c r="B11" s="4" t="s">
        <v>158</v>
      </c>
      <c r="C11" s="4" t="s">
        <v>22</v>
      </c>
      <c r="D11" t="str">
        <f>VLOOKUP(A:A,Sheet1!B:D,3,0)</f>
        <v>四川太极邛崃中心药店</v>
      </c>
    </row>
    <row r="12" ht="13.5" spans="1:4">
      <c r="A12" s="4">
        <v>339</v>
      </c>
      <c r="B12" s="4" t="s">
        <v>159</v>
      </c>
      <c r="C12" s="4" t="s">
        <v>115</v>
      </c>
      <c r="D12" t="str">
        <f>VLOOKUP(A:A,Sheet1!B:D,3,0)</f>
        <v>四川太极沙河源药店</v>
      </c>
    </row>
    <row r="13" ht="13.5" spans="1:4">
      <c r="A13" s="4">
        <v>349</v>
      </c>
      <c r="B13" s="4" t="s">
        <v>160</v>
      </c>
      <c r="C13" s="4" t="s">
        <v>48</v>
      </c>
      <c r="D13" t="str">
        <f>VLOOKUP(A:A,Sheet1!B:D,3,0)</f>
        <v>四川太极人民中路店</v>
      </c>
    </row>
    <row r="14" ht="13.5" spans="1:4">
      <c r="A14" s="4">
        <v>351</v>
      </c>
      <c r="B14" s="4" t="s">
        <v>161</v>
      </c>
      <c r="C14" s="4" t="s">
        <v>95</v>
      </c>
      <c r="D14" t="str">
        <f>VLOOKUP(A:A,Sheet1!B:D,3,0)</f>
        <v>四川太极都江堰药店</v>
      </c>
    </row>
    <row r="15" ht="13.5" spans="1:4">
      <c r="A15" s="4">
        <v>357</v>
      </c>
      <c r="B15" s="4" t="s">
        <v>162</v>
      </c>
      <c r="C15" s="4" t="s">
        <v>115</v>
      </c>
      <c r="D15" t="str">
        <f>VLOOKUP(A:A,Sheet1!B:D,3,0)</f>
        <v>四川太极清江东路药店</v>
      </c>
    </row>
    <row r="16" ht="13.5" spans="1:4">
      <c r="A16" s="4">
        <v>355</v>
      </c>
      <c r="B16" s="4" t="s">
        <v>163</v>
      </c>
      <c r="C16" s="4" t="s">
        <v>48</v>
      </c>
      <c r="D16" t="str">
        <f>VLOOKUP(A:A,Sheet1!B:D,3,0)</f>
        <v>四川太极双林路药店</v>
      </c>
    </row>
    <row r="17" ht="13.5" spans="1:4">
      <c r="A17" s="4">
        <v>367</v>
      </c>
      <c r="B17" s="4" t="s">
        <v>164</v>
      </c>
      <c r="C17" s="4" t="s">
        <v>95</v>
      </c>
      <c r="D17" t="str">
        <f>VLOOKUP(A:A,Sheet1!B:D,3,0)</f>
        <v>四川太极金带街药店</v>
      </c>
    </row>
    <row r="18" ht="13.5" spans="1:4">
      <c r="A18" s="4">
        <v>359</v>
      </c>
      <c r="B18" s="4" t="s">
        <v>165</v>
      </c>
      <c r="C18" s="4" t="s">
        <v>115</v>
      </c>
      <c r="D18" t="str">
        <f>VLOOKUP(A:A,Sheet1!B:D,3,0)</f>
        <v>四川太极枣子巷药店</v>
      </c>
    </row>
    <row r="19" ht="13.5" spans="1:4">
      <c r="A19" s="4">
        <v>371</v>
      </c>
      <c r="B19" s="4" t="s">
        <v>166</v>
      </c>
      <c r="C19" s="4" t="s">
        <v>42</v>
      </c>
      <c r="D19" t="str">
        <f>VLOOKUP(A:A,Sheet1!B:D,3,0)</f>
        <v>四川太极兴义镇万兴路药店</v>
      </c>
    </row>
    <row r="20" ht="13.5" spans="1:4">
      <c r="A20" s="4">
        <v>365</v>
      </c>
      <c r="B20" s="4" t="s">
        <v>167</v>
      </c>
      <c r="C20" s="4" t="s">
        <v>115</v>
      </c>
      <c r="D20" t="str">
        <f>VLOOKUP(A:A,Sheet1!B:D,3,0)</f>
        <v>四川太极光华村街药店</v>
      </c>
    </row>
    <row r="21" ht="13.5" spans="1:4">
      <c r="A21" s="4">
        <v>373</v>
      </c>
      <c r="B21" s="4" t="s">
        <v>168</v>
      </c>
      <c r="C21" s="4" t="s">
        <v>48</v>
      </c>
      <c r="D21" t="str">
        <f>VLOOKUP(A:A,Sheet1!B:D,3,0)</f>
        <v>四川太极通盈街药店</v>
      </c>
    </row>
    <row r="22" ht="13.5" spans="1:4">
      <c r="A22" s="4">
        <v>385</v>
      </c>
      <c r="B22" s="4" t="s">
        <v>169</v>
      </c>
      <c r="C22" s="4" t="s">
        <v>42</v>
      </c>
      <c r="D22" t="str">
        <f>VLOOKUP(A:A,Sheet1!B:D,3,0)</f>
        <v>四川太极五津西路药店</v>
      </c>
    </row>
    <row r="23" ht="13.5" spans="1:4">
      <c r="A23" s="4">
        <v>387</v>
      </c>
      <c r="B23" s="4" t="s">
        <v>170</v>
      </c>
      <c r="C23" s="4" t="s">
        <v>70</v>
      </c>
      <c r="D23" t="str">
        <f>VLOOKUP(A:A,Sheet1!B:D,3,0)</f>
        <v>四川太极新乐中街药店</v>
      </c>
    </row>
    <row r="24" ht="13.5" spans="1:4">
      <c r="A24" s="4">
        <v>391</v>
      </c>
      <c r="B24" s="4" t="s">
        <v>171</v>
      </c>
      <c r="C24" s="4" t="s">
        <v>48</v>
      </c>
      <c r="D24" t="str">
        <f>VLOOKUP(A:A,Sheet1!B:D,3,0)</f>
        <v>四川太极金丝街药店</v>
      </c>
    </row>
    <row r="25" ht="13.5" spans="1:4">
      <c r="A25" s="4">
        <v>379</v>
      </c>
      <c r="B25" s="4" t="s">
        <v>172</v>
      </c>
      <c r="C25" s="4" t="s">
        <v>115</v>
      </c>
      <c r="D25" t="str">
        <f>VLOOKUP(A:A,Sheet1!B:D,3,0)</f>
        <v>四川太极土龙路药店</v>
      </c>
    </row>
    <row r="26" ht="13.5" spans="1:4">
      <c r="A26" s="4">
        <v>377</v>
      </c>
      <c r="B26" s="4" t="s">
        <v>173</v>
      </c>
      <c r="C26" s="4" t="s">
        <v>70</v>
      </c>
      <c r="D26" t="str">
        <f>VLOOKUP(A:A,Sheet1!B:D,3,0)</f>
        <v>四川太极新园大道药店</v>
      </c>
    </row>
    <row r="27" ht="13.5" spans="1:4">
      <c r="A27" s="4">
        <v>399</v>
      </c>
      <c r="B27" s="4" t="s">
        <v>174</v>
      </c>
      <c r="C27" s="4" t="s">
        <v>70</v>
      </c>
      <c r="D27" t="str">
        <f>VLOOKUP(A:A,Sheet1!B:D,3,0)</f>
        <v>四川太极高新天久北巷药店</v>
      </c>
    </row>
    <row r="28" ht="13.5" spans="1:4">
      <c r="A28" s="4">
        <v>539</v>
      </c>
      <c r="B28" s="4" t="s">
        <v>175</v>
      </c>
      <c r="C28" s="4" t="s">
        <v>31</v>
      </c>
      <c r="D28" t="str">
        <f>VLOOKUP(A:A,Sheet1!B:D,3,0)</f>
        <v>四川太极大邑县晋原镇子龙路店</v>
      </c>
    </row>
    <row r="29" ht="13.5" spans="1:4">
      <c r="A29" s="4">
        <v>517</v>
      </c>
      <c r="B29" s="4" t="s">
        <v>176</v>
      </c>
      <c r="C29" s="4" t="s">
        <v>48</v>
      </c>
      <c r="D29" t="str">
        <f>VLOOKUP(A:A,Sheet1!B:D,3,0)</f>
        <v>四川太极青羊区北东街店</v>
      </c>
    </row>
    <row r="30" ht="13.5" spans="1:4">
      <c r="A30" s="4">
        <v>514</v>
      </c>
      <c r="B30" s="4" t="s">
        <v>177</v>
      </c>
      <c r="C30" s="4" t="s">
        <v>42</v>
      </c>
      <c r="D30" t="str">
        <f>VLOOKUP(A:A,Sheet1!B:D,3,0)</f>
        <v>四川太极新津邓双镇岷江店</v>
      </c>
    </row>
    <row r="31" ht="13.5" spans="1:4">
      <c r="A31" s="4">
        <v>545</v>
      </c>
      <c r="B31" s="4" t="s">
        <v>178</v>
      </c>
      <c r="C31" s="4" t="s">
        <v>70</v>
      </c>
      <c r="D31" t="str">
        <f>VLOOKUP(A:A,Sheet1!B:D,3,0)</f>
        <v>四川太极龙潭西路店</v>
      </c>
    </row>
    <row r="32" ht="13.5" spans="1:4">
      <c r="A32" s="4">
        <v>511</v>
      </c>
      <c r="B32" s="4" t="s">
        <v>179</v>
      </c>
      <c r="C32" s="4" t="s">
        <v>48</v>
      </c>
      <c r="D32" t="str">
        <f>VLOOKUP(A:A,Sheet1!B:D,3,0)</f>
        <v>四川太极成华杉板桥南一路店</v>
      </c>
    </row>
    <row r="33" ht="13.5" spans="1:4">
      <c r="A33" s="4">
        <v>513</v>
      </c>
      <c r="B33" s="4" t="s">
        <v>180</v>
      </c>
      <c r="C33" s="4" t="s">
        <v>115</v>
      </c>
      <c r="D33" t="str">
        <f>VLOOKUP(A:A,Sheet1!B:D,3,0)</f>
        <v>四川太极武侯区顺和街店</v>
      </c>
    </row>
    <row r="34" ht="13.5" spans="1:4">
      <c r="A34" s="4">
        <v>570</v>
      </c>
      <c r="B34" s="4" t="s">
        <v>181</v>
      </c>
      <c r="C34" s="4" t="s">
        <v>115</v>
      </c>
      <c r="D34" t="str">
        <f>VLOOKUP(A:A,Sheet1!B:D,3,0)</f>
        <v>四川太极青羊区浣花滨河路药店</v>
      </c>
    </row>
    <row r="35" ht="13.5" spans="1:4">
      <c r="A35" s="4">
        <v>546</v>
      </c>
      <c r="B35" s="4" t="s">
        <v>182</v>
      </c>
      <c r="C35" s="4" t="s">
        <v>70</v>
      </c>
      <c r="D35" t="str">
        <f>VLOOKUP(A:A,Sheet1!B:D,3,0)</f>
        <v>四川太极锦江区榕声路店</v>
      </c>
    </row>
    <row r="36" ht="13.5" spans="1:6">
      <c r="A36" s="4">
        <v>571</v>
      </c>
      <c r="B36" s="4" t="s">
        <v>183</v>
      </c>
      <c r="C36" s="4" t="s">
        <v>70</v>
      </c>
      <c r="D36" t="str">
        <f>VLOOKUP(A:A,Sheet1!B:D,3,0)</f>
        <v>四川太极高新区民丰大道西段药店</v>
      </c>
      <c r="F36" s="5" t="s">
        <v>27</v>
      </c>
    </row>
    <row r="37" ht="13.5" spans="1:4">
      <c r="A37" s="4">
        <v>515</v>
      </c>
      <c r="B37" s="4" t="s">
        <v>184</v>
      </c>
      <c r="C37" s="4" t="s">
        <v>48</v>
      </c>
      <c r="D37" t="str">
        <f>VLOOKUP(A:A,Sheet1!B:D,3,0)</f>
        <v>四川太极成华区崔家店路药店</v>
      </c>
    </row>
    <row r="38" ht="13.5" spans="1:4">
      <c r="A38" s="4">
        <v>549</v>
      </c>
      <c r="B38" s="4" t="s">
        <v>185</v>
      </c>
      <c r="C38" s="4" t="s">
        <v>31</v>
      </c>
      <c r="D38" t="str">
        <f>VLOOKUP(A:A,Sheet1!B:D,3,0)</f>
        <v>四川太极大邑县晋源镇东壕沟段药店</v>
      </c>
    </row>
    <row r="39" ht="13.5" spans="1:4">
      <c r="A39" s="4">
        <v>573</v>
      </c>
      <c r="B39" s="4" t="s">
        <v>186</v>
      </c>
      <c r="C39" s="4" t="s">
        <v>70</v>
      </c>
      <c r="D39" t="str">
        <f>VLOOKUP(A:A,Sheet1!B:D,3,0)</f>
        <v>四川太极双流县西航港街道锦华路一段药店</v>
      </c>
    </row>
    <row r="40" ht="13.5" spans="1:4">
      <c r="A40" s="4">
        <v>572</v>
      </c>
      <c r="B40" s="4" t="s">
        <v>187</v>
      </c>
      <c r="C40" s="4" t="s">
        <v>48</v>
      </c>
      <c r="D40" t="str">
        <f>VLOOKUP(A:A,Sheet1!B:D,3,0)</f>
        <v>四川太极郫县郫筒镇东大街药店</v>
      </c>
    </row>
    <row r="41" ht="13.5" spans="1:4">
      <c r="A41" s="4">
        <v>582</v>
      </c>
      <c r="B41" s="4" t="s">
        <v>188</v>
      </c>
      <c r="C41" s="4" t="s">
        <v>115</v>
      </c>
      <c r="D41" t="str">
        <f>VLOOKUP(A:A,Sheet1!B:D,3,0)</f>
        <v>四川太极青羊区十二桥药店</v>
      </c>
    </row>
    <row r="42" ht="13.5" spans="1:4">
      <c r="A42" s="4">
        <v>581</v>
      </c>
      <c r="B42" s="4" t="s">
        <v>189</v>
      </c>
      <c r="C42" s="4" t="s">
        <v>115</v>
      </c>
      <c r="D42" t="str">
        <f>VLOOKUP(A:A,Sheet1!B:D,3,0)</f>
        <v>四川太极成华区二环路北四段药店（汇融名城）</v>
      </c>
    </row>
    <row r="43" ht="13.5" spans="1:4">
      <c r="A43" s="4">
        <v>585</v>
      </c>
      <c r="B43" s="4" t="s">
        <v>190</v>
      </c>
      <c r="C43" s="4" t="s">
        <v>115</v>
      </c>
      <c r="D43" t="str">
        <f>VLOOKUP(A:A,Sheet1!B:D,3,0)</f>
        <v>四川太极成华区羊子山西路药店（兴元华盛）</v>
      </c>
    </row>
    <row r="44" ht="13.5" spans="1:4">
      <c r="A44" s="4">
        <v>578</v>
      </c>
      <c r="B44" s="4" t="s">
        <v>191</v>
      </c>
      <c r="C44" s="4" t="s">
        <v>48</v>
      </c>
      <c r="D44" t="str">
        <f>VLOOKUP(A:A,Sheet1!B:D,3,0)</f>
        <v>四川太极成华区华油路药店</v>
      </c>
    </row>
    <row r="45" ht="13.5" spans="1:4">
      <c r="A45" s="4">
        <v>594</v>
      </c>
      <c r="B45" s="4" t="s">
        <v>192</v>
      </c>
      <c r="C45" s="4" t="s">
        <v>31</v>
      </c>
      <c r="D45" t="str">
        <f>VLOOKUP(A:A,Sheet1!B:D,3,0)</f>
        <v>四川太极大邑县安仁镇千禧街药店</v>
      </c>
    </row>
    <row r="46" ht="13.5" spans="1:4">
      <c r="A46" s="4">
        <v>587</v>
      </c>
      <c r="B46" s="4" t="s">
        <v>193</v>
      </c>
      <c r="C46" s="4" t="s">
        <v>95</v>
      </c>
      <c r="D46" t="str">
        <f>VLOOKUP(A:A,Sheet1!B:D,3,0)</f>
        <v>四川太极都江堰景中路店</v>
      </c>
    </row>
    <row r="47" ht="13.5" spans="1:4">
      <c r="A47" s="4">
        <v>591</v>
      </c>
      <c r="B47" s="4" t="s">
        <v>194</v>
      </c>
      <c r="C47" s="4" t="s">
        <v>22</v>
      </c>
      <c r="D47" t="str">
        <f>VLOOKUP(A:A,Sheet1!B:D,3,0)</f>
        <v>四川太极邛崃市临邛镇长安大道药店</v>
      </c>
    </row>
    <row r="48" ht="13.5" spans="1:4">
      <c r="A48" s="4">
        <v>707</v>
      </c>
      <c r="B48" s="4" t="s">
        <v>195</v>
      </c>
      <c r="C48" s="4" t="s">
        <v>70</v>
      </c>
      <c r="D48" t="str">
        <f>VLOOKUP(A:A,Sheet1!B:D,3,0)</f>
        <v>四川太极成华区万科路药店</v>
      </c>
    </row>
    <row r="49" ht="13.5" spans="1:4">
      <c r="A49" s="4">
        <v>598</v>
      </c>
      <c r="B49" s="4" t="s">
        <v>196</v>
      </c>
      <c r="C49" s="4" t="s">
        <v>70</v>
      </c>
      <c r="D49" t="str">
        <f>VLOOKUP(A:A,Sheet1!B:D,3,0)</f>
        <v>四川太极锦江区水杉街药店</v>
      </c>
    </row>
    <row r="50" ht="13.5" spans="1:4">
      <c r="A50" s="4">
        <v>704</v>
      </c>
      <c r="B50" s="4" t="s">
        <v>197</v>
      </c>
      <c r="C50" s="4" t="s">
        <v>95</v>
      </c>
      <c r="D50" t="str">
        <f>VLOOKUP(A:A,Sheet1!B:D,3,0)</f>
        <v>四川太极都江堰奎光路中段药店</v>
      </c>
    </row>
    <row r="51" ht="13.5" spans="1:4">
      <c r="A51" s="4">
        <v>706</v>
      </c>
      <c r="B51" s="4" t="s">
        <v>198</v>
      </c>
      <c r="C51" s="4" t="s">
        <v>95</v>
      </c>
      <c r="D51" t="str">
        <f>VLOOKUP(A:A,Sheet1!B:D,3,0)</f>
        <v>四川太极都江堰幸福镇翔凤路药店</v>
      </c>
    </row>
    <row r="52" ht="13.5" spans="1:4">
      <c r="A52" s="4">
        <v>710</v>
      </c>
      <c r="B52" s="4" t="s">
        <v>199</v>
      </c>
      <c r="C52" s="4" t="s">
        <v>95</v>
      </c>
      <c r="D52" t="str">
        <f>VLOOKUP(A:A,Sheet1!B:D,3,0)</f>
        <v>四川太极都江堰市蒲阳镇堰问道西路药店</v>
      </c>
    </row>
    <row r="53" ht="13.5" spans="1:4">
      <c r="A53" s="4">
        <v>709</v>
      </c>
      <c r="B53" s="4" t="s">
        <v>200</v>
      </c>
      <c r="C53" s="4" t="s">
        <v>115</v>
      </c>
      <c r="D53" t="str">
        <f>VLOOKUP(A:A,Sheet1!B:D,3,0)</f>
        <v>四川太极新都区马超东路店</v>
      </c>
    </row>
    <row r="54" ht="13.5" spans="1:4">
      <c r="A54" s="4">
        <v>713</v>
      </c>
      <c r="B54" s="4" t="s">
        <v>201</v>
      </c>
      <c r="C54" s="4" t="s">
        <v>95</v>
      </c>
      <c r="D54" t="str">
        <f>VLOOKUP(A:A,Sheet1!B:D,3,0)</f>
        <v>四川太极都江堰聚源镇药店</v>
      </c>
    </row>
    <row r="55" ht="13.5" spans="1:4">
      <c r="A55" s="4">
        <v>712</v>
      </c>
      <c r="B55" s="4" t="s">
        <v>202</v>
      </c>
      <c r="C55" s="4" t="s">
        <v>70</v>
      </c>
      <c r="D55" t="str">
        <f>VLOOKUP(A:A,Sheet1!B:D,3,0)</f>
        <v>四川太极成华区华泰路药店</v>
      </c>
    </row>
    <row r="56" ht="13.5" spans="1:4">
      <c r="A56" s="4">
        <v>716</v>
      </c>
      <c r="B56" s="4" t="s">
        <v>203</v>
      </c>
      <c r="C56" s="4" t="s">
        <v>31</v>
      </c>
      <c r="D56" t="str">
        <f>VLOOKUP(A:A,Sheet1!B:D,3,0)</f>
        <v>四川太极大邑县沙渠镇方圆路药店</v>
      </c>
    </row>
    <row r="57" ht="13.5" spans="1:4">
      <c r="A57" s="4">
        <v>721</v>
      </c>
      <c r="B57" s="4" t="s">
        <v>204</v>
      </c>
      <c r="C57" s="4" t="s">
        <v>22</v>
      </c>
      <c r="D57" t="str">
        <f>VLOOKUP(A:A,Sheet1!B:D,3,0)</f>
        <v>四川太极邛崃市临邛镇洪川小区药店</v>
      </c>
    </row>
    <row r="58" ht="13.5" spans="1:4">
      <c r="A58" s="4">
        <v>717</v>
      </c>
      <c r="B58" s="4" t="s">
        <v>205</v>
      </c>
      <c r="C58" s="4" t="s">
        <v>31</v>
      </c>
      <c r="D58" t="str">
        <f>VLOOKUP(A:A,Sheet1!B:D,3,0)</f>
        <v>四川太极大邑县晋原镇通达东路五段药店</v>
      </c>
    </row>
    <row r="59" ht="13.5" spans="1:4">
      <c r="A59" s="4">
        <v>720</v>
      </c>
      <c r="B59" s="4" t="s">
        <v>206</v>
      </c>
      <c r="C59" s="4" t="s">
        <v>31</v>
      </c>
      <c r="D59" t="str">
        <f>VLOOKUP(A:A,Sheet1!B:D,3,0)</f>
        <v>四川太极大邑县新场镇文昌街药店</v>
      </c>
    </row>
    <row r="60" ht="13.5" spans="1:4">
      <c r="A60" s="4">
        <v>723</v>
      </c>
      <c r="B60" s="4" t="s">
        <v>207</v>
      </c>
      <c r="C60" s="4" t="s">
        <v>48</v>
      </c>
      <c r="D60" t="str">
        <f>VLOOKUP(A:A,Sheet1!B:D,3,0)</f>
        <v>四川太极锦江区柳翠路药店</v>
      </c>
    </row>
    <row r="61" ht="13.5" spans="1:4">
      <c r="A61" s="4">
        <v>746</v>
      </c>
      <c r="B61" s="4" t="s">
        <v>208</v>
      </c>
      <c r="C61" s="4" t="s">
        <v>31</v>
      </c>
      <c r="D61" t="str">
        <f>VLOOKUP(A:A,Sheet1!B:D,3,0)</f>
        <v>四川太极大邑县晋原镇内蒙古大道桃源药店</v>
      </c>
    </row>
    <row r="62" ht="13.5" spans="1:4">
      <c r="A62" s="4">
        <v>724</v>
      </c>
      <c r="B62" s="4" t="s">
        <v>209</v>
      </c>
      <c r="C62" s="4" t="s">
        <v>70</v>
      </c>
      <c r="D62" t="str">
        <f>VLOOKUP(A:A,Sheet1!B:D,3,0)</f>
        <v>四川太极锦江区观音桥街药店</v>
      </c>
    </row>
    <row r="63" ht="13.5" spans="1:4">
      <c r="A63" s="4">
        <v>726</v>
      </c>
      <c r="B63" s="4" t="s">
        <v>210</v>
      </c>
      <c r="C63" s="4" t="s">
        <v>115</v>
      </c>
      <c r="D63" t="str">
        <f>VLOOKUP(A:A,Sheet1!B:D,3,0)</f>
        <v>四川太极金牛区交大路第三药店</v>
      </c>
    </row>
    <row r="64" ht="13.5" spans="1:4">
      <c r="A64" s="4">
        <v>727</v>
      </c>
      <c r="B64" s="4" t="s">
        <v>211</v>
      </c>
      <c r="C64" s="4" t="s">
        <v>115</v>
      </c>
      <c r="D64" t="str">
        <f>VLOOKUP(A:A,Sheet1!B:D,3,0)</f>
        <v>四川太极金牛区黄苑东街药店</v>
      </c>
    </row>
    <row r="65" ht="13.5" spans="1:4">
      <c r="A65" s="4">
        <v>732</v>
      </c>
      <c r="B65" s="4" t="s">
        <v>212</v>
      </c>
      <c r="C65" s="4" t="s">
        <v>22</v>
      </c>
      <c r="D65" t="str">
        <f>VLOOKUP(A:A,Sheet1!B:D,3,0)</f>
        <v>四川太极邛崃市羊安镇永康大道药店</v>
      </c>
    </row>
    <row r="66" ht="13.5" spans="1:4">
      <c r="A66" s="4">
        <v>730</v>
      </c>
      <c r="B66" s="4" t="s">
        <v>213</v>
      </c>
      <c r="C66" s="4" t="s">
        <v>115</v>
      </c>
      <c r="D66" t="str">
        <f>VLOOKUP(A:A,Sheet1!B:D,3,0)</f>
        <v>四川太极新都区新繁镇繁江北路药店</v>
      </c>
    </row>
    <row r="67" ht="13.5" spans="1:4">
      <c r="A67" s="4">
        <v>737</v>
      </c>
      <c r="B67" s="4" t="s">
        <v>214</v>
      </c>
      <c r="C67" s="4" t="s">
        <v>70</v>
      </c>
      <c r="D67" t="str">
        <f>VLOOKUP(A:A,Sheet1!B:D,3,0)</f>
        <v>四川太极高新区大源北街药店</v>
      </c>
    </row>
    <row r="68" ht="13.5" spans="1:4">
      <c r="A68" s="4">
        <v>738</v>
      </c>
      <c r="B68" s="4" t="s">
        <v>215</v>
      </c>
      <c r="C68" s="4" t="s">
        <v>95</v>
      </c>
      <c r="D68" t="str">
        <f>VLOOKUP(A:A,Sheet1!B:D,3,0)</f>
        <v>四川太极都江堰市蒲阳路药店</v>
      </c>
    </row>
    <row r="69" ht="13.5" spans="1:4">
      <c r="A69" s="4">
        <v>740</v>
      </c>
      <c r="B69" s="4" t="s">
        <v>216</v>
      </c>
      <c r="C69" s="4" t="s">
        <v>70</v>
      </c>
      <c r="D69" t="str">
        <f>VLOOKUP(A:A,Sheet1!B:D,3,0)</f>
        <v>四川太极成华区华康路药店</v>
      </c>
    </row>
    <row r="70" ht="13.5" spans="1:4">
      <c r="A70" s="4">
        <v>741</v>
      </c>
      <c r="B70" s="4" t="s">
        <v>217</v>
      </c>
      <c r="C70" s="4" t="s">
        <v>48</v>
      </c>
      <c r="D70" t="str">
        <f>VLOOKUP(A:A,Sheet1!B:D,3,0)</f>
        <v>四川太极成华区新怡路店</v>
      </c>
    </row>
    <row r="71" ht="13.5" spans="1:4">
      <c r="A71" s="4">
        <v>743</v>
      </c>
      <c r="B71" s="4" t="s">
        <v>218</v>
      </c>
      <c r="C71" s="4" t="s">
        <v>70</v>
      </c>
      <c r="D71" t="str">
        <f>VLOOKUP(A:A,Sheet1!B:D,3,0)</f>
        <v>四川太极成华区万宇路药店</v>
      </c>
    </row>
    <row r="72" ht="13.5" spans="1:4">
      <c r="A72" s="4">
        <v>742</v>
      </c>
      <c r="B72" s="4" t="s">
        <v>219</v>
      </c>
      <c r="C72" s="4" t="s">
        <v>48</v>
      </c>
      <c r="D72" t="str">
        <f>VLOOKUP(A:A,Sheet1!B:D,3,0)</f>
        <v>四川太极锦江区庆云南街药店</v>
      </c>
    </row>
    <row r="73" ht="13.5" spans="1:4">
      <c r="A73" s="4">
        <v>347</v>
      </c>
      <c r="B73" s="4" t="s">
        <v>220</v>
      </c>
      <c r="C73" s="4" t="s">
        <v>115</v>
      </c>
      <c r="D73" t="str">
        <f>VLOOKUP(A:A,Sheet1!B:D,3,0)</f>
        <v>四川太极清江东路2药店</v>
      </c>
    </row>
    <row r="74" ht="13.5" spans="1:4">
      <c r="A74" s="4">
        <v>733</v>
      </c>
      <c r="B74" s="4" t="s">
        <v>221</v>
      </c>
      <c r="C74" s="4" t="s">
        <v>70</v>
      </c>
      <c r="D74" t="str">
        <f>VLOOKUP(A:A,Sheet1!B:D,3,0)</f>
        <v>四川太极双流区东升街道三强西路药店</v>
      </c>
    </row>
    <row r="75" ht="13.5" spans="1:4">
      <c r="A75" s="4">
        <v>744</v>
      </c>
      <c r="B75" s="4" t="s">
        <v>222</v>
      </c>
      <c r="C75" s="4" t="s">
        <v>48</v>
      </c>
      <c r="D75" t="str">
        <f>VLOOKUP(A:A,Sheet1!B:D,3,0)</f>
        <v>四川太极武侯区科华街药店</v>
      </c>
    </row>
    <row r="76" ht="13.5" spans="1:4">
      <c r="A76" s="4">
        <v>745</v>
      </c>
      <c r="B76" s="4" t="s">
        <v>223</v>
      </c>
      <c r="C76" s="4" t="s">
        <v>115</v>
      </c>
      <c r="D76" t="str">
        <f>VLOOKUP(A:A,Sheet1!B:D,3,0)</f>
        <v>四川太极金牛区金沙路药店</v>
      </c>
    </row>
    <row r="77" ht="13.5" spans="1:4">
      <c r="A77" s="4">
        <v>718</v>
      </c>
      <c r="B77" s="4" t="s">
        <v>224</v>
      </c>
      <c r="C77" s="4" t="s">
        <v>48</v>
      </c>
      <c r="D77" t="str">
        <f>VLOOKUP(A:A,Sheet1!B:D,3,0)</f>
        <v>四川太极龙泉驿区龙泉街道驿生路药店</v>
      </c>
    </row>
    <row r="78" ht="13.5" spans="1:4">
      <c r="A78" s="4">
        <v>747</v>
      </c>
      <c r="B78" s="4" t="s">
        <v>225</v>
      </c>
      <c r="C78" s="4" t="s">
        <v>48</v>
      </c>
      <c r="D78" t="str">
        <f>VLOOKUP(A:A,Sheet1!B:D,3,0)</f>
        <v>四川太极郫县郫筒镇一环路东南段药店</v>
      </c>
    </row>
    <row r="79" ht="13.5" spans="1:4">
      <c r="A79" s="4">
        <v>748</v>
      </c>
      <c r="B79" s="4" t="s">
        <v>226</v>
      </c>
      <c r="C79" s="4" t="s">
        <v>31</v>
      </c>
      <c r="D79" t="str">
        <f>VLOOKUP(A:A,Sheet1!B:D,3,0)</f>
        <v>四川太极大邑县晋原镇东街药店</v>
      </c>
    </row>
    <row r="80" ht="13.5" spans="1:4">
      <c r="A80" s="4">
        <v>750</v>
      </c>
      <c r="B80" s="4" t="s">
        <v>227</v>
      </c>
      <c r="C80" s="4" t="s">
        <v>70</v>
      </c>
      <c r="D80" t="str">
        <f>VLOOKUP(A:A,Sheet1!B:D,3,0)</f>
        <v>成都成汉太极大药房有限公司</v>
      </c>
    </row>
    <row r="81" ht="13.5" spans="1:4">
      <c r="A81" s="4">
        <v>752</v>
      </c>
      <c r="B81" s="4" t="s">
        <v>228</v>
      </c>
      <c r="C81" s="4" t="s">
        <v>115</v>
      </c>
      <c r="D81" t="str">
        <f>VLOOKUP(A:A,Sheet1!B:D,3,0)</f>
        <v>四川太极大药房连锁有限公司武侯区聚萃街药店</v>
      </c>
    </row>
    <row r="82" ht="13.5" spans="1:4">
      <c r="A82" s="4">
        <v>753</v>
      </c>
      <c r="B82" s="4" t="s">
        <v>229</v>
      </c>
      <c r="C82" s="4" t="s">
        <v>70</v>
      </c>
      <c r="D82" t="str">
        <f>VLOOKUP(A:A,Sheet1!B:D,3,0)</f>
        <v>四川太极锦江区合欢树街药店</v>
      </c>
    </row>
    <row r="83" ht="13.5" spans="1:4">
      <c r="A83" s="4">
        <v>754</v>
      </c>
      <c r="B83" s="4" t="s">
        <v>230</v>
      </c>
      <c r="C83" s="4" t="s">
        <v>95</v>
      </c>
      <c r="D83" t="str">
        <f>VLOOKUP(A:A,Sheet1!B:D,3,0)</f>
        <v>四川太极崇州市崇阳镇尚贤坊街药店</v>
      </c>
    </row>
    <row r="84" ht="13.5" spans="1:4">
      <c r="A84" s="4">
        <v>101453</v>
      </c>
      <c r="B84" s="4" t="s">
        <v>231</v>
      </c>
      <c r="C84" s="4" t="s">
        <v>95</v>
      </c>
      <c r="D84" t="str">
        <f>VLOOKUP(A:A,Sheet1!B:D,3,0)</f>
        <v>四川太极温江区公平街道江安路药店</v>
      </c>
    </row>
    <row r="85" ht="13.5" spans="1:4">
      <c r="A85" s="4">
        <v>102479</v>
      </c>
      <c r="B85" s="4" t="s">
        <v>232</v>
      </c>
      <c r="C85" s="4" t="s">
        <v>48</v>
      </c>
      <c r="D85" t="str">
        <f>VLOOKUP(A:A,Sheet1!B:D,3,0)</f>
        <v>四川太极锦江区劼人路药店</v>
      </c>
    </row>
    <row r="86" ht="13.5" spans="1:4">
      <c r="A86" s="4">
        <v>102478</v>
      </c>
      <c r="B86" s="4" t="s">
        <v>233</v>
      </c>
      <c r="C86" s="4" t="s">
        <v>48</v>
      </c>
      <c r="D86" t="str">
        <f>VLOOKUP(A:A,Sheet1!B:D,3,0)</f>
        <v>四川太极锦江区静明路药店</v>
      </c>
    </row>
    <row r="87" ht="13.5" spans="1:4">
      <c r="A87" s="4">
        <v>102567</v>
      </c>
      <c r="B87" s="4" t="s">
        <v>234</v>
      </c>
      <c r="C87" s="4" t="s">
        <v>42</v>
      </c>
      <c r="D87" t="str">
        <f>VLOOKUP(A:A,Sheet1!B:D,3,0)</f>
        <v>四川太极新津县五津镇武阳西路药店</v>
      </c>
    </row>
    <row r="88" ht="13.5" spans="1:4">
      <c r="A88" s="4">
        <v>102564</v>
      </c>
      <c r="B88" s="4" t="s">
        <v>235</v>
      </c>
      <c r="C88" s="4" t="s">
        <v>22</v>
      </c>
      <c r="D88" t="str">
        <f>VLOOKUP(A:A,Sheet1!B:D,3,0)</f>
        <v>四川太极邛崃市临邛镇翠荫街药店</v>
      </c>
    </row>
    <row r="89" ht="13.5" spans="1:4">
      <c r="A89" s="4">
        <v>102565</v>
      </c>
      <c r="B89" s="4" t="s">
        <v>236</v>
      </c>
      <c r="C89" s="4" t="s">
        <v>115</v>
      </c>
      <c r="D89" t="str">
        <f>VLOOKUP(A:A,Sheet1!B:D,3,0)</f>
        <v>四川太极武侯区佳灵路药店</v>
      </c>
    </row>
    <row r="90" ht="13.5" spans="1:4">
      <c r="A90" s="4">
        <v>102934</v>
      </c>
      <c r="B90" s="4" t="s">
        <v>237</v>
      </c>
      <c r="C90" s="4" t="s">
        <v>115</v>
      </c>
      <c r="D90" t="str">
        <f>VLOOKUP(A:A,Sheet1!B:D,3,0)</f>
        <v>四川太极金牛区银河北街药店</v>
      </c>
    </row>
    <row r="91" ht="13.5" spans="1:4">
      <c r="A91" s="4">
        <v>102935</v>
      </c>
      <c r="B91" s="4" t="s">
        <v>238</v>
      </c>
      <c r="C91" s="4" t="s">
        <v>48</v>
      </c>
      <c r="D91" t="str">
        <f>VLOOKUP(A:A,Sheet1!B:D,3,0)</f>
        <v>四川太极青羊区童子街药店</v>
      </c>
    </row>
    <row r="92" ht="13.5" spans="1:4">
      <c r="A92" s="4">
        <v>103198</v>
      </c>
      <c r="B92" s="4" t="s">
        <v>239</v>
      </c>
      <c r="C92" s="4" t="s">
        <v>115</v>
      </c>
      <c r="D92" t="str">
        <f>VLOOKUP(A:A,Sheet1!B:D,3,0)</f>
        <v>四川太极青羊区贝森北路药店</v>
      </c>
    </row>
    <row r="93" ht="13.5" spans="1:4">
      <c r="A93" s="4">
        <v>103199</v>
      </c>
      <c r="B93" s="4" t="s">
        <v>240</v>
      </c>
      <c r="C93" s="4" t="s">
        <v>115</v>
      </c>
      <c r="D93" t="str">
        <f>VLOOKUP(A:A,Sheet1!B:D,3,0)</f>
        <v>四川太极成华区西林一街药店</v>
      </c>
    </row>
    <row r="94" ht="13.5" spans="1:4">
      <c r="A94" s="4">
        <v>103639</v>
      </c>
      <c r="B94" s="4" t="s">
        <v>241</v>
      </c>
      <c r="C94" s="4" t="s">
        <v>70</v>
      </c>
      <c r="D94" t="str">
        <f>VLOOKUP(A:A,Sheet1!B:D,3,0)</f>
        <v>四川太极成华区金马河路药店</v>
      </c>
    </row>
    <row r="95" spans="1:4">
      <c r="A95" s="6">
        <v>104838</v>
      </c>
      <c r="B95" s="6" t="s">
        <v>242</v>
      </c>
      <c r="C95" s="6" t="s">
        <v>95</v>
      </c>
      <c r="D95" t="str">
        <f>VLOOKUP(A:A,Sheet1!B:D,3,0)</f>
        <v>四川太极崇州市崇阳镇蜀州中路药店</v>
      </c>
    </row>
    <row r="96" spans="1:4">
      <c r="A96" s="6">
        <v>104533</v>
      </c>
      <c r="B96" s="6" t="s">
        <v>243</v>
      </c>
      <c r="C96" s="6" t="s">
        <v>95</v>
      </c>
      <c r="D96" t="str">
        <f>VLOOKUP(A:A,Sheet1!B:D,3,0)</f>
        <v>四川太极大邑县晋原镇潘家街药店</v>
      </c>
    </row>
    <row r="97" spans="1:4">
      <c r="A97" s="6">
        <v>104429</v>
      </c>
      <c r="B97" s="6" t="s">
        <v>244</v>
      </c>
      <c r="C97" s="6" t="s">
        <v>115</v>
      </c>
      <c r="D97" t="str">
        <f>VLOOKUP(A:A,Sheet1!B:D,3,0)</f>
        <v>四川太极武侯区大华街药店</v>
      </c>
    </row>
    <row r="98" spans="1:4">
      <c r="A98" s="6">
        <v>104430</v>
      </c>
      <c r="B98" s="6" t="s">
        <v>245</v>
      </c>
      <c r="C98" s="6" t="s">
        <v>70</v>
      </c>
      <c r="D98" t="str">
        <f>VLOOKUP(A:A,Sheet1!B:D,3,0)</f>
        <v>四川太极高新区中和大道药店</v>
      </c>
    </row>
    <row r="99" spans="1:4">
      <c r="A99" s="6">
        <v>104428</v>
      </c>
      <c r="B99" s="6" t="s">
        <v>246</v>
      </c>
      <c r="C99" s="6" t="s">
        <v>95</v>
      </c>
      <c r="D99" t="str">
        <f>VLOOKUP(A:A,Sheet1!B:D,3,0)</f>
        <v>四川太极崇州市崇阳镇永康东路药店 </v>
      </c>
    </row>
    <row r="100" spans="1:4">
      <c r="A100" s="6">
        <v>105267</v>
      </c>
      <c r="B100" s="6" t="s">
        <v>141</v>
      </c>
      <c r="C100" s="6" t="s">
        <v>115</v>
      </c>
      <c r="D100" t="str">
        <f>VLOOKUP(A:A,Sheet1!B:D,3,0)</f>
        <v>蜀汉路</v>
      </c>
    </row>
    <row r="101" spans="1:4">
      <c r="A101" s="6">
        <v>105396</v>
      </c>
      <c r="B101" s="6" t="s">
        <v>247</v>
      </c>
      <c r="C101" s="6" t="s">
        <v>70</v>
      </c>
      <c r="D101" t="str">
        <f>VLOOKUP(A:A,Sheet1!B:D,3,0)</f>
        <v>四川太极武侯区航中街药店</v>
      </c>
    </row>
    <row r="102" spans="1:4">
      <c r="A102" s="7">
        <v>105751</v>
      </c>
      <c r="B102" s="8" t="s">
        <v>248</v>
      </c>
      <c r="C102" s="6" t="s">
        <v>70</v>
      </c>
      <c r="D102" t="str">
        <f>VLOOKUP(A:A,Sheet1!B:D,3,0)</f>
        <v>四川太极高新区新下街药店</v>
      </c>
    </row>
    <row r="103" spans="1:4">
      <c r="A103" s="7">
        <v>105910</v>
      </c>
      <c r="B103" s="8" t="s">
        <v>92</v>
      </c>
      <c r="C103" s="6" t="s">
        <v>70</v>
      </c>
      <c r="D103" t="str">
        <f>VLOOKUP(A:A,Sheet1!B:D,3,0)</f>
        <v>四川太极高新区紫薇东路药店</v>
      </c>
    </row>
    <row r="104" spans="1:4">
      <c r="A104" s="7">
        <v>106066</v>
      </c>
      <c r="B104" s="8" t="s">
        <v>249</v>
      </c>
      <c r="C104" s="6" t="s">
        <v>112</v>
      </c>
      <c r="D104" t="str">
        <f>VLOOKUP(A:A,Sheet1!B:D,3,0)</f>
        <v>四川太极锦江区梨花街药店</v>
      </c>
    </row>
    <row r="105" spans="1:4">
      <c r="A105" s="9">
        <v>106569</v>
      </c>
      <c r="B105" s="9" t="s">
        <v>144</v>
      </c>
      <c r="C105" s="6" t="s">
        <v>115</v>
      </c>
      <c r="D105" t="str">
        <f>VLOOKUP(A:A,Sheet1!B:D,3,0)</f>
        <v>四川太极武侯区大悦路药店</v>
      </c>
    </row>
    <row r="106" spans="1:4">
      <c r="A106" s="10">
        <v>106485</v>
      </c>
      <c r="B106" s="10" t="s">
        <v>250</v>
      </c>
      <c r="C106" s="11" t="s">
        <v>70</v>
      </c>
      <c r="D106" t="str">
        <f>VLOOKUP(A:A,Sheet1!B:D,3,0)</f>
        <v>成都高新区元华二巷药店</v>
      </c>
    </row>
    <row r="107" spans="1:4">
      <c r="A107" s="9">
        <v>106399</v>
      </c>
      <c r="B107" s="9" t="s">
        <v>251</v>
      </c>
      <c r="C107" s="6" t="s">
        <v>115</v>
      </c>
      <c r="D107" t="str">
        <f>VLOOKUP(A:A,Sheet1!B:D,3,0)</f>
        <v>蜀辉路店</v>
      </c>
    </row>
    <row r="108" spans="1:4">
      <c r="A108" s="9">
        <v>106568</v>
      </c>
      <c r="B108" s="9" t="s">
        <v>94</v>
      </c>
      <c r="C108" s="6" t="s">
        <v>70</v>
      </c>
      <c r="D108" t="str">
        <f>VLOOKUP(A:A,Sheet1!B:D,3,0)</f>
        <v>四川太极高新区中和公济桥路药店</v>
      </c>
    </row>
    <row r="109" spans="1:4">
      <c r="A109" s="12">
        <v>106865</v>
      </c>
      <c r="B109" s="13" t="s">
        <v>252</v>
      </c>
      <c r="C109" s="12" t="s">
        <v>115</v>
      </c>
      <c r="D109" t="str">
        <f>VLOOKUP(A:A,Sheet1!B:D,3,0)</f>
        <v>四川太极武侯区丝竹路药店</v>
      </c>
    </row>
    <row r="110" spans="1:4">
      <c r="A110" s="7">
        <v>107658</v>
      </c>
      <c r="B110" s="8" t="s">
        <v>253</v>
      </c>
      <c r="C110" s="7" t="s">
        <v>115</v>
      </c>
      <c r="D110" t="str">
        <f>VLOOKUP(A:A,Sheet1!B:D,3,0)</f>
        <v>四川太极新都区新都街道万和北路药店</v>
      </c>
    </row>
    <row r="111" spans="1:4">
      <c r="A111" s="12">
        <v>107829</v>
      </c>
      <c r="B111" s="13" t="s">
        <v>254</v>
      </c>
      <c r="C111" s="12" t="s">
        <v>48</v>
      </c>
      <c r="D111" t="str">
        <f>VLOOKUP(A:A,Sheet1!B:D,3,0)</f>
        <v>四川太极金牛区解放路药店</v>
      </c>
    </row>
    <row r="112" spans="1:4">
      <c r="A112" s="7">
        <v>107728</v>
      </c>
      <c r="B112" s="8" t="s">
        <v>41</v>
      </c>
      <c r="C112" s="7" t="s">
        <v>31</v>
      </c>
      <c r="D112" t="str">
        <f>VLOOKUP(A:A,Sheet1!B:D,3,0)</f>
        <v>大邑北街</v>
      </c>
    </row>
    <row r="113" spans="1:4">
      <c r="A113" s="12">
        <v>108277</v>
      </c>
      <c r="B113" s="13" t="s">
        <v>145</v>
      </c>
      <c r="C113" s="14" t="s">
        <v>115</v>
      </c>
      <c r="D113" t="str">
        <f>VLOOKUP(A:A,Sheet1!B:D,3,0)</f>
        <v>四川太极金牛区银沙路药店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jkgjf</cp:lastModifiedBy>
  <dcterms:created xsi:type="dcterms:W3CDTF">2019-08-22T19:08:00Z</dcterms:created>
  <dcterms:modified xsi:type="dcterms:W3CDTF">2019-11-26T09:37:32Z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