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935" firstSheet="3" activeTab="3"/>
  </bookViews>
  <sheets>
    <sheet name="门店任务" sheetId="3" state="hidden" r:id="rId1"/>
    <sheet name="Sheet1" sheetId="4" state="hidden" r:id="rId2"/>
    <sheet name="品种明细" sheetId="5" state="hidden" r:id="rId3"/>
    <sheet name="员工完成情况" sheetId="6" r:id="rId4"/>
  </sheets>
  <externalReferences>
    <externalReference r:id="rId5"/>
  </externalReferences>
  <definedNames>
    <definedName name="_xlnm._FilterDatabase" localSheetId="1" hidden="1">Sheet1!$A$1:$F$100</definedName>
    <definedName name="_xlnm._FilterDatabase" localSheetId="0" hidden="1">门店任务!$A$1:$C$1</definedName>
    <definedName name="_xlnm._FilterDatabase" localSheetId="3" hidden="1">员工完成情况!$A$2:$N$374</definedName>
    <definedName name="_xlnm.Print_Titles" localSheetId="3">员工完成情况!$1:$2</definedName>
  </definedNames>
  <calcPr calcId="144525" concurrentCalc="0"/>
</workbook>
</file>

<file path=xl/sharedStrings.xml><?xml version="1.0" encoding="utf-8"?>
<sst xmlns="http://schemas.openxmlformats.org/spreadsheetml/2006/main" count="658">
  <si>
    <t>序号</t>
  </si>
  <si>
    <t>门店ID</t>
  </si>
  <si>
    <t>门店名称</t>
  </si>
  <si>
    <t>11月任务</t>
  </si>
  <si>
    <t>旗舰店</t>
  </si>
  <si>
    <t>青羊区十二桥药店</t>
  </si>
  <si>
    <t>邛崃中心店</t>
  </si>
  <si>
    <t>北东街店</t>
  </si>
  <si>
    <t>光华药店</t>
  </si>
  <si>
    <t>成汉南路店</t>
  </si>
  <si>
    <t>高新区民丰大道西段药店</t>
  </si>
  <si>
    <t>成华区华泰路药店</t>
  </si>
  <si>
    <t>成华区万科路药店</t>
  </si>
  <si>
    <t>光华村街药店</t>
  </si>
  <si>
    <t>新乐中街药店</t>
  </si>
  <si>
    <t>五津西路店</t>
  </si>
  <si>
    <t>成华区二环路北四段药店（汇融名城）</t>
  </si>
  <si>
    <t>成华区羊子山西路药店（兴元华盛）</t>
  </si>
  <si>
    <t>通盈街药店</t>
  </si>
  <si>
    <t>榕声路店</t>
  </si>
  <si>
    <t>武侯区顺和街店</t>
  </si>
  <si>
    <t>新都区马超东路店</t>
  </si>
  <si>
    <t>新都区新繁镇繁江北路药店</t>
  </si>
  <si>
    <t>锦江区观音桥街药店</t>
  </si>
  <si>
    <t>成华区华油路药店</t>
  </si>
  <si>
    <t>锦江区庆云南街药店</t>
  </si>
  <si>
    <t>枣子巷药店</t>
  </si>
  <si>
    <t>高新天久北巷药店</t>
  </si>
  <si>
    <t>金牛区交大路第三药店</t>
  </si>
  <si>
    <t>双林路药店</t>
  </si>
  <si>
    <t>清江东路药店</t>
  </si>
  <si>
    <t>新园大道药店</t>
  </si>
  <si>
    <t>科华店</t>
  </si>
  <si>
    <t>银河北街</t>
  </si>
  <si>
    <t>新津邓双店</t>
  </si>
  <si>
    <t>金丝街药店</t>
  </si>
  <si>
    <t>土龙路药店</t>
  </si>
  <si>
    <t>温江店</t>
  </si>
  <si>
    <t>郫县一环路东南段药店</t>
  </si>
  <si>
    <t>红星店</t>
  </si>
  <si>
    <t>大邑内蒙店</t>
  </si>
  <si>
    <t>成华区崔家店路药店</t>
  </si>
  <si>
    <t>郫县郫筒镇东大街药店</t>
  </si>
  <si>
    <t>崇州尚贤坊街店</t>
  </si>
  <si>
    <t>成华杉板桥南一路店</t>
  </si>
  <si>
    <t>人民中路店</t>
  </si>
  <si>
    <t>锦江区水杉街药店</t>
  </si>
  <si>
    <t>高新区大源北街药店</t>
  </si>
  <si>
    <t>都江堰药店</t>
  </si>
  <si>
    <t>江安路</t>
  </si>
  <si>
    <t>崇州中心店</t>
  </si>
  <si>
    <t>金带街药店</t>
  </si>
  <si>
    <t>都江堰景中路店</t>
  </si>
  <si>
    <t>都江堰奎光路中段药店</t>
  </si>
  <si>
    <t>贝森路店</t>
  </si>
  <si>
    <t>清江东路2店</t>
  </si>
  <si>
    <t>邛崃洪川店</t>
  </si>
  <si>
    <t>金沙店</t>
  </si>
  <si>
    <t>青羊区浣花滨河路药店</t>
  </si>
  <si>
    <t>高新区中和街道柳荫街药店</t>
  </si>
  <si>
    <t>佳灵路</t>
  </si>
  <si>
    <t>大邑东街店</t>
  </si>
  <si>
    <t>童子街店</t>
  </si>
  <si>
    <t>沙河源药店</t>
  </si>
  <si>
    <t>成华区万宇路药店</t>
  </si>
  <si>
    <t>双流县西航港街道锦华路一段药店</t>
  </si>
  <si>
    <t>西部店</t>
  </si>
  <si>
    <t>大邑东壕店</t>
  </si>
  <si>
    <t>金牛区黄苑东街药店</t>
  </si>
  <si>
    <t>劼人路店</t>
  </si>
  <si>
    <t>大邑子龙店</t>
  </si>
  <si>
    <t>邛崃长安店</t>
  </si>
  <si>
    <t>大邑沙渠店</t>
  </si>
  <si>
    <t>聚萃路店</t>
  </si>
  <si>
    <t>双流三强西路店</t>
  </si>
  <si>
    <t>成华区华康路药店</t>
  </si>
  <si>
    <t>都江堰市蒲阳路药店</t>
  </si>
  <si>
    <t>三江店</t>
  </si>
  <si>
    <t>龙泉驿生路店</t>
  </si>
  <si>
    <t>大邑新场店</t>
  </si>
  <si>
    <t>怀远店</t>
  </si>
  <si>
    <t>锦江区柳翠路药店</t>
  </si>
  <si>
    <t>大邑安仁店</t>
  </si>
  <si>
    <t>龙潭西路店</t>
  </si>
  <si>
    <t>金马河店</t>
  </si>
  <si>
    <t>新津兴义店</t>
  </si>
  <si>
    <t>西林一街店</t>
  </si>
  <si>
    <t>武阳西路</t>
  </si>
  <si>
    <t>都江堰市蒲阳镇堰问道西路药店</t>
  </si>
  <si>
    <t>浆洗街药店</t>
  </si>
  <si>
    <t>邛崃羊安店</t>
  </si>
  <si>
    <t>合欢树街</t>
  </si>
  <si>
    <t>大邑通达店</t>
  </si>
  <si>
    <t>静明路店</t>
  </si>
  <si>
    <t>成华区新怡路店</t>
  </si>
  <si>
    <t>都江堰聚源镇药店</t>
  </si>
  <si>
    <t xml:space="preserve">翠荫路 </t>
  </si>
  <si>
    <t>都江堰幸福镇翔凤路药店</t>
  </si>
  <si>
    <t>崇州重阳永康店（新店）</t>
  </si>
  <si>
    <t>鱼凫路店</t>
  </si>
  <si>
    <t>武侯区大华街店（新店）</t>
  </si>
  <si>
    <t>高新区中和店（新店）</t>
  </si>
  <si>
    <t>大邑潘家街药店（新店）</t>
  </si>
  <si>
    <t>销售额
分类</t>
  </si>
  <si>
    <t>动销数</t>
  </si>
  <si>
    <t>B</t>
  </si>
  <si>
    <t>A</t>
  </si>
  <si>
    <t>C</t>
  </si>
  <si>
    <t>鱼凫路</t>
  </si>
  <si>
    <t>邛崃中心药店</t>
  </si>
  <si>
    <t>五津西路药店</t>
  </si>
  <si>
    <t>新津邓双镇岷江店</t>
  </si>
  <si>
    <t>邛崃市临邛镇长安大道药店</t>
  </si>
  <si>
    <t>邛崃市临邛镇洪川小区药店</t>
  </si>
  <si>
    <t>大邑县晋原镇内蒙古桃源店</t>
  </si>
  <si>
    <t>兴义镇万兴路药店</t>
  </si>
  <si>
    <t>大邑县晋原镇子龙路店</t>
  </si>
  <si>
    <t>大邑县晋源镇东壕沟段药店</t>
  </si>
  <si>
    <t>大邑县沙渠镇方圆路药店</t>
  </si>
  <si>
    <t>大邑县晋原镇通达东路五段药店</t>
  </si>
  <si>
    <t>邛崃市羊安镇永康大道药店</t>
  </si>
  <si>
    <t>大邑县安仁镇千禧街药店</t>
  </si>
  <si>
    <t>大邑县新场镇文昌街药店</t>
  </si>
  <si>
    <t>浆洗街药店（装修）</t>
  </si>
  <si>
    <t>青羊区北东街店</t>
  </si>
  <si>
    <t>科华路店</t>
  </si>
  <si>
    <t>郫县一环路东南段店</t>
  </si>
  <si>
    <t>锦江区榕声路店</t>
  </si>
  <si>
    <t>双流县三强西路</t>
  </si>
  <si>
    <t>T</t>
  </si>
  <si>
    <t>新都区新繁镇繁江北路药店（装修）</t>
  </si>
  <si>
    <t>清江2店</t>
  </si>
  <si>
    <t>金沙路店</t>
  </si>
  <si>
    <t>货品ID</t>
  </si>
  <si>
    <t>货品名称</t>
  </si>
  <si>
    <t>规格</t>
  </si>
  <si>
    <t>单位</t>
  </si>
  <si>
    <t>零售价</t>
  </si>
  <si>
    <t>,</t>
  </si>
  <si>
    <t>肺宁颗粒</t>
  </si>
  <si>
    <t>10gx9袋</t>
  </si>
  <si>
    <t>吉林益民堂制药有限公司</t>
  </si>
  <si>
    <t>西青果颗粒（藏青果颗粒）</t>
  </si>
  <si>
    <t>15gx8袋</t>
  </si>
  <si>
    <t>广西清川仁源药业有限公司</t>
  </si>
  <si>
    <t>银黄颗粒</t>
  </si>
  <si>
    <r>
      <rPr>
        <sz val="9"/>
        <color rgb="FF000000"/>
        <rFont val="Arial"/>
        <charset val="134"/>
      </rPr>
      <t>4gX12</t>
    </r>
    <r>
      <rPr>
        <sz val="9"/>
        <color rgb="FF000000"/>
        <rFont val="宋体"/>
        <charset val="134"/>
      </rPr>
      <t>袋</t>
    </r>
  </si>
  <si>
    <t>盒</t>
  </si>
  <si>
    <t>氨酚烷胺那敏胶囊</t>
  </si>
  <si>
    <t>12粒</t>
  </si>
  <si>
    <t>大同市利群药业有限责任公司</t>
  </si>
  <si>
    <t>格列美脲胶囊</t>
  </si>
  <si>
    <t>2毫克/粒*12粒/板*2板/盒</t>
  </si>
  <si>
    <t>广西百琪药业有限公司</t>
  </si>
  <si>
    <t>壮腰健肾片</t>
  </si>
  <si>
    <t>18片x4板</t>
  </si>
  <si>
    <t>景忠山国药（唐山）有限公司</t>
  </si>
  <si>
    <t>润肠胶囊</t>
  </si>
  <si>
    <t>0.3gx12粒x2板</t>
  </si>
  <si>
    <t>海南海神同洲制药有限公司</t>
  </si>
  <si>
    <t>雪山胃宝胶囊</t>
  </si>
  <si>
    <t>12粒/板*3板/盒</t>
  </si>
  <si>
    <t>江西药都仁和制药有限公司</t>
  </si>
  <si>
    <t>妇泰欣洗液</t>
  </si>
  <si>
    <t>280ml/瓶/盒</t>
  </si>
  <si>
    <t>江西康美医药保健品有限公司</t>
  </si>
  <si>
    <t>调经活血胶囊</t>
  </si>
  <si>
    <t>0.4g*10粒/板*3板/盒</t>
  </si>
  <si>
    <t>江西铜鼓仁和制药有限公司</t>
  </si>
  <si>
    <t>氧氟沙星滴耳液</t>
  </si>
  <si>
    <t>10毫升/支*1支/盒</t>
  </si>
  <si>
    <t>武汉诺安药业有限公司</t>
  </si>
  <si>
    <t>三维葡磷钙咀嚼片</t>
  </si>
  <si>
    <r>
      <rPr>
        <sz val="9"/>
        <color rgb="FF000000"/>
        <rFont val="Arial"/>
        <charset val="134"/>
      </rPr>
      <t>100</t>
    </r>
    <r>
      <rPr>
        <sz val="9"/>
        <color rgb="FF000000"/>
        <rFont val="宋体"/>
        <charset val="134"/>
      </rPr>
      <t>片</t>
    </r>
  </si>
  <si>
    <t>江西制药有限责任公司</t>
  </si>
  <si>
    <t>乳宁片</t>
  </si>
  <si>
    <r>
      <rPr>
        <sz val="9"/>
        <color rgb="FF000000"/>
        <rFont val="Arial"/>
        <charset val="134"/>
      </rPr>
      <t>0.35gx18</t>
    </r>
    <r>
      <rPr>
        <sz val="9"/>
        <color rgb="FF000000"/>
        <rFont val="宋体"/>
        <charset val="134"/>
      </rPr>
      <t>片</t>
    </r>
    <r>
      <rPr>
        <sz val="9"/>
        <color rgb="FF000000"/>
        <rFont val="Arial"/>
        <charset val="134"/>
      </rPr>
      <t>x2</t>
    </r>
    <r>
      <rPr>
        <sz val="9"/>
        <color rgb="FF000000"/>
        <rFont val="宋体"/>
        <charset val="134"/>
      </rPr>
      <t>板</t>
    </r>
  </si>
  <si>
    <t>安阳路德药业有限责任公司</t>
  </si>
  <si>
    <r>
      <rPr>
        <sz val="9"/>
        <color rgb="FF000000"/>
        <rFont val="宋体"/>
        <charset val="134"/>
      </rPr>
      <t>尿素维</t>
    </r>
    <r>
      <rPr>
        <sz val="9"/>
        <color rgb="FF000000"/>
        <rFont val="Arial"/>
        <charset val="134"/>
      </rPr>
      <t>E</t>
    </r>
    <r>
      <rPr>
        <sz val="9"/>
        <color rgb="FF000000"/>
        <rFont val="宋体"/>
        <charset val="134"/>
      </rPr>
      <t>乳膏</t>
    </r>
  </si>
  <si>
    <t>25g:3.75g</t>
  </si>
  <si>
    <t>安徽新陇海药业有限公司</t>
  </si>
  <si>
    <t>银花芒果胶囊</t>
  </si>
  <si>
    <t>0.48克/粒*9粒/板*3板/盒</t>
  </si>
  <si>
    <t>广西宝瑞坦制药有限公司</t>
  </si>
  <si>
    <t>橘红痰咳颗粒</t>
  </si>
  <si>
    <r>
      <rPr>
        <sz val="9"/>
        <color rgb="FF000000"/>
        <rFont val="Arial"/>
        <charset val="134"/>
      </rPr>
      <t>10gx10</t>
    </r>
    <r>
      <rPr>
        <sz val="9"/>
        <color rgb="FF000000"/>
        <rFont val="宋体"/>
        <charset val="134"/>
      </rPr>
      <t>袋</t>
    </r>
  </si>
  <si>
    <t>广西半宙大康制药有限公司</t>
  </si>
  <si>
    <t>腰痛片</t>
  </si>
  <si>
    <t>0.37克/片*24片/板*3板/盒</t>
  </si>
  <si>
    <t>洛阳天生药业有限责任公司</t>
  </si>
  <si>
    <t>复方冬凌草片</t>
  </si>
  <si>
    <t>10片/板*3板/盒</t>
  </si>
  <si>
    <t>河南省济源市济世药业有限公司</t>
  </si>
  <si>
    <t>氢溴酸右美沙芬糖浆</t>
  </si>
  <si>
    <t>150mg:100ml</t>
  </si>
  <si>
    <t>阿胶益寿口服液</t>
  </si>
  <si>
    <t>20ml/支*14支/盒</t>
  </si>
  <si>
    <t>江西半边天药业有限公司</t>
  </si>
  <si>
    <t>十二乌鸡白凤丸</t>
  </si>
  <si>
    <r>
      <rPr>
        <sz val="9"/>
        <color rgb="FF000000"/>
        <rFont val="宋体"/>
        <charset val="134"/>
      </rPr>
      <t>每</t>
    </r>
    <r>
      <rPr>
        <sz val="9"/>
        <color rgb="FF000000"/>
        <rFont val="Arial"/>
        <charset val="134"/>
      </rPr>
      <t>100</t>
    </r>
    <r>
      <rPr>
        <sz val="9"/>
        <color rgb="FF000000"/>
        <rFont val="宋体"/>
        <charset val="134"/>
      </rPr>
      <t>粒重</t>
    </r>
    <r>
      <rPr>
        <sz val="9"/>
        <color rgb="FF000000"/>
        <rFont val="Arial"/>
        <charset val="134"/>
      </rPr>
      <t>3g</t>
    </r>
  </si>
  <si>
    <t>江西药都樟树药业有限公司</t>
  </si>
  <si>
    <t>桂龙咳喘宁片</t>
  </si>
  <si>
    <r>
      <rPr>
        <sz val="9"/>
        <color rgb="FF000000"/>
        <rFont val="Arial"/>
        <charset val="134"/>
      </rPr>
      <t>0.41gx24</t>
    </r>
    <r>
      <rPr>
        <sz val="9"/>
        <color rgb="FF000000"/>
        <rFont val="宋体"/>
        <charset val="134"/>
      </rPr>
      <t>片</t>
    </r>
    <r>
      <rPr>
        <sz val="9"/>
        <color rgb="FF000000"/>
        <rFont val="Arial"/>
        <charset val="134"/>
      </rPr>
      <t>(</t>
    </r>
    <r>
      <rPr>
        <sz val="9"/>
        <color rgb="FF000000"/>
        <rFont val="宋体"/>
        <charset val="134"/>
      </rPr>
      <t>薄膜衣</t>
    </r>
    <r>
      <rPr>
        <sz val="9"/>
        <color rgb="FF000000"/>
        <rFont val="Arial"/>
        <charset val="134"/>
      </rPr>
      <t>)</t>
    </r>
  </si>
  <si>
    <t>复方氯化钠滴眼液</t>
  </si>
  <si>
    <t>10mlx2支(0.55%)</t>
  </si>
  <si>
    <t>南京天朗</t>
  </si>
  <si>
    <t>明目护眼贴</t>
  </si>
  <si>
    <t>椭圆形7cmx5.5cm 15袋x2贴（中老年用）</t>
  </si>
  <si>
    <t>青海奇力康医疗</t>
  </si>
  <si>
    <t>椭圆形6cmx4cm 2贴x15袋（青少年用）</t>
  </si>
  <si>
    <t>月牙形7cmx3.5cm 2贴x15袋（女士用）</t>
  </si>
  <si>
    <t>消旋山莨菪碱滴眼液</t>
  </si>
  <si>
    <t>5ml:2.5mg</t>
  </si>
  <si>
    <t>苄达赖氨酸滴眼液</t>
  </si>
  <si>
    <t>5mL（8mL:40mg）</t>
  </si>
  <si>
    <t>河北医科大学</t>
  </si>
  <si>
    <t>萘敏维滴眼液</t>
  </si>
  <si>
    <t>10ml</t>
  </si>
  <si>
    <t>江西闪亮制药</t>
  </si>
  <si>
    <t>跌打损伤丸</t>
  </si>
  <si>
    <t>9gx8袋</t>
  </si>
  <si>
    <t>江西药都樟树</t>
  </si>
  <si>
    <t>人工牛黄甲硝唑胶囊</t>
  </si>
  <si>
    <t>0.2g:5mgx24粒</t>
  </si>
  <si>
    <t>江西药都仁和</t>
  </si>
  <si>
    <t>湿毒清片</t>
  </si>
  <si>
    <t>0.5gx12片x2板</t>
  </si>
  <si>
    <t>格列齐特缓释片</t>
  </si>
  <si>
    <t>30mgX36片</t>
  </si>
  <si>
    <t>江西制药</t>
  </si>
  <si>
    <t>苯磺酸氨氯地平片</t>
  </si>
  <si>
    <t>5mgx21片</t>
  </si>
  <si>
    <r>
      <rPr>
        <sz val="14"/>
        <rFont val="Arial"/>
        <charset val="0"/>
      </rPr>
      <t>11</t>
    </r>
    <r>
      <rPr>
        <sz val="14"/>
        <rFont val="宋体"/>
        <charset val="0"/>
      </rPr>
      <t>月仁和系列完成情况</t>
    </r>
  </si>
  <si>
    <t>人员id</t>
  </si>
  <si>
    <t>人员名</t>
  </si>
  <si>
    <t>门店id</t>
  </si>
  <si>
    <t>门店名</t>
  </si>
  <si>
    <t>职务</t>
  </si>
  <si>
    <t>任务</t>
  </si>
  <si>
    <t>销售情况</t>
  </si>
  <si>
    <t>完成率</t>
  </si>
  <si>
    <t>完成情况</t>
  </si>
  <si>
    <t>追加奖励</t>
  </si>
  <si>
    <t>处罚</t>
  </si>
  <si>
    <t xml:space="preserve">蒋雪琴 </t>
  </si>
  <si>
    <t>店长</t>
  </si>
  <si>
    <t>胡人元</t>
  </si>
  <si>
    <t>营业员</t>
  </si>
  <si>
    <t>吴伟利</t>
  </si>
  <si>
    <t>甘俊莉</t>
  </si>
  <si>
    <t>转正半年内</t>
  </si>
  <si>
    <t>余鑫雨</t>
  </si>
  <si>
    <t>实习生</t>
  </si>
  <si>
    <t>欧双雪</t>
  </si>
  <si>
    <t>杨伟钰</t>
  </si>
  <si>
    <t>吕彩霞</t>
  </si>
  <si>
    <t>周宇琳</t>
  </si>
  <si>
    <t>罗妍</t>
  </si>
  <si>
    <t>蒋晓琼</t>
  </si>
  <si>
    <t>促销</t>
  </si>
  <si>
    <t>舒海燕</t>
  </si>
  <si>
    <t>李可</t>
  </si>
  <si>
    <t>曾艳</t>
  </si>
  <si>
    <t>张鑫怡</t>
  </si>
  <si>
    <t>实习</t>
  </si>
  <si>
    <t>陈丽梅</t>
  </si>
  <si>
    <t>黄雨</t>
  </si>
  <si>
    <t>毛静静</t>
  </si>
  <si>
    <t>李桂芳</t>
  </si>
  <si>
    <t>兰新喻</t>
  </si>
  <si>
    <t>廖苹</t>
  </si>
  <si>
    <t>黄艳</t>
  </si>
  <si>
    <t>周燕</t>
  </si>
  <si>
    <t>谢玉涛</t>
  </si>
  <si>
    <t>执业药师</t>
  </si>
  <si>
    <t>冯洁</t>
  </si>
  <si>
    <t>实习期</t>
  </si>
  <si>
    <t>刘珏宏</t>
  </si>
  <si>
    <t>试用期</t>
  </si>
  <si>
    <t>刘思蝶</t>
  </si>
  <si>
    <t>王冬梅</t>
  </si>
  <si>
    <t>实习生201807</t>
  </si>
  <si>
    <t>马玉梅</t>
  </si>
  <si>
    <t>李小平</t>
  </si>
  <si>
    <t>正式员工</t>
  </si>
  <si>
    <t>黄姣</t>
  </si>
  <si>
    <t>张洁</t>
  </si>
  <si>
    <t>刘银花</t>
  </si>
  <si>
    <t>胡新</t>
  </si>
  <si>
    <t>鲁雪</t>
  </si>
  <si>
    <t>伍梦丽</t>
  </si>
  <si>
    <t>苟姗</t>
  </si>
  <si>
    <t>店员</t>
  </si>
  <si>
    <t>廖莹</t>
  </si>
  <si>
    <t>高红华</t>
  </si>
  <si>
    <t>王波</t>
  </si>
  <si>
    <t>杨苗</t>
  </si>
  <si>
    <t>张亚红</t>
  </si>
  <si>
    <t>殷岱菊</t>
  </si>
  <si>
    <t>董华</t>
  </si>
  <si>
    <t>刘科言</t>
  </si>
  <si>
    <t>姚沙</t>
  </si>
  <si>
    <t>试用</t>
  </si>
  <si>
    <t>朱玉梅</t>
  </si>
  <si>
    <t>刘敏</t>
  </si>
  <si>
    <t>林霞</t>
  </si>
  <si>
    <t>王旭</t>
  </si>
  <si>
    <t>郑娇</t>
  </si>
  <si>
    <t>胡建梅</t>
  </si>
  <si>
    <t>邓洋</t>
  </si>
  <si>
    <t>罗雪琴</t>
  </si>
  <si>
    <t>试用期（9月28日进公司）</t>
  </si>
  <si>
    <t xml:space="preserve">刘丹 </t>
  </si>
  <si>
    <t>刘莎</t>
  </si>
  <si>
    <t>助理药师</t>
  </si>
  <si>
    <t>李茜</t>
  </si>
  <si>
    <t>何丽萍</t>
  </si>
  <si>
    <t>晏祥春</t>
  </si>
  <si>
    <t>李燕</t>
  </si>
  <si>
    <t>杨科</t>
  </si>
  <si>
    <t>吴莉玲</t>
  </si>
  <si>
    <t>试用期员工</t>
  </si>
  <si>
    <t>陈蓉</t>
  </si>
  <si>
    <t>钱亚辉</t>
  </si>
  <si>
    <t>门店店长</t>
  </si>
  <si>
    <t>贾益娟</t>
  </si>
  <si>
    <t>刘忆</t>
  </si>
  <si>
    <t>韩启敏</t>
  </si>
  <si>
    <t>杨文英</t>
  </si>
  <si>
    <t>杨洁</t>
  </si>
  <si>
    <t>孙佳丽</t>
  </si>
  <si>
    <t>杨久会</t>
  </si>
  <si>
    <t>乐良清</t>
  </si>
  <si>
    <t>聂丽</t>
  </si>
  <si>
    <t>梁海燕</t>
  </si>
  <si>
    <t>袁晓捷</t>
  </si>
  <si>
    <t>刘娟</t>
  </si>
  <si>
    <t>黄敏</t>
  </si>
  <si>
    <t>姜萍</t>
  </si>
  <si>
    <t>冯静</t>
  </si>
  <si>
    <t>曾抗历</t>
  </si>
  <si>
    <t xml:space="preserve">代志斌 </t>
  </si>
  <si>
    <t/>
  </si>
  <si>
    <t xml:space="preserve">王艳 </t>
  </si>
  <si>
    <t>刘秀琼</t>
  </si>
  <si>
    <t>杨艳</t>
  </si>
  <si>
    <t>实习生2018.07.14</t>
  </si>
  <si>
    <t xml:space="preserve">高文棋 </t>
  </si>
  <si>
    <t>李玉先</t>
  </si>
  <si>
    <t>蒋奇成</t>
  </si>
  <si>
    <t>李秋龙</t>
  </si>
  <si>
    <t>周莉</t>
  </si>
  <si>
    <t>伍佳慧</t>
  </si>
  <si>
    <t>彭志萍</t>
  </si>
  <si>
    <t>曹师</t>
  </si>
  <si>
    <t>李海燕</t>
  </si>
  <si>
    <t>李俊俐</t>
  </si>
  <si>
    <t>李沙</t>
  </si>
  <si>
    <t>店长兼执业药师</t>
  </si>
  <si>
    <t>张群</t>
  </si>
  <si>
    <t>彭蓉</t>
  </si>
  <si>
    <t>高艳</t>
  </si>
  <si>
    <t>杨丽</t>
  </si>
  <si>
    <t>孙莉</t>
  </si>
  <si>
    <t>彭亚丹</t>
  </si>
  <si>
    <t xml:space="preserve">田兰 </t>
  </si>
  <si>
    <t>方晓敏</t>
  </si>
  <si>
    <t>高亚</t>
  </si>
  <si>
    <t>王彬</t>
  </si>
  <si>
    <t xml:space="preserve">黄梅 </t>
  </si>
  <si>
    <t>袁文秀</t>
  </si>
  <si>
    <t>许静</t>
  </si>
  <si>
    <t>付曦</t>
  </si>
  <si>
    <t>唐礼萍</t>
  </si>
  <si>
    <t>李秀辉</t>
  </si>
  <si>
    <t>熊小玲</t>
  </si>
  <si>
    <t>叶娟</t>
  </si>
  <si>
    <t>邓杨梅</t>
  </si>
  <si>
    <t>胡怡梅</t>
  </si>
  <si>
    <t>胡永丽</t>
  </si>
  <si>
    <t>孟小明</t>
  </si>
  <si>
    <t>王茹</t>
  </si>
  <si>
    <t xml:space="preserve">朱晓桃 </t>
  </si>
  <si>
    <t>陈春花</t>
  </si>
  <si>
    <t>姜孝杨</t>
  </si>
  <si>
    <t>吴海燕</t>
  </si>
  <si>
    <t>魏津</t>
  </si>
  <si>
    <t>汤雪芹</t>
  </si>
  <si>
    <t>罗丹</t>
  </si>
  <si>
    <t>张登玉</t>
  </si>
  <si>
    <t>刘晓燕</t>
  </si>
  <si>
    <t>李元君</t>
  </si>
  <si>
    <t>李蕊如</t>
  </si>
  <si>
    <t>于新蕾</t>
  </si>
  <si>
    <t>钟良艳</t>
  </si>
  <si>
    <t>实习生2018年9月</t>
  </si>
  <si>
    <t>于春莲</t>
  </si>
  <si>
    <t>杨秀娟</t>
  </si>
  <si>
    <t>林玲</t>
  </si>
  <si>
    <t>文秋悦</t>
  </si>
  <si>
    <t>周红蓉</t>
  </si>
  <si>
    <t>张平英</t>
  </si>
  <si>
    <t>纪莉萍</t>
  </si>
  <si>
    <t>王一婷</t>
  </si>
  <si>
    <t>林云</t>
  </si>
  <si>
    <t>王芳</t>
  </si>
  <si>
    <t>黄鑫</t>
  </si>
  <si>
    <t>晏玲</t>
  </si>
  <si>
    <t>门店营业员</t>
  </si>
  <si>
    <t>张芙蓉</t>
  </si>
  <si>
    <t>陈思吟</t>
  </si>
  <si>
    <t>实习生2018.07.05</t>
  </si>
  <si>
    <t xml:space="preserve">段文秀 </t>
  </si>
  <si>
    <t>易永红</t>
  </si>
  <si>
    <t>邓黎</t>
  </si>
  <si>
    <t>冯晓雨</t>
  </si>
  <si>
    <t>吴丹</t>
  </si>
  <si>
    <t>韩艳梅</t>
  </si>
  <si>
    <t>窦潘</t>
  </si>
  <si>
    <t>曹琼</t>
  </si>
  <si>
    <t>费诗尧</t>
  </si>
  <si>
    <t>陈凤珍</t>
  </si>
  <si>
    <t>彭勤</t>
  </si>
  <si>
    <t xml:space="preserve">张阳 </t>
  </si>
  <si>
    <t>王美</t>
  </si>
  <si>
    <t>袁咏梅</t>
  </si>
  <si>
    <t>王媚</t>
  </si>
  <si>
    <t>李青燕</t>
  </si>
  <si>
    <t>黄天平</t>
  </si>
  <si>
    <t>黄霞</t>
  </si>
  <si>
    <t>实习生（2018.07.07）</t>
  </si>
  <si>
    <t>蔡旌晶</t>
  </si>
  <si>
    <t>李新莲</t>
  </si>
  <si>
    <t>马雪</t>
  </si>
  <si>
    <t xml:space="preserve">马雪 </t>
  </si>
  <si>
    <t>彭宇</t>
  </si>
  <si>
    <t>杨菊</t>
  </si>
  <si>
    <t>宋留艺</t>
  </si>
  <si>
    <t>副店长</t>
  </si>
  <si>
    <t>曾佳敏</t>
  </si>
  <si>
    <t>孙杰</t>
  </si>
  <si>
    <t>谭凤旭</t>
  </si>
  <si>
    <t>肖然</t>
  </si>
  <si>
    <t>赖千禧</t>
  </si>
  <si>
    <t>陈琪</t>
  </si>
  <si>
    <t>刘明慧</t>
  </si>
  <si>
    <t>曾佳丽</t>
  </si>
  <si>
    <t>熊琴</t>
  </si>
  <si>
    <t>黄梅</t>
  </si>
  <si>
    <t>张丽</t>
  </si>
  <si>
    <t>胡光宾</t>
  </si>
  <si>
    <t>廖丹</t>
  </si>
  <si>
    <t>唐冬芳</t>
  </si>
  <si>
    <t>刘科屹</t>
  </si>
  <si>
    <t>实习生（7月来的）</t>
  </si>
  <si>
    <t>李秀芳</t>
  </si>
  <si>
    <t>梁娟</t>
  </si>
  <si>
    <t>王颖</t>
  </si>
  <si>
    <t>实习生,9月12日来门店</t>
  </si>
  <si>
    <t>陈文芳</t>
  </si>
  <si>
    <t>魏小琴</t>
  </si>
  <si>
    <t>曾胜男</t>
  </si>
  <si>
    <t>张茹君</t>
  </si>
  <si>
    <t>胡欢</t>
  </si>
  <si>
    <t>程欢欢</t>
  </si>
  <si>
    <t>赵芮莹</t>
  </si>
  <si>
    <t>代志斌</t>
  </si>
  <si>
    <t xml:space="preserve">黄娟 </t>
  </si>
  <si>
    <t xml:space="preserve">刘樽 </t>
  </si>
  <si>
    <t>任嘉欣</t>
  </si>
  <si>
    <t>王皓</t>
  </si>
  <si>
    <t>周金梅</t>
  </si>
  <si>
    <t xml:space="preserve">莫晓菊 </t>
  </si>
  <si>
    <t xml:space="preserve">江元梅 </t>
  </si>
  <si>
    <t>赵英</t>
  </si>
  <si>
    <t>唐丽</t>
  </si>
  <si>
    <t>陈思敏</t>
  </si>
  <si>
    <t>王盛英</t>
  </si>
  <si>
    <t>陈娟</t>
  </si>
  <si>
    <t>单菊</t>
  </si>
  <si>
    <t>张杰</t>
  </si>
  <si>
    <t>刘春花</t>
  </si>
  <si>
    <t>曹春燕</t>
  </si>
  <si>
    <t>李甜甜</t>
  </si>
  <si>
    <t>罗丽</t>
  </si>
  <si>
    <t>邓红梅</t>
  </si>
  <si>
    <t>何媛</t>
  </si>
  <si>
    <t>王俊</t>
  </si>
  <si>
    <t>王娜</t>
  </si>
  <si>
    <t>邹东梅</t>
  </si>
  <si>
    <t>试用期.20181024</t>
  </si>
  <si>
    <t>张光群</t>
  </si>
  <si>
    <t>销售代表</t>
  </si>
  <si>
    <t>申彩文</t>
  </si>
  <si>
    <t>李静</t>
  </si>
  <si>
    <t>廖桂英</t>
  </si>
  <si>
    <t>李金华</t>
  </si>
  <si>
    <t>黄长菊</t>
  </si>
  <si>
    <t>马昕</t>
  </si>
  <si>
    <t>唐文琼</t>
  </si>
  <si>
    <t>阴静</t>
  </si>
  <si>
    <t>阮丽</t>
  </si>
  <si>
    <t>阳玲</t>
  </si>
  <si>
    <t>毛茜</t>
  </si>
  <si>
    <t>余志彬</t>
  </si>
  <si>
    <t>张玲</t>
  </si>
  <si>
    <t>林思敏</t>
  </si>
  <si>
    <t>王娇</t>
  </si>
  <si>
    <t>李佳月</t>
  </si>
  <si>
    <t>钱芳</t>
  </si>
  <si>
    <t>胡艳弘</t>
  </si>
  <si>
    <t>李梦菊</t>
  </si>
  <si>
    <t>袁韬</t>
  </si>
  <si>
    <t>实习生，2018年7月4日进公司</t>
  </si>
  <si>
    <t>杨敏</t>
  </si>
  <si>
    <t>任姗姗</t>
  </si>
  <si>
    <t>陈礼凤</t>
  </si>
  <si>
    <t>陈昱邑</t>
  </si>
  <si>
    <t xml:space="preserve">戚彩 </t>
  </si>
  <si>
    <t>杨平</t>
  </si>
  <si>
    <t>杨若澜</t>
  </si>
  <si>
    <t>马婷婷</t>
  </si>
  <si>
    <t>万义丽</t>
  </si>
  <si>
    <t>付静</t>
  </si>
  <si>
    <t>何蕴雯</t>
  </si>
  <si>
    <t>陈泽天</t>
  </si>
  <si>
    <t>实习生9.10进入公司</t>
  </si>
  <si>
    <t>李雪梅</t>
  </si>
  <si>
    <t>闵雪</t>
  </si>
  <si>
    <t xml:space="preserve">任会茹 </t>
  </si>
  <si>
    <t>周有惠</t>
  </si>
  <si>
    <t>周静</t>
  </si>
  <si>
    <t>古显琼</t>
  </si>
  <si>
    <t>刘旭</t>
  </si>
  <si>
    <t>汪梦雨</t>
  </si>
  <si>
    <t>王李秋</t>
  </si>
  <si>
    <t>古素琼</t>
  </si>
  <si>
    <t>杨晓毅</t>
  </si>
  <si>
    <t>贺春芳</t>
  </si>
  <si>
    <t xml:space="preserve">罗纬 </t>
  </si>
  <si>
    <t>牟鑫阳</t>
  </si>
  <si>
    <t xml:space="preserve">向海英 </t>
  </si>
  <si>
    <t>卫荟垟</t>
  </si>
  <si>
    <t>唐思瑶</t>
  </si>
  <si>
    <t>实习生20180720</t>
  </si>
  <si>
    <t>李漫</t>
  </si>
  <si>
    <t>余济秀</t>
  </si>
  <si>
    <t>肖瑶</t>
  </si>
  <si>
    <t>王娅</t>
  </si>
  <si>
    <t xml:space="preserve">冯莉 </t>
  </si>
  <si>
    <t>羊玉梅</t>
  </si>
  <si>
    <t xml:space="preserve">辜瑞琪 </t>
  </si>
  <si>
    <t xml:space="preserve">周思 </t>
  </si>
  <si>
    <t>王锐锋</t>
  </si>
  <si>
    <t>刘莉</t>
  </si>
  <si>
    <t>胡欣</t>
  </si>
  <si>
    <t>王丽超</t>
  </si>
  <si>
    <t>易金莉</t>
  </si>
  <si>
    <t>张甦</t>
  </si>
  <si>
    <t>何亚</t>
  </si>
  <si>
    <t>杨素芬</t>
  </si>
  <si>
    <t>黎婷婷</t>
  </si>
  <si>
    <t>陈燕</t>
  </si>
  <si>
    <t>周楚</t>
  </si>
  <si>
    <t>骆素花</t>
  </si>
  <si>
    <t>何倩倩</t>
  </si>
  <si>
    <t>雷鑫梅</t>
  </si>
  <si>
    <t>叶素英</t>
  </si>
  <si>
    <t>张玉</t>
  </si>
  <si>
    <t>梅茜</t>
  </si>
  <si>
    <t>罗传浩</t>
  </si>
  <si>
    <t>黄梦源</t>
  </si>
  <si>
    <t xml:space="preserve">黄兴中 </t>
  </si>
  <si>
    <t>袁媛</t>
  </si>
  <si>
    <t>员工</t>
  </si>
  <si>
    <t>李银萍</t>
  </si>
  <si>
    <t>刘杰</t>
  </si>
  <si>
    <t>2018-09-07</t>
  </si>
  <si>
    <t>邹惠</t>
  </si>
  <si>
    <t>黄丹</t>
  </si>
  <si>
    <t>林月强</t>
  </si>
  <si>
    <t>贾静</t>
  </si>
  <si>
    <t>刘新</t>
  </si>
  <si>
    <t>何英</t>
  </si>
  <si>
    <t>钟友群</t>
  </si>
  <si>
    <t>赵君兰</t>
  </si>
  <si>
    <t>王娟</t>
  </si>
  <si>
    <t>陈海昕</t>
  </si>
  <si>
    <t>胡荣琼</t>
  </si>
  <si>
    <t>郑佳</t>
  </si>
  <si>
    <t>黄桃</t>
  </si>
  <si>
    <t>王婷</t>
  </si>
  <si>
    <t>邓婧</t>
  </si>
  <si>
    <t>黄玲</t>
  </si>
  <si>
    <t>闵腾西</t>
  </si>
  <si>
    <t>尹萍</t>
  </si>
  <si>
    <t>梅雅霜</t>
  </si>
  <si>
    <t>江月红</t>
  </si>
  <si>
    <t>李媛2</t>
  </si>
  <si>
    <t>彭燕</t>
  </si>
  <si>
    <t>实习生（2018.1.26进公司）</t>
  </si>
  <si>
    <t>罗璇</t>
  </si>
  <si>
    <t>夏彩红</t>
  </si>
  <si>
    <t>廖敏池</t>
  </si>
  <si>
    <t>实习生(2018.9.1到岗)</t>
  </si>
  <si>
    <t>李思琪</t>
  </si>
  <si>
    <t xml:space="preserve">毛春英 </t>
  </si>
  <si>
    <t>王馨</t>
  </si>
  <si>
    <t>文清芳</t>
  </si>
  <si>
    <t>李小凤</t>
  </si>
  <si>
    <t>谭娟</t>
  </si>
  <si>
    <t>试用期8.9号</t>
  </si>
  <si>
    <t>吴霞</t>
  </si>
  <si>
    <t>祁荣</t>
  </si>
  <si>
    <t>王燕丽</t>
  </si>
  <si>
    <t>门店店长兼执业药师</t>
  </si>
  <si>
    <t>刘芬</t>
  </si>
  <si>
    <t>李迎新</t>
  </si>
  <si>
    <t xml:space="preserve">杨素芬 </t>
  </si>
  <si>
    <t xml:space="preserve">周娟 </t>
  </si>
  <si>
    <t>廖红</t>
  </si>
  <si>
    <t>陈丽媛</t>
  </si>
  <si>
    <t>苟俊驰</t>
  </si>
  <si>
    <t>陈鹏韬</t>
  </si>
  <si>
    <t xml:space="preserve">朱朝霞 </t>
  </si>
  <si>
    <t>范旭</t>
  </si>
  <si>
    <t>钟学兰</t>
  </si>
  <si>
    <t>蔡小丽</t>
  </si>
  <si>
    <t xml:space="preserve">郑红艳 </t>
  </si>
  <si>
    <t>张琴</t>
  </si>
  <si>
    <t>薛燕</t>
  </si>
  <si>
    <t>谌美静</t>
  </si>
  <si>
    <t xml:space="preserve">李红梅 </t>
  </si>
  <si>
    <t>朱春梅</t>
  </si>
  <si>
    <t>陈星月</t>
  </si>
  <si>
    <t>张建</t>
  </si>
  <si>
    <t>任远芳</t>
  </si>
  <si>
    <t>陈会</t>
  </si>
  <si>
    <t>胡忠欢</t>
  </si>
  <si>
    <t>罗婷</t>
  </si>
  <si>
    <t>朱文艺</t>
  </si>
  <si>
    <t>罗周佳</t>
  </si>
  <si>
    <t>庄静</t>
  </si>
  <si>
    <t>张丹</t>
  </si>
  <si>
    <t>王勤</t>
  </si>
  <si>
    <t>营业员（2018.10.12）</t>
  </si>
  <si>
    <t>郭祥</t>
  </si>
  <si>
    <t>杨小琴</t>
  </si>
  <si>
    <t>付能梅</t>
  </si>
  <si>
    <t>李凤霞</t>
  </si>
  <si>
    <t>实习生（2018.09.03）</t>
  </si>
  <si>
    <t>吴婷</t>
  </si>
  <si>
    <t>实习生（201807）</t>
  </si>
  <si>
    <t>合计</t>
  </si>
  <si>
    <r>
      <rPr>
        <sz val="12"/>
        <rFont val="宋体"/>
        <charset val="0"/>
      </rPr>
      <t>总结：</t>
    </r>
    <r>
      <rPr>
        <sz val="12"/>
        <rFont val="Arial"/>
        <charset val="0"/>
      </rPr>
      <t>11</t>
    </r>
    <r>
      <rPr>
        <sz val="12"/>
        <rFont val="宋体"/>
        <charset val="0"/>
      </rPr>
      <t>月销售</t>
    </r>
    <r>
      <rPr>
        <sz val="12"/>
        <rFont val="Arial"/>
        <charset val="0"/>
      </rPr>
      <t>23</t>
    </r>
    <r>
      <rPr>
        <sz val="12"/>
        <rFont val="宋体"/>
        <charset val="0"/>
      </rPr>
      <t>万，完成率为</t>
    </r>
    <r>
      <rPr>
        <sz val="12"/>
        <rFont val="Arial"/>
        <charset val="0"/>
      </rPr>
      <t>117%</t>
    </r>
    <r>
      <rPr>
        <sz val="12"/>
        <rFont val="宋体"/>
        <charset val="0"/>
      </rPr>
      <t>，未完成任务的人员有146人，其中店长26人</t>
    </r>
  </si>
  <si>
    <t>总经理：</t>
  </si>
  <si>
    <t>营运部：</t>
  </si>
  <si>
    <t>制表人：刘美玲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</si>
</sst>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_ "/>
  </numFmts>
  <fonts count="40">
    <font>
      <sz val="11"/>
      <color indexed="8"/>
      <name val="宋体"/>
      <charset val="134"/>
    </font>
    <font>
      <sz val="10"/>
      <name val="Arial"/>
      <charset val="0"/>
    </font>
    <font>
      <sz val="14"/>
      <name val="Arial"/>
      <charset val="0"/>
    </font>
    <font>
      <b/>
      <sz val="1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name val="宋体"/>
      <charset val="0"/>
    </font>
    <font>
      <sz val="12"/>
      <name val="宋体"/>
      <charset val="0"/>
    </font>
    <font>
      <sz val="12"/>
      <name val="Arial"/>
      <charset val="0"/>
    </font>
    <font>
      <sz val="11"/>
      <name val="宋体"/>
      <charset val="0"/>
    </font>
    <font>
      <sz val="11"/>
      <name val="Arial"/>
      <charset val="0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Arial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u/>
      <sz val="11"/>
      <color indexed="20"/>
      <name val="宋体"/>
      <charset val="0"/>
    </font>
    <font>
      <sz val="14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35" fillId="14" borderId="2" applyNumberFormat="0" applyAlignment="0" applyProtection="0">
      <alignment vertical="center"/>
    </xf>
    <xf numFmtId="0" fontId="37" fillId="18" borderId="9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0" borderId="1" xfId="12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wrapText="1"/>
    </xf>
    <xf numFmtId="176" fontId="15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176" fontId="5" fillId="0" borderId="1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16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5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center" vertical="top"/>
    </xf>
    <xf numFmtId="0" fontId="0" fillId="0" borderId="0" xfId="0" applyFill="1">
      <alignment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>
      <alignment vertical="center"/>
    </xf>
    <xf numFmtId="0" fontId="18" fillId="0" borderId="1" xfId="50" applyFont="1" applyFill="1" applyBorder="1" applyAlignment="1">
      <alignment horizontal="left" vertical="top"/>
    </xf>
    <xf numFmtId="0" fontId="19" fillId="0" borderId="1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left" vertical="top"/>
    </xf>
    <xf numFmtId="0" fontId="0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left" vertical="top"/>
    </xf>
    <xf numFmtId="0" fontId="18" fillId="0" borderId="1" xfId="53" applyFont="1" applyFill="1" applyBorder="1" applyAlignment="1">
      <alignment horizontal="center" vertical="top"/>
    </xf>
    <xf numFmtId="0" fontId="18" fillId="0" borderId="1" xfId="53" applyFont="1" applyFill="1" applyBorder="1" applyAlignment="1">
      <alignment horizontal="left" vertical="top"/>
    </xf>
    <xf numFmtId="0" fontId="19" fillId="0" borderId="1" xfId="54" applyFont="1" applyFill="1" applyBorder="1" applyAlignment="1">
      <alignment horizontal="center" vertical="top"/>
    </xf>
    <xf numFmtId="0" fontId="19" fillId="0" borderId="1" xfId="54" applyFont="1" applyFill="1" applyBorder="1" applyAlignment="1">
      <alignment horizontal="left" vertical="top"/>
    </xf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19" fillId="0" borderId="1" xfId="52" applyFont="1" applyFill="1" applyBorder="1" applyAlignment="1">
      <alignment horizontal="center" vertical="top"/>
    </xf>
    <xf numFmtId="0" fontId="19" fillId="0" borderId="1" xfId="52" applyFont="1" applyFill="1" applyBorder="1" applyAlignment="1">
      <alignment horizontal="left" vertical="top"/>
    </xf>
    <xf numFmtId="0" fontId="18" fillId="0" borderId="1" xfId="50" applyFont="1" applyFill="1" applyBorder="1" applyAlignment="1">
      <alignment horizontal="center" vertical="top"/>
    </xf>
    <xf numFmtId="0" fontId="18" fillId="0" borderId="1" xfId="55" applyFont="1" applyFill="1" applyBorder="1" applyAlignment="1">
      <alignment horizontal="center" vertical="top"/>
    </xf>
    <xf numFmtId="0" fontId="18" fillId="0" borderId="1" xfId="55" applyFont="1" applyFill="1" applyBorder="1" applyAlignment="1">
      <alignment horizontal="left" vertical="top"/>
    </xf>
  </cellXfs>
  <cellStyles count="56">
    <cellStyle name="常规" xfId="0" builtinId="0"/>
    <cellStyle name="货币[0]" xfId="1" builtinId="7"/>
    <cellStyle name="常规_6.16计划完成表 (2)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10 2" xfId="50"/>
    <cellStyle name="60% - 强调文字颜色 6" xfId="51" builtinId="52"/>
    <cellStyle name="常规 2" xfId="52"/>
    <cellStyle name="常规 3" xfId="53"/>
    <cellStyle name="常规 20" xfId="54"/>
    <cellStyle name="常规 17" xfId="55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697;&#29260;&#26376;&#21697;&#31181;\2018.11\&#20048;&#38518;&#38518;\&#20048;&#38518;&#38518;11&#26376;&#21697;&#29260;&#26376;&#20219;&#21153;&#23436;&#25104;&#24773;&#209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完成情况"/>
      <sheetName val="员工完成情况（有误）"/>
      <sheetName val="品种明细表"/>
      <sheetName val="员工完成情况"/>
    </sheetNames>
    <sheetDataSet>
      <sheetData sheetId="0">
        <row r="2">
          <cell r="B2" t="str">
            <v>门店ID</v>
          </cell>
          <cell r="C2" t="str">
            <v>门店</v>
          </cell>
        </row>
        <row r="3">
          <cell r="B3">
            <v>307</v>
          </cell>
          <cell r="C3" t="str">
            <v>旗舰店</v>
          </cell>
        </row>
        <row r="4">
          <cell r="B4">
            <v>341</v>
          </cell>
          <cell r="C4" t="str">
            <v>邛崃中心药店</v>
          </cell>
        </row>
        <row r="5">
          <cell r="B5">
            <v>750</v>
          </cell>
          <cell r="C5" t="str">
            <v>成汉南路</v>
          </cell>
        </row>
        <row r="6">
          <cell r="B6">
            <v>571</v>
          </cell>
          <cell r="C6" t="str">
            <v>民丰大道西段药店</v>
          </cell>
        </row>
        <row r="7">
          <cell r="B7">
            <v>343</v>
          </cell>
          <cell r="C7" t="str">
            <v>光华药店</v>
          </cell>
        </row>
        <row r="8">
          <cell r="B8">
            <v>582</v>
          </cell>
          <cell r="C8" t="str">
            <v>十二桥药店</v>
          </cell>
        </row>
        <row r="9">
          <cell r="B9">
            <v>385</v>
          </cell>
          <cell r="C9" t="str">
            <v>五津西路药店</v>
          </cell>
        </row>
        <row r="10">
          <cell r="B10">
            <v>707</v>
          </cell>
          <cell r="C10" t="str">
            <v>万科路药店</v>
          </cell>
        </row>
        <row r="11">
          <cell r="B11">
            <v>387</v>
          </cell>
          <cell r="C11" t="str">
            <v>新乐中街药店</v>
          </cell>
        </row>
        <row r="12">
          <cell r="B12">
            <v>517</v>
          </cell>
          <cell r="C12" t="str">
            <v>北东街店</v>
          </cell>
        </row>
        <row r="13">
          <cell r="B13">
            <v>308</v>
          </cell>
          <cell r="C13" t="str">
            <v>红星店</v>
          </cell>
        </row>
        <row r="14">
          <cell r="B14">
            <v>726</v>
          </cell>
          <cell r="C14" t="str">
            <v>交大路第三药店</v>
          </cell>
        </row>
        <row r="15">
          <cell r="B15">
            <v>724</v>
          </cell>
          <cell r="C15" t="str">
            <v>观音桥街药店</v>
          </cell>
        </row>
        <row r="16">
          <cell r="B16">
            <v>373</v>
          </cell>
          <cell r="C16" t="str">
            <v>通盈街药店</v>
          </cell>
        </row>
        <row r="17">
          <cell r="B17">
            <v>581</v>
          </cell>
          <cell r="C17" t="str">
            <v>二环路北四段药店</v>
          </cell>
        </row>
        <row r="18">
          <cell r="B18">
            <v>101453</v>
          </cell>
          <cell r="C18" t="str">
            <v>江安路药店</v>
          </cell>
        </row>
        <row r="19">
          <cell r="B19">
            <v>365</v>
          </cell>
          <cell r="C19" t="str">
            <v>光华村街药店</v>
          </cell>
        </row>
        <row r="20">
          <cell r="B20">
            <v>514</v>
          </cell>
          <cell r="C20" t="str">
            <v>新津邓双镇岷江店</v>
          </cell>
        </row>
        <row r="21">
          <cell r="B21">
            <v>546</v>
          </cell>
          <cell r="C21" t="str">
            <v>榕声路店</v>
          </cell>
        </row>
        <row r="22">
          <cell r="B22">
            <v>515</v>
          </cell>
          <cell r="C22" t="str">
            <v>崔家店路药店</v>
          </cell>
        </row>
        <row r="23">
          <cell r="B23">
            <v>712</v>
          </cell>
          <cell r="C23" t="str">
            <v>华泰路药店</v>
          </cell>
        </row>
        <row r="24">
          <cell r="B24">
            <v>746</v>
          </cell>
          <cell r="C24" t="str">
            <v>桃源药店</v>
          </cell>
        </row>
        <row r="25">
          <cell r="B25">
            <v>513</v>
          </cell>
          <cell r="C25" t="str">
            <v>武侯区顺和街店</v>
          </cell>
        </row>
        <row r="26">
          <cell r="B26">
            <v>357</v>
          </cell>
          <cell r="C26" t="str">
            <v>清江东路药店</v>
          </cell>
        </row>
        <row r="27">
          <cell r="B27">
            <v>399</v>
          </cell>
          <cell r="C27" t="str">
            <v>高新天久北巷药店</v>
          </cell>
        </row>
        <row r="28">
          <cell r="B28">
            <v>349</v>
          </cell>
          <cell r="C28" t="str">
            <v>人民中路店</v>
          </cell>
        </row>
        <row r="29">
          <cell r="B29">
            <v>329</v>
          </cell>
          <cell r="C29" t="str">
            <v>温江店</v>
          </cell>
        </row>
        <row r="30">
          <cell r="B30">
            <v>598</v>
          </cell>
          <cell r="C30" t="str">
            <v>水杉街药店</v>
          </cell>
        </row>
        <row r="31">
          <cell r="B31">
            <v>747</v>
          </cell>
          <cell r="C31" t="str">
            <v>郫县二店</v>
          </cell>
        </row>
        <row r="32">
          <cell r="B32">
            <v>359</v>
          </cell>
          <cell r="C32" t="str">
            <v>枣子巷药店</v>
          </cell>
        </row>
        <row r="33">
          <cell r="B33">
            <v>578</v>
          </cell>
          <cell r="C33" t="str">
            <v>华油路药店</v>
          </cell>
        </row>
        <row r="34">
          <cell r="B34">
            <v>744</v>
          </cell>
          <cell r="C34" t="str">
            <v>武侯区科华街药店</v>
          </cell>
        </row>
        <row r="35">
          <cell r="B35">
            <v>377</v>
          </cell>
          <cell r="C35" t="str">
            <v>新园大道药店</v>
          </cell>
        </row>
        <row r="36">
          <cell r="B36">
            <v>355</v>
          </cell>
          <cell r="C36" t="str">
            <v>双林路药店</v>
          </cell>
        </row>
        <row r="37">
          <cell r="B37">
            <v>737</v>
          </cell>
          <cell r="C37" t="str">
            <v>大源北街药店</v>
          </cell>
        </row>
        <row r="38">
          <cell r="B38">
            <v>351</v>
          </cell>
          <cell r="C38" t="str">
            <v>都江堰药店</v>
          </cell>
        </row>
        <row r="39">
          <cell r="B39">
            <v>720</v>
          </cell>
          <cell r="C39" t="str">
            <v>新场镇文昌街药店</v>
          </cell>
        </row>
        <row r="40">
          <cell r="B40">
            <v>539</v>
          </cell>
          <cell r="C40" t="str">
            <v>子龙路店</v>
          </cell>
        </row>
        <row r="41">
          <cell r="B41">
            <v>585</v>
          </cell>
          <cell r="C41" t="str">
            <v>羊子山西路药店</v>
          </cell>
        </row>
        <row r="42">
          <cell r="B42">
            <v>391</v>
          </cell>
          <cell r="C42" t="str">
            <v>金丝街药店</v>
          </cell>
        </row>
        <row r="43">
          <cell r="B43">
            <v>727</v>
          </cell>
          <cell r="C43" t="str">
            <v>黄苑东街药店</v>
          </cell>
        </row>
        <row r="44">
          <cell r="B44">
            <v>54</v>
          </cell>
          <cell r="C44" t="str">
            <v>怀远店</v>
          </cell>
        </row>
        <row r="45">
          <cell r="B45">
            <v>709</v>
          </cell>
          <cell r="C45" t="str">
            <v>马超东路店</v>
          </cell>
        </row>
        <row r="46">
          <cell r="B46">
            <v>572</v>
          </cell>
          <cell r="C46" t="str">
            <v>郫县郫筒镇东大街药店</v>
          </cell>
        </row>
        <row r="47">
          <cell r="B47">
            <v>379</v>
          </cell>
          <cell r="C47" t="str">
            <v>土龙路药店</v>
          </cell>
        </row>
        <row r="48">
          <cell r="B48">
            <v>730</v>
          </cell>
          <cell r="C48" t="str">
            <v>新繁镇繁江北路药店</v>
          </cell>
        </row>
        <row r="49">
          <cell r="B49">
            <v>367</v>
          </cell>
          <cell r="C49" t="str">
            <v>金带街药店</v>
          </cell>
        </row>
        <row r="50">
          <cell r="B50">
            <v>52</v>
          </cell>
          <cell r="C50" t="str">
            <v>崇州中心店</v>
          </cell>
        </row>
        <row r="51">
          <cell r="B51">
            <v>102934</v>
          </cell>
          <cell r="C51" t="str">
            <v>银河北街药店</v>
          </cell>
        </row>
        <row r="52">
          <cell r="B52">
            <v>721</v>
          </cell>
          <cell r="C52" t="str">
            <v>临邛镇洪川小区药店</v>
          </cell>
        </row>
        <row r="53">
          <cell r="B53">
            <v>745</v>
          </cell>
          <cell r="C53" t="str">
            <v>金沙路药店</v>
          </cell>
        </row>
        <row r="54">
          <cell r="B54">
            <v>704</v>
          </cell>
          <cell r="C54" t="str">
            <v>奎光路中段药店</v>
          </cell>
        </row>
        <row r="55">
          <cell r="B55">
            <v>748</v>
          </cell>
          <cell r="C55" t="str">
            <v>东街药店</v>
          </cell>
        </row>
        <row r="56">
          <cell r="B56">
            <v>738</v>
          </cell>
          <cell r="C56" t="str">
            <v>蒲阳路药店</v>
          </cell>
        </row>
        <row r="57">
          <cell r="B57">
            <v>706</v>
          </cell>
          <cell r="C57" t="str">
            <v>翔凤路药店</v>
          </cell>
        </row>
        <row r="58">
          <cell r="B58">
            <v>591</v>
          </cell>
          <cell r="C58" t="str">
            <v>临邛镇长安大道药店</v>
          </cell>
        </row>
        <row r="59">
          <cell r="B59">
            <v>347</v>
          </cell>
          <cell r="C59" t="str">
            <v>清江东路2药店</v>
          </cell>
        </row>
        <row r="60">
          <cell r="B60">
            <v>733</v>
          </cell>
          <cell r="C60" t="str">
            <v>双流三强西路药店</v>
          </cell>
        </row>
        <row r="61">
          <cell r="B61">
            <v>732</v>
          </cell>
          <cell r="C61" t="str">
            <v>羊安镇永康大道药店</v>
          </cell>
        </row>
        <row r="62">
          <cell r="B62">
            <v>102567</v>
          </cell>
          <cell r="C62" t="str">
            <v>武阳西路药店</v>
          </cell>
        </row>
        <row r="63">
          <cell r="B63">
            <v>717</v>
          </cell>
          <cell r="C63" t="str">
            <v>通达东路五段药店</v>
          </cell>
        </row>
        <row r="64">
          <cell r="B64">
            <v>102565</v>
          </cell>
          <cell r="C64" t="str">
            <v>武侯区佳灵路药店</v>
          </cell>
        </row>
        <row r="65">
          <cell r="B65">
            <v>570</v>
          </cell>
          <cell r="C65" t="str">
            <v>浣花滨河路药店</v>
          </cell>
        </row>
        <row r="66">
          <cell r="B66">
            <v>584</v>
          </cell>
          <cell r="C66" t="str">
            <v>中和街道柳荫街药店</v>
          </cell>
        </row>
        <row r="67">
          <cell r="B67">
            <v>710</v>
          </cell>
          <cell r="C67" t="str">
            <v>蒲阳路药店</v>
          </cell>
        </row>
        <row r="68">
          <cell r="B68">
            <v>103198</v>
          </cell>
          <cell r="C68" t="str">
            <v>贝森北路药店</v>
          </cell>
        </row>
        <row r="69">
          <cell r="B69">
            <v>716</v>
          </cell>
          <cell r="C69" t="str">
            <v>沙渠镇方圆路药店</v>
          </cell>
        </row>
        <row r="70">
          <cell r="B70">
            <v>587</v>
          </cell>
          <cell r="C70" t="str">
            <v>都江堰景中路店</v>
          </cell>
        </row>
        <row r="71">
          <cell r="B71">
            <v>573</v>
          </cell>
          <cell r="C71" t="str">
            <v>双流锦华路一段药店</v>
          </cell>
        </row>
        <row r="72">
          <cell r="B72">
            <v>742</v>
          </cell>
          <cell r="C72" t="str">
            <v>庆云南街药店</v>
          </cell>
        </row>
        <row r="73">
          <cell r="B73">
            <v>723</v>
          </cell>
          <cell r="C73" t="str">
            <v>柳翠路药店</v>
          </cell>
        </row>
        <row r="74">
          <cell r="B74">
            <v>549</v>
          </cell>
          <cell r="C74" t="str">
            <v>晋源镇东壕沟段药店</v>
          </cell>
        </row>
        <row r="75">
          <cell r="B75">
            <v>752</v>
          </cell>
          <cell r="C75" t="str">
            <v>武侯区聚萃街药店</v>
          </cell>
        </row>
        <row r="76">
          <cell r="B76">
            <v>104429</v>
          </cell>
          <cell r="C76" t="str">
            <v>武侯区大华街店（新店）</v>
          </cell>
        </row>
        <row r="77">
          <cell r="B77">
            <v>337</v>
          </cell>
          <cell r="C77" t="str">
            <v>浆洗街药店（装修）</v>
          </cell>
        </row>
        <row r="78">
          <cell r="B78">
            <v>713</v>
          </cell>
          <cell r="C78" t="str">
            <v>都江堰聚源镇药店</v>
          </cell>
        </row>
        <row r="79">
          <cell r="B79">
            <v>511</v>
          </cell>
          <cell r="C79" t="str">
            <v>成华杉板桥南一路店</v>
          </cell>
        </row>
        <row r="80">
          <cell r="B80">
            <v>754</v>
          </cell>
          <cell r="C80" t="str">
            <v>尚贤坊街药店</v>
          </cell>
        </row>
        <row r="81">
          <cell r="B81">
            <v>102479</v>
          </cell>
          <cell r="C81" t="str">
            <v>劼人路药店</v>
          </cell>
        </row>
        <row r="82">
          <cell r="B82">
            <v>741</v>
          </cell>
          <cell r="C82" t="str">
            <v>新怡路店</v>
          </cell>
        </row>
        <row r="83">
          <cell r="B83">
            <v>102935</v>
          </cell>
          <cell r="C83" t="str">
            <v>童子街药店</v>
          </cell>
        </row>
        <row r="84">
          <cell r="B84">
            <v>740</v>
          </cell>
          <cell r="C84" t="str">
            <v>华康路药店</v>
          </cell>
        </row>
        <row r="85">
          <cell r="B85">
            <v>371</v>
          </cell>
          <cell r="C85" t="str">
            <v>兴义镇万兴路药店</v>
          </cell>
        </row>
        <row r="86">
          <cell r="B86">
            <v>339</v>
          </cell>
          <cell r="C86" t="str">
            <v>沙河源药店</v>
          </cell>
        </row>
        <row r="87">
          <cell r="B87">
            <v>545</v>
          </cell>
          <cell r="C87" t="str">
            <v>龙潭西路店</v>
          </cell>
        </row>
        <row r="88">
          <cell r="B88">
            <v>594</v>
          </cell>
          <cell r="C88" t="str">
            <v>安仁镇千禧街药店</v>
          </cell>
        </row>
        <row r="89">
          <cell r="B89">
            <v>56</v>
          </cell>
          <cell r="C89" t="str">
            <v>三江店</v>
          </cell>
        </row>
        <row r="90">
          <cell r="B90">
            <v>753</v>
          </cell>
          <cell r="C90" t="str">
            <v>合欢树街药店</v>
          </cell>
        </row>
        <row r="91">
          <cell r="B91">
            <v>718</v>
          </cell>
          <cell r="C91" t="str">
            <v>龙泉驿生路药店</v>
          </cell>
        </row>
        <row r="92">
          <cell r="B92">
            <v>311</v>
          </cell>
          <cell r="C92" t="str">
            <v>西部店</v>
          </cell>
        </row>
        <row r="93">
          <cell r="B93">
            <v>103639</v>
          </cell>
          <cell r="C93" t="str">
            <v>金马河路药店</v>
          </cell>
        </row>
        <row r="94">
          <cell r="B94">
            <v>103199</v>
          </cell>
          <cell r="C94" t="str">
            <v>西林一街药店</v>
          </cell>
        </row>
        <row r="95">
          <cell r="B95">
            <v>102564</v>
          </cell>
          <cell r="C95" t="str">
            <v>临邛镇翠荫街药店</v>
          </cell>
        </row>
        <row r="96">
          <cell r="B96">
            <v>102478</v>
          </cell>
          <cell r="C96" t="str">
            <v>静明路药店</v>
          </cell>
        </row>
        <row r="97">
          <cell r="B97">
            <v>104428</v>
          </cell>
          <cell r="C97" t="str">
            <v>崇州重阳永康店（新店）</v>
          </cell>
        </row>
        <row r="98">
          <cell r="B98">
            <v>104430</v>
          </cell>
          <cell r="C98" t="str">
            <v>高新区中和店（新店）</v>
          </cell>
        </row>
        <row r="99">
          <cell r="B99">
            <v>104533</v>
          </cell>
          <cell r="C99" t="str">
            <v>大邑潘家街药店（新店）</v>
          </cell>
        </row>
        <row r="100">
          <cell r="B100">
            <v>743</v>
          </cell>
          <cell r="C100" t="str">
            <v>万宇路药店</v>
          </cell>
        </row>
        <row r="101">
          <cell r="B101">
            <v>755</v>
          </cell>
          <cell r="C101" t="str">
            <v>柳城街道鱼凫路药店</v>
          </cell>
        </row>
        <row r="102">
          <cell r="C102" t="str">
            <v>合计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1"/>
  <sheetViews>
    <sheetView workbookViewId="0">
      <selection activeCell="G11" sqref="G11"/>
    </sheetView>
  </sheetViews>
  <sheetFormatPr defaultColWidth="9" defaultRowHeight="13.5" outlineLevelCol="3"/>
  <cols>
    <col min="1" max="1" width="4.625" style="45" customWidth="1"/>
    <col min="2" max="2" width="6.875" style="46" customWidth="1"/>
    <col min="3" max="3" width="25.75" style="45" customWidth="1"/>
    <col min="4" max="4" width="17.125" style="47" customWidth="1"/>
    <col min="5" max="16384" width="9" style="47"/>
  </cols>
  <sheetData>
    <row r="1" s="43" customFormat="1" spans="1:4">
      <c r="A1" s="48" t="s">
        <v>0</v>
      </c>
      <c r="B1" s="49" t="s">
        <v>1</v>
      </c>
      <c r="C1" s="48" t="s">
        <v>2</v>
      </c>
      <c r="D1" s="50" t="s">
        <v>3</v>
      </c>
    </row>
    <row r="2" s="44" customFormat="1" spans="1:4">
      <c r="A2" s="51">
        <v>1</v>
      </c>
      <c r="B2" s="52">
        <v>307</v>
      </c>
      <c r="C2" s="53" t="s">
        <v>4</v>
      </c>
      <c r="D2" s="54">
        <v>10000</v>
      </c>
    </row>
    <row r="3" s="44" customFormat="1" spans="1:4">
      <c r="A3" s="51">
        <v>2</v>
      </c>
      <c r="B3" s="52">
        <v>582</v>
      </c>
      <c r="C3" s="53" t="s">
        <v>5</v>
      </c>
      <c r="D3" s="54">
        <v>8000</v>
      </c>
    </row>
    <row r="4" s="44" customFormat="1" spans="1:4">
      <c r="A4" s="51">
        <v>3</v>
      </c>
      <c r="B4" s="55">
        <v>341</v>
      </c>
      <c r="C4" s="56" t="s">
        <v>6</v>
      </c>
      <c r="D4" s="54">
        <v>6000</v>
      </c>
    </row>
    <row r="5" s="44" customFormat="1" spans="1:4">
      <c r="A5" s="51">
        <v>4</v>
      </c>
      <c r="B5" s="52">
        <v>517</v>
      </c>
      <c r="C5" s="53" t="s">
        <v>7</v>
      </c>
      <c r="D5" s="54">
        <v>6000</v>
      </c>
    </row>
    <row r="6" s="44" customFormat="1" spans="1:4">
      <c r="A6" s="51">
        <v>5</v>
      </c>
      <c r="B6" s="52">
        <v>343</v>
      </c>
      <c r="C6" s="53" t="s">
        <v>8</v>
      </c>
      <c r="D6" s="54">
        <v>7000</v>
      </c>
    </row>
    <row r="7" s="44" customFormat="1" spans="1:4">
      <c r="A7" s="51">
        <v>6</v>
      </c>
      <c r="B7" s="52">
        <v>750</v>
      </c>
      <c r="C7" s="53" t="s">
        <v>9</v>
      </c>
      <c r="D7" s="54">
        <v>6000</v>
      </c>
    </row>
    <row r="8" s="44" customFormat="1" spans="1:4">
      <c r="A8" s="51">
        <v>7</v>
      </c>
      <c r="B8" s="52">
        <v>571</v>
      </c>
      <c r="C8" s="53" t="s">
        <v>10</v>
      </c>
      <c r="D8" s="54">
        <v>4800</v>
      </c>
    </row>
    <row r="9" s="44" customFormat="1" spans="1:4">
      <c r="A9" s="51">
        <v>8</v>
      </c>
      <c r="B9" s="52">
        <v>712</v>
      </c>
      <c r="C9" s="53" t="s">
        <v>11</v>
      </c>
      <c r="D9" s="54">
        <v>4000</v>
      </c>
    </row>
    <row r="10" s="44" customFormat="1" spans="1:4">
      <c r="A10" s="51">
        <v>9</v>
      </c>
      <c r="B10" s="52">
        <v>707</v>
      </c>
      <c r="C10" s="53" t="s">
        <v>12</v>
      </c>
      <c r="D10" s="54">
        <v>3300</v>
      </c>
    </row>
    <row r="11" s="44" customFormat="1" spans="1:4">
      <c r="A11" s="51">
        <v>10</v>
      </c>
      <c r="B11" s="52">
        <v>365</v>
      </c>
      <c r="C11" s="53" t="s">
        <v>13</v>
      </c>
      <c r="D11" s="54">
        <v>3200</v>
      </c>
    </row>
    <row r="12" s="44" customFormat="1" spans="1:4">
      <c r="A12" s="51">
        <v>11</v>
      </c>
      <c r="B12" s="52">
        <v>387</v>
      </c>
      <c r="C12" s="53" t="s">
        <v>14</v>
      </c>
      <c r="D12" s="54">
        <v>3000</v>
      </c>
    </row>
    <row r="13" s="44" customFormat="1" spans="1:4">
      <c r="A13" s="51">
        <v>12</v>
      </c>
      <c r="B13" s="57">
        <v>385</v>
      </c>
      <c r="C13" s="58" t="s">
        <v>15</v>
      </c>
      <c r="D13" s="54">
        <v>3000</v>
      </c>
    </row>
    <row r="14" s="44" customFormat="1" spans="1:4">
      <c r="A14" s="51">
        <v>13</v>
      </c>
      <c r="B14" s="52">
        <v>581</v>
      </c>
      <c r="C14" s="53" t="s">
        <v>16</v>
      </c>
      <c r="D14" s="54">
        <v>3000</v>
      </c>
    </row>
    <row r="15" s="44" customFormat="1" spans="1:4">
      <c r="A15" s="51">
        <v>14</v>
      </c>
      <c r="B15" s="52">
        <v>585</v>
      </c>
      <c r="C15" s="53" t="s">
        <v>17</v>
      </c>
      <c r="D15" s="54">
        <v>3000</v>
      </c>
    </row>
    <row r="16" s="44" customFormat="1" spans="1:4">
      <c r="A16" s="51">
        <v>15</v>
      </c>
      <c r="B16" s="52">
        <v>373</v>
      </c>
      <c r="C16" s="53" t="s">
        <v>18</v>
      </c>
      <c r="D16" s="54">
        <v>2500</v>
      </c>
    </row>
    <row r="17" s="44" customFormat="1" spans="1:4">
      <c r="A17" s="51">
        <v>16</v>
      </c>
      <c r="B17" s="52">
        <v>546</v>
      </c>
      <c r="C17" s="53" t="s">
        <v>19</v>
      </c>
      <c r="D17" s="54">
        <v>2500</v>
      </c>
    </row>
    <row r="18" s="44" customFormat="1" spans="1:4">
      <c r="A18" s="51">
        <v>17</v>
      </c>
      <c r="B18" s="52">
        <v>513</v>
      </c>
      <c r="C18" s="53" t="s">
        <v>20</v>
      </c>
      <c r="D18" s="54">
        <v>2500</v>
      </c>
    </row>
    <row r="19" s="44" customFormat="1" spans="1:4">
      <c r="A19" s="51">
        <v>18</v>
      </c>
      <c r="B19" s="55">
        <v>709</v>
      </c>
      <c r="C19" s="56" t="s">
        <v>21</v>
      </c>
      <c r="D19" s="54">
        <v>2400</v>
      </c>
    </row>
    <row r="20" s="44" customFormat="1" spans="1:4">
      <c r="A20" s="51">
        <v>19</v>
      </c>
      <c r="B20" s="52">
        <v>730</v>
      </c>
      <c r="C20" s="53" t="s">
        <v>22</v>
      </c>
      <c r="D20" s="54">
        <v>2400</v>
      </c>
    </row>
    <row r="21" s="44" customFormat="1" spans="1:4">
      <c r="A21" s="51">
        <v>20</v>
      </c>
      <c r="B21" s="52">
        <v>724</v>
      </c>
      <c r="C21" s="53" t="s">
        <v>23</v>
      </c>
      <c r="D21" s="54">
        <v>2400</v>
      </c>
    </row>
    <row r="22" s="44" customFormat="1" spans="1:4">
      <c r="A22" s="51">
        <v>21</v>
      </c>
      <c r="B22" s="52">
        <v>578</v>
      </c>
      <c r="C22" s="53" t="s">
        <v>24</v>
      </c>
      <c r="D22" s="54">
        <v>2400</v>
      </c>
    </row>
    <row r="23" s="44" customFormat="1" spans="1:4">
      <c r="A23" s="51">
        <v>22</v>
      </c>
      <c r="B23" s="52">
        <v>742</v>
      </c>
      <c r="C23" s="53" t="s">
        <v>25</v>
      </c>
      <c r="D23" s="54">
        <v>2300</v>
      </c>
    </row>
    <row r="24" s="44" customFormat="1" spans="1:4">
      <c r="A24" s="51">
        <v>23</v>
      </c>
      <c r="B24" s="52">
        <v>359</v>
      </c>
      <c r="C24" s="53" t="s">
        <v>26</v>
      </c>
      <c r="D24" s="54">
        <v>2300</v>
      </c>
    </row>
    <row r="25" s="44" customFormat="1" spans="1:4">
      <c r="A25" s="51">
        <v>24</v>
      </c>
      <c r="B25" s="59">
        <v>399</v>
      </c>
      <c r="C25" s="60" t="s">
        <v>27</v>
      </c>
      <c r="D25" s="54">
        <v>2300</v>
      </c>
    </row>
    <row r="26" s="44" customFormat="1" spans="1:4">
      <c r="A26" s="51">
        <v>25</v>
      </c>
      <c r="B26" s="52">
        <v>726</v>
      </c>
      <c r="C26" s="53" t="s">
        <v>28</v>
      </c>
      <c r="D26" s="54">
        <v>2300</v>
      </c>
    </row>
    <row r="27" s="44" customFormat="1" spans="1:4">
      <c r="A27" s="51">
        <v>26</v>
      </c>
      <c r="B27" s="52">
        <v>355</v>
      </c>
      <c r="C27" s="53" t="s">
        <v>29</v>
      </c>
      <c r="D27" s="54">
        <v>2200</v>
      </c>
    </row>
    <row r="28" s="44" customFormat="1" spans="1:4">
      <c r="A28" s="51">
        <v>27</v>
      </c>
      <c r="B28" s="52">
        <v>357</v>
      </c>
      <c r="C28" s="53" t="s">
        <v>30</v>
      </c>
      <c r="D28" s="54">
        <v>2200</v>
      </c>
    </row>
    <row r="29" s="44" customFormat="1" spans="1:4">
      <c r="A29" s="51">
        <v>28</v>
      </c>
      <c r="B29" s="52">
        <v>377</v>
      </c>
      <c r="C29" s="53" t="s">
        <v>31</v>
      </c>
      <c r="D29" s="54">
        <v>2200</v>
      </c>
    </row>
    <row r="30" s="44" customFormat="1" spans="1:4">
      <c r="A30" s="51">
        <v>29</v>
      </c>
      <c r="B30" s="52">
        <v>744</v>
      </c>
      <c r="C30" s="53" t="s">
        <v>32</v>
      </c>
      <c r="D30" s="54">
        <v>2200</v>
      </c>
    </row>
    <row r="31" s="44" customFormat="1" spans="1:4">
      <c r="A31" s="51">
        <v>30</v>
      </c>
      <c r="B31" s="39">
        <v>102934</v>
      </c>
      <c r="C31" s="37" t="s">
        <v>33</v>
      </c>
      <c r="D31" s="54">
        <v>2200</v>
      </c>
    </row>
    <row r="32" s="44" customFormat="1" spans="1:4">
      <c r="A32" s="51">
        <v>31</v>
      </c>
      <c r="B32" s="55">
        <v>514</v>
      </c>
      <c r="C32" s="56" t="s">
        <v>34</v>
      </c>
      <c r="D32" s="54">
        <v>2200</v>
      </c>
    </row>
    <row r="33" s="44" customFormat="1" spans="1:4">
      <c r="A33" s="51">
        <v>32</v>
      </c>
      <c r="B33" s="52">
        <v>391</v>
      </c>
      <c r="C33" s="53" t="s">
        <v>35</v>
      </c>
      <c r="D33" s="54">
        <v>2100</v>
      </c>
    </row>
    <row r="34" s="44" customFormat="1" spans="1:4">
      <c r="A34" s="51">
        <v>33</v>
      </c>
      <c r="B34" s="52">
        <v>379</v>
      </c>
      <c r="C34" s="53" t="s">
        <v>36</v>
      </c>
      <c r="D34" s="54">
        <v>2100</v>
      </c>
    </row>
    <row r="35" s="44" customFormat="1" spans="1:4">
      <c r="A35" s="51">
        <v>34</v>
      </c>
      <c r="B35" s="52">
        <v>329</v>
      </c>
      <c r="C35" s="53" t="s">
        <v>37</v>
      </c>
      <c r="D35" s="54">
        <v>2000</v>
      </c>
    </row>
    <row r="36" s="44" customFormat="1" spans="1:4">
      <c r="A36" s="51">
        <v>35</v>
      </c>
      <c r="B36" s="52">
        <v>747</v>
      </c>
      <c r="C36" s="53" t="s">
        <v>38</v>
      </c>
      <c r="D36" s="54">
        <v>2000</v>
      </c>
    </row>
    <row r="37" s="44" customFormat="1" spans="1:4">
      <c r="A37" s="51">
        <v>36</v>
      </c>
      <c r="B37" s="52">
        <v>308</v>
      </c>
      <c r="C37" s="53" t="s">
        <v>39</v>
      </c>
      <c r="D37" s="54">
        <v>2000</v>
      </c>
    </row>
    <row r="38" s="44" customFormat="1" spans="1:4">
      <c r="A38" s="51">
        <v>37</v>
      </c>
      <c r="B38" s="55">
        <v>746</v>
      </c>
      <c r="C38" s="56" t="s">
        <v>40</v>
      </c>
      <c r="D38" s="54">
        <v>1900</v>
      </c>
    </row>
    <row r="39" s="44" customFormat="1" spans="1:4">
      <c r="A39" s="51">
        <v>38</v>
      </c>
      <c r="B39" s="52">
        <v>515</v>
      </c>
      <c r="C39" s="53" t="s">
        <v>41</v>
      </c>
      <c r="D39" s="54">
        <v>1900</v>
      </c>
    </row>
    <row r="40" s="44" customFormat="1" spans="1:4">
      <c r="A40" s="51">
        <v>39</v>
      </c>
      <c r="B40" s="52">
        <v>572</v>
      </c>
      <c r="C40" s="53" t="s">
        <v>42</v>
      </c>
      <c r="D40" s="54">
        <v>1900</v>
      </c>
    </row>
    <row r="41" s="44" customFormat="1" spans="1:4">
      <c r="A41" s="51">
        <v>40</v>
      </c>
      <c r="B41" s="61">
        <v>754</v>
      </c>
      <c r="C41" s="62" t="s">
        <v>43</v>
      </c>
      <c r="D41" s="54">
        <v>1800</v>
      </c>
    </row>
    <row r="42" s="44" customFormat="1" spans="1:4">
      <c r="A42" s="51">
        <v>41</v>
      </c>
      <c r="B42" s="52">
        <v>511</v>
      </c>
      <c r="C42" s="53" t="s">
        <v>44</v>
      </c>
      <c r="D42" s="54">
        <v>1800</v>
      </c>
    </row>
    <row r="43" s="44" customFormat="1" spans="1:4">
      <c r="A43" s="51">
        <v>42</v>
      </c>
      <c r="B43" s="52">
        <v>349</v>
      </c>
      <c r="C43" s="53" t="s">
        <v>45</v>
      </c>
      <c r="D43" s="54">
        <v>1800</v>
      </c>
    </row>
    <row r="44" s="44" customFormat="1" spans="1:4">
      <c r="A44" s="51">
        <v>43</v>
      </c>
      <c r="B44" s="52">
        <v>598</v>
      </c>
      <c r="C44" s="53" t="s">
        <v>46</v>
      </c>
      <c r="D44" s="54">
        <v>1600</v>
      </c>
    </row>
    <row r="45" s="44" customFormat="1" spans="1:4">
      <c r="A45" s="51">
        <v>44</v>
      </c>
      <c r="B45" s="52">
        <v>737</v>
      </c>
      <c r="C45" s="53" t="s">
        <v>47</v>
      </c>
      <c r="D45" s="54">
        <v>1600</v>
      </c>
    </row>
    <row r="46" s="44" customFormat="1" spans="1:4">
      <c r="A46" s="51">
        <v>45</v>
      </c>
      <c r="B46" s="52">
        <v>351</v>
      </c>
      <c r="C46" s="53" t="s">
        <v>48</v>
      </c>
      <c r="D46" s="54">
        <v>1600</v>
      </c>
    </row>
    <row r="47" s="44" customFormat="1" spans="1:4">
      <c r="A47" s="51">
        <v>46</v>
      </c>
      <c r="B47" s="39">
        <v>101453</v>
      </c>
      <c r="C47" s="37" t="s">
        <v>49</v>
      </c>
      <c r="D47" s="54">
        <v>1600</v>
      </c>
    </row>
    <row r="48" s="44" customFormat="1" spans="1:4">
      <c r="A48" s="51">
        <v>47</v>
      </c>
      <c r="B48" s="52">
        <v>52</v>
      </c>
      <c r="C48" s="53" t="s">
        <v>50</v>
      </c>
      <c r="D48" s="54">
        <v>1600</v>
      </c>
    </row>
    <row r="49" s="44" customFormat="1" spans="1:4">
      <c r="A49" s="51">
        <v>48</v>
      </c>
      <c r="B49" s="52">
        <v>367</v>
      </c>
      <c r="C49" s="53" t="s">
        <v>51</v>
      </c>
      <c r="D49" s="54">
        <v>1500</v>
      </c>
    </row>
    <row r="50" s="44" customFormat="1" spans="1:4">
      <c r="A50" s="51">
        <v>49</v>
      </c>
      <c r="B50" s="52">
        <v>587</v>
      </c>
      <c r="C50" s="53" t="s">
        <v>52</v>
      </c>
      <c r="D50" s="54">
        <v>1500</v>
      </c>
    </row>
    <row r="51" s="44" customFormat="1" spans="1:4">
      <c r="A51" s="51">
        <v>50</v>
      </c>
      <c r="B51" s="52">
        <v>704</v>
      </c>
      <c r="C51" s="53" t="s">
        <v>53</v>
      </c>
      <c r="D51" s="54">
        <v>1500</v>
      </c>
    </row>
    <row r="52" s="44" customFormat="1" spans="1:4">
      <c r="A52" s="51">
        <v>51</v>
      </c>
      <c r="B52" s="39">
        <v>103198</v>
      </c>
      <c r="C52" s="37" t="s">
        <v>54</v>
      </c>
      <c r="D52" s="54">
        <v>1500</v>
      </c>
    </row>
    <row r="53" s="44" customFormat="1" spans="1:4">
      <c r="A53" s="51">
        <v>52</v>
      </c>
      <c r="B53" s="52">
        <v>347</v>
      </c>
      <c r="C53" s="53" t="s">
        <v>55</v>
      </c>
      <c r="D53" s="54">
        <v>1500</v>
      </c>
    </row>
    <row r="54" s="44" customFormat="1" spans="1:4">
      <c r="A54" s="51">
        <v>53</v>
      </c>
      <c r="B54" s="55">
        <v>721</v>
      </c>
      <c r="C54" s="56" t="s">
        <v>56</v>
      </c>
      <c r="D54" s="54">
        <v>1500</v>
      </c>
    </row>
    <row r="55" s="44" customFormat="1" spans="1:4">
      <c r="A55" s="51">
        <v>54</v>
      </c>
      <c r="B55" s="52">
        <v>745</v>
      </c>
      <c r="C55" s="53" t="s">
        <v>57</v>
      </c>
      <c r="D55" s="54">
        <v>1500</v>
      </c>
    </row>
    <row r="56" s="44" customFormat="1" spans="1:4">
      <c r="A56" s="51">
        <v>55</v>
      </c>
      <c r="B56" s="52">
        <v>570</v>
      </c>
      <c r="C56" s="53" t="s">
        <v>58</v>
      </c>
      <c r="D56" s="54">
        <v>1400</v>
      </c>
    </row>
    <row r="57" s="44" customFormat="1" spans="1:4">
      <c r="A57" s="51">
        <v>56</v>
      </c>
      <c r="B57" s="52">
        <v>584</v>
      </c>
      <c r="C57" s="53" t="s">
        <v>59</v>
      </c>
      <c r="D57" s="54">
        <v>1400</v>
      </c>
    </row>
    <row r="58" s="44" customFormat="1" spans="1:4">
      <c r="A58" s="51">
        <v>57</v>
      </c>
      <c r="B58" s="39">
        <v>102565</v>
      </c>
      <c r="C58" s="37" t="s">
        <v>60</v>
      </c>
      <c r="D58" s="54">
        <v>1400</v>
      </c>
    </row>
    <row r="59" s="44" customFormat="1" spans="1:4">
      <c r="A59" s="51">
        <v>58</v>
      </c>
      <c r="B59" s="55">
        <v>748</v>
      </c>
      <c r="C59" s="56" t="s">
        <v>61</v>
      </c>
      <c r="D59" s="54">
        <v>1400</v>
      </c>
    </row>
    <row r="60" s="44" customFormat="1" spans="1:4">
      <c r="A60" s="51">
        <v>59</v>
      </c>
      <c r="B60" s="39">
        <v>102935</v>
      </c>
      <c r="C60" s="37" t="s">
        <v>62</v>
      </c>
      <c r="D60" s="54">
        <v>1300</v>
      </c>
    </row>
    <row r="61" s="44" customFormat="1" spans="1:4">
      <c r="A61" s="51">
        <v>60</v>
      </c>
      <c r="B61" s="52">
        <v>339</v>
      </c>
      <c r="C61" s="53" t="s">
        <v>63</v>
      </c>
      <c r="D61" s="54">
        <v>1300</v>
      </c>
    </row>
    <row r="62" s="44" customFormat="1" spans="1:4">
      <c r="A62" s="51">
        <v>61</v>
      </c>
      <c r="B62" s="63">
        <v>743</v>
      </c>
      <c r="C62" s="64" t="s">
        <v>64</v>
      </c>
      <c r="D62" s="54">
        <v>1300</v>
      </c>
    </row>
    <row r="63" s="44" customFormat="1" spans="1:4">
      <c r="A63" s="51">
        <v>62</v>
      </c>
      <c r="B63" s="52">
        <v>573</v>
      </c>
      <c r="C63" s="53" t="s">
        <v>65</v>
      </c>
      <c r="D63" s="54">
        <v>1300</v>
      </c>
    </row>
    <row r="64" s="44" customFormat="1" spans="1:4">
      <c r="A64" s="51">
        <v>63</v>
      </c>
      <c r="B64" s="52">
        <v>311</v>
      </c>
      <c r="C64" s="53" t="s">
        <v>66</v>
      </c>
      <c r="D64" s="54">
        <v>1300</v>
      </c>
    </row>
    <row r="65" s="44" customFormat="1" spans="1:4">
      <c r="A65" s="51">
        <v>64</v>
      </c>
      <c r="B65" s="55">
        <v>549</v>
      </c>
      <c r="C65" s="56" t="s">
        <v>67</v>
      </c>
      <c r="D65" s="54">
        <v>1300</v>
      </c>
    </row>
    <row r="66" s="44" customFormat="1" spans="1:4">
      <c r="A66" s="51">
        <v>65</v>
      </c>
      <c r="B66" s="52">
        <v>727</v>
      </c>
      <c r="C66" s="53" t="s">
        <v>68</v>
      </c>
      <c r="D66" s="54">
        <v>1300</v>
      </c>
    </row>
    <row r="67" s="44" customFormat="1" spans="1:4">
      <c r="A67" s="51">
        <v>66</v>
      </c>
      <c r="B67" s="42">
        <v>102479</v>
      </c>
      <c r="C67" s="40" t="s">
        <v>69</v>
      </c>
      <c r="D67" s="54">
        <v>1200</v>
      </c>
    </row>
    <row r="68" s="44" customFormat="1" spans="1:4">
      <c r="A68" s="51">
        <v>67</v>
      </c>
      <c r="B68" s="55">
        <v>539</v>
      </c>
      <c r="C68" s="56" t="s">
        <v>70</v>
      </c>
      <c r="D68" s="54">
        <v>1200</v>
      </c>
    </row>
    <row r="69" s="44" customFormat="1" spans="1:4">
      <c r="A69" s="51">
        <v>68</v>
      </c>
      <c r="B69" s="55">
        <v>591</v>
      </c>
      <c r="C69" s="56" t="s">
        <v>71</v>
      </c>
      <c r="D69" s="54">
        <v>1200</v>
      </c>
    </row>
    <row r="70" s="44" customFormat="1" spans="1:4">
      <c r="A70" s="51">
        <v>69</v>
      </c>
      <c r="B70" s="55">
        <v>716</v>
      </c>
      <c r="C70" s="56" t="s">
        <v>72</v>
      </c>
      <c r="D70" s="54">
        <v>1200</v>
      </c>
    </row>
    <row r="71" s="44" customFormat="1" spans="1:4">
      <c r="A71" s="51">
        <v>70</v>
      </c>
      <c r="B71" s="61">
        <v>752</v>
      </c>
      <c r="C71" s="62" t="s">
        <v>73</v>
      </c>
      <c r="D71" s="54">
        <v>1200</v>
      </c>
    </row>
    <row r="72" s="44" customFormat="1" spans="1:4">
      <c r="A72" s="51">
        <v>71</v>
      </c>
      <c r="B72" s="52">
        <v>733</v>
      </c>
      <c r="C72" s="53" t="s">
        <v>74</v>
      </c>
      <c r="D72" s="54">
        <v>1000</v>
      </c>
    </row>
    <row r="73" s="44" customFormat="1" spans="1:4">
      <c r="A73" s="51">
        <v>72</v>
      </c>
      <c r="B73" s="52">
        <v>740</v>
      </c>
      <c r="C73" s="53" t="s">
        <v>75</v>
      </c>
      <c r="D73" s="54">
        <v>1000</v>
      </c>
    </row>
    <row r="74" s="44" customFormat="1" spans="1:4">
      <c r="A74" s="51">
        <v>73</v>
      </c>
      <c r="B74" s="52">
        <v>738</v>
      </c>
      <c r="C74" s="53" t="s">
        <v>76</v>
      </c>
      <c r="D74" s="54">
        <v>1000</v>
      </c>
    </row>
    <row r="75" s="44" customFormat="1" spans="1:4">
      <c r="A75" s="51">
        <v>74</v>
      </c>
      <c r="B75" s="52">
        <v>56</v>
      </c>
      <c r="C75" s="53" t="s">
        <v>77</v>
      </c>
      <c r="D75" s="54">
        <v>1000</v>
      </c>
    </row>
    <row r="76" s="44" customFormat="1" spans="1:4">
      <c r="A76" s="51">
        <v>75</v>
      </c>
      <c r="B76" s="52">
        <v>718</v>
      </c>
      <c r="C76" s="53" t="s">
        <v>78</v>
      </c>
      <c r="D76" s="54">
        <v>1000</v>
      </c>
    </row>
    <row r="77" s="44" customFormat="1" spans="1:4">
      <c r="A77" s="51">
        <v>76</v>
      </c>
      <c r="B77" s="55">
        <v>720</v>
      </c>
      <c r="C77" s="56" t="s">
        <v>79</v>
      </c>
      <c r="D77" s="54">
        <v>1000</v>
      </c>
    </row>
    <row r="78" s="44" customFormat="1" spans="1:4">
      <c r="A78" s="51">
        <v>77</v>
      </c>
      <c r="B78" s="52">
        <v>54</v>
      </c>
      <c r="C78" s="53" t="s">
        <v>80</v>
      </c>
      <c r="D78" s="54">
        <v>1000</v>
      </c>
    </row>
    <row r="79" s="44" customFormat="1" spans="1:4">
      <c r="A79" s="51">
        <v>78</v>
      </c>
      <c r="B79" s="52">
        <v>723</v>
      </c>
      <c r="C79" s="53" t="s">
        <v>81</v>
      </c>
      <c r="D79" s="54">
        <v>1000</v>
      </c>
    </row>
    <row r="80" s="44" customFormat="1" spans="1:4">
      <c r="A80" s="51">
        <v>79</v>
      </c>
      <c r="B80" s="65">
        <v>594</v>
      </c>
      <c r="C80" s="51" t="s">
        <v>82</v>
      </c>
      <c r="D80" s="54">
        <v>1000</v>
      </c>
    </row>
    <row r="81" s="44" customFormat="1" spans="1:4">
      <c r="A81" s="51">
        <v>80</v>
      </c>
      <c r="B81" s="52">
        <v>545</v>
      </c>
      <c r="C81" s="53" t="s">
        <v>83</v>
      </c>
      <c r="D81" s="54">
        <v>1000</v>
      </c>
    </row>
    <row r="82" s="44" customFormat="1" spans="1:4">
      <c r="A82" s="51">
        <v>81</v>
      </c>
      <c r="B82" s="39">
        <v>103639</v>
      </c>
      <c r="C82" s="37" t="s">
        <v>84</v>
      </c>
      <c r="D82" s="54">
        <v>900</v>
      </c>
    </row>
    <row r="83" s="44" customFormat="1" spans="1:4">
      <c r="A83" s="51">
        <v>82</v>
      </c>
      <c r="B83" s="66">
        <v>371</v>
      </c>
      <c r="C83" s="67" t="s">
        <v>85</v>
      </c>
      <c r="D83" s="54">
        <v>900</v>
      </c>
    </row>
    <row r="84" s="44" customFormat="1" spans="1:4">
      <c r="A84" s="51">
        <v>83</v>
      </c>
      <c r="B84" s="39">
        <v>103199</v>
      </c>
      <c r="C84" s="37" t="s">
        <v>86</v>
      </c>
      <c r="D84" s="54">
        <v>900</v>
      </c>
    </row>
    <row r="85" s="44" customFormat="1" spans="1:4">
      <c r="A85" s="51">
        <v>84</v>
      </c>
      <c r="B85" s="39">
        <v>102567</v>
      </c>
      <c r="C85" s="37" t="s">
        <v>87</v>
      </c>
      <c r="D85" s="54">
        <v>900</v>
      </c>
    </row>
    <row r="86" s="44" customFormat="1" spans="1:4">
      <c r="A86" s="51">
        <v>85</v>
      </c>
      <c r="B86" s="52">
        <v>710</v>
      </c>
      <c r="C86" s="53" t="s">
        <v>88</v>
      </c>
      <c r="D86" s="54">
        <v>900</v>
      </c>
    </row>
    <row r="87" spans="1:4">
      <c r="A87" s="51">
        <v>86</v>
      </c>
      <c r="B87" s="52">
        <v>337</v>
      </c>
      <c r="C87" s="53" t="s">
        <v>89</v>
      </c>
      <c r="D87" s="54">
        <v>7000</v>
      </c>
    </row>
    <row r="88" spans="1:4">
      <c r="A88" s="51">
        <v>87</v>
      </c>
      <c r="B88" s="65">
        <v>732</v>
      </c>
      <c r="C88" s="51" t="s">
        <v>90</v>
      </c>
      <c r="D88" s="54">
        <v>800</v>
      </c>
    </row>
    <row r="89" spans="1:4">
      <c r="A89" s="51">
        <v>88</v>
      </c>
      <c r="B89" s="61">
        <v>753</v>
      </c>
      <c r="C89" s="62" t="s">
        <v>91</v>
      </c>
      <c r="D89" s="54">
        <v>800</v>
      </c>
    </row>
    <row r="90" spans="1:4">
      <c r="A90" s="51">
        <v>89</v>
      </c>
      <c r="B90" s="65">
        <v>717</v>
      </c>
      <c r="C90" s="51" t="s">
        <v>92</v>
      </c>
      <c r="D90" s="54">
        <v>800</v>
      </c>
    </row>
    <row r="91" spans="1:4">
      <c r="A91" s="51">
        <v>90</v>
      </c>
      <c r="B91" s="42">
        <v>102478</v>
      </c>
      <c r="C91" s="40" t="s">
        <v>93</v>
      </c>
      <c r="D91" s="54">
        <v>700</v>
      </c>
    </row>
    <row r="92" spans="1:4">
      <c r="A92" s="51">
        <v>91</v>
      </c>
      <c r="B92" s="52">
        <v>741</v>
      </c>
      <c r="C92" s="53" t="s">
        <v>94</v>
      </c>
      <c r="D92" s="54">
        <v>700</v>
      </c>
    </row>
    <row r="93" spans="1:4">
      <c r="A93" s="51">
        <v>92</v>
      </c>
      <c r="B93" s="52">
        <v>713</v>
      </c>
      <c r="C93" s="53" t="s">
        <v>95</v>
      </c>
      <c r="D93" s="54">
        <v>700</v>
      </c>
    </row>
    <row r="94" spans="1:4">
      <c r="A94" s="51">
        <v>93</v>
      </c>
      <c r="B94" s="39">
        <v>102564</v>
      </c>
      <c r="C94" s="37" t="s">
        <v>96</v>
      </c>
      <c r="D94" s="54">
        <v>700</v>
      </c>
    </row>
    <row r="95" spans="1:4">
      <c r="A95" s="51">
        <v>94</v>
      </c>
      <c r="B95" s="52">
        <v>706</v>
      </c>
      <c r="C95" s="53" t="s">
        <v>97</v>
      </c>
      <c r="D95" s="54">
        <v>500</v>
      </c>
    </row>
    <row r="96" spans="1:4">
      <c r="A96" s="51">
        <v>95</v>
      </c>
      <c r="B96" s="39">
        <v>104428</v>
      </c>
      <c r="C96" s="37" t="s">
        <v>98</v>
      </c>
      <c r="D96" s="54">
        <v>500</v>
      </c>
    </row>
    <row r="97" spans="1:4">
      <c r="A97" s="51">
        <v>96</v>
      </c>
      <c r="B97" s="61">
        <v>755</v>
      </c>
      <c r="C97" s="62" t="s">
        <v>99</v>
      </c>
      <c r="D97" s="54">
        <v>500</v>
      </c>
    </row>
    <row r="98" spans="1:4">
      <c r="A98" s="51">
        <v>97</v>
      </c>
      <c r="B98" s="39">
        <v>104429</v>
      </c>
      <c r="C98" s="37" t="s">
        <v>100</v>
      </c>
      <c r="D98" s="54">
        <v>500</v>
      </c>
    </row>
    <row r="99" spans="1:4">
      <c r="A99" s="51">
        <v>98</v>
      </c>
      <c r="B99" s="39">
        <v>104430</v>
      </c>
      <c r="C99" s="37" t="s">
        <v>101</v>
      </c>
      <c r="D99" s="54">
        <v>500</v>
      </c>
    </row>
    <row r="100" spans="1:4">
      <c r="A100" s="51">
        <v>99</v>
      </c>
      <c r="B100" s="39">
        <v>104533</v>
      </c>
      <c r="C100" s="37" t="s">
        <v>102</v>
      </c>
      <c r="D100" s="54">
        <v>500</v>
      </c>
    </row>
    <row r="101" spans="4:4">
      <c r="D101" s="47">
        <f>SUM(D2:D100)</f>
        <v>200000</v>
      </c>
    </row>
  </sheetData>
  <sortState ref="A1:K100">
    <sortCondition ref="D70" descending="1"/>
  </sortState>
  <pageMargins left="0.668055555555556" right="0.75" top="0.471527777777778" bottom="0.393055555555556" header="0.118055555555556" footer="0.27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workbookViewId="0">
      <selection activeCell="G9" sqref="G9"/>
    </sheetView>
  </sheetViews>
  <sheetFormatPr defaultColWidth="9" defaultRowHeight="19" customHeight="1" outlineLevelCol="5"/>
  <cols>
    <col min="1" max="1" width="6" style="34" customWidth="1"/>
    <col min="2" max="2" width="9" style="34"/>
    <col min="3" max="3" width="26.5" style="34" customWidth="1"/>
    <col min="4" max="4" width="7.5" style="34" customWidth="1"/>
    <col min="5" max="16384" width="9" style="34"/>
  </cols>
  <sheetData>
    <row r="1" s="33" customFormat="1" ht="36" customHeight="1" spans="1:5">
      <c r="A1" s="35" t="s">
        <v>0</v>
      </c>
      <c r="B1" s="35" t="s">
        <v>1</v>
      </c>
      <c r="C1" s="35" t="s">
        <v>2</v>
      </c>
      <c r="D1" s="35" t="s">
        <v>103</v>
      </c>
      <c r="E1" s="36" t="s">
        <v>104</v>
      </c>
    </row>
    <row r="2" s="34" customFormat="1" ht="15" customHeight="1" spans="1:6">
      <c r="A2" s="37">
        <v>1</v>
      </c>
      <c r="B2" s="37">
        <v>52</v>
      </c>
      <c r="C2" s="37" t="s">
        <v>50</v>
      </c>
      <c r="D2" s="38" t="s">
        <v>105</v>
      </c>
      <c r="E2" s="39">
        <v>2</v>
      </c>
      <c r="F2" s="34">
        <f>VLOOKUP(B:B,门店任务!B:B,1,0)</f>
        <v>52</v>
      </c>
    </row>
    <row r="3" s="34" customFormat="1" ht="15" customHeight="1" spans="1:6">
      <c r="A3" s="37">
        <v>2</v>
      </c>
      <c r="B3" s="37">
        <v>54</v>
      </c>
      <c r="C3" s="37" t="s">
        <v>80</v>
      </c>
      <c r="D3" s="38" t="s">
        <v>105</v>
      </c>
      <c r="E3" s="39">
        <v>3</v>
      </c>
      <c r="F3" s="34">
        <f>VLOOKUP(B:B,门店任务!B:B,1,0)</f>
        <v>54</v>
      </c>
    </row>
    <row r="4" s="34" customFormat="1" ht="15" customHeight="1" spans="1:6">
      <c r="A4" s="37">
        <v>3</v>
      </c>
      <c r="B4" s="37">
        <v>329</v>
      </c>
      <c r="C4" s="37" t="s">
        <v>37</v>
      </c>
      <c r="D4" s="38" t="s">
        <v>106</v>
      </c>
      <c r="E4" s="39">
        <v>3</v>
      </c>
      <c r="F4" s="34">
        <f>VLOOKUP(B:B,门店任务!B:B,1,0)</f>
        <v>329</v>
      </c>
    </row>
    <row r="5" s="34" customFormat="1" ht="15" customHeight="1" spans="1:6">
      <c r="A5" s="37">
        <v>4</v>
      </c>
      <c r="B5" s="37">
        <v>351</v>
      </c>
      <c r="C5" s="37" t="s">
        <v>48</v>
      </c>
      <c r="D5" s="38" t="s">
        <v>105</v>
      </c>
      <c r="E5" s="39">
        <v>2</v>
      </c>
      <c r="F5" s="34">
        <f>VLOOKUP(B:B,门店任务!B:B,1,0)</f>
        <v>351</v>
      </c>
    </row>
    <row r="6" s="34" customFormat="1" ht="15" customHeight="1" spans="1:6">
      <c r="A6" s="37">
        <v>5</v>
      </c>
      <c r="B6" s="37">
        <v>367</v>
      </c>
      <c r="C6" s="37" t="s">
        <v>51</v>
      </c>
      <c r="D6" s="38" t="s">
        <v>105</v>
      </c>
      <c r="E6" s="39">
        <v>2</v>
      </c>
      <c r="F6" s="34">
        <f>VLOOKUP(B:B,门店任务!B:B,1,0)</f>
        <v>367</v>
      </c>
    </row>
    <row r="7" s="34" customFormat="1" ht="15" customHeight="1" spans="1:6">
      <c r="A7" s="37">
        <v>6</v>
      </c>
      <c r="B7" s="37">
        <v>587</v>
      </c>
      <c r="C7" s="37" t="s">
        <v>52</v>
      </c>
      <c r="D7" s="38" t="s">
        <v>105</v>
      </c>
      <c r="E7" s="39">
        <v>2</v>
      </c>
      <c r="F7" s="34">
        <f>VLOOKUP(B:B,门店任务!B:B,1,0)</f>
        <v>587</v>
      </c>
    </row>
    <row r="8" s="34" customFormat="1" ht="15" customHeight="1" spans="1:6">
      <c r="A8" s="37">
        <v>7</v>
      </c>
      <c r="B8" s="37">
        <v>704</v>
      </c>
      <c r="C8" s="37" t="s">
        <v>53</v>
      </c>
      <c r="D8" s="38" t="s">
        <v>105</v>
      </c>
      <c r="E8" s="39">
        <v>2</v>
      </c>
      <c r="F8" s="34">
        <f>VLOOKUP(B:B,门店任务!B:B,1,0)</f>
        <v>704</v>
      </c>
    </row>
    <row r="9" s="34" customFormat="1" ht="15" customHeight="1" spans="1:6">
      <c r="A9" s="37">
        <v>8</v>
      </c>
      <c r="B9" s="37">
        <v>56</v>
      </c>
      <c r="C9" s="37" t="s">
        <v>77</v>
      </c>
      <c r="D9" s="38" t="s">
        <v>107</v>
      </c>
      <c r="E9" s="39">
        <v>1</v>
      </c>
      <c r="F9" s="34">
        <f>VLOOKUP(B:B,门店任务!B:B,1,0)</f>
        <v>56</v>
      </c>
    </row>
    <row r="10" s="34" customFormat="1" ht="15" customHeight="1" spans="1:6">
      <c r="A10" s="37">
        <v>9</v>
      </c>
      <c r="B10" s="37">
        <v>738</v>
      </c>
      <c r="C10" s="37" t="s">
        <v>76</v>
      </c>
      <c r="D10" s="38" t="s">
        <v>107</v>
      </c>
      <c r="E10" s="39">
        <v>1</v>
      </c>
      <c r="F10" s="34">
        <f>VLOOKUP(B:B,门店任务!B:B,1,0)</f>
        <v>738</v>
      </c>
    </row>
    <row r="11" s="34" customFormat="1" ht="15" customHeight="1" spans="1:6">
      <c r="A11" s="37">
        <v>10</v>
      </c>
      <c r="B11" s="37">
        <v>706</v>
      </c>
      <c r="C11" s="37" t="s">
        <v>97</v>
      </c>
      <c r="D11" s="38" t="s">
        <v>107</v>
      </c>
      <c r="E11" s="39">
        <v>1</v>
      </c>
      <c r="F11" s="34">
        <f>VLOOKUP(B:B,门店任务!B:B,1,0)</f>
        <v>706</v>
      </c>
    </row>
    <row r="12" s="34" customFormat="1" ht="15" customHeight="1" spans="1:6">
      <c r="A12" s="37">
        <v>11</v>
      </c>
      <c r="B12" s="37">
        <v>710</v>
      </c>
      <c r="C12" s="37" t="s">
        <v>88</v>
      </c>
      <c r="D12" s="38" t="s">
        <v>107</v>
      </c>
      <c r="E12" s="39">
        <v>1</v>
      </c>
      <c r="F12" s="34">
        <f>VLOOKUP(B:B,门店任务!B:B,1,0)</f>
        <v>710</v>
      </c>
    </row>
    <row r="13" s="34" customFormat="1" ht="15" customHeight="1" spans="1:6">
      <c r="A13" s="37">
        <v>12</v>
      </c>
      <c r="B13" s="37">
        <v>713</v>
      </c>
      <c r="C13" s="37" t="s">
        <v>95</v>
      </c>
      <c r="D13" s="38" t="s">
        <v>107</v>
      </c>
      <c r="E13" s="39">
        <v>1</v>
      </c>
      <c r="F13" s="34">
        <f>VLOOKUP(B:B,门店任务!B:B,1,0)</f>
        <v>713</v>
      </c>
    </row>
    <row r="14" s="34" customFormat="1" ht="15" customHeight="1" spans="1:6">
      <c r="A14" s="37">
        <v>13</v>
      </c>
      <c r="B14" s="37">
        <v>754</v>
      </c>
      <c r="C14" s="37" t="s">
        <v>43</v>
      </c>
      <c r="D14" s="38" t="s">
        <v>107</v>
      </c>
      <c r="E14" s="39">
        <v>3</v>
      </c>
      <c r="F14" s="34">
        <f>VLOOKUP(B:B,门店任务!B:B,1,0)</f>
        <v>754</v>
      </c>
    </row>
    <row r="15" s="34" customFormat="1" ht="15" customHeight="1" spans="1:6">
      <c r="A15" s="37">
        <v>14</v>
      </c>
      <c r="B15" s="37">
        <v>755</v>
      </c>
      <c r="C15" s="37" t="s">
        <v>108</v>
      </c>
      <c r="D15" s="38" t="s">
        <v>107</v>
      </c>
      <c r="E15" s="39">
        <v>1</v>
      </c>
      <c r="F15" s="34">
        <f>VLOOKUP(B:B,门店任务!B:B,1,0)</f>
        <v>755</v>
      </c>
    </row>
    <row r="16" s="34" customFormat="1" ht="15" customHeight="1" spans="1:6">
      <c r="A16" s="37">
        <v>15</v>
      </c>
      <c r="B16" s="37">
        <v>341</v>
      </c>
      <c r="C16" s="37" t="s">
        <v>109</v>
      </c>
      <c r="D16" s="38" t="s">
        <v>106</v>
      </c>
      <c r="E16" s="39">
        <v>3</v>
      </c>
      <c r="F16" s="34">
        <f>VLOOKUP(B:B,门店任务!B:B,1,0)</f>
        <v>341</v>
      </c>
    </row>
    <row r="17" s="34" customFormat="1" ht="15" customHeight="1" spans="1:6">
      <c r="A17" s="37">
        <v>16</v>
      </c>
      <c r="B17" s="37">
        <v>385</v>
      </c>
      <c r="C17" s="37" t="s">
        <v>110</v>
      </c>
      <c r="D17" s="38" t="s">
        <v>106</v>
      </c>
      <c r="E17" s="39">
        <v>3</v>
      </c>
      <c r="F17" s="34">
        <f>VLOOKUP(B:B,门店任务!B:B,1,0)</f>
        <v>385</v>
      </c>
    </row>
    <row r="18" s="34" customFormat="1" ht="15" customHeight="1" spans="1:6">
      <c r="A18" s="37">
        <v>17</v>
      </c>
      <c r="B18" s="37">
        <v>514</v>
      </c>
      <c r="C18" s="37" t="s">
        <v>111</v>
      </c>
      <c r="D18" s="38" t="s">
        <v>106</v>
      </c>
      <c r="E18" s="39">
        <v>3</v>
      </c>
      <c r="F18" s="34">
        <f>VLOOKUP(B:B,门店任务!B:B,1,0)</f>
        <v>514</v>
      </c>
    </row>
    <row r="19" s="34" customFormat="1" ht="15" customHeight="1" spans="1:6">
      <c r="A19" s="37">
        <v>18</v>
      </c>
      <c r="B19" s="37">
        <v>591</v>
      </c>
      <c r="C19" s="37" t="s">
        <v>112</v>
      </c>
      <c r="D19" s="38" t="s">
        <v>105</v>
      </c>
      <c r="E19" s="39">
        <v>2</v>
      </c>
      <c r="F19" s="34">
        <f>VLOOKUP(B:B,门店任务!B:B,1,0)</f>
        <v>591</v>
      </c>
    </row>
    <row r="20" s="34" customFormat="1" ht="15" customHeight="1" spans="1:6">
      <c r="A20" s="37">
        <v>19</v>
      </c>
      <c r="B20" s="37">
        <v>721</v>
      </c>
      <c r="C20" s="37" t="s">
        <v>113</v>
      </c>
      <c r="D20" s="38" t="s">
        <v>105</v>
      </c>
      <c r="E20" s="39">
        <v>2</v>
      </c>
      <c r="F20" s="34">
        <f>VLOOKUP(B:B,门店任务!B:B,1,0)</f>
        <v>721</v>
      </c>
    </row>
    <row r="21" s="34" customFormat="1" ht="15" customHeight="1" spans="1:6">
      <c r="A21" s="37">
        <v>20</v>
      </c>
      <c r="B21" s="37">
        <v>746</v>
      </c>
      <c r="C21" s="37" t="s">
        <v>114</v>
      </c>
      <c r="D21" s="38" t="s">
        <v>105</v>
      </c>
      <c r="E21" s="39">
        <v>2</v>
      </c>
      <c r="F21" s="34">
        <f>VLOOKUP(B:B,门店任务!B:B,1,0)</f>
        <v>746</v>
      </c>
    </row>
    <row r="22" s="34" customFormat="1" ht="15" customHeight="1" spans="1:6">
      <c r="A22" s="37">
        <v>21</v>
      </c>
      <c r="B22" s="37">
        <v>371</v>
      </c>
      <c r="C22" s="37" t="s">
        <v>115</v>
      </c>
      <c r="D22" s="38" t="s">
        <v>107</v>
      </c>
      <c r="E22" s="39">
        <v>1</v>
      </c>
      <c r="F22" s="34">
        <f>VLOOKUP(B:B,门店任务!B:B,1,0)</f>
        <v>371</v>
      </c>
    </row>
    <row r="23" s="34" customFormat="1" ht="15" customHeight="1" spans="1:6">
      <c r="A23" s="37">
        <v>22</v>
      </c>
      <c r="B23" s="37">
        <v>539</v>
      </c>
      <c r="C23" s="37" t="s">
        <v>116</v>
      </c>
      <c r="D23" s="38" t="s">
        <v>107</v>
      </c>
      <c r="E23" s="39">
        <v>1</v>
      </c>
      <c r="F23" s="34">
        <f>VLOOKUP(B:B,门店任务!B:B,1,0)</f>
        <v>539</v>
      </c>
    </row>
    <row r="24" s="34" customFormat="1" ht="15" customHeight="1" spans="1:6">
      <c r="A24" s="37">
        <v>23</v>
      </c>
      <c r="B24" s="37">
        <v>549</v>
      </c>
      <c r="C24" s="37" t="s">
        <v>117</v>
      </c>
      <c r="D24" s="38" t="s">
        <v>107</v>
      </c>
      <c r="E24" s="39">
        <v>1</v>
      </c>
      <c r="F24" s="34">
        <f>VLOOKUP(B:B,门店任务!B:B,1,0)</f>
        <v>549</v>
      </c>
    </row>
    <row r="25" s="34" customFormat="1" ht="15" customHeight="1" spans="1:6">
      <c r="A25" s="37">
        <v>24</v>
      </c>
      <c r="B25" s="37">
        <v>716</v>
      </c>
      <c r="C25" s="37" t="s">
        <v>118</v>
      </c>
      <c r="D25" s="38" t="s">
        <v>107</v>
      </c>
      <c r="E25" s="39">
        <v>1</v>
      </c>
      <c r="F25" s="34">
        <f>VLOOKUP(B:B,门店任务!B:B,1,0)</f>
        <v>716</v>
      </c>
    </row>
    <row r="26" s="34" customFormat="1" ht="15" customHeight="1" spans="1:6">
      <c r="A26" s="37">
        <v>25</v>
      </c>
      <c r="B26" s="37">
        <v>717</v>
      </c>
      <c r="C26" s="37" t="s">
        <v>119</v>
      </c>
      <c r="D26" s="38" t="s">
        <v>105</v>
      </c>
      <c r="E26" s="39">
        <v>2</v>
      </c>
      <c r="F26" s="34">
        <f>VLOOKUP(B:B,门店任务!B:B,1,0)</f>
        <v>717</v>
      </c>
    </row>
    <row r="27" s="34" customFormat="1" ht="15" customHeight="1" spans="1:6">
      <c r="A27" s="37">
        <v>26</v>
      </c>
      <c r="B27" s="37">
        <v>732</v>
      </c>
      <c r="C27" s="37" t="s">
        <v>120</v>
      </c>
      <c r="D27" s="38" t="s">
        <v>107</v>
      </c>
      <c r="E27" s="39">
        <v>1</v>
      </c>
      <c r="F27" s="34">
        <f>VLOOKUP(B:B,门店任务!B:B,1,0)</f>
        <v>732</v>
      </c>
    </row>
    <row r="28" s="34" customFormat="1" ht="15" customHeight="1" spans="1:6">
      <c r="A28" s="37">
        <v>27</v>
      </c>
      <c r="B28" s="37">
        <v>594</v>
      </c>
      <c r="C28" s="37" t="s">
        <v>121</v>
      </c>
      <c r="D28" s="38" t="s">
        <v>107</v>
      </c>
      <c r="E28" s="39">
        <v>1</v>
      </c>
      <c r="F28" s="34">
        <f>VLOOKUP(B:B,门店任务!B:B,1,0)</f>
        <v>594</v>
      </c>
    </row>
    <row r="29" s="34" customFormat="1" ht="15" customHeight="1" spans="1:6">
      <c r="A29" s="37">
        <v>28</v>
      </c>
      <c r="B29" s="37">
        <v>720</v>
      </c>
      <c r="C29" s="37" t="s">
        <v>122</v>
      </c>
      <c r="D29" s="38" t="s">
        <v>107</v>
      </c>
      <c r="E29" s="39">
        <v>1</v>
      </c>
      <c r="F29" s="34">
        <f>VLOOKUP(B:B,门店任务!B:B,1,0)</f>
        <v>720</v>
      </c>
    </row>
    <row r="30" s="34" customFormat="1" ht="15" customHeight="1" spans="1:6">
      <c r="A30" s="37">
        <v>29</v>
      </c>
      <c r="B30" s="37">
        <v>748</v>
      </c>
      <c r="C30" s="37" t="s">
        <v>61</v>
      </c>
      <c r="D30" s="38" t="s">
        <v>107</v>
      </c>
      <c r="E30" s="39">
        <v>1</v>
      </c>
      <c r="F30" s="34">
        <f>VLOOKUP(B:B,门店任务!B:B,1,0)</f>
        <v>748</v>
      </c>
    </row>
    <row r="31" s="34" customFormat="1" ht="15" customHeight="1" spans="1:6">
      <c r="A31" s="37">
        <v>30</v>
      </c>
      <c r="B31" s="37">
        <v>337</v>
      </c>
      <c r="C31" s="37" t="s">
        <v>123</v>
      </c>
      <c r="D31" s="38" t="s">
        <v>106</v>
      </c>
      <c r="E31" s="39">
        <v>3</v>
      </c>
      <c r="F31" s="34">
        <f>VLOOKUP(B:B,门店任务!B:B,1,0)</f>
        <v>337</v>
      </c>
    </row>
    <row r="32" s="34" customFormat="1" ht="15" customHeight="1" spans="1:6">
      <c r="A32" s="37">
        <v>31</v>
      </c>
      <c r="B32" s="37">
        <v>517</v>
      </c>
      <c r="C32" s="37" t="s">
        <v>124</v>
      </c>
      <c r="D32" s="38" t="s">
        <v>106</v>
      </c>
      <c r="E32" s="39">
        <v>3</v>
      </c>
      <c r="F32" s="34">
        <f>VLOOKUP(B:B,门店任务!B:B,1,0)</f>
        <v>517</v>
      </c>
    </row>
    <row r="33" s="34" customFormat="1" ht="15" customHeight="1" spans="1:6">
      <c r="A33" s="37">
        <v>32</v>
      </c>
      <c r="B33" s="37">
        <v>308</v>
      </c>
      <c r="C33" s="37" t="s">
        <v>39</v>
      </c>
      <c r="D33" s="38" t="s">
        <v>106</v>
      </c>
      <c r="E33" s="39">
        <v>3</v>
      </c>
      <c r="F33" s="34">
        <f>VLOOKUP(B:B,门店任务!B:B,1,0)</f>
        <v>308</v>
      </c>
    </row>
    <row r="34" s="34" customFormat="1" ht="15" customHeight="1" spans="1:6">
      <c r="A34" s="37">
        <v>33</v>
      </c>
      <c r="B34" s="37">
        <v>742</v>
      </c>
      <c r="C34" s="37" t="s">
        <v>25</v>
      </c>
      <c r="D34" s="38" t="s">
        <v>106</v>
      </c>
      <c r="E34" s="39">
        <v>3</v>
      </c>
      <c r="F34" s="34">
        <f>VLOOKUP(B:B,门店任务!B:B,1,0)</f>
        <v>742</v>
      </c>
    </row>
    <row r="35" s="34" customFormat="1" ht="15" customHeight="1" spans="1:6">
      <c r="A35" s="37">
        <v>34</v>
      </c>
      <c r="B35" s="37">
        <v>349</v>
      </c>
      <c r="C35" s="37" t="s">
        <v>45</v>
      </c>
      <c r="D35" s="38" t="s">
        <v>105</v>
      </c>
      <c r="E35" s="39">
        <v>3</v>
      </c>
      <c r="F35" s="34">
        <f>VLOOKUP(B:B,门店任务!B:B,1,0)</f>
        <v>349</v>
      </c>
    </row>
    <row r="36" s="34" customFormat="1" ht="15" customHeight="1" spans="1:6">
      <c r="A36" s="37">
        <v>35</v>
      </c>
      <c r="B36" s="37">
        <v>355</v>
      </c>
      <c r="C36" s="37" t="s">
        <v>29</v>
      </c>
      <c r="D36" s="38" t="s">
        <v>106</v>
      </c>
      <c r="E36" s="39">
        <v>3</v>
      </c>
      <c r="F36" s="34">
        <f>VLOOKUP(B:B,门店任务!B:B,1,0)</f>
        <v>355</v>
      </c>
    </row>
    <row r="37" s="34" customFormat="1" ht="15" customHeight="1" spans="1:6">
      <c r="A37" s="37">
        <v>36</v>
      </c>
      <c r="B37" s="37">
        <v>373</v>
      </c>
      <c r="C37" s="37" t="s">
        <v>18</v>
      </c>
      <c r="D37" s="38" t="s">
        <v>105</v>
      </c>
      <c r="E37" s="39">
        <v>2</v>
      </c>
      <c r="F37" s="34">
        <f>VLOOKUP(B:B,门店任务!B:B,1,0)</f>
        <v>373</v>
      </c>
    </row>
    <row r="38" s="34" customFormat="1" ht="15" customHeight="1" spans="1:6">
      <c r="A38" s="37">
        <v>37</v>
      </c>
      <c r="B38" s="37">
        <v>391</v>
      </c>
      <c r="C38" s="37" t="s">
        <v>35</v>
      </c>
      <c r="D38" s="38" t="s">
        <v>105</v>
      </c>
      <c r="E38" s="39">
        <v>2</v>
      </c>
      <c r="F38" s="34">
        <f>VLOOKUP(B:B,门店任务!B:B,1,0)</f>
        <v>391</v>
      </c>
    </row>
    <row r="39" s="34" customFormat="1" ht="15" customHeight="1" spans="1:6">
      <c r="A39" s="37">
        <v>38</v>
      </c>
      <c r="B39" s="37">
        <v>515</v>
      </c>
      <c r="C39" s="37" t="s">
        <v>41</v>
      </c>
      <c r="D39" s="38" t="s">
        <v>105</v>
      </c>
      <c r="E39" s="39">
        <v>2</v>
      </c>
      <c r="F39" s="34">
        <f>VLOOKUP(B:B,门店任务!B:B,1,0)</f>
        <v>515</v>
      </c>
    </row>
    <row r="40" s="34" customFormat="1" ht="15" customHeight="1" spans="1:6">
      <c r="A40" s="37">
        <v>39</v>
      </c>
      <c r="B40" s="37">
        <v>578</v>
      </c>
      <c r="C40" s="37" t="s">
        <v>24</v>
      </c>
      <c r="D40" s="38" t="s">
        <v>106</v>
      </c>
      <c r="E40" s="39">
        <v>3</v>
      </c>
      <c r="F40" s="34">
        <f>VLOOKUP(B:B,门店任务!B:B,1,0)</f>
        <v>578</v>
      </c>
    </row>
    <row r="41" s="34" customFormat="1" ht="15" customHeight="1" spans="1:6">
      <c r="A41" s="37">
        <v>40</v>
      </c>
      <c r="B41" s="37">
        <v>744</v>
      </c>
      <c r="C41" s="37" t="s">
        <v>125</v>
      </c>
      <c r="D41" s="38" t="s">
        <v>106</v>
      </c>
      <c r="E41" s="39">
        <v>3</v>
      </c>
      <c r="F41" s="34">
        <f>VLOOKUP(B:B,门店任务!B:B,1,0)</f>
        <v>744</v>
      </c>
    </row>
    <row r="42" s="34" customFormat="1" ht="15" customHeight="1" spans="1:6">
      <c r="A42" s="37">
        <v>41</v>
      </c>
      <c r="B42" s="37">
        <v>511</v>
      </c>
      <c r="C42" s="37" t="s">
        <v>44</v>
      </c>
      <c r="D42" s="38" t="s">
        <v>105</v>
      </c>
      <c r="E42" s="39">
        <v>2</v>
      </c>
      <c r="F42" s="34">
        <f>VLOOKUP(B:B,门店任务!B:B,1,0)</f>
        <v>511</v>
      </c>
    </row>
    <row r="43" s="34" customFormat="1" ht="15" customHeight="1" spans="1:6">
      <c r="A43" s="37">
        <v>42</v>
      </c>
      <c r="B43" s="37">
        <v>572</v>
      </c>
      <c r="C43" s="37" t="s">
        <v>42</v>
      </c>
      <c r="D43" s="38" t="s">
        <v>105</v>
      </c>
      <c r="E43" s="39">
        <v>2</v>
      </c>
      <c r="F43" s="34">
        <f>VLOOKUP(B:B,门店任务!B:B,1,0)</f>
        <v>572</v>
      </c>
    </row>
    <row r="44" s="34" customFormat="1" ht="15" customHeight="1" spans="1:6">
      <c r="A44" s="37">
        <v>43</v>
      </c>
      <c r="B44" s="37">
        <v>747</v>
      </c>
      <c r="C44" s="37" t="s">
        <v>126</v>
      </c>
      <c r="D44" s="38" t="s">
        <v>107</v>
      </c>
      <c r="E44" s="39">
        <v>1</v>
      </c>
      <c r="F44" s="34">
        <f>VLOOKUP(B:B,门店任务!B:B,1,0)</f>
        <v>747</v>
      </c>
    </row>
    <row r="45" s="34" customFormat="1" ht="15" customHeight="1" spans="1:6">
      <c r="A45" s="37">
        <v>44</v>
      </c>
      <c r="B45" s="37">
        <v>718</v>
      </c>
      <c r="C45" s="37" t="s">
        <v>78</v>
      </c>
      <c r="D45" s="38" t="s">
        <v>107</v>
      </c>
      <c r="E45" s="39">
        <v>1</v>
      </c>
      <c r="F45" s="34">
        <f>VLOOKUP(B:B,门店任务!B:B,1,0)</f>
        <v>718</v>
      </c>
    </row>
    <row r="46" s="34" customFormat="1" ht="15" customHeight="1" spans="1:6">
      <c r="A46" s="37">
        <v>45</v>
      </c>
      <c r="B46" s="37">
        <v>723</v>
      </c>
      <c r="C46" s="37" t="s">
        <v>81</v>
      </c>
      <c r="D46" s="38" t="s">
        <v>107</v>
      </c>
      <c r="E46" s="39">
        <v>1</v>
      </c>
      <c r="F46" s="34">
        <f>VLOOKUP(B:B,门店任务!B:B,1,0)</f>
        <v>723</v>
      </c>
    </row>
    <row r="47" s="34" customFormat="1" ht="15" customHeight="1" spans="1:6">
      <c r="A47" s="37">
        <v>46</v>
      </c>
      <c r="B47" s="37">
        <v>571</v>
      </c>
      <c r="C47" s="37" t="s">
        <v>10</v>
      </c>
      <c r="D47" s="38" t="s">
        <v>106</v>
      </c>
      <c r="E47" s="39">
        <v>3</v>
      </c>
      <c r="F47" s="34">
        <f>VLOOKUP(B:B,门店任务!B:B,1,0)</f>
        <v>571</v>
      </c>
    </row>
    <row r="48" s="34" customFormat="1" ht="15" customHeight="1" spans="1:6">
      <c r="A48" s="37">
        <v>47</v>
      </c>
      <c r="B48" s="37">
        <v>712</v>
      </c>
      <c r="C48" s="37" t="s">
        <v>11</v>
      </c>
      <c r="D48" s="38" t="s">
        <v>106</v>
      </c>
      <c r="E48" s="39">
        <v>3</v>
      </c>
      <c r="F48" s="34">
        <f>VLOOKUP(B:B,门店任务!B:B,1,0)</f>
        <v>712</v>
      </c>
    </row>
    <row r="49" s="34" customFormat="1" ht="15" customHeight="1" spans="1:6">
      <c r="A49" s="37">
        <v>48</v>
      </c>
      <c r="B49" s="37">
        <v>750</v>
      </c>
      <c r="C49" s="37" t="s">
        <v>9</v>
      </c>
      <c r="D49" s="38" t="s">
        <v>106</v>
      </c>
      <c r="E49" s="39">
        <v>3</v>
      </c>
      <c r="F49" s="34">
        <f>VLOOKUP(B:B,门店任务!B:B,1,0)</f>
        <v>750</v>
      </c>
    </row>
    <row r="50" s="34" customFormat="1" ht="15" customHeight="1" spans="1:6">
      <c r="A50" s="37">
        <v>49</v>
      </c>
      <c r="B50" s="37">
        <v>387</v>
      </c>
      <c r="C50" s="37" t="s">
        <v>14</v>
      </c>
      <c r="D50" s="38" t="s">
        <v>106</v>
      </c>
      <c r="E50" s="39">
        <v>3</v>
      </c>
      <c r="F50" s="34">
        <f>VLOOKUP(B:B,门店任务!B:B,1,0)</f>
        <v>387</v>
      </c>
    </row>
    <row r="51" s="34" customFormat="1" ht="15" customHeight="1" spans="1:6">
      <c r="A51" s="37">
        <v>50</v>
      </c>
      <c r="B51" s="37">
        <v>546</v>
      </c>
      <c r="C51" s="37" t="s">
        <v>127</v>
      </c>
      <c r="D51" s="38" t="s">
        <v>106</v>
      </c>
      <c r="E51" s="39">
        <v>3</v>
      </c>
      <c r="F51" s="34">
        <f>VLOOKUP(B:B,门店任务!B:B,1,0)</f>
        <v>546</v>
      </c>
    </row>
    <row r="52" s="34" customFormat="1" ht="15" customHeight="1" spans="1:6">
      <c r="A52" s="37">
        <v>51</v>
      </c>
      <c r="B52" s="37">
        <v>707</v>
      </c>
      <c r="C52" s="37" t="s">
        <v>12</v>
      </c>
      <c r="D52" s="38" t="s">
        <v>106</v>
      </c>
      <c r="E52" s="39">
        <v>3</v>
      </c>
      <c r="F52" s="34">
        <f>VLOOKUP(B:B,门店任务!B:B,1,0)</f>
        <v>707</v>
      </c>
    </row>
    <row r="53" s="34" customFormat="1" ht="15" customHeight="1" spans="1:6">
      <c r="A53" s="37">
        <v>52</v>
      </c>
      <c r="B53" s="37">
        <v>377</v>
      </c>
      <c r="C53" s="37" t="s">
        <v>31</v>
      </c>
      <c r="D53" s="38" t="s">
        <v>105</v>
      </c>
      <c r="E53" s="39">
        <v>2</v>
      </c>
      <c r="F53" s="34">
        <f>VLOOKUP(B:B,门店任务!B:B,1,0)</f>
        <v>377</v>
      </c>
    </row>
    <row r="54" s="34" customFormat="1" ht="15" customHeight="1" spans="1:6">
      <c r="A54" s="37">
        <v>53</v>
      </c>
      <c r="B54" s="37">
        <v>399</v>
      </c>
      <c r="C54" s="37" t="s">
        <v>27</v>
      </c>
      <c r="D54" s="38" t="s">
        <v>105</v>
      </c>
      <c r="E54" s="39">
        <v>2</v>
      </c>
      <c r="F54" s="34">
        <f>VLOOKUP(B:B,门店任务!B:B,1,0)</f>
        <v>399</v>
      </c>
    </row>
    <row r="55" s="34" customFormat="1" ht="15" customHeight="1" spans="1:6">
      <c r="A55" s="37">
        <v>54</v>
      </c>
      <c r="B55" s="37">
        <v>598</v>
      </c>
      <c r="C55" s="37" t="s">
        <v>46</v>
      </c>
      <c r="D55" s="38" t="s">
        <v>105</v>
      </c>
      <c r="E55" s="39">
        <v>2</v>
      </c>
      <c r="F55" s="34">
        <f>VLOOKUP(B:B,门店任务!B:B,1,0)</f>
        <v>598</v>
      </c>
    </row>
    <row r="56" s="34" customFormat="1" ht="15" customHeight="1" spans="1:6">
      <c r="A56" s="37">
        <v>55</v>
      </c>
      <c r="B56" s="37">
        <v>724</v>
      </c>
      <c r="C56" s="37" t="s">
        <v>23</v>
      </c>
      <c r="D56" s="38" t="s">
        <v>106</v>
      </c>
      <c r="E56" s="39">
        <v>3</v>
      </c>
      <c r="F56" s="34">
        <f>VLOOKUP(B:B,门店任务!B:B,1,0)</f>
        <v>724</v>
      </c>
    </row>
    <row r="57" s="34" customFormat="1" ht="15" customHeight="1" spans="1:6">
      <c r="A57" s="37">
        <v>56</v>
      </c>
      <c r="B57" s="37">
        <v>737</v>
      </c>
      <c r="C57" s="37" t="s">
        <v>47</v>
      </c>
      <c r="D57" s="38" t="s">
        <v>105</v>
      </c>
      <c r="E57" s="39">
        <v>2</v>
      </c>
      <c r="F57" s="34">
        <f>VLOOKUP(B:B,门店任务!B:B,1,0)</f>
        <v>737</v>
      </c>
    </row>
    <row r="58" s="34" customFormat="1" ht="15" customHeight="1" spans="1:6">
      <c r="A58" s="37">
        <v>57</v>
      </c>
      <c r="B58" s="37">
        <v>545</v>
      </c>
      <c r="C58" s="37" t="s">
        <v>83</v>
      </c>
      <c r="D58" s="38" t="s">
        <v>107</v>
      </c>
      <c r="E58" s="39">
        <v>1</v>
      </c>
      <c r="F58" s="34">
        <f>VLOOKUP(B:B,门店任务!B:B,1,0)</f>
        <v>545</v>
      </c>
    </row>
    <row r="59" s="34" customFormat="1" ht="15" customHeight="1" spans="1:6">
      <c r="A59" s="37">
        <v>58</v>
      </c>
      <c r="B59" s="37">
        <v>573</v>
      </c>
      <c r="C59" s="37" t="s">
        <v>65</v>
      </c>
      <c r="D59" s="38" t="s">
        <v>105</v>
      </c>
      <c r="E59" s="39">
        <v>2</v>
      </c>
      <c r="F59" s="34">
        <f>VLOOKUP(B:B,门店任务!B:B,1,0)</f>
        <v>573</v>
      </c>
    </row>
    <row r="60" s="34" customFormat="1" ht="15" customHeight="1" spans="1:6">
      <c r="A60" s="37">
        <v>59</v>
      </c>
      <c r="B60" s="37">
        <v>584</v>
      </c>
      <c r="C60" s="37" t="s">
        <v>59</v>
      </c>
      <c r="D60" s="38" t="s">
        <v>107</v>
      </c>
      <c r="E60" s="39">
        <v>1</v>
      </c>
      <c r="F60" s="34">
        <f>VLOOKUP(B:B,门店任务!B:B,1,0)</f>
        <v>584</v>
      </c>
    </row>
    <row r="61" s="34" customFormat="1" ht="15" customHeight="1" spans="1:6">
      <c r="A61" s="37">
        <v>60</v>
      </c>
      <c r="B61" s="37">
        <v>733</v>
      </c>
      <c r="C61" s="37" t="s">
        <v>128</v>
      </c>
      <c r="D61" s="38" t="s">
        <v>107</v>
      </c>
      <c r="E61" s="39">
        <v>1</v>
      </c>
      <c r="F61" s="34">
        <f>VLOOKUP(B:B,门店任务!B:B,1,0)</f>
        <v>733</v>
      </c>
    </row>
    <row r="62" s="34" customFormat="1" ht="15" customHeight="1" spans="1:6">
      <c r="A62" s="37">
        <v>61</v>
      </c>
      <c r="B62" s="37">
        <v>743</v>
      </c>
      <c r="C62" s="37" t="s">
        <v>64</v>
      </c>
      <c r="D62" s="38" t="s">
        <v>107</v>
      </c>
      <c r="E62" s="39">
        <v>1</v>
      </c>
      <c r="F62" s="34">
        <f>VLOOKUP(B:B,门店任务!B:B,1,0)</f>
        <v>743</v>
      </c>
    </row>
    <row r="63" s="34" customFormat="1" ht="15" customHeight="1" spans="1:6">
      <c r="A63" s="37">
        <v>62</v>
      </c>
      <c r="B63" s="37">
        <v>740</v>
      </c>
      <c r="C63" s="37" t="s">
        <v>75</v>
      </c>
      <c r="D63" s="38" t="s">
        <v>107</v>
      </c>
      <c r="E63" s="39">
        <v>1</v>
      </c>
      <c r="F63" s="34">
        <f>VLOOKUP(B:B,门店任务!B:B,1,0)</f>
        <v>740</v>
      </c>
    </row>
    <row r="64" s="34" customFormat="1" ht="15" customHeight="1" spans="1:6">
      <c r="A64" s="37">
        <v>63</v>
      </c>
      <c r="B64" s="37">
        <v>753</v>
      </c>
      <c r="C64" s="37" t="s">
        <v>91</v>
      </c>
      <c r="D64" s="38" t="s">
        <v>107</v>
      </c>
      <c r="E64" s="39">
        <v>1</v>
      </c>
      <c r="F64" s="34">
        <f>VLOOKUP(B:B,门店任务!B:B,1,0)</f>
        <v>753</v>
      </c>
    </row>
    <row r="65" s="34" customFormat="1" ht="15" customHeight="1" spans="1:6">
      <c r="A65" s="37">
        <v>64</v>
      </c>
      <c r="B65" s="37">
        <v>307</v>
      </c>
      <c r="C65" s="37" t="s">
        <v>4</v>
      </c>
      <c r="D65" s="38" t="s">
        <v>129</v>
      </c>
      <c r="E65" s="39">
        <v>10</v>
      </c>
      <c r="F65" s="34">
        <f>VLOOKUP(B:B,门店任务!B:B,1,0)</f>
        <v>307</v>
      </c>
    </row>
    <row r="66" s="34" customFormat="1" ht="15" customHeight="1" spans="1:6">
      <c r="A66" s="37">
        <v>65</v>
      </c>
      <c r="B66" s="37">
        <v>343</v>
      </c>
      <c r="C66" s="37" t="s">
        <v>8</v>
      </c>
      <c r="D66" s="38" t="s">
        <v>106</v>
      </c>
      <c r="E66" s="39">
        <v>3</v>
      </c>
      <c r="F66" s="34">
        <f>VLOOKUP(B:B,门店任务!B:B,1,0)</f>
        <v>343</v>
      </c>
    </row>
    <row r="67" s="34" customFormat="1" ht="15" customHeight="1" spans="1:6">
      <c r="A67" s="37">
        <v>66</v>
      </c>
      <c r="B67" s="37">
        <v>582</v>
      </c>
      <c r="C67" s="37" t="s">
        <v>5</v>
      </c>
      <c r="D67" s="38" t="s">
        <v>106</v>
      </c>
      <c r="E67" s="39">
        <v>3</v>
      </c>
      <c r="F67" s="34">
        <f>VLOOKUP(B:B,门店任务!B:B,1,0)</f>
        <v>582</v>
      </c>
    </row>
    <row r="68" s="34" customFormat="1" ht="15" customHeight="1" spans="1:6">
      <c r="A68" s="37">
        <v>67</v>
      </c>
      <c r="B68" s="37">
        <v>311</v>
      </c>
      <c r="C68" s="37" t="s">
        <v>66</v>
      </c>
      <c r="D68" s="38" t="s">
        <v>105</v>
      </c>
      <c r="E68" s="39">
        <v>3</v>
      </c>
      <c r="F68" s="34">
        <f>VLOOKUP(B:B,门店任务!B:B,1,0)</f>
        <v>311</v>
      </c>
    </row>
    <row r="69" s="34" customFormat="1" ht="15" customHeight="1" spans="1:6">
      <c r="A69" s="37">
        <v>68</v>
      </c>
      <c r="B69" s="37">
        <v>365</v>
      </c>
      <c r="C69" s="37" t="s">
        <v>13</v>
      </c>
      <c r="D69" s="38" t="s">
        <v>106</v>
      </c>
      <c r="E69" s="39">
        <v>3</v>
      </c>
      <c r="F69" s="34">
        <f>VLOOKUP(B:B,门店任务!B:B,1,0)</f>
        <v>365</v>
      </c>
    </row>
    <row r="70" s="34" customFormat="1" ht="15" customHeight="1" spans="1:6">
      <c r="A70" s="37">
        <v>69</v>
      </c>
      <c r="B70" s="37">
        <v>581</v>
      </c>
      <c r="C70" s="37" t="s">
        <v>16</v>
      </c>
      <c r="D70" s="38" t="s">
        <v>106</v>
      </c>
      <c r="E70" s="39">
        <v>3</v>
      </c>
      <c r="F70" s="34">
        <f>VLOOKUP(B:B,门店任务!B:B,1,0)</f>
        <v>581</v>
      </c>
    </row>
    <row r="71" s="34" customFormat="1" ht="15" customHeight="1" spans="1:6">
      <c r="A71" s="37">
        <v>70</v>
      </c>
      <c r="B71" s="37">
        <v>585</v>
      </c>
      <c r="C71" s="37" t="s">
        <v>17</v>
      </c>
      <c r="D71" s="38" t="s">
        <v>106</v>
      </c>
      <c r="E71" s="39">
        <v>3</v>
      </c>
      <c r="F71" s="34">
        <f>VLOOKUP(B:B,门店任务!B:B,1,0)</f>
        <v>585</v>
      </c>
    </row>
    <row r="72" s="34" customFormat="1" ht="15" customHeight="1" spans="1:6">
      <c r="A72" s="37">
        <v>71</v>
      </c>
      <c r="B72" s="37">
        <v>726</v>
      </c>
      <c r="C72" s="37" t="s">
        <v>28</v>
      </c>
      <c r="D72" s="38" t="s">
        <v>106</v>
      </c>
      <c r="E72" s="39">
        <v>3</v>
      </c>
      <c r="F72" s="34">
        <f>VLOOKUP(B:B,门店任务!B:B,1,0)</f>
        <v>726</v>
      </c>
    </row>
    <row r="73" s="34" customFormat="1" ht="15" customHeight="1" spans="1:6">
      <c r="A73" s="40">
        <v>72</v>
      </c>
      <c r="B73" s="40">
        <v>730</v>
      </c>
      <c r="C73" s="40" t="s">
        <v>130</v>
      </c>
      <c r="D73" s="41" t="s">
        <v>106</v>
      </c>
      <c r="E73" s="39">
        <v>3</v>
      </c>
      <c r="F73" s="34">
        <f>VLOOKUP(B:B,门店任务!B:B,1,0)</f>
        <v>730</v>
      </c>
    </row>
    <row r="74" s="34" customFormat="1" ht="15" customHeight="1" spans="1:6">
      <c r="A74" s="37">
        <v>73</v>
      </c>
      <c r="B74" s="37">
        <v>359</v>
      </c>
      <c r="C74" s="37" t="s">
        <v>26</v>
      </c>
      <c r="D74" s="38" t="s">
        <v>106</v>
      </c>
      <c r="E74" s="39">
        <v>3</v>
      </c>
      <c r="F74" s="34">
        <f>VLOOKUP(B:B,门店任务!B:B,1,0)</f>
        <v>359</v>
      </c>
    </row>
    <row r="75" s="34" customFormat="1" ht="15" customHeight="1" spans="1:6">
      <c r="A75" s="37">
        <v>74</v>
      </c>
      <c r="B75" s="37">
        <v>513</v>
      </c>
      <c r="C75" s="37" t="s">
        <v>20</v>
      </c>
      <c r="D75" s="38" t="s">
        <v>106</v>
      </c>
      <c r="E75" s="39">
        <v>3</v>
      </c>
      <c r="F75" s="34">
        <f>VLOOKUP(B:B,门店任务!B:B,1,0)</f>
        <v>513</v>
      </c>
    </row>
    <row r="76" s="34" customFormat="1" ht="15" customHeight="1" spans="1:6">
      <c r="A76" s="37">
        <v>75</v>
      </c>
      <c r="B76" s="37">
        <v>339</v>
      </c>
      <c r="C76" s="37" t="s">
        <v>63</v>
      </c>
      <c r="D76" s="38" t="s">
        <v>105</v>
      </c>
      <c r="E76" s="39">
        <v>2</v>
      </c>
      <c r="F76" s="34">
        <f>VLOOKUP(B:B,门店任务!B:B,1,0)</f>
        <v>339</v>
      </c>
    </row>
    <row r="77" s="34" customFormat="1" ht="15" customHeight="1" spans="1:6">
      <c r="A77" s="37">
        <v>76</v>
      </c>
      <c r="B77" s="37">
        <v>347</v>
      </c>
      <c r="C77" s="37" t="s">
        <v>131</v>
      </c>
      <c r="D77" s="38" t="s">
        <v>105</v>
      </c>
      <c r="E77" s="39">
        <v>2</v>
      </c>
      <c r="F77" s="34">
        <f>VLOOKUP(B:B,门店任务!B:B,1,0)</f>
        <v>347</v>
      </c>
    </row>
    <row r="78" s="34" customFormat="1" ht="15" customHeight="1" spans="1:6">
      <c r="A78" s="37">
        <v>77</v>
      </c>
      <c r="B78" s="37">
        <v>357</v>
      </c>
      <c r="C78" s="37" t="s">
        <v>30</v>
      </c>
      <c r="D78" s="38" t="s">
        <v>105</v>
      </c>
      <c r="E78" s="39">
        <v>2</v>
      </c>
      <c r="F78" s="34">
        <f>VLOOKUP(B:B,门店任务!B:B,1,0)</f>
        <v>357</v>
      </c>
    </row>
    <row r="79" s="34" customFormat="1" ht="15" customHeight="1" spans="1:6">
      <c r="A79" s="37">
        <v>78</v>
      </c>
      <c r="B79" s="37">
        <v>379</v>
      </c>
      <c r="C79" s="37" t="s">
        <v>36</v>
      </c>
      <c r="D79" s="38" t="s">
        <v>105</v>
      </c>
      <c r="E79" s="39">
        <v>2</v>
      </c>
      <c r="F79" s="34">
        <f>VLOOKUP(B:B,门店任务!B:B,1,0)</f>
        <v>379</v>
      </c>
    </row>
    <row r="80" s="34" customFormat="1" ht="15" customHeight="1" spans="1:6">
      <c r="A80" s="37">
        <v>79</v>
      </c>
      <c r="B80" s="37">
        <v>709</v>
      </c>
      <c r="C80" s="37" t="s">
        <v>21</v>
      </c>
      <c r="D80" s="38" t="s">
        <v>105</v>
      </c>
      <c r="E80" s="39">
        <v>2</v>
      </c>
      <c r="F80" s="34">
        <f>VLOOKUP(B:B,门店任务!B:B,1,0)</f>
        <v>709</v>
      </c>
    </row>
    <row r="81" s="34" customFormat="1" ht="15" customHeight="1" spans="1:6">
      <c r="A81" s="37">
        <v>80</v>
      </c>
      <c r="B81" s="37">
        <v>745</v>
      </c>
      <c r="C81" s="37" t="s">
        <v>132</v>
      </c>
      <c r="D81" s="38" t="s">
        <v>105</v>
      </c>
      <c r="E81" s="39">
        <v>2</v>
      </c>
      <c r="F81" s="34">
        <f>VLOOKUP(B:B,门店任务!B:B,1,0)</f>
        <v>745</v>
      </c>
    </row>
    <row r="82" s="34" customFormat="1" ht="15" customHeight="1" spans="1:6">
      <c r="A82" s="37">
        <v>81</v>
      </c>
      <c r="B82" s="37">
        <v>570</v>
      </c>
      <c r="C82" s="37" t="s">
        <v>58</v>
      </c>
      <c r="D82" s="38" t="s">
        <v>105</v>
      </c>
      <c r="E82" s="39">
        <v>2</v>
      </c>
      <c r="F82" s="34">
        <f>VLOOKUP(B:B,门店任务!B:B,1,0)</f>
        <v>570</v>
      </c>
    </row>
    <row r="83" s="34" customFormat="1" ht="15" customHeight="1" spans="1:6">
      <c r="A83" s="37">
        <v>82</v>
      </c>
      <c r="B83" s="37">
        <v>727</v>
      </c>
      <c r="C83" s="37" t="s">
        <v>68</v>
      </c>
      <c r="D83" s="38" t="s">
        <v>105</v>
      </c>
      <c r="E83" s="39">
        <v>2</v>
      </c>
      <c r="F83" s="34">
        <f>VLOOKUP(B:B,门店任务!B:B,1,0)</f>
        <v>727</v>
      </c>
    </row>
    <row r="84" s="34" customFormat="1" ht="15" customHeight="1" spans="1:6">
      <c r="A84" s="37">
        <v>83</v>
      </c>
      <c r="B84" s="37">
        <v>741</v>
      </c>
      <c r="C84" s="37" t="s">
        <v>94</v>
      </c>
      <c r="D84" s="38" t="s">
        <v>107</v>
      </c>
      <c r="E84" s="39">
        <v>1</v>
      </c>
      <c r="F84" s="34">
        <f>VLOOKUP(B:B,门店任务!B:B,1,0)</f>
        <v>741</v>
      </c>
    </row>
    <row r="85" s="34" customFormat="1" ht="15" customHeight="1" spans="1:6">
      <c r="A85" s="37">
        <v>84</v>
      </c>
      <c r="B85" s="37">
        <v>752</v>
      </c>
      <c r="C85" s="37" t="s">
        <v>73</v>
      </c>
      <c r="D85" s="38" t="s">
        <v>107</v>
      </c>
      <c r="E85" s="39">
        <v>1</v>
      </c>
      <c r="F85" s="34">
        <f>VLOOKUP(B:B,门店任务!B:B,1,0)</f>
        <v>752</v>
      </c>
    </row>
    <row r="86" s="34" customFormat="1" ht="15" customHeight="1" spans="1:6">
      <c r="A86" s="37">
        <v>85</v>
      </c>
      <c r="B86" s="39">
        <v>101453</v>
      </c>
      <c r="C86" s="37" t="s">
        <v>49</v>
      </c>
      <c r="D86" s="38" t="s">
        <v>105</v>
      </c>
      <c r="E86" s="39">
        <v>1</v>
      </c>
      <c r="F86" s="34">
        <f>VLOOKUP(B:B,门店任务!B:B,1,0)</f>
        <v>101453</v>
      </c>
    </row>
    <row r="87" s="34" customFormat="1" ht="15" customHeight="1" spans="1:6">
      <c r="A87" s="37">
        <v>86</v>
      </c>
      <c r="B87" s="39">
        <v>102934</v>
      </c>
      <c r="C87" s="37" t="s">
        <v>33</v>
      </c>
      <c r="D87" s="39" t="s">
        <v>106</v>
      </c>
      <c r="E87" s="39">
        <v>2</v>
      </c>
      <c r="F87" s="34">
        <f>VLOOKUP(B:B,门店任务!B:B,1,0)</f>
        <v>102934</v>
      </c>
    </row>
    <row r="88" s="34" customFormat="1" ht="15" customHeight="1" spans="1:6">
      <c r="A88" s="40">
        <v>87</v>
      </c>
      <c r="B88" s="42">
        <v>102478</v>
      </c>
      <c r="C88" s="40" t="s">
        <v>93</v>
      </c>
      <c r="D88" s="41" t="s">
        <v>107</v>
      </c>
      <c r="E88" s="39">
        <v>1</v>
      </c>
      <c r="F88" s="34">
        <f>VLOOKUP(B:B,门店任务!B:B,1,0)</f>
        <v>102478</v>
      </c>
    </row>
    <row r="89" s="34" customFormat="1" ht="15" customHeight="1" spans="1:6">
      <c r="A89" s="40">
        <v>88</v>
      </c>
      <c r="B89" s="42">
        <v>102479</v>
      </c>
      <c r="C89" s="40" t="s">
        <v>69</v>
      </c>
      <c r="D89" s="41" t="s">
        <v>105</v>
      </c>
      <c r="E89" s="39">
        <v>1</v>
      </c>
      <c r="F89" s="34">
        <f>VLOOKUP(B:B,门店任务!B:B,1,0)</f>
        <v>102479</v>
      </c>
    </row>
    <row r="90" s="34" customFormat="1" ht="15" customHeight="1" spans="1:6">
      <c r="A90" s="37">
        <v>89</v>
      </c>
      <c r="B90" s="39">
        <v>102565</v>
      </c>
      <c r="C90" s="37" t="s">
        <v>60</v>
      </c>
      <c r="D90" s="38" t="s">
        <v>105</v>
      </c>
      <c r="E90" s="39">
        <v>2</v>
      </c>
      <c r="F90" s="34">
        <f>VLOOKUP(B:B,门店任务!B:B,1,0)</f>
        <v>102565</v>
      </c>
    </row>
    <row r="91" s="34" customFormat="1" ht="15" customHeight="1" spans="1:6">
      <c r="A91" s="37">
        <v>90</v>
      </c>
      <c r="B91" s="39">
        <v>102564</v>
      </c>
      <c r="C91" s="37" t="s">
        <v>96</v>
      </c>
      <c r="D91" s="38" t="s">
        <v>105</v>
      </c>
      <c r="E91" s="39">
        <v>2</v>
      </c>
      <c r="F91" s="34">
        <f>VLOOKUP(B:B,门店任务!B:B,1,0)</f>
        <v>102564</v>
      </c>
    </row>
    <row r="92" s="34" customFormat="1" ht="15" customHeight="1" spans="1:6">
      <c r="A92" s="37">
        <v>91</v>
      </c>
      <c r="B92" s="39">
        <v>102567</v>
      </c>
      <c r="C92" s="37" t="s">
        <v>87</v>
      </c>
      <c r="D92" s="38" t="s">
        <v>105</v>
      </c>
      <c r="E92" s="39">
        <v>2</v>
      </c>
      <c r="F92" s="34">
        <f>VLOOKUP(B:B,门店任务!B:B,1,0)</f>
        <v>102567</v>
      </c>
    </row>
    <row r="93" s="34" customFormat="1" ht="15" customHeight="1" spans="1:6">
      <c r="A93" s="37">
        <v>92</v>
      </c>
      <c r="B93" s="39">
        <v>102935</v>
      </c>
      <c r="C93" s="37" t="s">
        <v>62</v>
      </c>
      <c r="D93" s="38" t="s">
        <v>105</v>
      </c>
      <c r="E93" s="39">
        <v>2</v>
      </c>
      <c r="F93" s="34">
        <f>VLOOKUP(B:B,门店任务!B:B,1,0)</f>
        <v>102935</v>
      </c>
    </row>
    <row r="94" s="34" customFormat="1" ht="15" customHeight="1" spans="1:6">
      <c r="A94" s="37">
        <v>93</v>
      </c>
      <c r="B94" s="39">
        <v>103198</v>
      </c>
      <c r="C94" s="37" t="s">
        <v>54</v>
      </c>
      <c r="D94" s="38" t="s">
        <v>105</v>
      </c>
      <c r="E94" s="39">
        <v>2</v>
      </c>
      <c r="F94" s="34">
        <f>VLOOKUP(B:B,门店任务!B:B,1,0)</f>
        <v>103198</v>
      </c>
    </row>
    <row r="95" s="34" customFormat="1" ht="15" customHeight="1" spans="1:6">
      <c r="A95" s="37">
        <v>94</v>
      </c>
      <c r="B95" s="39">
        <v>103199</v>
      </c>
      <c r="C95" s="37" t="s">
        <v>86</v>
      </c>
      <c r="D95" s="39" t="s">
        <v>105</v>
      </c>
      <c r="E95" s="39">
        <v>2</v>
      </c>
      <c r="F95" s="34">
        <f>VLOOKUP(B:B,门店任务!B:B,1,0)</f>
        <v>103199</v>
      </c>
    </row>
    <row r="96" s="34" customFormat="1" ht="15" customHeight="1" spans="1:6">
      <c r="A96" s="37">
        <v>95</v>
      </c>
      <c r="B96" s="39">
        <v>103639</v>
      </c>
      <c r="C96" s="37" t="s">
        <v>84</v>
      </c>
      <c r="D96" s="39" t="s">
        <v>105</v>
      </c>
      <c r="E96" s="39">
        <v>2</v>
      </c>
      <c r="F96" s="34">
        <f>VLOOKUP(B:B,门店任务!B:B,1,0)</f>
        <v>103639</v>
      </c>
    </row>
    <row r="97" s="34" customFormat="1" ht="15" customHeight="1" spans="1:6">
      <c r="A97" s="37">
        <v>96</v>
      </c>
      <c r="B97" s="39">
        <v>104428</v>
      </c>
      <c r="C97" s="37" t="s">
        <v>98</v>
      </c>
      <c r="D97" s="39" t="s">
        <v>107</v>
      </c>
      <c r="E97" s="39">
        <v>2</v>
      </c>
      <c r="F97" s="34">
        <f>VLOOKUP(B:B,门店任务!B:B,1,0)</f>
        <v>104428</v>
      </c>
    </row>
    <row r="98" s="34" customFormat="1" ht="15" customHeight="1" spans="1:6">
      <c r="A98" s="37">
        <v>97</v>
      </c>
      <c r="B98" s="39">
        <v>104430</v>
      </c>
      <c r="C98" s="37" t="s">
        <v>101</v>
      </c>
      <c r="D98" s="39" t="s">
        <v>107</v>
      </c>
      <c r="E98" s="39">
        <v>2</v>
      </c>
      <c r="F98" s="34">
        <f>VLOOKUP(B:B,门店任务!B:B,1,0)</f>
        <v>104430</v>
      </c>
    </row>
    <row r="99" s="34" customFormat="1" ht="15" customHeight="1" spans="1:6">
      <c r="A99" s="37">
        <v>98</v>
      </c>
      <c r="B99" s="39">
        <v>104429</v>
      </c>
      <c r="C99" s="37" t="s">
        <v>100</v>
      </c>
      <c r="D99" s="39" t="s">
        <v>107</v>
      </c>
      <c r="E99" s="39">
        <v>2</v>
      </c>
      <c r="F99" s="34">
        <f>VLOOKUP(B:B,门店任务!B:B,1,0)</f>
        <v>104429</v>
      </c>
    </row>
    <row r="100" s="34" customFormat="1" ht="15" customHeight="1" spans="1:6">
      <c r="A100" s="37">
        <v>99</v>
      </c>
      <c r="B100" s="39">
        <v>104533</v>
      </c>
      <c r="C100" s="37" t="s">
        <v>102</v>
      </c>
      <c r="D100" s="39" t="s">
        <v>107</v>
      </c>
      <c r="E100" s="39">
        <v>2</v>
      </c>
      <c r="F100" s="34">
        <f>VLOOKUP(B:B,门店任务!B:B,1,0)</f>
        <v>104533</v>
      </c>
    </row>
  </sheetData>
  <autoFilter ref="A1:F100">
    <extLst/>
  </autoFilter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opLeftCell="A28" workbookViewId="0">
      <selection activeCell="K35" sqref="K35"/>
    </sheetView>
  </sheetViews>
  <sheetFormatPr defaultColWidth="9" defaultRowHeight="13.5" outlineLevelCol="7"/>
  <sheetData>
    <row r="1" spans="1:8">
      <c r="A1" s="29" t="s">
        <v>0</v>
      </c>
      <c r="B1" s="29" t="s">
        <v>133</v>
      </c>
      <c r="C1" s="29"/>
      <c r="D1" s="29"/>
      <c r="E1" s="29" t="s">
        <v>134</v>
      </c>
      <c r="F1" s="29" t="s">
        <v>135</v>
      </c>
      <c r="G1" s="29" t="s">
        <v>136</v>
      </c>
      <c r="H1" s="29" t="s">
        <v>137</v>
      </c>
    </row>
    <row r="2" ht="33.75" spans="1:8">
      <c r="A2" s="30">
        <v>1</v>
      </c>
      <c r="B2" s="30">
        <v>156672</v>
      </c>
      <c r="C2" s="30" t="s">
        <v>138</v>
      </c>
      <c r="D2" s="30" t="str">
        <f>B2&amp;C2</f>
        <v>156672,</v>
      </c>
      <c r="E2" s="30" t="s">
        <v>139</v>
      </c>
      <c r="F2" s="30" t="s">
        <v>140</v>
      </c>
      <c r="G2" s="30" t="s">
        <v>141</v>
      </c>
      <c r="H2" s="30">
        <v>29.8</v>
      </c>
    </row>
    <row r="3" ht="33.75" spans="1:8">
      <c r="A3" s="30">
        <v>2</v>
      </c>
      <c r="B3" s="30">
        <v>156668</v>
      </c>
      <c r="C3" s="30" t="s">
        <v>138</v>
      </c>
      <c r="D3" s="30" t="str">
        <f t="shared" ref="D3:D35" si="0">B3&amp;C3</f>
        <v>156668,</v>
      </c>
      <c r="E3" s="30" t="s">
        <v>142</v>
      </c>
      <c r="F3" s="30" t="s">
        <v>143</v>
      </c>
      <c r="G3" s="30" t="s">
        <v>144</v>
      </c>
      <c r="H3" s="30">
        <v>25</v>
      </c>
    </row>
    <row r="4" spans="1:8">
      <c r="A4" s="30">
        <v>3</v>
      </c>
      <c r="B4" s="31">
        <v>156611</v>
      </c>
      <c r="C4" s="30" t="s">
        <v>138</v>
      </c>
      <c r="D4" s="30" t="str">
        <f t="shared" si="0"/>
        <v>156611,</v>
      </c>
      <c r="E4" s="32" t="s">
        <v>145</v>
      </c>
      <c r="F4" s="31" t="s">
        <v>146</v>
      </c>
      <c r="G4" s="32" t="s">
        <v>147</v>
      </c>
      <c r="H4" s="30">
        <v>28</v>
      </c>
    </row>
    <row r="5" ht="33.75" spans="1:8">
      <c r="A5" s="30">
        <v>4</v>
      </c>
      <c r="B5" s="30">
        <v>73477</v>
      </c>
      <c r="C5" s="30" t="s">
        <v>138</v>
      </c>
      <c r="D5" s="30" t="str">
        <f t="shared" si="0"/>
        <v>73477,</v>
      </c>
      <c r="E5" s="30" t="s">
        <v>148</v>
      </c>
      <c r="F5" s="30" t="s">
        <v>149</v>
      </c>
      <c r="G5" s="30" t="s">
        <v>150</v>
      </c>
      <c r="H5" s="30">
        <v>16</v>
      </c>
    </row>
    <row r="6" ht="33.75" spans="1:8">
      <c r="A6" s="30">
        <v>5</v>
      </c>
      <c r="B6" s="30">
        <v>177577</v>
      </c>
      <c r="C6" s="30" t="s">
        <v>138</v>
      </c>
      <c r="D6" s="30" t="str">
        <f t="shared" si="0"/>
        <v>177577,</v>
      </c>
      <c r="E6" s="30" t="s">
        <v>151</v>
      </c>
      <c r="F6" s="30" t="s">
        <v>152</v>
      </c>
      <c r="G6" s="30" t="s">
        <v>153</v>
      </c>
      <c r="H6" s="30">
        <v>30</v>
      </c>
    </row>
    <row r="7" ht="33.75" spans="1:8">
      <c r="A7" s="30">
        <v>6</v>
      </c>
      <c r="B7" s="30">
        <v>156696</v>
      </c>
      <c r="C7" s="30" t="s">
        <v>138</v>
      </c>
      <c r="D7" s="30" t="str">
        <f t="shared" si="0"/>
        <v>156696,</v>
      </c>
      <c r="E7" s="30" t="s">
        <v>154</v>
      </c>
      <c r="F7" s="30" t="s">
        <v>155</v>
      </c>
      <c r="G7" s="30" t="s">
        <v>156</v>
      </c>
      <c r="H7" s="30">
        <v>69</v>
      </c>
    </row>
    <row r="8" ht="33.75" spans="1:8">
      <c r="A8" s="30">
        <v>7</v>
      </c>
      <c r="B8" s="30">
        <v>38380</v>
      </c>
      <c r="C8" s="30" t="s">
        <v>138</v>
      </c>
      <c r="D8" s="30" t="str">
        <f t="shared" si="0"/>
        <v>38380,</v>
      </c>
      <c r="E8" s="30" t="s">
        <v>157</v>
      </c>
      <c r="F8" s="30" t="s">
        <v>158</v>
      </c>
      <c r="G8" s="30" t="s">
        <v>159</v>
      </c>
      <c r="H8" s="30">
        <v>22</v>
      </c>
    </row>
    <row r="9" ht="33.75" spans="1:8">
      <c r="A9" s="30">
        <v>8</v>
      </c>
      <c r="B9" s="30">
        <v>142795</v>
      </c>
      <c r="C9" s="30" t="s">
        <v>138</v>
      </c>
      <c r="D9" s="30" t="str">
        <f t="shared" si="0"/>
        <v>142795,</v>
      </c>
      <c r="E9" s="30" t="s">
        <v>160</v>
      </c>
      <c r="F9" s="30" t="s">
        <v>161</v>
      </c>
      <c r="G9" s="30" t="s">
        <v>162</v>
      </c>
      <c r="H9" s="30">
        <v>28</v>
      </c>
    </row>
    <row r="10" ht="33.75" spans="1:8">
      <c r="A10" s="30">
        <v>9</v>
      </c>
      <c r="B10" s="30">
        <v>142827</v>
      </c>
      <c r="C10" s="30" t="s">
        <v>138</v>
      </c>
      <c r="D10" s="30" t="str">
        <f t="shared" si="0"/>
        <v>142827,</v>
      </c>
      <c r="E10" s="30" t="s">
        <v>163</v>
      </c>
      <c r="F10" s="30" t="s">
        <v>164</v>
      </c>
      <c r="G10" s="30" t="s">
        <v>165</v>
      </c>
      <c r="H10" s="30">
        <v>30</v>
      </c>
    </row>
    <row r="11" ht="33.75" spans="1:8">
      <c r="A11" s="30">
        <v>10</v>
      </c>
      <c r="B11" s="30">
        <v>159879</v>
      </c>
      <c r="C11" s="30" t="s">
        <v>138</v>
      </c>
      <c r="D11" s="30" t="str">
        <f t="shared" si="0"/>
        <v>159879,</v>
      </c>
      <c r="E11" s="30" t="s">
        <v>166</v>
      </c>
      <c r="F11" s="30" t="s">
        <v>167</v>
      </c>
      <c r="G11" s="30" t="s">
        <v>168</v>
      </c>
      <c r="H11" s="30">
        <v>24</v>
      </c>
    </row>
    <row r="12" ht="22.5" spans="1:8">
      <c r="A12" s="30">
        <v>11</v>
      </c>
      <c r="B12" s="30">
        <v>177859</v>
      </c>
      <c r="C12" s="30" t="s">
        <v>138</v>
      </c>
      <c r="D12" s="30" t="str">
        <f t="shared" si="0"/>
        <v>177859,</v>
      </c>
      <c r="E12" s="30" t="s">
        <v>169</v>
      </c>
      <c r="F12" s="30" t="s">
        <v>170</v>
      </c>
      <c r="G12" s="30" t="s">
        <v>171</v>
      </c>
      <c r="H12" s="30">
        <v>16</v>
      </c>
    </row>
    <row r="13" ht="22.5" spans="1:8">
      <c r="A13" s="30">
        <v>12</v>
      </c>
      <c r="B13" s="31">
        <v>142674</v>
      </c>
      <c r="C13" s="30" t="s">
        <v>138</v>
      </c>
      <c r="D13" s="30" t="str">
        <f t="shared" si="0"/>
        <v>142674,</v>
      </c>
      <c r="E13" s="32" t="s">
        <v>172</v>
      </c>
      <c r="F13" s="31" t="s">
        <v>173</v>
      </c>
      <c r="G13" s="32" t="s">
        <v>174</v>
      </c>
      <c r="H13" s="30">
        <v>68</v>
      </c>
    </row>
    <row r="14" ht="33.75" spans="1:8">
      <c r="A14" s="30">
        <v>13</v>
      </c>
      <c r="B14" s="31">
        <v>156673</v>
      </c>
      <c r="C14" s="30" t="s">
        <v>138</v>
      </c>
      <c r="D14" s="30" t="str">
        <f t="shared" si="0"/>
        <v>156673,</v>
      </c>
      <c r="E14" s="32" t="s">
        <v>175</v>
      </c>
      <c r="F14" s="31" t="s">
        <v>176</v>
      </c>
      <c r="G14" s="32" t="s">
        <v>177</v>
      </c>
      <c r="H14" s="30">
        <v>18</v>
      </c>
    </row>
    <row r="15" ht="33.75" spans="1:8">
      <c r="A15" s="30">
        <v>14</v>
      </c>
      <c r="B15" s="31">
        <v>127954</v>
      </c>
      <c r="C15" s="30" t="s">
        <v>138</v>
      </c>
      <c r="D15" s="30" t="str">
        <f t="shared" si="0"/>
        <v>127954,</v>
      </c>
      <c r="E15" s="32" t="s">
        <v>178</v>
      </c>
      <c r="F15" s="31" t="s">
        <v>179</v>
      </c>
      <c r="G15" s="32" t="s">
        <v>180</v>
      </c>
      <c r="H15" s="30">
        <v>18</v>
      </c>
    </row>
    <row r="16" ht="33.75" spans="1:8">
      <c r="A16" s="30">
        <v>15</v>
      </c>
      <c r="B16" s="30">
        <v>177678</v>
      </c>
      <c r="C16" s="30" t="s">
        <v>138</v>
      </c>
      <c r="D16" s="30" t="str">
        <f t="shared" si="0"/>
        <v>177678,</v>
      </c>
      <c r="E16" s="30" t="s">
        <v>181</v>
      </c>
      <c r="F16" s="30" t="s">
        <v>182</v>
      </c>
      <c r="G16" s="30" t="s">
        <v>183</v>
      </c>
      <c r="H16" s="30">
        <v>22</v>
      </c>
    </row>
    <row r="17" ht="33.75" spans="1:8">
      <c r="A17" s="30">
        <v>16</v>
      </c>
      <c r="B17" s="31">
        <v>113774</v>
      </c>
      <c r="C17" s="30" t="s">
        <v>138</v>
      </c>
      <c r="D17" s="30" t="str">
        <f t="shared" si="0"/>
        <v>113774,</v>
      </c>
      <c r="E17" s="32" t="s">
        <v>184</v>
      </c>
      <c r="F17" s="31" t="s">
        <v>185</v>
      </c>
      <c r="G17" s="32" t="s">
        <v>186</v>
      </c>
      <c r="H17" s="30">
        <v>24.5</v>
      </c>
    </row>
    <row r="18" ht="33.75" spans="1:8">
      <c r="A18" s="30">
        <v>17</v>
      </c>
      <c r="B18" s="30">
        <v>177854</v>
      </c>
      <c r="C18" s="30" t="s">
        <v>138</v>
      </c>
      <c r="D18" s="30" t="str">
        <f t="shared" si="0"/>
        <v>177854,</v>
      </c>
      <c r="E18" s="30" t="s">
        <v>187</v>
      </c>
      <c r="F18" s="30" t="s">
        <v>188</v>
      </c>
      <c r="G18" s="30" t="s">
        <v>189</v>
      </c>
      <c r="H18" s="30">
        <v>23.8</v>
      </c>
    </row>
    <row r="19" ht="33.75" spans="1:8">
      <c r="A19" s="30">
        <v>18</v>
      </c>
      <c r="B19" s="30">
        <v>159864</v>
      </c>
      <c r="C19" s="30" t="s">
        <v>138</v>
      </c>
      <c r="D19" s="30" t="str">
        <f t="shared" si="0"/>
        <v>159864,</v>
      </c>
      <c r="E19" s="30" t="s">
        <v>190</v>
      </c>
      <c r="F19" s="30" t="s">
        <v>191</v>
      </c>
      <c r="G19" s="30" t="s">
        <v>192</v>
      </c>
      <c r="H19" s="30">
        <v>22</v>
      </c>
    </row>
    <row r="20" ht="33.75" spans="1:8">
      <c r="A20" s="30">
        <v>19</v>
      </c>
      <c r="B20" s="31">
        <v>63538</v>
      </c>
      <c r="C20" s="30" t="s">
        <v>138</v>
      </c>
      <c r="D20" s="30" t="str">
        <f t="shared" si="0"/>
        <v>63538,</v>
      </c>
      <c r="E20" s="32" t="s">
        <v>193</v>
      </c>
      <c r="F20" s="31" t="s">
        <v>194</v>
      </c>
      <c r="G20" s="32" t="s">
        <v>162</v>
      </c>
      <c r="H20" s="30">
        <v>23</v>
      </c>
    </row>
    <row r="21" ht="33.75" spans="1:8">
      <c r="A21" s="30">
        <v>20</v>
      </c>
      <c r="B21" s="30">
        <v>157343</v>
      </c>
      <c r="C21" s="30" t="s">
        <v>138</v>
      </c>
      <c r="D21" s="30" t="str">
        <f t="shared" si="0"/>
        <v>157343,</v>
      </c>
      <c r="E21" s="30" t="s">
        <v>195</v>
      </c>
      <c r="F21" s="30" t="s">
        <v>196</v>
      </c>
      <c r="G21" s="30" t="s">
        <v>197</v>
      </c>
      <c r="H21" s="30">
        <v>118</v>
      </c>
    </row>
    <row r="22" ht="33.75" spans="1:8">
      <c r="A22" s="30">
        <v>21</v>
      </c>
      <c r="B22" s="31">
        <v>179809</v>
      </c>
      <c r="C22" s="30" t="s">
        <v>138</v>
      </c>
      <c r="D22" s="30" t="str">
        <f t="shared" si="0"/>
        <v>179809,</v>
      </c>
      <c r="E22" s="32" t="s">
        <v>198</v>
      </c>
      <c r="F22" s="32" t="s">
        <v>199</v>
      </c>
      <c r="G22" s="32" t="s">
        <v>200</v>
      </c>
      <c r="H22" s="30">
        <v>28</v>
      </c>
    </row>
    <row r="23" ht="33.75" spans="1:8">
      <c r="A23" s="30">
        <v>22</v>
      </c>
      <c r="B23" s="31">
        <v>33811</v>
      </c>
      <c r="C23" s="30" t="s">
        <v>138</v>
      </c>
      <c r="D23" s="30" t="str">
        <f t="shared" si="0"/>
        <v>33811,</v>
      </c>
      <c r="E23" s="32" t="s">
        <v>201</v>
      </c>
      <c r="F23" s="31" t="s">
        <v>202</v>
      </c>
      <c r="G23" s="32" t="s">
        <v>162</v>
      </c>
      <c r="H23" s="30">
        <v>22</v>
      </c>
    </row>
    <row r="24" ht="22.5" spans="1:8">
      <c r="A24" s="30">
        <v>23</v>
      </c>
      <c r="B24" s="30">
        <v>159358</v>
      </c>
      <c r="C24" s="30" t="s">
        <v>138</v>
      </c>
      <c r="D24" s="30" t="str">
        <f t="shared" si="0"/>
        <v>159358,</v>
      </c>
      <c r="E24" s="30" t="s">
        <v>203</v>
      </c>
      <c r="F24" s="30" t="s">
        <v>204</v>
      </c>
      <c r="G24" s="30" t="s">
        <v>205</v>
      </c>
      <c r="H24" s="30">
        <v>22</v>
      </c>
    </row>
    <row r="25" ht="56.25" spans="1:8">
      <c r="A25" s="30">
        <v>24</v>
      </c>
      <c r="B25" s="30">
        <v>155346</v>
      </c>
      <c r="C25" s="30" t="s">
        <v>138</v>
      </c>
      <c r="D25" s="30" t="str">
        <f t="shared" si="0"/>
        <v>155346,</v>
      </c>
      <c r="E25" s="30" t="s">
        <v>206</v>
      </c>
      <c r="F25" s="30" t="s">
        <v>207</v>
      </c>
      <c r="G25" s="30" t="s">
        <v>208</v>
      </c>
      <c r="H25" s="30">
        <v>49</v>
      </c>
    </row>
    <row r="26" ht="45" spans="1:8">
      <c r="A26" s="30">
        <v>25</v>
      </c>
      <c r="B26" s="30">
        <v>167972</v>
      </c>
      <c r="C26" s="30" t="s">
        <v>138</v>
      </c>
      <c r="D26" s="30" t="str">
        <f t="shared" si="0"/>
        <v>167972,</v>
      </c>
      <c r="E26" s="30" t="s">
        <v>206</v>
      </c>
      <c r="F26" s="30" t="s">
        <v>209</v>
      </c>
      <c r="G26" s="30" t="s">
        <v>208</v>
      </c>
      <c r="H26" s="30">
        <v>49</v>
      </c>
    </row>
    <row r="27" ht="45" spans="1:8">
      <c r="A27" s="30">
        <v>26</v>
      </c>
      <c r="B27" s="30">
        <v>167971</v>
      </c>
      <c r="C27" s="30" t="s">
        <v>138</v>
      </c>
      <c r="D27" s="30" t="str">
        <f t="shared" si="0"/>
        <v>167971,</v>
      </c>
      <c r="E27" s="30" t="s">
        <v>206</v>
      </c>
      <c r="F27" s="30" t="s">
        <v>210</v>
      </c>
      <c r="G27" s="30" t="s">
        <v>208</v>
      </c>
      <c r="H27" s="30">
        <v>49</v>
      </c>
    </row>
    <row r="28" ht="22.5" spans="1:8">
      <c r="A28" s="30">
        <v>27</v>
      </c>
      <c r="B28" s="30">
        <v>53830</v>
      </c>
      <c r="C28" s="30" t="s">
        <v>138</v>
      </c>
      <c r="D28" s="30" t="str">
        <f t="shared" si="0"/>
        <v>53830,</v>
      </c>
      <c r="E28" s="30" t="s">
        <v>211</v>
      </c>
      <c r="F28" s="30" t="s">
        <v>212</v>
      </c>
      <c r="G28" s="30" t="s">
        <v>205</v>
      </c>
      <c r="H28" s="30">
        <v>19.8</v>
      </c>
    </row>
    <row r="29" ht="33.75" spans="1:8">
      <c r="A29" s="30">
        <v>28</v>
      </c>
      <c r="B29" s="30">
        <v>152868</v>
      </c>
      <c r="C29" s="30" t="s">
        <v>138</v>
      </c>
      <c r="D29" s="30" t="str">
        <f t="shared" si="0"/>
        <v>152868,</v>
      </c>
      <c r="E29" s="30" t="s">
        <v>213</v>
      </c>
      <c r="F29" s="30" t="s">
        <v>214</v>
      </c>
      <c r="G29" s="30" t="s">
        <v>215</v>
      </c>
      <c r="H29" s="30">
        <v>42</v>
      </c>
    </row>
    <row r="30" ht="22.5" spans="1:8">
      <c r="A30" s="30">
        <v>29</v>
      </c>
      <c r="B30" s="30">
        <v>63497</v>
      </c>
      <c r="C30" s="30" t="s">
        <v>138</v>
      </c>
      <c r="D30" s="30" t="str">
        <f t="shared" si="0"/>
        <v>63497,</v>
      </c>
      <c r="E30" s="30" t="s">
        <v>216</v>
      </c>
      <c r="F30" s="30" t="s">
        <v>217</v>
      </c>
      <c r="G30" s="30" t="s">
        <v>218</v>
      </c>
      <c r="H30" s="30">
        <v>19.8</v>
      </c>
    </row>
    <row r="31" ht="22.5" spans="1:8">
      <c r="A31" s="30">
        <v>30</v>
      </c>
      <c r="B31" s="30">
        <v>112373</v>
      </c>
      <c r="C31" s="30" t="s">
        <v>138</v>
      </c>
      <c r="D31" s="30" t="str">
        <f t="shared" si="0"/>
        <v>112373,</v>
      </c>
      <c r="E31" s="30" t="s">
        <v>219</v>
      </c>
      <c r="F31" s="30" t="s">
        <v>220</v>
      </c>
      <c r="G31" s="30" t="s">
        <v>221</v>
      </c>
      <c r="H31" s="30">
        <v>24</v>
      </c>
    </row>
    <row r="32" ht="22.5" spans="1:8">
      <c r="A32" s="30">
        <v>31</v>
      </c>
      <c r="B32" s="30">
        <v>142706</v>
      </c>
      <c r="C32" s="30" t="s">
        <v>138</v>
      </c>
      <c r="D32" s="30" t="str">
        <f t="shared" si="0"/>
        <v>142706,</v>
      </c>
      <c r="E32" s="30" t="s">
        <v>222</v>
      </c>
      <c r="F32" s="30" t="s">
        <v>223</v>
      </c>
      <c r="G32" s="30" t="s">
        <v>224</v>
      </c>
      <c r="H32" s="30">
        <v>16</v>
      </c>
    </row>
    <row r="33" ht="22.5" spans="1:8">
      <c r="A33" s="30">
        <v>32</v>
      </c>
      <c r="B33" s="30">
        <v>30496</v>
      </c>
      <c r="C33" s="30" t="s">
        <v>138</v>
      </c>
      <c r="D33" s="30" t="str">
        <f t="shared" si="0"/>
        <v>30496,</v>
      </c>
      <c r="E33" s="30" t="s">
        <v>225</v>
      </c>
      <c r="F33" s="30" t="s">
        <v>226</v>
      </c>
      <c r="G33" s="30" t="s">
        <v>224</v>
      </c>
      <c r="H33" s="30">
        <v>29</v>
      </c>
    </row>
    <row r="34" ht="22.5" spans="1:8">
      <c r="A34" s="30">
        <v>33</v>
      </c>
      <c r="B34" s="30">
        <v>152231</v>
      </c>
      <c r="C34" s="30" t="s">
        <v>138</v>
      </c>
      <c r="D34" s="30" t="str">
        <f t="shared" si="0"/>
        <v>152231,</v>
      </c>
      <c r="E34" s="30" t="s">
        <v>227</v>
      </c>
      <c r="F34" s="30" t="s">
        <v>228</v>
      </c>
      <c r="G34" s="30" t="s">
        <v>229</v>
      </c>
      <c r="H34" s="30">
        <v>32</v>
      </c>
    </row>
    <row r="35" ht="22.5" spans="1:8">
      <c r="A35" s="30">
        <v>34</v>
      </c>
      <c r="B35" s="30">
        <v>142709</v>
      </c>
      <c r="C35" s="30"/>
      <c r="D35" s="30" t="str">
        <f t="shared" si="0"/>
        <v>142709</v>
      </c>
      <c r="E35" s="30" t="s">
        <v>230</v>
      </c>
      <c r="F35" s="30" t="s">
        <v>231</v>
      </c>
      <c r="G35" s="30" t="s">
        <v>229</v>
      </c>
      <c r="H35" s="30">
        <v>29.8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6"/>
  <sheetViews>
    <sheetView tabSelected="1" workbookViewId="0">
      <selection activeCell="AJ9" sqref="AJ9"/>
    </sheetView>
  </sheetViews>
  <sheetFormatPr defaultColWidth="9" defaultRowHeight="13.5"/>
  <cols>
    <col min="1" max="1" width="5.125" style="2" customWidth="1"/>
    <col min="2" max="2" width="8" style="2" hidden="1" customWidth="1"/>
    <col min="3" max="3" width="8" style="2"/>
    <col min="4" max="4" width="8" style="2" hidden="1" customWidth="1"/>
    <col min="5" max="5" width="15.5" style="2" customWidth="1"/>
    <col min="6" max="6" width="8" style="2"/>
    <col min="7" max="7" width="8.375" style="3"/>
    <col min="8" max="8" width="9.25" style="4"/>
    <col min="9" max="10" width="9" style="4" customWidth="1"/>
    <col min="11" max="11" width="9" style="5" customWidth="1"/>
    <col min="12" max="12" width="9" style="4" customWidth="1"/>
    <col min="13" max="30" width="9" hidden="1" customWidth="1"/>
  </cols>
  <sheetData>
    <row r="1" ht="39" customHeight="1" spans="1:12">
      <c r="A1" s="6" t="s">
        <v>232</v>
      </c>
      <c r="B1" s="7"/>
      <c r="C1" s="6"/>
      <c r="D1" s="6"/>
      <c r="E1" s="6"/>
      <c r="F1" s="6"/>
      <c r="G1" s="6"/>
      <c r="H1" s="6"/>
      <c r="I1" s="6"/>
      <c r="J1" s="6"/>
      <c r="K1" s="11"/>
      <c r="L1" s="6"/>
    </row>
    <row r="2" spans="1:12">
      <c r="A2" s="8" t="s">
        <v>0</v>
      </c>
      <c r="B2" s="8" t="s">
        <v>233</v>
      </c>
      <c r="C2" s="8" t="s">
        <v>234</v>
      </c>
      <c r="D2" s="8" t="s">
        <v>235</v>
      </c>
      <c r="E2" s="8" t="s">
        <v>236</v>
      </c>
      <c r="F2" s="8" t="s">
        <v>237</v>
      </c>
      <c r="G2" s="8" t="s">
        <v>238</v>
      </c>
      <c r="H2" s="9" t="s">
        <v>239</v>
      </c>
      <c r="I2" s="9" t="s">
        <v>240</v>
      </c>
      <c r="J2" s="9" t="s">
        <v>241</v>
      </c>
      <c r="K2" s="12" t="s">
        <v>242</v>
      </c>
      <c r="L2" s="9" t="s">
        <v>243</v>
      </c>
    </row>
    <row r="3" spans="1:12">
      <c r="A3" s="10">
        <v>1</v>
      </c>
      <c r="B3" s="10">
        <v>4033</v>
      </c>
      <c r="C3" s="10" t="s">
        <v>244</v>
      </c>
      <c r="D3" s="10">
        <v>750</v>
      </c>
      <c r="E3" s="10" t="str">
        <f>VLOOKUP(D:D,[1]门店完成情况!$B$1:$C$65536,2,0)</f>
        <v>成汉南路</v>
      </c>
      <c r="F3" s="10" t="s">
        <v>245</v>
      </c>
      <c r="G3" s="10">
        <v>1250</v>
      </c>
      <c r="H3" s="9">
        <v>2354.56</v>
      </c>
      <c r="I3" s="13">
        <f>H3/G3</f>
        <v>1.883648</v>
      </c>
      <c r="J3" s="9">
        <f>H3-G3</f>
        <v>1104.56</v>
      </c>
      <c r="K3" s="14">
        <f>J3*0.02</f>
        <v>22.0912</v>
      </c>
      <c r="L3" s="9"/>
    </row>
    <row r="4" spans="1:12">
      <c r="A4" s="10">
        <v>2</v>
      </c>
      <c r="B4" s="10">
        <v>10889</v>
      </c>
      <c r="C4" s="10" t="s">
        <v>246</v>
      </c>
      <c r="D4" s="10">
        <v>750</v>
      </c>
      <c r="E4" s="10" t="str">
        <f>VLOOKUP(D:D,[1]门店完成情况!$B$1:$C$65536,2,0)</f>
        <v>成汉南路</v>
      </c>
      <c r="F4" s="10" t="s">
        <v>247</v>
      </c>
      <c r="G4" s="10">
        <v>1250</v>
      </c>
      <c r="H4" s="9">
        <v>1125.23</v>
      </c>
      <c r="I4" s="13">
        <f t="shared" ref="I4:I67" si="0">H4/G4</f>
        <v>0.900184</v>
      </c>
      <c r="J4" s="9">
        <f t="shared" ref="J4:J67" si="1">H4-G4</f>
        <v>-124.77</v>
      </c>
      <c r="K4" s="12"/>
      <c r="L4" s="9">
        <v>-20</v>
      </c>
    </row>
    <row r="5" spans="1:12">
      <c r="A5" s="10">
        <v>3</v>
      </c>
      <c r="B5" s="10">
        <v>11088</v>
      </c>
      <c r="C5" s="10" t="s">
        <v>248</v>
      </c>
      <c r="D5" s="10">
        <v>750</v>
      </c>
      <c r="E5" s="10" t="str">
        <f>VLOOKUP(D:D,[1]门店完成情况!$B$1:$C$65536,2,0)</f>
        <v>成汉南路</v>
      </c>
      <c r="F5" s="10" t="s">
        <v>247</v>
      </c>
      <c r="G5" s="10">
        <v>1250</v>
      </c>
      <c r="H5" s="9">
        <v>1511.33</v>
      </c>
      <c r="I5" s="13">
        <f t="shared" si="0"/>
        <v>1.209064</v>
      </c>
      <c r="J5" s="9">
        <f t="shared" si="1"/>
        <v>261.33</v>
      </c>
      <c r="K5" s="14">
        <f>J5*0.02</f>
        <v>5.2266</v>
      </c>
      <c r="L5" s="9"/>
    </row>
    <row r="6" spans="1:12">
      <c r="A6" s="10">
        <v>4</v>
      </c>
      <c r="B6" s="10">
        <v>11622</v>
      </c>
      <c r="C6" s="10" t="s">
        <v>249</v>
      </c>
      <c r="D6" s="10">
        <v>750</v>
      </c>
      <c r="E6" s="10" t="str">
        <f>VLOOKUP(D:D,[1]门店完成情况!$B$1:$C$65536,2,0)</f>
        <v>成汉南路</v>
      </c>
      <c r="F6" s="10" t="s">
        <v>250</v>
      </c>
      <c r="G6" s="10">
        <v>1250</v>
      </c>
      <c r="H6" s="9">
        <v>1186.04</v>
      </c>
      <c r="I6" s="13">
        <f t="shared" si="0"/>
        <v>0.948832</v>
      </c>
      <c r="J6" s="9">
        <f t="shared" si="1"/>
        <v>-63.96</v>
      </c>
      <c r="K6" s="12"/>
      <c r="L6" s="9">
        <v>-20</v>
      </c>
    </row>
    <row r="7" spans="1:12">
      <c r="A7" s="10">
        <v>5</v>
      </c>
      <c r="B7" s="10">
        <v>11875</v>
      </c>
      <c r="C7" s="10" t="s">
        <v>251</v>
      </c>
      <c r="D7" s="10">
        <v>750</v>
      </c>
      <c r="E7" s="10" t="str">
        <f>VLOOKUP(D:D,[1]门店完成情况!$B$1:$C$65536,2,0)</f>
        <v>成汉南路</v>
      </c>
      <c r="F7" s="10" t="s">
        <v>252</v>
      </c>
      <c r="G7" s="10">
        <v>375</v>
      </c>
      <c r="H7" s="9">
        <v>854.73</v>
      </c>
      <c r="I7" s="13">
        <f t="shared" si="0"/>
        <v>2.27928</v>
      </c>
      <c r="J7" s="9">
        <f t="shared" si="1"/>
        <v>479.73</v>
      </c>
      <c r="K7" s="14">
        <f>J7*0.02</f>
        <v>9.5946</v>
      </c>
      <c r="L7" s="9"/>
    </row>
    <row r="8" spans="1:12">
      <c r="A8" s="10">
        <v>6</v>
      </c>
      <c r="B8" s="10">
        <v>11762</v>
      </c>
      <c r="C8" s="10" t="s">
        <v>253</v>
      </c>
      <c r="D8" s="10">
        <v>750</v>
      </c>
      <c r="E8" s="10" t="str">
        <f>VLOOKUP(D:D,[1]门店完成情况!$B$1:$C$65536,2,0)</f>
        <v>成汉南路</v>
      </c>
      <c r="F8" s="10" t="s">
        <v>252</v>
      </c>
      <c r="G8" s="10">
        <v>625</v>
      </c>
      <c r="H8" s="9">
        <v>642.22</v>
      </c>
      <c r="I8" s="13">
        <f t="shared" si="0"/>
        <v>1.027552</v>
      </c>
      <c r="J8" s="9">
        <f t="shared" si="1"/>
        <v>17.22</v>
      </c>
      <c r="K8" s="14">
        <f>J8*0.02</f>
        <v>0.344400000000001</v>
      </c>
      <c r="L8" s="9"/>
    </row>
    <row r="9" spans="1:12">
      <c r="A9" s="10">
        <v>7</v>
      </c>
      <c r="B9" s="10">
        <v>7917</v>
      </c>
      <c r="C9" s="10" t="s">
        <v>254</v>
      </c>
      <c r="D9" s="10">
        <v>515</v>
      </c>
      <c r="E9" s="10" t="str">
        <f>VLOOKUP(D:D,[1]门店完成情况!$B$1:$C$65536,2,0)</f>
        <v>崔家店路药店</v>
      </c>
      <c r="F9" s="10" t="s">
        <v>247</v>
      </c>
      <c r="G9" s="10">
        <v>514</v>
      </c>
      <c r="H9" s="9">
        <v>196.9</v>
      </c>
      <c r="I9" s="13">
        <f t="shared" si="0"/>
        <v>0.38307392996109</v>
      </c>
      <c r="J9" s="9">
        <f t="shared" si="1"/>
        <v>-317.1</v>
      </c>
      <c r="K9" s="12"/>
      <c r="L9" s="9">
        <v>-50</v>
      </c>
    </row>
    <row r="10" spans="1:12">
      <c r="A10" s="10">
        <v>8</v>
      </c>
      <c r="B10" s="10">
        <v>7006</v>
      </c>
      <c r="C10" s="10" t="s">
        <v>255</v>
      </c>
      <c r="D10" s="10">
        <v>515</v>
      </c>
      <c r="E10" s="10" t="str">
        <f>VLOOKUP(D:D,[1]门店完成情况!$B$1:$C$65536,2,0)</f>
        <v>崔家店路药店</v>
      </c>
      <c r="F10" s="10" t="s">
        <v>245</v>
      </c>
      <c r="G10" s="10">
        <v>462</v>
      </c>
      <c r="H10" s="9">
        <v>308.88</v>
      </c>
      <c r="I10" s="13">
        <f t="shared" si="0"/>
        <v>0.668571428571429</v>
      </c>
      <c r="J10" s="9">
        <f t="shared" si="1"/>
        <v>-153.12</v>
      </c>
      <c r="K10" s="12"/>
      <c r="L10" s="9">
        <v>-50</v>
      </c>
    </row>
    <row r="11" spans="1:12">
      <c r="A11" s="10">
        <v>9</v>
      </c>
      <c r="B11" s="10">
        <v>11102</v>
      </c>
      <c r="C11" s="10" t="s">
        <v>256</v>
      </c>
      <c r="D11" s="10">
        <v>515</v>
      </c>
      <c r="E11" s="10" t="str">
        <f>VLOOKUP(D:D,[1]门店完成情况!$B$1:$C$65536,2,0)</f>
        <v>崔家店路药店</v>
      </c>
      <c r="F11" s="10" t="s">
        <v>247</v>
      </c>
      <c r="G11" s="10">
        <v>514</v>
      </c>
      <c r="H11" s="9">
        <v>110.5</v>
      </c>
      <c r="I11" s="13">
        <f t="shared" si="0"/>
        <v>0.214980544747082</v>
      </c>
      <c r="J11" s="9">
        <f t="shared" si="1"/>
        <v>-403.5</v>
      </c>
      <c r="K11" s="12"/>
      <c r="L11" s="9">
        <v>-50</v>
      </c>
    </row>
    <row r="12" spans="1:12">
      <c r="A12" s="10">
        <v>10</v>
      </c>
      <c r="B12" s="10">
        <v>11333</v>
      </c>
      <c r="C12" s="10" t="s">
        <v>257</v>
      </c>
      <c r="D12" s="10">
        <v>515</v>
      </c>
      <c r="E12" s="10" t="str">
        <f>VLOOKUP(D:D,[1]门店完成情况!$B$1:$C$65536,2,0)</f>
        <v>崔家店路药店</v>
      </c>
      <c r="F12" s="10" t="s">
        <v>247</v>
      </c>
      <c r="G12" s="10">
        <v>410</v>
      </c>
      <c r="H12" s="9">
        <v>1034.19</v>
      </c>
      <c r="I12" s="13">
        <f t="shared" si="0"/>
        <v>2.52241463414634</v>
      </c>
      <c r="J12" s="9">
        <f t="shared" si="1"/>
        <v>624.19</v>
      </c>
      <c r="K12" s="14">
        <f>J12*0.02</f>
        <v>12.4838</v>
      </c>
      <c r="L12" s="9"/>
    </row>
    <row r="13" spans="1:12">
      <c r="A13" s="10">
        <v>11</v>
      </c>
      <c r="B13" s="10">
        <v>990487</v>
      </c>
      <c r="C13" s="10" t="s">
        <v>258</v>
      </c>
      <c r="D13" s="10">
        <v>581</v>
      </c>
      <c r="E13" s="10" t="str">
        <f>VLOOKUP(D:D,[1]门店完成情况!$B$1:$C$65536,2,0)</f>
        <v>二环路北四段药店</v>
      </c>
      <c r="F13" s="10" t="s">
        <v>259</v>
      </c>
      <c r="G13" s="10">
        <v>750</v>
      </c>
      <c r="H13" s="9">
        <v>523.2</v>
      </c>
      <c r="I13" s="13">
        <f t="shared" si="0"/>
        <v>0.6976</v>
      </c>
      <c r="J13" s="9">
        <f t="shared" si="1"/>
        <v>-226.8</v>
      </c>
      <c r="K13" s="12"/>
      <c r="L13" s="9">
        <v>-50</v>
      </c>
    </row>
    <row r="14" spans="1:12">
      <c r="A14" s="10">
        <v>12</v>
      </c>
      <c r="B14" s="10">
        <v>5641</v>
      </c>
      <c r="C14" s="10" t="s">
        <v>260</v>
      </c>
      <c r="D14" s="10">
        <v>581</v>
      </c>
      <c r="E14" s="10" t="str">
        <f>VLOOKUP(D:D,[1]门店完成情况!$B$1:$C$65536,2,0)</f>
        <v>二环路北四段药店</v>
      </c>
      <c r="F14" s="10" t="s">
        <v>245</v>
      </c>
      <c r="G14" s="10">
        <v>500</v>
      </c>
      <c r="H14" s="9">
        <v>607.92</v>
      </c>
      <c r="I14" s="13">
        <f t="shared" si="0"/>
        <v>1.21584</v>
      </c>
      <c r="J14" s="9">
        <f t="shared" si="1"/>
        <v>107.92</v>
      </c>
      <c r="K14" s="14">
        <f>J14*0.02</f>
        <v>2.1584</v>
      </c>
      <c r="L14" s="9"/>
    </row>
    <row r="15" spans="1:12">
      <c r="A15" s="10">
        <v>13</v>
      </c>
      <c r="B15" s="10">
        <v>7279</v>
      </c>
      <c r="C15" s="10" t="s">
        <v>261</v>
      </c>
      <c r="D15" s="10">
        <v>581</v>
      </c>
      <c r="E15" s="10" t="str">
        <f>VLOOKUP(D:D,[1]门店完成情况!$B$1:$C$65536,2,0)</f>
        <v>二环路北四段药店</v>
      </c>
      <c r="F15" s="10" t="s">
        <v>247</v>
      </c>
      <c r="G15" s="10">
        <v>900</v>
      </c>
      <c r="H15" s="9">
        <v>1085.5</v>
      </c>
      <c r="I15" s="13">
        <f t="shared" si="0"/>
        <v>1.20611111111111</v>
      </c>
      <c r="J15" s="9">
        <f t="shared" si="1"/>
        <v>185.5</v>
      </c>
      <c r="K15" s="14">
        <f>J15*0.02</f>
        <v>3.71</v>
      </c>
      <c r="L15" s="9"/>
    </row>
    <row r="16" spans="1:12">
      <c r="A16" s="10">
        <v>14</v>
      </c>
      <c r="B16" s="10">
        <v>7666</v>
      </c>
      <c r="C16" s="10" t="s">
        <v>262</v>
      </c>
      <c r="D16" s="10">
        <v>581</v>
      </c>
      <c r="E16" s="10" t="str">
        <f>VLOOKUP(D:D,[1]门店完成情况!$B$1:$C$65536,2,0)</f>
        <v>二环路北四段药店</v>
      </c>
      <c r="F16" s="10" t="s">
        <v>247</v>
      </c>
      <c r="G16" s="10">
        <v>700</v>
      </c>
      <c r="H16" s="9">
        <v>692.6</v>
      </c>
      <c r="I16" s="13">
        <f t="shared" si="0"/>
        <v>0.989428571428571</v>
      </c>
      <c r="J16" s="9">
        <f t="shared" si="1"/>
        <v>-7.39999999999998</v>
      </c>
      <c r="K16" s="12"/>
      <c r="L16" s="9">
        <v>-20</v>
      </c>
    </row>
    <row r="17" spans="1:12">
      <c r="A17" s="10">
        <v>15</v>
      </c>
      <c r="B17" s="10">
        <v>11765</v>
      </c>
      <c r="C17" s="10" t="s">
        <v>263</v>
      </c>
      <c r="D17" s="10">
        <v>581</v>
      </c>
      <c r="E17" s="10" t="str">
        <f>VLOOKUP(D:D,[1]门店完成情况!$B$1:$C$65536,2,0)</f>
        <v>二环路北四段药店</v>
      </c>
      <c r="F17" s="10" t="s">
        <v>264</v>
      </c>
      <c r="G17" s="10">
        <v>150</v>
      </c>
      <c r="H17" s="9">
        <v>486.89</v>
      </c>
      <c r="I17" s="13">
        <f t="shared" si="0"/>
        <v>3.24593333333333</v>
      </c>
      <c r="J17" s="9">
        <f t="shared" si="1"/>
        <v>336.89</v>
      </c>
      <c r="K17" s="14">
        <f t="shared" ref="K17:K23" si="2">J17*0.02</f>
        <v>6.7378</v>
      </c>
      <c r="L17" s="9"/>
    </row>
    <row r="18" spans="1:12">
      <c r="A18" s="10">
        <v>16</v>
      </c>
      <c r="B18" s="10">
        <v>9749</v>
      </c>
      <c r="C18" s="10" t="s">
        <v>265</v>
      </c>
      <c r="D18" s="10">
        <v>740</v>
      </c>
      <c r="E18" s="10" t="str">
        <f>VLOOKUP(D:D,[1]门店完成情况!$B$1:$C$65536,2,0)</f>
        <v>华康路药店</v>
      </c>
      <c r="F18" s="10" t="s">
        <v>247</v>
      </c>
      <c r="G18" s="10">
        <v>500</v>
      </c>
      <c r="H18" s="9">
        <v>795.58</v>
      </c>
      <c r="I18" s="13">
        <f t="shared" si="0"/>
        <v>1.59116</v>
      </c>
      <c r="J18" s="9">
        <f t="shared" si="1"/>
        <v>295.58</v>
      </c>
      <c r="K18" s="14">
        <f t="shared" si="2"/>
        <v>5.9116</v>
      </c>
      <c r="L18" s="9"/>
    </row>
    <row r="19" spans="1:12">
      <c r="A19" s="10">
        <v>17</v>
      </c>
      <c r="B19" s="10">
        <v>9328</v>
      </c>
      <c r="C19" s="10" t="s">
        <v>266</v>
      </c>
      <c r="D19" s="10">
        <v>740</v>
      </c>
      <c r="E19" s="10" t="str">
        <f>VLOOKUP(D:D,[1]门店完成情况!$B$1:$C$65536,2,0)</f>
        <v>华康路药店</v>
      </c>
      <c r="F19" s="10" t="s">
        <v>245</v>
      </c>
      <c r="G19" s="10">
        <v>500</v>
      </c>
      <c r="H19" s="9">
        <v>870.5</v>
      </c>
      <c r="I19" s="13">
        <f t="shared" si="0"/>
        <v>1.741</v>
      </c>
      <c r="J19" s="9">
        <f t="shared" si="1"/>
        <v>370.5</v>
      </c>
      <c r="K19" s="14">
        <f t="shared" si="2"/>
        <v>7.41</v>
      </c>
      <c r="L19" s="9"/>
    </row>
    <row r="20" spans="1:12">
      <c r="A20" s="10">
        <v>18</v>
      </c>
      <c r="B20" s="10">
        <v>7050</v>
      </c>
      <c r="C20" s="10" t="s">
        <v>267</v>
      </c>
      <c r="D20" s="10">
        <v>712</v>
      </c>
      <c r="E20" s="10" t="str">
        <f>VLOOKUP(D:D,[1]门店完成情况!$B$1:$C$65536,2,0)</f>
        <v>华泰路药店</v>
      </c>
      <c r="F20" s="10" t="s">
        <v>245</v>
      </c>
      <c r="G20" s="10">
        <v>766</v>
      </c>
      <c r="H20" s="9">
        <v>1063.6</v>
      </c>
      <c r="I20" s="13">
        <f t="shared" si="0"/>
        <v>1.38851174934726</v>
      </c>
      <c r="J20" s="9">
        <f t="shared" si="1"/>
        <v>297.6</v>
      </c>
      <c r="K20" s="14">
        <f t="shared" si="2"/>
        <v>5.952</v>
      </c>
      <c r="L20" s="9"/>
    </row>
    <row r="21" spans="1:12">
      <c r="A21" s="10">
        <v>19</v>
      </c>
      <c r="B21" s="10">
        <v>8972</v>
      </c>
      <c r="C21" s="10" t="s">
        <v>268</v>
      </c>
      <c r="D21" s="10">
        <v>712</v>
      </c>
      <c r="E21" s="10" t="str">
        <f>VLOOKUP(D:D,[1]门店完成情况!$B$1:$C$65536,2,0)</f>
        <v>华泰路药店</v>
      </c>
      <c r="F21" s="10" t="s">
        <v>247</v>
      </c>
      <c r="G21" s="10">
        <v>851</v>
      </c>
      <c r="H21" s="9">
        <v>1574.94</v>
      </c>
      <c r="I21" s="13">
        <f t="shared" si="0"/>
        <v>1.85069330199765</v>
      </c>
      <c r="J21" s="9">
        <f t="shared" si="1"/>
        <v>723.94</v>
      </c>
      <c r="K21" s="14">
        <f t="shared" si="2"/>
        <v>14.4788</v>
      </c>
      <c r="L21" s="9"/>
    </row>
    <row r="22" spans="1:12">
      <c r="A22" s="10">
        <v>20</v>
      </c>
      <c r="B22" s="10">
        <v>10650</v>
      </c>
      <c r="C22" s="10" t="s">
        <v>269</v>
      </c>
      <c r="D22" s="10">
        <v>712</v>
      </c>
      <c r="E22" s="10" t="str">
        <f>VLOOKUP(D:D,[1]门店完成情况!$B$1:$C$65536,2,0)</f>
        <v>华泰路药店</v>
      </c>
      <c r="F22" s="10" t="s">
        <v>247</v>
      </c>
      <c r="G22" s="10">
        <v>851</v>
      </c>
      <c r="H22" s="9">
        <v>994.87</v>
      </c>
      <c r="I22" s="13">
        <f t="shared" si="0"/>
        <v>1.16905992949471</v>
      </c>
      <c r="J22" s="9">
        <f t="shared" si="1"/>
        <v>143.87</v>
      </c>
      <c r="K22" s="14">
        <f t="shared" si="2"/>
        <v>2.8774</v>
      </c>
      <c r="L22" s="9"/>
    </row>
    <row r="23" spans="1:12">
      <c r="A23" s="10">
        <v>21</v>
      </c>
      <c r="B23" s="10">
        <v>11383</v>
      </c>
      <c r="C23" s="10" t="s">
        <v>270</v>
      </c>
      <c r="D23" s="10">
        <v>712</v>
      </c>
      <c r="E23" s="10" t="str">
        <f>VLOOKUP(D:D,[1]门店完成情况!$B$1:$C$65536,2,0)</f>
        <v>华泰路药店</v>
      </c>
      <c r="F23" s="10" t="s">
        <v>247</v>
      </c>
      <c r="G23" s="10">
        <v>851</v>
      </c>
      <c r="H23" s="9">
        <v>2276.43</v>
      </c>
      <c r="I23" s="13">
        <f t="shared" si="0"/>
        <v>2.67500587544066</v>
      </c>
      <c r="J23" s="9">
        <f t="shared" si="1"/>
        <v>1425.43</v>
      </c>
      <c r="K23" s="14">
        <f t="shared" si="2"/>
        <v>28.5086</v>
      </c>
      <c r="L23" s="9"/>
    </row>
    <row r="24" spans="1:12">
      <c r="A24" s="10">
        <v>22</v>
      </c>
      <c r="B24" s="10">
        <v>11487</v>
      </c>
      <c r="C24" s="10" t="s">
        <v>271</v>
      </c>
      <c r="D24" s="10">
        <v>712</v>
      </c>
      <c r="E24" s="10" t="str">
        <f>VLOOKUP(D:D,[1]门店完成情况!$B$1:$C$65536,2,0)</f>
        <v>华泰路药店</v>
      </c>
      <c r="F24" s="10" t="s">
        <v>247</v>
      </c>
      <c r="G24" s="10">
        <v>681</v>
      </c>
      <c r="H24" s="9">
        <v>493.88</v>
      </c>
      <c r="I24" s="13">
        <f t="shared" si="0"/>
        <v>0.725227606461087</v>
      </c>
      <c r="J24" s="9">
        <f t="shared" si="1"/>
        <v>-187.12</v>
      </c>
      <c r="K24" s="12"/>
      <c r="L24" s="9">
        <v>-30</v>
      </c>
    </row>
    <row r="25" spans="1:12">
      <c r="A25" s="10">
        <v>23</v>
      </c>
      <c r="B25" s="10">
        <v>9331</v>
      </c>
      <c r="C25" s="10" t="s">
        <v>272</v>
      </c>
      <c r="D25" s="10">
        <v>578</v>
      </c>
      <c r="E25" s="10" t="str">
        <f>VLOOKUP(D:D,[1]门店完成情况!$B$1:$C$65536,2,0)</f>
        <v>华油路药店</v>
      </c>
      <c r="F25" s="10" t="s">
        <v>245</v>
      </c>
      <c r="G25" s="10">
        <v>830</v>
      </c>
      <c r="H25" s="9">
        <v>542.49</v>
      </c>
      <c r="I25" s="13">
        <f t="shared" si="0"/>
        <v>0.653602409638554</v>
      </c>
      <c r="J25" s="9">
        <f t="shared" si="1"/>
        <v>-287.51</v>
      </c>
      <c r="K25" s="12"/>
      <c r="L25" s="9">
        <v>-50</v>
      </c>
    </row>
    <row r="26" spans="1:12">
      <c r="A26" s="10">
        <v>24</v>
      </c>
      <c r="B26" s="10">
        <v>9140</v>
      </c>
      <c r="C26" s="10" t="s">
        <v>273</v>
      </c>
      <c r="D26" s="10">
        <v>578</v>
      </c>
      <c r="E26" s="10" t="str">
        <f>VLOOKUP(D:D,[1]门店完成情况!$B$1:$C$65536,2,0)</f>
        <v>华油路药店</v>
      </c>
      <c r="F26" s="10" t="s">
        <v>274</v>
      </c>
      <c r="G26" s="10">
        <v>1015</v>
      </c>
      <c r="H26" s="9">
        <v>770.21</v>
      </c>
      <c r="I26" s="13">
        <f t="shared" si="0"/>
        <v>0.758827586206897</v>
      </c>
      <c r="J26" s="9">
        <f t="shared" si="1"/>
        <v>-244.79</v>
      </c>
      <c r="K26" s="12"/>
      <c r="L26" s="9">
        <v>-30</v>
      </c>
    </row>
    <row r="27" spans="1:12">
      <c r="A27" s="10">
        <v>25</v>
      </c>
      <c r="B27" s="10">
        <v>11779</v>
      </c>
      <c r="C27" s="10" t="s">
        <v>275</v>
      </c>
      <c r="D27" s="10">
        <v>578</v>
      </c>
      <c r="E27" s="10" t="str">
        <f>VLOOKUP(D:D,[1]门店完成情况!$B$1:$C$65536,2,0)</f>
        <v>华油路药店</v>
      </c>
      <c r="F27" s="10" t="s">
        <v>276</v>
      </c>
      <c r="G27" s="10">
        <v>278</v>
      </c>
      <c r="H27" s="9">
        <v>515.5</v>
      </c>
      <c r="I27" s="13">
        <f t="shared" si="0"/>
        <v>1.85431654676259</v>
      </c>
      <c r="J27" s="9">
        <f t="shared" si="1"/>
        <v>237.5</v>
      </c>
      <c r="K27" s="14">
        <f>J27*0.02</f>
        <v>4.75</v>
      </c>
      <c r="L27" s="9"/>
    </row>
    <row r="28" spans="1:12">
      <c r="A28" s="10">
        <v>26</v>
      </c>
      <c r="B28" s="10">
        <v>11902</v>
      </c>
      <c r="C28" s="10" t="s">
        <v>277</v>
      </c>
      <c r="D28" s="10">
        <v>578</v>
      </c>
      <c r="E28" s="10" t="str">
        <f>VLOOKUP(D:D,[1]门店完成情况!$B$1:$C$65536,2,0)</f>
        <v>华油路药店</v>
      </c>
      <c r="F28" s="10" t="s">
        <v>278</v>
      </c>
      <c r="G28" s="10">
        <v>277</v>
      </c>
      <c r="H28" s="9">
        <v>281.6</v>
      </c>
      <c r="I28" s="13">
        <f t="shared" si="0"/>
        <v>1.01660649819495</v>
      </c>
      <c r="J28" s="9">
        <f t="shared" si="1"/>
        <v>4.60000000000002</v>
      </c>
      <c r="K28" s="14">
        <f>J28*0.02</f>
        <v>0.0920000000000005</v>
      </c>
      <c r="L28" s="9"/>
    </row>
    <row r="29" spans="1:12">
      <c r="A29" s="10">
        <v>27</v>
      </c>
      <c r="B29" s="10">
        <v>9682</v>
      </c>
      <c r="C29" s="10" t="s">
        <v>279</v>
      </c>
      <c r="D29" s="10">
        <v>103639</v>
      </c>
      <c r="E29" s="10" t="str">
        <f>VLOOKUP(D:D,[1]门店完成情况!$B$1:$C$65536,2,0)</f>
        <v>金马河路药店</v>
      </c>
      <c r="F29" s="10" t="s">
        <v>245</v>
      </c>
      <c r="G29" s="10">
        <v>350</v>
      </c>
      <c r="H29" s="9">
        <v>880.8</v>
      </c>
      <c r="I29" s="13">
        <f t="shared" si="0"/>
        <v>2.51657142857143</v>
      </c>
      <c r="J29" s="9">
        <f t="shared" si="1"/>
        <v>530.8</v>
      </c>
      <c r="K29" s="14">
        <f>J29*0.02</f>
        <v>10.616</v>
      </c>
      <c r="L29" s="9"/>
    </row>
    <row r="30" spans="1:12">
      <c r="A30" s="10">
        <v>28</v>
      </c>
      <c r="B30" s="10">
        <v>11759</v>
      </c>
      <c r="C30" s="10" t="s">
        <v>280</v>
      </c>
      <c r="D30" s="10">
        <v>103639</v>
      </c>
      <c r="E30" s="10" t="str">
        <f>VLOOKUP(D:D,[1]门店完成情况!$B$1:$C$65536,2,0)</f>
        <v>金马河路药店</v>
      </c>
      <c r="F30" s="10" t="s">
        <v>281</v>
      </c>
      <c r="G30" s="10">
        <v>275</v>
      </c>
      <c r="H30" s="9">
        <v>317.16</v>
      </c>
      <c r="I30" s="13">
        <f t="shared" si="0"/>
        <v>1.15330909090909</v>
      </c>
      <c r="J30" s="9">
        <f t="shared" si="1"/>
        <v>42.16</v>
      </c>
      <c r="K30" s="14">
        <f>J30*0.02</f>
        <v>0.843200000000001</v>
      </c>
      <c r="L30" s="9"/>
    </row>
    <row r="31" spans="1:12">
      <c r="A31" s="10">
        <v>29</v>
      </c>
      <c r="B31" s="10">
        <v>11687</v>
      </c>
      <c r="C31" s="10" t="s">
        <v>282</v>
      </c>
      <c r="D31" s="10">
        <v>103639</v>
      </c>
      <c r="E31" s="10" t="str">
        <f>VLOOKUP(D:D,[1]门店完成情况!$B$1:$C$65536,2,0)</f>
        <v>金马河路药店</v>
      </c>
      <c r="F31" s="10" t="s">
        <v>247</v>
      </c>
      <c r="G31" s="10">
        <v>275</v>
      </c>
      <c r="H31" s="9">
        <v>794.4</v>
      </c>
      <c r="I31" s="13">
        <f t="shared" si="0"/>
        <v>2.88872727272727</v>
      </c>
      <c r="J31" s="9">
        <f t="shared" si="1"/>
        <v>519.4</v>
      </c>
      <c r="K31" s="14">
        <f>J31*0.02</f>
        <v>10.388</v>
      </c>
      <c r="L31" s="9"/>
    </row>
    <row r="32" spans="1:12">
      <c r="A32" s="10">
        <v>30</v>
      </c>
      <c r="B32" s="10">
        <v>6494</v>
      </c>
      <c r="C32" s="10" t="s">
        <v>283</v>
      </c>
      <c r="D32" s="10">
        <v>707</v>
      </c>
      <c r="E32" s="10" t="str">
        <f>VLOOKUP(D:D,[1]门店完成情况!$B$1:$C$65536,2,0)</f>
        <v>万科路药店</v>
      </c>
      <c r="F32" s="10" t="s">
        <v>284</v>
      </c>
      <c r="G32" s="10">
        <v>785.7</v>
      </c>
      <c r="H32" s="9">
        <v>698.91</v>
      </c>
      <c r="I32" s="13">
        <f t="shared" si="0"/>
        <v>0.889537991599847</v>
      </c>
      <c r="J32" s="9">
        <f t="shared" si="1"/>
        <v>-86.7900000000001</v>
      </c>
      <c r="K32" s="12"/>
      <c r="L32" s="9">
        <v>-20</v>
      </c>
    </row>
    <row r="33" spans="1:12">
      <c r="A33" s="10">
        <v>31</v>
      </c>
      <c r="B33" s="10">
        <v>10951</v>
      </c>
      <c r="C33" s="10" t="s">
        <v>285</v>
      </c>
      <c r="D33" s="10">
        <v>707</v>
      </c>
      <c r="E33" s="10" t="str">
        <f>VLOOKUP(D:D,[1]门店完成情况!$B$1:$C$65536,2,0)</f>
        <v>万科路药店</v>
      </c>
      <c r="F33" s="10" t="s">
        <v>245</v>
      </c>
      <c r="G33" s="10">
        <v>707</v>
      </c>
      <c r="H33" s="9">
        <v>396.16</v>
      </c>
      <c r="I33" s="13">
        <f t="shared" si="0"/>
        <v>0.56033946251768</v>
      </c>
      <c r="J33" s="9">
        <f t="shared" si="1"/>
        <v>-310.84</v>
      </c>
      <c r="K33" s="12"/>
      <c r="L33" s="9">
        <v>-50</v>
      </c>
    </row>
    <row r="34" spans="1:12">
      <c r="A34" s="10">
        <v>32</v>
      </c>
      <c r="B34" s="10">
        <v>10952</v>
      </c>
      <c r="C34" s="10" t="s">
        <v>286</v>
      </c>
      <c r="D34" s="10">
        <v>707</v>
      </c>
      <c r="E34" s="10" t="str">
        <f>VLOOKUP(D:D,[1]门店完成情况!$B$1:$C$65536,2,0)</f>
        <v>万科路药店</v>
      </c>
      <c r="F34" s="10" t="s">
        <v>284</v>
      </c>
      <c r="G34" s="10">
        <v>785.7</v>
      </c>
      <c r="H34" s="9">
        <v>330.73</v>
      </c>
      <c r="I34" s="13">
        <f t="shared" si="0"/>
        <v>0.420936744304442</v>
      </c>
      <c r="J34" s="9">
        <f t="shared" si="1"/>
        <v>-454.97</v>
      </c>
      <c r="K34" s="12"/>
      <c r="L34" s="9">
        <v>-50</v>
      </c>
    </row>
    <row r="35" spans="1:12">
      <c r="A35" s="10">
        <v>33</v>
      </c>
      <c r="B35" s="10">
        <v>11760</v>
      </c>
      <c r="C35" s="10" t="s">
        <v>287</v>
      </c>
      <c r="D35" s="10">
        <v>707</v>
      </c>
      <c r="E35" s="10" t="str">
        <f>VLOOKUP(D:D,[1]门店完成情况!$B$1:$C$65536,2,0)</f>
        <v>万科路药店</v>
      </c>
      <c r="F35" s="10" t="s">
        <v>252</v>
      </c>
      <c r="G35" s="10">
        <v>235.9</v>
      </c>
      <c r="H35" s="9">
        <v>542.94</v>
      </c>
      <c r="I35" s="13">
        <f t="shared" si="0"/>
        <v>2.30156846121238</v>
      </c>
      <c r="J35" s="9">
        <f t="shared" si="1"/>
        <v>307.04</v>
      </c>
      <c r="K35" s="14">
        <f>J35*0.02</f>
        <v>6.1408</v>
      </c>
      <c r="L35" s="9"/>
    </row>
    <row r="36" spans="1:12">
      <c r="A36" s="10">
        <v>34</v>
      </c>
      <c r="B36" s="10">
        <v>11797</v>
      </c>
      <c r="C36" s="10" t="s">
        <v>288</v>
      </c>
      <c r="D36" s="10">
        <v>707</v>
      </c>
      <c r="E36" s="10" t="str">
        <f>VLOOKUP(D:D,[1]门店完成情况!$B$1:$C$65536,2,0)</f>
        <v>万科路药店</v>
      </c>
      <c r="F36" s="10" t="s">
        <v>284</v>
      </c>
      <c r="G36" s="10">
        <v>785.7</v>
      </c>
      <c r="H36" s="9">
        <v>864.19</v>
      </c>
      <c r="I36" s="13">
        <f t="shared" si="0"/>
        <v>1.09989817996691</v>
      </c>
      <c r="J36" s="9">
        <f t="shared" si="1"/>
        <v>78.49</v>
      </c>
      <c r="K36" s="14">
        <f>J36*0.02</f>
        <v>1.5698</v>
      </c>
      <c r="L36" s="9"/>
    </row>
    <row r="37" spans="1:12">
      <c r="A37" s="10">
        <v>35</v>
      </c>
      <c r="B37" s="10">
        <v>10893</v>
      </c>
      <c r="C37" s="10" t="s">
        <v>289</v>
      </c>
      <c r="D37" s="10">
        <v>743</v>
      </c>
      <c r="E37" s="10" t="str">
        <f>VLOOKUP(D:D,[1]门店完成情况!$B$1:$C$65536,2,0)</f>
        <v>万宇路药店</v>
      </c>
      <c r="F37" s="10" t="s">
        <v>245</v>
      </c>
      <c r="G37" s="10">
        <v>800</v>
      </c>
      <c r="H37" s="9">
        <v>1751.88</v>
      </c>
      <c r="I37" s="13">
        <f t="shared" si="0"/>
        <v>2.18985</v>
      </c>
      <c r="J37" s="9">
        <f t="shared" si="1"/>
        <v>951.88</v>
      </c>
      <c r="K37" s="14">
        <f>J37*0.02</f>
        <v>19.0376</v>
      </c>
      <c r="L37" s="9"/>
    </row>
    <row r="38" spans="1:12">
      <c r="A38" s="10">
        <v>36</v>
      </c>
      <c r="B38" s="10">
        <v>11761</v>
      </c>
      <c r="C38" s="10" t="s">
        <v>290</v>
      </c>
      <c r="D38" s="10">
        <v>743</v>
      </c>
      <c r="E38" s="10" t="str">
        <f>VLOOKUP(D:D,[1]门店完成情况!$B$1:$C$65536,2,0)</f>
        <v>万宇路药店</v>
      </c>
      <c r="F38" s="10" t="s">
        <v>252</v>
      </c>
      <c r="G38" s="10">
        <v>500</v>
      </c>
      <c r="H38" s="9">
        <v>690.7</v>
      </c>
      <c r="I38" s="13">
        <f t="shared" si="0"/>
        <v>1.3814</v>
      </c>
      <c r="J38" s="9">
        <f t="shared" si="1"/>
        <v>190.7</v>
      </c>
      <c r="K38" s="14">
        <f>J38*0.02</f>
        <v>3.814</v>
      </c>
      <c r="L38" s="9"/>
    </row>
    <row r="39" spans="1:12">
      <c r="A39" s="10">
        <v>37</v>
      </c>
      <c r="B39" s="10">
        <v>11015</v>
      </c>
      <c r="C39" s="10" t="s">
        <v>291</v>
      </c>
      <c r="D39" s="10">
        <v>741</v>
      </c>
      <c r="E39" s="10" t="str">
        <f>VLOOKUP(D:D,[1]门店完成情况!$B$1:$C$65536,2,0)</f>
        <v>新怡路店</v>
      </c>
      <c r="F39" s="10" t="s">
        <v>292</v>
      </c>
      <c r="G39" s="10">
        <v>250</v>
      </c>
      <c r="H39" s="9">
        <v>162.5</v>
      </c>
      <c r="I39" s="13">
        <f t="shared" si="0"/>
        <v>0.65</v>
      </c>
      <c r="J39" s="9">
        <f t="shared" si="1"/>
        <v>-87.5</v>
      </c>
      <c r="K39" s="12"/>
      <c r="L39" s="9">
        <v>-50</v>
      </c>
    </row>
    <row r="40" spans="1:12">
      <c r="A40" s="10">
        <v>38</v>
      </c>
      <c r="B40" s="10">
        <v>11766</v>
      </c>
      <c r="C40" s="10" t="s">
        <v>293</v>
      </c>
      <c r="D40" s="10">
        <v>741</v>
      </c>
      <c r="E40" s="10" t="str">
        <f>VLOOKUP(D:D,[1]门店完成情况!$B$1:$C$65536,2,0)</f>
        <v>新怡路店</v>
      </c>
      <c r="F40" s="10" t="s">
        <v>252</v>
      </c>
      <c r="G40" s="10">
        <v>250</v>
      </c>
      <c r="H40" s="9">
        <v>130.71</v>
      </c>
      <c r="I40" s="13">
        <f t="shared" si="0"/>
        <v>0.52284</v>
      </c>
      <c r="J40" s="9">
        <f t="shared" si="1"/>
        <v>-119.29</v>
      </c>
      <c r="K40" s="12"/>
      <c r="L40" s="12">
        <f>(-50/2)</f>
        <v>-25</v>
      </c>
    </row>
    <row r="41" spans="1:12">
      <c r="A41" s="10">
        <v>39</v>
      </c>
      <c r="B41" s="10">
        <v>998607</v>
      </c>
      <c r="C41" s="10" t="s">
        <v>260</v>
      </c>
      <c r="D41" s="10">
        <v>741</v>
      </c>
      <c r="E41" s="10" t="str">
        <f>VLOOKUP(D:D,[1]门店完成情况!$B$1:$C$65536,2,0)</f>
        <v>新怡路店</v>
      </c>
      <c r="F41" s="10" t="s">
        <v>245</v>
      </c>
      <c r="G41" s="10">
        <v>200</v>
      </c>
      <c r="H41" s="9">
        <v>56.5</v>
      </c>
      <c r="I41" s="13">
        <f t="shared" si="0"/>
        <v>0.2825</v>
      </c>
      <c r="J41" s="9">
        <f t="shared" si="1"/>
        <v>-143.5</v>
      </c>
      <c r="K41" s="12"/>
      <c r="L41" s="9">
        <v>-50</v>
      </c>
    </row>
    <row r="42" spans="1:12">
      <c r="A42" s="10">
        <v>40</v>
      </c>
      <c r="B42" s="10">
        <v>6303</v>
      </c>
      <c r="C42" s="10" t="s">
        <v>294</v>
      </c>
      <c r="D42" s="10">
        <v>585</v>
      </c>
      <c r="E42" s="10" t="str">
        <f>VLOOKUP(D:D,[1]门店完成情况!$B$1:$C$65536,2,0)</f>
        <v>羊子山西路药店</v>
      </c>
      <c r="F42" s="10" t="s">
        <v>245</v>
      </c>
      <c r="G42" s="10">
        <v>750</v>
      </c>
      <c r="H42" s="9">
        <v>821.93</v>
      </c>
      <c r="I42" s="13">
        <f t="shared" si="0"/>
        <v>1.09590666666667</v>
      </c>
      <c r="J42" s="9">
        <f t="shared" si="1"/>
        <v>71.9299999999999</v>
      </c>
      <c r="K42" s="14">
        <f>J42*0.02</f>
        <v>1.4386</v>
      </c>
      <c r="L42" s="9"/>
    </row>
    <row r="43" spans="1:12">
      <c r="A43" s="10">
        <v>41</v>
      </c>
      <c r="B43" s="10">
        <v>7046</v>
      </c>
      <c r="C43" s="10" t="s">
        <v>295</v>
      </c>
      <c r="D43" s="10">
        <v>585</v>
      </c>
      <c r="E43" s="10" t="str">
        <f>VLOOKUP(D:D,[1]门店完成情况!$B$1:$C$65536,2,0)</f>
        <v>羊子山西路药店</v>
      </c>
      <c r="F43" s="10" t="s">
        <v>247</v>
      </c>
      <c r="G43" s="10">
        <v>750</v>
      </c>
      <c r="H43" s="9">
        <v>687.07</v>
      </c>
      <c r="I43" s="13">
        <f t="shared" si="0"/>
        <v>0.916093333333333</v>
      </c>
      <c r="J43" s="9">
        <f t="shared" si="1"/>
        <v>-62.9299999999999</v>
      </c>
      <c r="K43" s="12"/>
      <c r="L43" s="9">
        <v>-20</v>
      </c>
    </row>
    <row r="44" spans="1:12">
      <c r="A44" s="10">
        <v>42</v>
      </c>
      <c r="B44" s="10">
        <v>11639</v>
      </c>
      <c r="C44" s="10" t="s">
        <v>296</v>
      </c>
      <c r="D44" s="10">
        <v>585</v>
      </c>
      <c r="E44" s="10" t="str">
        <f>VLOOKUP(D:D,[1]门店完成情况!$B$1:$C$65536,2,0)</f>
        <v>羊子山西路药店</v>
      </c>
      <c r="F44" s="10" t="s">
        <v>247</v>
      </c>
      <c r="G44" s="10">
        <v>750</v>
      </c>
      <c r="H44" s="9">
        <v>722.27</v>
      </c>
      <c r="I44" s="13">
        <f t="shared" si="0"/>
        <v>0.963026666666667</v>
      </c>
      <c r="J44" s="9">
        <f t="shared" si="1"/>
        <v>-27.73</v>
      </c>
      <c r="K44" s="12"/>
      <c r="L44" s="9">
        <v>-20</v>
      </c>
    </row>
    <row r="45" spans="1:12">
      <c r="A45" s="10">
        <v>43</v>
      </c>
      <c r="B45" s="10">
        <v>11642</v>
      </c>
      <c r="C45" s="10" t="s">
        <v>297</v>
      </c>
      <c r="D45" s="10">
        <v>585</v>
      </c>
      <c r="E45" s="10" t="str">
        <f>VLOOKUP(D:D,[1]门店完成情况!$B$1:$C$65536,2,0)</f>
        <v>羊子山西路药店</v>
      </c>
      <c r="F45" s="10" t="s">
        <v>247</v>
      </c>
      <c r="G45" s="10">
        <v>750</v>
      </c>
      <c r="H45" s="9">
        <v>1139.9</v>
      </c>
      <c r="I45" s="13">
        <f t="shared" si="0"/>
        <v>1.51986666666667</v>
      </c>
      <c r="J45" s="9">
        <f t="shared" si="1"/>
        <v>389.9</v>
      </c>
      <c r="K45" s="14">
        <f t="shared" ref="K45:K57" si="3">J45*0.02</f>
        <v>7.798</v>
      </c>
      <c r="L45" s="9"/>
    </row>
    <row r="46" spans="1:12">
      <c r="A46" s="10">
        <v>44</v>
      </c>
      <c r="B46" s="10">
        <v>5527</v>
      </c>
      <c r="C46" s="10" t="s">
        <v>298</v>
      </c>
      <c r="D46" s="10">
        <v>511</v>
      </c>
      <c r="E46" s="10" t="str">
        <f>VLOOKUP(D:D,[1]门店完成情况!$B$1:$C$65536,2,0)</f>
        <v>成华杉板桥南一路店</v>
      </c>
      <c r="F46" s="10" t="s">
        <v>245</v>
      </c>
      <c r="G46" s="10">
        <v>578</v>
      </c>
      <c r="H46" s="9">
        <v>1066.4</v>
      </c>
      <c r="I46" s="13">
        <f t="shared" si="0"/>
        <v>1.84498269896194</v>
      </c>
      <c r="J46" s="9">
        <f t="shared" si="1"/>
        <v>488.4</v>
      </c>
      <c r="K46" s="14">
        <f t="shared" si="3"/>
        <v>9.768</v>
      </c>
      <c r="L46" s="9"/>
    </row>
    <row r="47" spans="1:12">
      <c r="A47" s="10">
        <v>45</v>
      </c>
      <c r="B47" s="10">
        <v>11602</v>
      </c>
      <c r="C47" s="10" t="s">
        <v>299</v>
      </c>
      <c r="D47" s="10">
        <v>511</v>
      </c>
      <c r="E47" s="10" t="str">
        <f>VLOOKUP(D:D,[1]门店完成情况!$B$1:$C$65536,2,0)</f>
        <v>成华杉板桥南一路店</v>
      </c>
      <c r="F47" s="10" t="s">
        <v>247</v>
      </c>
      <c r="G47" s="10">
        <v>515</v>
      </c>
      <c r="H47" s="9">
        <v>721.22</v>
      </c>
      <c r="I47" s="13">
        <f t="shared" si="0"/>
        <v>1.40042718446602</v>
      </c>
      <c r="J47" s="9">
        <f t="shared" si="1"/>
        <v>206.22</v>
      </c>
      <c r="K47" s="14">
        <f t="shared" si="3"/>
        <v>4.1244</v>
      </c>
      <c r="L47" s="9"/>
    </row>
    <row r="48" spans="1:12">
      <c r="A48" s="10">
        <v>46</v>
      </c>
      <c r="B48" s="10">
        <v>11876</v>
      </c>
      <c r="C48" s="10" t="s">
        <v>300</v>
      </c>
      <c r="D48" s="10">
        <v>511</v>
      </c>
      <c r="E48" s="10" t="str">
        <f>VLOOKUP(D:D,[1]门店完成情况!$B$1:$C$65536,2,0)</f>
        <v>成华杉板桥南一路店</v>
      </c>
      <c r="F48" s="10" t="s">
        <v>252</v>
      </c>
      <c r="G48" s="10">
        <v>257</v>
      </c>
      <c r="H48" s="9">
        <v>428.8</v>
      </c>
      <c r="I48" s="13">
        <f t="shared" si="0"/>
        <v>1.66848249027237</v>
      </c>
      <c r="J48" s="9">
        <f t="shared" si="1"/>
        <v>171.8</v>
      </c>
      <c r="K48" s="14">
        <f t="shared" si="3"/>
        <v>3.436</v>
      </c>
      <c r="L48" s="9"/>
    </row>
    <row r="49" spans="1:12">
      <c r="A49" s="10">
        <v>47</v>
      </c>
      <c r="B49" s="10">
        <v>11829</v>
      </c>
      <c r="C49" s="10" t="s">
        <v>301</v>
      </c>
      <c r="D49" s="10">
        <v>511</v>
      </c>
      <c r="E49" s="10" t="str">
        <f>VLOOKUP(D:D,[1]门店完成情况!$B$1:$C$65536,2,0)</f>
        <v>成华杉板桥南一路店</v>
      </c>
      <c r="F49" s="10" t="s">
        <v>302</v>
      </c>
      <c r="G49" s="10">
        <v>450</v>
      </c>
      <c r="H49" s="9">
        <v>922.65</v>
      </c>
      <c r="I49" s="13">
        <f t="shared" si="0"/>
        <v>2.05033333333333</v>
      </c>
      <c r="J49" s="9">
        <f t="shared" si="1"/>
        <v>472.65</v>
      </c>
      <c r="K49" s="14">
        <f t="shared" si="3"/>
        <v>9.453</v>
      </c>
      <c r="L49" s="9"/>
    </row>
    <row r="50" spans="1:12">
      <c r="A50" s="10">
        <v>48</v>
      </c>
      <c r="B50" s="10">
        <v>4540</v>
      </c>
      <c r="C50" s="10" t="s">
        <v>303</v>
      </c>
      <c r="D50" s="10">
        <v>754</v>
      </c>
      <c r="E50" s="10" t="str">
        <f>VLOOKUP(D:D,[1]门店完成情况!$B$1:$C$65536,2,0)</f>
        <v>尚贤坊街药店</v>
      </c>
      <c r="F50" s="10" t="s">
        <v>245</v>
      </c>
      <c r="G50" s="10">
        <v>900</v>
      </c>
      <c r="H50" s="9">
        <v>1147.03</v>
      </c>
      <c r="I50" s="13">
        <f t="shared" si="0"/>
        <v>1.27447777777778</v>
      </c>
      <c r="J50" s="9">
        <f t="shared" si="1"/>
        <v>247.03</v>
      </c>
      <c r="K50" s="14">
        <f t="shared" si="3"/>
        <v>4.9406</v>
      </c>
      <c r="L50" s="9"/>
    </row>
    <row r="51" spans="1:12">
      <c r="A51" s="10">
        <v>49</v>
      </c>
      <c r="B51" s="10">
        <v>10900</v>
      </c>
      <c r="C51" s="10" t="s">
        <v>304</v>
      </c>
      <c r="D51" s="10">
        <v>754</v>
      </c>
      <c r="E51" s="10" t="str">
        <f>VLOOKUP(D:D,[1]门店完成情况!$B$1:$C$65536,2,0)</f>
        <v>尚贤坊街药店</v>
      </c>
      <c r="F51" s="10" t="s">
        <v>292</v>
      </c>
      <c r="G51" s="10">
        <v>900</v>
      </c>
      <c r="H51" s="9">
        <v>1040.53</v>
      </c>
      <c r="I51" s="13">
        <f t="shared" si="0"/>
        <v>1.15614444444444</v>
      </c>
      <c r="J51" s="9">
        <f t="shared" si="1"/>
        <v>140.53</v>
      </c>
      <c r="K51" s="14">
        <f t="shared" si="3"/>
        <v>2.8106</v>
      </c>
      <c r="L51" s="9"/>
    </row>
    <row r="52" spans="1:12">
      <c r="A52" s="10">
        <v>50</v>
      </c>
      <c r="B52" s="10">
        <v>9983</v>
      </c>
      <c r="C52" s="10" t="s">
        <v>305</v>
      </c>
      <c r="D52" s="10">
        <v>104838</v>
      </c>
      <c r="E52" s="10" t="e">
        <f>VLOOKUP(D:D,[1]门店完成情况!$B$1:$C$65536,2,0)</f>
        <v>#N/A</v>
      </c>
      <c r="F52" s="10" t="s">
        <v>247</v>
      </c>
      <c r="G52" s="10">
        <v>167</v>
      </c>
      <c r="H52" s="9">
        <v>445.67</v>
      </c>
      <c r="I52" s="13">
        <f t="shared" si="0"/>
        <v>2.66868263473054</v>
      </c>
      <c r="J52" s="9">
        <f t="shared" si="1"/>
        <v>278.67</v>
      </c>
      <c r="K52" s="14">
        <f t="shared" si="3"/>
        <v>5.5734</v>
      </c>
      <c r="L52" s="9"/>
    </row>
    <row r="53" spans="1:12">
      <c r="A53" s="10">
        <v>51</v>
      </c>
      <c r="B53" s="10">
        <v>10218</v>
      </c>
      <c r="C53" s="10" t="s">
        <v>306</v>
      </c>
      <c r="D53" s="10">
        <v>104838</v>
      </c>
      <c r="E53" s="10" t="e">
        <f>VLOOKUP(D:D,[1]门店完成情况!$B$1:$C$65536,2,0)</f>
        <v>#N/A</v>
      </c>
      <c r="F53" s="10" t="s">
        <v>247</v>
      </c>
      <c r="G53" s="10">
        <v>167</v>
      </c>
      <c r="H53" s="9">
        <v>266.59</v>
      </c>
      <c r="I53" s="13">
        <f t="shared" si="0"/>
        <v>1.59634730538922</v>
      </c>
      <c r="J53" s="9">
        <f t="shared" si="1"/>
        <v>99.59</v>
      </c>
      <c r="K53" s="14">
        <f t="shared" si="3"/>
        <v>1.9918</v>
      </c>
      <c r="L53" s="9"/>
    </row>
    <row r="54" spans="1:12">
      <c r="A54" s="10">
        <v>52</v>
      </c>
      <c r="B54" s="10">
        <v>11241</v>
      </c>
      <c r="C54" s="10" t="s">
        <v>307</v>
      </c>
      <c r="D54" s="10">
        <v>104838</v>
      </c>
      <c r="E54" s="10" t="e">
        <f>VLOOKUP(D:D,[1]门店完成情况!$B$1:$C$65536,2,0)</f>
        <v>#N/A</v>
      </c>
      <c r="F54" s="10" t="s">
        <v>245</v>
      </c>
      <c r="G54" s="10">
        <v>166</v>
      </c>
      <c r="H54" s="9">
        <v>217.68</v>
      </c>
      <c r="I54" s="13">
        <f t="shared" si="0"/>
        <v>1.31132530120482</v>
      </c>
      <c r="J54" s="9">
        <f t="shared" si="1"/>
        <v>51.68</v>
      </c>
      <c r="K54" s="14">
        <f t="shared" si="3"/>
        <v>1.0336</v>
      </c>
      <c r="L54" s="9"/>
    </row>
    <row r="55" spans="1:12">
      <c r="A55" s="10">
        <v>53</v>
      </c>
      <c r="B55" s="10">
        <v>6472</v>
      </c>
      <c r="C55" s="10" t="s">
        <v>308</v>
      </c>
      <c r="D55" s="10">
        <v>104428</v>
      </c>
      <c r="E55" s="10" t="str">
        <f>VLOOKUP(D:D,[1]门店完成情况!$B$1:$C$65536,2,0)</f>
        <v>崇州重阳永康店（新店）</v>
      </c>
      <c r="F55" s="10" t="s">
        <v>245</v>
      </c>
      <c r="G55" s="10">
        <v>200</v>
      </c>
      <c r="H55" s="9">
        <v>624.88</v>
      </c>
      <c r="I55" s="13">
        <f t="shared" si="0"/>
        <v>3.1244</v>
      </c>
      <c r="J55" s="9">
        <f t="shared" si="1"/>
        <v>424.88</v>
      </c>
      <c r="K55" s="14">
        <f t="shared" si="3"/>
        <v>8.4976</v>
      </c>
      <c r="L55" s="9"/>
    </row>
    <row r="56" spans="1:12">
      <c r="A56" s="10">
        <v>54</v>
      </c>
      <c r="B56" s="10">
        <v>9841</v>
      </c>
      <c r="C56" s="10" t="s">
        <v>309</v>
      </c>
      <c r="D56" s="10">
        <v>104428</v>
      </c>
      <c r="E56" s="10" t="str">
        <f>VLOOKUP(D:D,[1]门店完成情况!$B$1:$C$65536,2,0)</f>
        <v>崇州重阳永康店（新店）</v>
      </c>
      <c r="F56" s="10" t="s">
        <v>247</v>
      </c>
      <c r="G56" s="10">
        <v>200</v>
      </c>
      <c r="H56" s="9">
        <v>396.21</v>
      </c>
      <c r="I56" s="13">
        <f t="shared" si="0"/>
        <v>1.98105</v>
      </c>
      <c r="J56" s="9">
        <f t="shared" si="1"/>
        <v>196.21</v>
      </c>
      <c r="K56" s="14">
        <f t="shared" si="3"/>
        <v>3.9242</v>
      </c>
      <c r="L56" s="9"/>
    </row>
    <row r="57" spans="1:12">
      <c r="A57" s="10">
        <v>55</v>
      </c>
      <c r="B57" s="10">
        <v>11949</v>
      </c>
      <c r="C57" s="10" t="s">
        <v>310</v>
      </c>
      <c r="D57" s="10">
        <v>104428</v>
      </c>
      <c r="E57" s="10" t="str">
        <f>VLOOKUP(D:D,[1]门店完成情况!$B$1:$C$65536,2,0)</f>
        <v>崇州重阳永康店（新店）</v>
      </c>
      <c r="F57" s="10" t="s">
        <v>311</v>
      </c>
      <c r="G57" s="10">
        <v>100</v>
      </c>
      <c r="H57" s="9">
        <v>477.57</v>
      </c>
      <c r="I57" s="13">
        <f t="shared" si="0"/>
        <v>4.7757</v>
      </c>
      <c r="J57" s="9">
        <f t="shared" si="1"/>
        <v>377.57</v>
      </c>
      <c r="K57" s="14">
        <f t="shared" si="3"/>
        <v>7.5514</v>
      </c>
      <c r="L57" s="9"/>
    </row>
    <row r="58" spans="1:12">
      <c r="A58" s="10">
        <v>56</v>
      </c>
      <c r="B58" s="10">
        <v>4121</v>
      </c>
      <c r="C58" s="10" t="s">
        <v>312</v>
      </c>
      <c r="D58" s="10">
        <v>52</v>
      </c>
      <c r="E58" s="10" t="str">
        <f>VLOOKUP(D:D,[1]门店完成情况!$B$1:$C$65536,2,0)</f>
        <v>崇州中心店</v>
      </c>
      <c r="F58" s="10" t="s">
        <v>245</v>
      </c>
      <c r="G58" s="10">
        <v>550</v>
      </c>
      <c r="H58" s="9">
        <v>545.16</v>
      </c>
      <c r="I58" s="13">
        <f t="shared" si="0"/>
        <v>0.9912</v>
      </c>
      <c r="J58" s="9">
        <f t="shared" si="1"/>
        <v>-4.84000000000003</v>
      </c>
      <c r="K58" s="12"/>
      <c r="L58" s="9">
        <v>-20</v>
      </c>
    </row>
    <row r="59" spans="1:12">
      <c r="A59" s="10">
        <v>57</v>
      </c>
      <c r="B59" s="10">
        <v>6231</v>
      </c>
      <c r="C59" s="10" t="s">
        <v>313</v>
      </c>
      <c r="D59" s="10">
        <v>52</v>
      </c>
      <c r="E59" s="10" t="str">
        <f>VLOOKUP(D:D,[1]门店完成情况!$B$1:$C$65536,2,0)</f>
        <v>崇州中心店</v>
      </c>
      <c r="F59" s="10" t="s">
        <v>314</v>
      </c>
      <c r="G59" s="10">
        <v>550</v>
      </c>
      <c r="H59" s="9">
        <v>580.09</v>
      </c>
      <c r="I59" s="13">
        <f t="shared" si="0"/>
        <v>1.05470909090909</v>
      </c>
      <c r="J59" s="9">
        <f t="shared" si="1"/>
        <v>30.09</v>
      </c>
      <c r="K59" s="14">
        <f>J59*0.02</f>
        <v>0.601800000000001</v>
      </c>
      <c r="L59" s="9"/>
    </row>
    <row r="60" spans="1:12">
      <c r="A60" s="10">
        <v>58</v>
      </c>
      <c r="B60" s="10">
        <v>11418</v>
      </c>
      <c r="C60" s="10" t="s">
        <v>315</v>
      </c>
      <c r="D60" s="10">
        <v>52</v>
      </c>
      <c r="E60" s="10" t="str">
        <f>VLOOKUP(D:D,[1]门店完成情况!$B$1:$C$65536,2,0)</f>
        <v>崇州中心店</v>
      </c>
      <c r="F60" s="10" t="s">
        <v>314</v>
      </c>
      <c r="G60" s="10">
        <v>500</v>
      </c>
      <c r="H60" s="9">
        <v>510.71</v>
      </c>
      <c r="I60" s="13">
        <f t="shared" si="0"/>
        <v>1.02142</v>
      </c>
      <c r="J60" s="9">
        <f t="shared" si="1"/>
        <v>10.71</v>
      </c>
      <c r="K60" s="14">
        <f>J60*0.02</f>
        <v>0.2142</v>
      </c>
      <c r="L60" s="9"/>
    </row>
    <row r="61" spans="1:12">
      <c r="A61" s="10">
        <v>59</v>
      </c>
      <c r="B61" s="10">
        <v>6492</v>
      </c>
      <c r="C61" s="10" t="s">
        <v>316</v>
      </c>
      <c r="D61" s="10">
        <v>713</v>
      </c>
      <c r="E61" s="10" t="str">
        <f>VLOOKUP(D:D,[1]门店完成情况!$B$1:$C$65536,2,0)</f>
        <v>都江堰聚源镇药店</v>
      </c>
      <c r="F61" s="10" t="s">
        <v>245</v>
      </c>
      <c r="G61" s="10">
        <v>700</v>
      </c>
      <c r="H61" s="9">
        <v>1018.8</v>
      </c>
      <c r="I61" s="13">
        <f t="shared" si="0"/>
        <v>1.45542857142857</v>
      </c>
      <c r="J61" s="9">
        <f t="shared" si="1"/>
        <v>318.8</v>
      </c>
      <c r="K61" s="14">
        <f>J61*0.02</f>
        <v>6.376</v>
      </c>
      <c r="L61" s="9"/>
    </row>
    <row r="62" spans="1:12">
      <c r="A62" s="10">
        <v>60</v>
      </c>
      <c r="B62" s="10">
        <v>6497</v>
      </c>
      <c r="C62" s="10" t="s">
        <v>317</v>
      </c>
      <c r="D62" s="10">
        <v>587</v>
      </c>
      <c r="E62" s="10" t="str">
        <f>VLOOKUP(D:D,[1]门店完成情况!$B$1:$C$65536,2,0)</f>
        <v>都江堰景中路店</v>
      </c>
      <c r="F62" s="10" t="s">
        <v>247</v>
      </c>
      <c r="G62" s="10">
        <v>375</v>
      </c>
      <c r="H62" s="9">
        <v>565.4</v>
      </c>
      <c r="I62" s="13">
        <f t="shared" si="0"/>
        <v>1.50773333333333</v>
      </c>
      <c r="J62" s="9">
        <f t="shared" si="1"/>
        <v>190.4</v>
      </c>
      <c r="K62" s="14">
        <f>J62*0.02</f>
        <v>3.808</v>
      </c>
      <c r="L62" s="9"/>
    </row>
    <row r="63" spans="1:12">
      <c r="A63" s="10">
        <v>61</v>
      </c>
      <c r="B63" s="10">
        <v>6121</v>
      </c>
      <c r="C63" s="10" t="s">
        <v>318</v>
      </c>
      <c r="D63" s="10">
        <v>587</v>
      </c>
      <c r="E63" s="10" t="str">
        <f>VLOOKUP(D:D,[1]门店完成情况!$B$1:$C$65536,2,0)</f>
        <v>都江堰景中路店</v>
      </c>
      <c r="F63" s="10" t="s">
        <v>247</v>
      </c>
      <c r="G63" s="10">
        <v>375</v>
      </c>
      <c r="H63" s="9">
        <v>339.2</v>
      </c>
      <c r="I63" s="13">
        <f t="shared" si="0"/>
        <v>0.904533333333333</v>
      </c>
      <c r="J63" s="9">
        <f t="shared" si="1"/>
        <v>-35.8</v>
      </c>
      <c r="K63" s="12"/>
      <c r="L63" s="9">
        <v>-20</v>
      </c>
    </row>
    <row r="64" spans="1:12">
      <c r="A64" s="10">
        <v>62</v>
      </c>
      <c r="B64" s="10">
        <v>8073</v>
      </c>
      <c r="C64" s="10" t="s">
        <v>319</v>
      </c>
      <c r="D64" s="10">
        <v>587</v>
      </c>
      <c r="E64" s="10" t="str">
        <f>VLOOKUP(D:D,[1]门店完成情况!$B$1:$C$65536,2,0)</f>
        <v>都江堰景中路店</v>
      </c>
      <c r="F64" s="10" t="s">
        <v>245</v>
      </c>
      <c r="G64" s="10">
        <v>375</v>
      </c>
      <c r="H64" s="9">
        <v>464.16</v>
      </c>
      <c r="I64" s="13">
        <f t="shared" si="0"/>
        <v>1.23776</v>
      </c>
      <c r="J64" s="9">
        <f t="shared" si="1"/>
        <v>89.16</v>
      </c>
      <c r="K64" s="14">
        <f>J64*0.02</f>
        <v>1.7832</v>
      </c>
      <c r="L64" s="9"/>
    </row>
    <row r="65" spans="1:12">
      <c r="A65" s="10">
        <v>63</v>
      </c>
      <c r="B65" s="10">
        <v>11249</v>
      </c>
      <c r="C65" s="10" t="s">
        <v>320</v>
      </c>
      <c r="D65" s="10">
        <v>587</v>
      </c>
      <c r="E65" s="10" t="str">
        <f>VLOOKUP(D:D,[1]门店完成情况!$B$1:$C$65536,2,0)</f>
        <v>都江堰景中路店</v>
      </c>
      <c r="F65" s="10" t="s">
        <v>321</v>
      </c>
      <c r="G65" s="10">
        <v>375</v>
      </c>
      <c r="H65" s="9">
        <v>707.73</v>
      </c>
      <c r="I65" s="13">
        <f t="shared" si="0"/>
        <v>1.88728</v>
      </c>
      <c r="J65" s="9">
        <f t="shared" si="1"/>
        <v>332.73</v>
      </c>
      <c r="K65" s="14">
        <f>J65*0.02</f>
        <v>6.6546</v>
      </c>
      <c r="L65" s="9"/>
    </row>
    <row r="66" spans="1:12">
      <c r="A66" s="10">
        <v>64</v>
      </c>
      <c r="B66" s="10">
        <v>6505</v>
      </c>
      <c r="C66" s="10" t="s">
        <v>322</v>
      </c>
      <c r="D66" s="10">
        <v>704</v>
      </c>
      <c r="E66" s="10" t="str">
        <f>VLOOKUP(D:D,[1]门店完成情况!$B$1:$C$65536,2,0)</f>
        <v>奎光路中段药店</v>
      </c>
      <c r="F66" s="10" t="s">
        <v>247</v>
      </c>
      <c r="G66" s="10">
        <v>440</v>
      </c>
      <c r="H66" s="9">
        <v>876.45</v>
      </c>
      <c r="I66" s="13">
        <f t="shared" si="0"/>
        <v>1.99193181818182</v>
      </c>
      <c r="J66" s="9">
        <f t="shared" si="1"/>
        <v>436.45</v>
      </c>
      <c r="K66" s="14">
        <f>J66*0.02</f>
        <v>8.729</v>
      </c>
      <c r="L66" s="9"/>
    </row>
    <row r="67" spans="1:12">
      <c r="A67" s="10">
        <v>65</v>
      </c>
      <c r="B67" s="10">
        <v>9731</v>
      </c>
      <c r="C67" s="10" t="s">
        <v>323</v>
      </c>
      <c r="D67" s="10">
        <v>704</v>
      </c>
      <c r="E67" s="10" t="str">
        <f>VLOOKUP(D:D,[1]门店完成情况!$B$1:$C$65536,2,0)</f>
        <v>奎光路中段药店</v>
      </c>
      <c r="F67" s="10" t="s">
        <v>324</v>
      </c>
      <c r="G67" s="10">
        <v>397</v>
      </c>
      <c r="H67" s="9">
        <v>288.32</v>
      </c>
      <c r="I67" s="13">
        <f t="shared" si="0"/>
        <v>0.72624685138539</v>
      </c>
      <c r="J67" s="9">
        <f t="shared" ref="J67:J130" si="4">H67-G67</f>
        <v>-108.68</v>
      </c>
      <c r="K67" s="12"/>
      <c r="L67" s="9">
        <v>-30</v>
      </c>
    </row>
    <row r="68" spans="1:12">
      <c r="A68" s="10">
        <v>66</v>
      </c>
      <c r="B68" s="10">
        <v>10953</v>
      </c>
      <c r="C68" s="10" t="s">
        <v>325</v>
      </c>
      <c r="D68" s="10">
        <v>704</v>
      </c>
      <c r="E68" s="10" t="str">
        <f>VLOOKUP(D:D,[1]门店完成情况!$B$1:$C$65536,2,0)</f>
        <v>奎光路中段药店</v>
      </c>
      <c r="F68" s="10" t="s">
        <v>247</v>
      </c>
      <c r="G68" s="10">
        <v>440</v>
      </c>
      <c r="H68" s="9">
        <v>291.28</v>
      </c>
      <c r="I68" s="13">
        <f t="shared" ref="I68:I131" si="5">H68/G68</f>
        <v>0.662</v>
      </c>
      <c r="J68" s="9">
        <f t="shared" si="4"/>
        <v>-148.72</v>
      </c>
      <c r="K68" s="12"/>
      <c r="L68" s="9">
        <v>-50</v>
      </c>
    </row>
    <row r="69" spans="1:12">
      <c r="A69" s="10">
        <v>67</v>
      </c>
      <c r="B69" s="10">
        <v>11831</v>
      </c>
      <c r="C69" s="10" t="s">
        <v>326</v>
      </c>
      <c r="D69" s="10">
        <v>704</v>
      </c>
      <c r="E69" s="10" t="str">
        <f>VLOOKUP(D:D,[1]门店完成情况!$B$1:$C$65536,2,0)</f>
        <v>奎光路中段药店</v>
      </c>
      <c r="F69" s="10" t="s">
        <v>247</v>
      </c>
      <c r="G69" s="10">
        <v>223</v>
      </c>
      <c r="H69" s="9">
        <v>231.42</v>
      </c>
      <c r="I69" s="13">
        <f t="shared" si="5"/>
        <v>1.03775784753363</v>
      </c>
      <c r="J69" s="9">
        <f t="shared" si="4"/>
        <v>8.41999999999999</v>
      </c>
      <c r="K69" s="14">
        <f>J69*0.02</f>
        <v>0.1684</v>
      </c>
      <c r="L69" s="9"/>
    </row>
    <row r="70" spans="1:12">
      <c r="A70" s="10">
        <v>68</v>
      </c>
      <c r="B70" s="10">
        <v>6385</v>
      </c>
      <c r="C70" s="10" t="s">
        <v>327</v>
      </c>
      <c r="D70" s="10">
        <v>738</v>
      </c>
      <c r="E70" s="10" t="str">
        <f>VLOOKUP(D:D,[1]门店完成情况!$B$1:$C$65536,2,0)</f>
        <v>蒲阳路药店</v>
      </c>
      <c r="F70" s="10" t="s">
        <v>247</v>
      </c>
      <c r="G70" s="10">
        <v>385</v>
      </c>
      <c r="H70" s="9">
        <v>468.55</v>
      </c>
      <c r="I70" s="13">
        <f t="shared" si="5"/>
        <v>1.21701298701299</v>
      </c>
      <c r="J70" s="9">
        <f t="shared" si="4"/>
        <v>83.55</v>
      </c>
      <c r="K70" s="14">
        <f>J70*0.02</f>
        <v>1.671</v>
      </c>
      <c r="L70" s="9"/>
    </row>
    <row r="71" spans="1:12">
      <c r="A71" s="10">
        <v>69</v>
      </c>
      <c r="B71" s="10">
        <v>6506</v>
      </c>
      <c r="C71" s="10" t="s">
        <v>328</v>
      </c>
      <c r="D71" s="10">
        <v>738</v>
      </c>
      <c r="E71" s="10" t="str">
        <f>VLOOKUP(D:D,[1]门店完成情况!$B$1:$C$65536,2,0)</f>
        <v>蒲阳路药店</v>
      </c>
      <c r="F71" s="10" t="s">
        <v>245</v>
      </c>
      <c r="G71" s="10">
        <v>385</v>
      </c>
      <c r="H71" s="9">
        <v>525.11</v>
      </c>
      <c r="I71" s="13">
        <f t="shared" si="5"/>
        <v>1.36392207792208</v>
      </c>
      <c r="J71" s="9">
        <f t="shared" si="4"/>
        <v>140.11</v>
      </c>
      <c r="K71" s="14">
        <f>J71*0.02</f>
        <v>2.8022</v>
      </c>
      <c r="L71" s="9"/>
    </row>
    <row r="72" spans="1:12">
      <c r="A72" s="10">
        <v>70</v>
      </c>
      <c r="B72" s="10">
        <v>11812</v>
      </c>
      <c r="C72" s="10" t="s">
        <v>329</v>
      </c>
      <c r="D72" s="10">
        <v>738</v>
      </c>
      <c r="E72" s="10" t="str">
        <f>VLOOKUP(D:D,[1]门店完成情况!$B$1:$C$65536,2,0)</f>
        <v>蒲阳路药店</v>
      </c>
      <c r="F72" s="10" t="s">
        <v>321</v>
      </c>
      <c r="G72" s="10">
        <v>230</v>
      </c>
      <c r="H72" s="9">
        <v>300.1</v>
      </c>
      <c r="I72" s="13">
        <f t="shared" si="5"/>
        <v>1.30478260869565</v>
      </c>
      <c r="J72" s="9">
        <f t="shared" si="4"/>
        <v>70.1</v>
      </c>
      <c r="K72" s="14">
        <f>J72*0.02</f>
        <v>1.402</v>
      </c>
      <c r="L72" s="9"/>
    </row>
    <row r="73" spans="1:12">
      <c r="A73" s="10">
        <v>71</v>
      </c>
      <c r="B73" s="10">
        <v>9527</v>
      </c>
      <c r="C73" s="10" t="s">
        <v>330</v>
      </c>
      <c r="D73" s="10">
        <v>710</v>
      </c>
      <c r="E73" s="10" t="str">
        <f>VLOOKUP(D:D,[1]门店完成情况!$B$1:$C$65536,2,0)</f>
        <v>蒲阳路药店</v>
      </c>
      <c r="F73" s="10" t="s">
        <v>245</v>
      </c>
      <c r="G73" s="10">
        <v>450</v>
      </c>
      <c r="H73" s="9">
        <v>270.3</v>
      </c>
      <c r="I73" s="13">
        <f t="shared" si="5"/>
        <v>0.600666666666667</v>
      </c>
      <c r="J73" s="9">
        <f t="shared" si="4"/>
        <v>-179.7</v>
      </c>
      <c r="K73" s="12"/>
      <c r="L73" s="9">
        <v>-50</v>
      </c>
    </row>
    <row r="74" spans="1:12">
      <c r="A74" s="10">
        <v>72</v>
      </c>
      <c r="B74" s="10">
        <v>11459</v>
      </c>
      <c r="C74" s="10" t="s">
        <v>331</v>
      </c>
      <c r="D74" s="10">
        <v>710</v>
      </c>
      <c r="E74" s="10" t="str">
        <f>VLOOKUP(D:D,[1]门店完成情况!$B$1:$C$65536,2,0)</f>
        <v>蒲阳路药店</v>
      </c>
      <c r="F74" s="10" t="s">
        <v>247</v>
      </c>
      <c r="G74" s="10">
        <v>450</v>
      </c>
      <c r="H74" s="9">
        <v>777.31</v>
      </c>
      <c r="I74" s="13">
        <f t="shared" si="5"/>
        <v>1.72735555555556</v>
      </c>
      <c r="J74" s="9">
        <f t="shared" si="4"/>
        <v>327.31</v>
      </c>
      <c r="K74" s="14">
        <f t="shared" ref="K74:K81" si="6">J74*0.02</f>
        <v>6.5462</v>
      </c>
      <c r="L74" s="9"/>
    </row>
    <row r="75" spans="1:12">
      <c r="A75" s="10">
        <v>73</v>
      </c>
      <c r="B75" s="10">
        <v>10772</v>
      </c>
      <c r="C75" s="10" t="s">
        <v>332</v>
      </c>
      <c r="D75" s="10">
        <v>706</v>
      </c>
      <c r="E75" s="10" t="str">
        <f>VLOOKUP(D:D,[1]门店完成情况!$B$1:$C$65536,2,0)</f>
        <v>翔凤路药店</v>
      </c>
      <c r="F75" s="10" t="s">
        <v>245</v>
      </c>
      <c r="G75" s="10">
        <v>500</v>
      </c>
      <c r="H75" s="9">
        <v>782.85</v>
      </c>
      <c r="I75" s="13">
        <f t="shared" si="5"/>
        <v>1.5657</v>
      </c>
      <c r="J75" s="9">
        <f t="shared" si="4"/>
        <v>282.85</v>
      </c>
      <c r="K75" s="14">
        <f t="shared" si="6"/>
        <v>5.657</v>
      </c>
      <c r="L75" s="9"/>
    </row>
    <row r="76" spans="1:12">
      <c r="A76" s="10">
        <v>74</v>
      </c>
      <c r="B76" s="10">
        <v>8594</v>
      </c>
      <c r="C76" s="10" t="s">
        <v>333</v>
      </c>
      <c r="D76" s="10">
        <v>351</v>
      </c>
      <c r="E76" s="10" t="str">
        <f>VLOOKUP(D:D,[1]门店完成情况!$B$1:$C$65536,2,0)</f>
        <v>都江堰药店</v>
      </c>
      <c r="F76" s="10" t="s">
        <v>245</v>
      </c>
      <c r="G76" s="10">
        <v>450</v>
      </c>
      <c r="H76" s="9">
        <v>569.52</v>
      </c>
      <c r="I76" s="13">
        <f t="shared" si="5"/>
        <v>1.2656</v>
      </c>
      <c r="J76" s="9">
        <f t="shared" si="4"/>
        <v>119.52</v>
      </c>
      <c r="K76" s="14">
        <f t="shared" si="6"/>
        <v>2.3904</v>
      </c>
      <c r="L76" s="9"/>
    </row>
    <row r="77" spans="1:12">
      <c r="A77" s="10">
        <v>75</v>
      </c>
      <c r="B77" s="10">
        <v>8606</v>
      </c>
      <c r="C77" s="10" t="s">
        <v>334</v>
      </c>
      <c r="D77" s="10">
        <v>351</v>
      </c>
      <c r="E77" s="10" t="str">
        <f>VLOOKUP(D:D,[1]门店完成情况!$B$1:$C$65536,2,0)</f>
        <v>都江堰药店</v>
      </c>
      <c r="F77" s="10" t="s">
        <v>247</v>
      </c>
      <c r="G77" s="10">
        <v>700</v>
      </c>
      <c r="H77" s="9">
        <v>794.33</v>
      </c>
      <c r="I77" s="13">
        <f t="shared" si="5"/>
        <v>1.13475714285714</v>
      </c>
      <c r="J77" s="9">
        <f t="shared" si="4"/>
        <v>94.33</v>
      </c>
      <c r="K77" s="14">
        <f t="shared" si="6"/>
        <v>1.8866</v>
      </c>
      <c r="L77" s="9"/>
    </row>
    <row r="78" spans="1:12">
      <c r="A78" s="10">
        <v>76</v>
      </c>
      <c r="B78" s="10">
        <v>997487</v>
      </c>
      <c r="C78" s="10" t="s">
        <v>335</v>
      </c>
      <c r="D78" s="10">
        <v>351</v>
      </c>
      <c r="E78" s="10" t="str">
        <f>VLOOKUP(D:D,[1]门店完成情况!$B$1:$C$65536,2,0)</f>
        <v>都江堰药店</v>
      </c>
      <c r="F78" s="10" t="s">
        <v>259</v>
      </c>
      <c r="G78" s="10"/>
      <c r="H78" s="9">
        <v>15.3</v>
      </c>
      <c r="I78" s="13"/>
      <c r="J78" s="9">
        <f t="shared" si="4"/>
        <v>15.3</v>
      </c>
      <c r="K78" s="14"/>
      <c r="L78" s="9"/>
    </row>
    <row r="79" spans="1:12">
      <c r="A79" s="10">
        <v>77</v>
      </c>
      <c r="B79" s="10">
        <v>11256</v>
      </c>
      <c r="C79" s="10" t="s">
        <v>336</v>
      </c>
      <c r="D79" s="10">
        <v>351</v>
      </c>
      <c r="E79" s="10" t="str">
        <f>VLOOKUP(D:D,[1]门店完成情况!$B$1:$C$65536,2,0)</f>
        <v>都江堰药店</v>
      </c>
      <c r="F79" s="10" t="s">
        <v>247</v>
      </c>
      <c r="G79" s="10">
        <v>450</v>
      </c>
      <c r="H79" s="9">
        <v>567.76</v>
      </c>
      <c r="I79" s="13">
        <f t="shared" si="5"/>
        <v>1.26168888888889</v>
      </c>
      <c r="J79" s="9">
        <f t="shared" si="4"/>
        <v>117.76</v>
      </c>
      <c r="K79" s="14">
        <f t="shared" si="6"/>
        <v>2.3552</v>
      </c>
      <c r="L79" s="9"/>
    </row>
    <row r="80" spans="1:12">
      <c r="A80" s="10">
        <v>78</v>
      </c>
      <c r="B80" s="10">
        <v>6306</v>
      </c>
      <c r="C80" s="10" t="s">
        <v>337</v>
      </c>
      <c r="D80" s="10">
        <v>103199</v>
      </c>
      <c r="E80" s="10" t="str">
        <f>VLOOKUP(D:D,[1]门店完成情况!$B$1:$C$65536,2,0)</f>
        <v>西林一街药店</v>
      </c>
      <c r="F80" s="10" t="s">
        <v>247</v>
      </c>
      <c r="G80" s="10">
        <v>250</v>
      </c>
      <c r="H80" s="9">
        <v>694.56</v>
      </c>
      <c r="I80" s="13">
        <f t="shared" si="5"/>
        <v>2.77824</v>
      </c>
      <c r="J80" s="9">
        <f t="shared" si="4"/>
        <v>444.56</v>
      </c>
      <c r="K80" s="14">
        <f t="shared" si="6"/>
        <v>8.8912</v>
      </c>
      <c r="L80" s="9"/>
    </row>
    <row r="81" spans="1:12">
      <c r="A81" s="10">
        <v>79</v>
      </c>
      <c r="B81" s="10">
        <v>10590</v>
      </c>
      <c r="C81" s="10" t="s">
        <v>338</v>
      </c>
      <c r="D81" s="10">
        <v>103199</v>
      </c>
      <c r="E81" s="10" t="str">
        <f>VLOOKUP(D:D,[1]门店完成情况!$B$1:$C$65536,2,0)</f>
        <v>西林一街药店</v>
      </c>
      <c r="F81" s="10" t="s">
        <v>245</v>
      </c>
      <c r="G81" s="10">
        <v>250</v>
      </c>
      <c r="H81" s="9">
        <v>808.7</v>
      </c>
      <c r="I81" s="13">
        <f t="shared" si="5"/>
        <v>3.2348</v>
      </c>
      <c r="J81" s="9">
        <f t="shared" si="4"/>
        <v>558.7</v>
      </c>
      <c r="K81" s="14">
        <f t="shared" si="6"/>
        <v>11.174</v>
      </c>
      <c r="L81" s="9"/>
    </row>
    <row r="82" spans="1:12">
      <c r="A82" s="10">
        <v>80</v>
      </c>
      <c r="B82" s="10">
        <v>11596</v>
      </c>
      <c r="C82" s="10" t="s">
        <v>339</v>
      </c>
      <c r="D82" s="10">
        <v>103199</v>
      </c>
      <c r="E82" s="10" t="str">
        <f>VLOOKUP(D:D,[1]门店完成情况!$B$1:$C$65536,2,0)</f>
        <v>西林一街药店</v>
      </c>
      <c r="F82" s="10" t="s">
        <v>247</v>
      </c>
      <c r="G82" s="10">
        <v>200</v>
      </c>
      <c r="H82" s="9">
        <v>196.27</v>
      </c>
      <c r="I82" s="13">
        <f t="shared" si="5"/>
        <v>0.98135</v>
      </c>
      <c r="J82" s="9">
        <f t="shared" si="4"/>
        <v>-3.72999999999999</v>
      </c>
      <c r="K82" s="12"/>
      <c r="L82" s="9">
        <v>-20</v>
      </c>
    </row>
    <row r="83" spans="1:12">
      <c r="A83" s="10">
        <v>81</v>
      </c>
      <c r="B83" s="10">
        <v>11796</v>
      </c>
      <c r="C83" s="10" t="s">
        <v>340</v>
      </c>
      <c r="D83" s="10">
        <v>103199</v>
      </c>
      <c r="E83" s="10" t="str">
        <f>VLOOKUP(D:D,[1]门店完成情况!$B$1:$C$65536,2,0)</f>
        <v>西林一街药店</v>
      </c>
      <c r="F83" s="10" t="s">
        <v>247</v>
      </c>
      <c r="G83" s="10">
        <v>200</v>
      </c>
      <c r="H83" s="9">
        <v>540.32</v>
      </c>
      <c r="I83" s="13">
        <f t="shared" si="5"/>
        <v>2.7016</v>
      </c>
      <c r="J83" s="9">
        <f t="shared" si="4"/>
        <v>340.32</v>
      </c>
      <c r="K83" s="14">
        <f>J83*0.02</f>
        <v>6.8064</v>
      </c>
      <c r="L83" s="9"/>
    </row>
    <row r="84" spans="1:12">
      <c r="A84" s="10">
        <v>82</v>
      </c>
      <c r="B84" s="10">
        <v>4117</v>
      </c>
      <c r="C84" s="10" t="s">
        <v>341</v>
      </c>
      <c r="D84" s="10">
        <v>102934</v>
      </c>
      <c r="E84" s="10" t="str">
        <f>VLOOKUP(D:D,[1]门店完成情况!$B$1:$C$65536,2,0)</f>
        <v>银河北街药店</v>
      </c>
      <c r="F84" s="10" t="s">
        <v>342</v>
      </c>
      <c r="G84" s="10">
        <v>710</v>
      </c>
      <c r="H84" s="9">
        <v>734.43</v>
      </c>
      <c r="I84" s="13">
        <f t="shared" si="5"/>
        <v>1.03440845070423</v>
      </c>
      <c r="J84" s="9">
        <f t="shared" si="4"/>
        <v>24.4299999999999</v>
      </c>
      <c r="K84" s="14">
        <f>J84*0.02</f>
        <v>0.488599999999999</v>
      </c>
      <c r="L84" s="9"/>
    </row>
    <row r="85" spans="1:12">
      <c r="A85" s="10">
        <v>83</v>
      </c>
      <c r="B85" s="10">
        <v>4143</v>
      </c>
      <c r="C85" s="10" t="s">
        <v>343</v>
      </c>
      <c r="D85" s="10">
        <v>102934</v>
      </c>
      <c r="E85" s="10" t="str">
        <f>VLOOKUP(D:D,[1]门店完成情况!$B$1:$C$65536,2,0)</f>
        <v>银河北街药店</v>
      </c>
      <c r="F85" s="10" t="s">
        <v>342</v>
      </c>
      <c r="G85" s="10">
        <v>710</v>
      </c>
      <c r="H85" s="9">
        <v>501.58</v>
      </c>
      <c r="I85" s="13">
        <f t="shared" si="5"/>
        <v>0.706450704225352</v>
      </c>
      <c r="J85" s="9">
        <f t="shared" si="4"/>
        <v>-208.42</v>
      </c>
      <c r="K85" s="12"/>
      <c r="L85" s="9">
        <v>-30</v>
      </c>
    </row>
    <row r="86" spans="1:12">
      <c r="A86" s="10">
        <v>84</v>
      </c>
      <c r="B86" s="10">
        <v>11504</v>
      </c>
      <c r="C86" s="10" t="s">
        <v>344</v>
      </c>
      <c r="D86" s="10">
        <v>102934</v>
      </c>
      <c r="E86" s="10" t="str">
        <f>VLOOKUP(D:D,[1]门店完成情况!$B$1:$C$65536,2,0)</f>
        <v>银河北街药店</v>
      </c>
      <c r="F86" s="10" t="s">
        <v>342</v>
      </c>
      <c r="G86" s="10">
        <v>425</v>
      </c>
      <c r="H86" s="9">
        <v>444.57</v>
      </c>
      <c r="I86" s="13">
        <f t="shared" si="5"/>
        <v>1.04604705882353</v>
      </c>
      <c r="J86" s="9">
        <f t="shared" si="4"/>
        <v>19.57</v>
      </c>
      <c r="K86" s="14">
        <f>J86*0.02</f>
        <v>0.3914</v>
      </c>
      <c r="L86" s="9"/>
    </row>
    <row r="87" spans="1:12">
      <c r="A87" s="10">
        <v>85</v>
      </c>
      <c r="B87" s="10">
        <v>11776</v>
      </c>
      <c r="C87" s="10" t="s">
        <v>345</v>
      </c>
      <c r="D87" s="10">
        <v>102934</v>
      </c>
      <c r="E87" s="10" t="str">
        <f>VLOOKUP(D:D,[1]门店完成情况!$B$1:$C$65536,2,0)</f>
        <v>银河北街药店</v>
      </c>
      <c r="F87" s="10" t="s">
        <v>346</v>
      </c>
      <c r="G87" s="10">
        <v>355</v>
      </c>
      <c r="H87" s="9">
        <v>248.24</v>
      </c>
      <c r="I87" s="13">
        <f t="shared" si="5"/>
        <v>0.699267605633803</v>
      </c>
      <c r="J87" s="9">
        <f t="shared" si="4"/>
        <v>-106.76</v>
      </c>
      <c r="K87" s="12"/>
      <c r="L87" s="12">
        <f>(-50/2)</f>
        <v>-25</v>
      </c>
    </row>
    <row r="88" spans="1:12">
      <c r="A88" s="10">
        <v>86</v>
      </c>
      <c r="B88" s="10">
        <v>4086</v>
      </c>
      <c r="C88" s="10" t="s">
        <v>347</v>
      </c>
      <c r="D88" s="10">
        <v>103198</v>
      </c>
      <c r="E88" s="10" t="str">
        <f>VLOOKUP(D:D,[1]门店完成情况!$B$1:$C$65536,2,0)</f>
        <v>贝森北路药店</v>
      </c>
      <c r="F88" s="10" t="s">
        <v>245</v>
      </c>
      <c r="G88" s="10">
        <v>450</v>
      </c>
      <c r="H88" s="9">
        <v>935.25</v>
      </c>
      <c r="I88" s="13">
        <f t="shared" si="5"/>
        <v>2.07833333333333</v>
      </c>
      <c r="J88" s="9">
        <f t="shared" si="4"/>
        <v>485.25</v>
      </c>
      <c r="K88" s="14">
        <f>J88*0.02</f>
        <v>9.705</v>
      </c>
      <c r="L88" s="9"/>
    </row>
    <row r="89" spans="1:12">
      <c r="A89" s="10">
        <v>87</v>
      </c>
      <c r="B89" s="10">
        <v>11624</v>
      </c>
      <c r="C89" s="10" t="s">
        <v>348</v>
      </c>
      <c r="D89" s="10">
        <v>103198</v>
      </c>
      <c r="E89" s="10" t="str">
        <f>VLOOKUP(D:D,[1]门店完成情况!$B$1:$C$65536,2,0)</f>
        <v>贝森北路药店</v>
      </c>
      <c r="F89" s="10" t="s">
        <v>247</v>
      </c>
      <c r="G89" s="10">
        <v>400</v>
      </c>
      <c r="H89" s="9">
        <v>709.22</v>
      </c>
      <c r="I89" s="13">
        <f t="shared" si="5"/>
        <v>1.77305</v>
      </c>
      <c r="J89" s="9">
        <f t="shared" si="4"/>
        <v>309.22</v>
      </c>
      <c r="K89" s="14">
        <f>J89*0.02</f>
        <v>6.1844</v>
      </c>
      <c r="L89" s="9"/>
    </row>
    <row r="90" spans="1:12">
      <c r="A90" s="10">
        <v>88</v>
      </c>
      <c r="B90" s="10">
        <v>11771</v>
      </c>
      <c r="C90" s="10" t="s">
        <v>349</v>
      </c>
      <c r="D90" s="10">
        <v>103198</v>
      </c>
      <c r="E90" s="10" t="str">
        <f>VLOOKUP(D:D,[1]门店完成情况!$B$1:$C$65536,2,0)</f>
        <v>贝森北路药店</v>
      </c>
      <c r="F90" s="10" t="s">
        <v>252</v>
      </c>
      <c r="G90" s="10">
        <v>300</v>
      </c>
      <c r="H90" s="9">
        <v>195.26</v>
      </c>
      <c r="I90" s="13">
        <f t="shared" si="5"/>
        <v>0.650866666666667</v>
      </c>
      <c r="J90" s="9">
        <f t="shared" si="4"/>
        <v>-104.74</v>
      </c>
      <c r="K90" s="12"/>
      <c r="L90" s="12">
        <f>(-50/2)</f>
        <v>-25</v>
      </c>
    </row>
    <row r="91" spans="1:12">
      <c r="A91" s="10">
        <v>89</v>
      </c>
      <c r="B91" s="10">
        <v>11792</v>
      </c>
      <c r="C91" s="10" t="s">
        <v>350</v>
      </c>
      <c r="D91" s="10">
        <v>103198</v>
      </c>
      <c r="E91" s="10" t="str">
        <f>VLOOKUP(D:D,[1]门店完成情况!$B$1:$C$65536,2,0)</f>
        <v>贝森北路药店</v>
      </c>
      <c r="F91" s="10" t="s">
        <v>247</v>
      </c>
      <c r="G91" s="10">
        <v>350</v>
      </c>
      <c r="H91" s="9">
        <v>530.05</v>
      </c>
      <c r="I91" s="13">
        <f t="shared" si="5"/>
        <v>1.51442857142857</v>
      </c>
      <c r="J91" s="9">
        <f t="shared" si="4"/>
        <v>180.05</v>
      </c>
      <c r="K91" s="14">
        <f>J91*0.02</f>
        <v>3.601</v>
      </c>
      <c r="L91" s="9"/>
    </row>
    <row r="92" spans="1:12">
      <c r="A92" s="10">
        <v>90</v>
      </c>
      <c r="B92" s="10">
        <v>4549</v>
      </c>
      <c r="C92" s="10" t="s">
        <v>351</v>
      </c>
      <c r="D92" s="10">
        <v>102935</v>
      </c>
      <c r="E92" s="10" t="str">
        <f>VLOOKUP(D:D,[1]门店完成情况!$B$1:$C$65536,2,0)</f>
        <v>童子街药店</v>
      </c>
      <c r="F92" s="10" t="s">
        <v>245</v>
      </c>
      <c r="G92" s="10">
        <v>355</v>
      </c>
      <c r="H92" s="9">
        <v>362.72</v>
      </c>
      <c r="I92" s="13">
        <f t="shared" si="5"/>
        <v>1.02174647887324</v>
      </c>
      <c r="J92" s="9">
        <f t="shared" si="4"/>
        <v>7.72000000000003</v>
      </c>
      <c r="K92" s="14">
        <f>J92*0.02</f>
        <v>0.154400000000001</v>
      </c>
      <c r="L92" s="9"/>
    </row>
    <row r="93" spans="1:12">
      <c r="A93" s="10">
        <v>91</v>
      </c>
      <c r="B93" s="10">
        <v>11059</v>
      </c>
      <c r="C93" s="10" t="s">
        <v>352</v>
      </c>
      <c r="D93" s="10">
        <v>102935</v>
      </c>
      <c r="E93" s="10" t="str">
        <f>VLOOKUP(D:D,[1]门店完成情况!$B$1:$C$65536,2,0)</f>
        <v>童子街药店</v>
      </c>
      <c r="F93" s="10" t="s">
        <v>247</v>
      </c>
      <c r="G93" s="10">
        <v>393</v>
      </c>
      <c r="H93" s="9">
        <v>387.19</v>
      </c>
      <c r="I93" s="13">
        <f t="shared" si="5"/>
        <v>0.985216284987277</v>
      </c>
      <c r="J93" s="9">
        <f t="shared" si="4"/>
        <v>-5.81</v>
      </c>
      <c r="K93" s="12"/>
      <c r="L93" s="9">
        <v>-20</v>
      </c>
    </row>
    <row r="94" spans="1:12">
      <c r="A94" s="10">
        <v>92</v>
      </c>
      <c r="B94" s="10">
        <v>11621</v>
      </c>
      <c r="C94" s="10" t="s">
        <v>353</v>
      </c>
      <c r="D94" s="10">
        <v>102935</v>
      </c>
      <c r="E94" s="10" t="str">
        <f>VLOOKUP(D:D,[1]门店完成情况!$B$1:$C$65536,2,0)</f>
        <v>童子街药店</v>
      </c>
      <c r="F94" s="10" t="s">
        <v>247</v>
      </c>
      <c r="G94" s="10">
        <v>355</v>
      </c>
      <c r="H94" s="9">
        <v>480.36</v>
      </c>
      <c r="I94" s="13">
        <f t="shared" si="5"/>
        <v>1.35312676056338</v>
      </c>
      <c r="J94" s="9">
        <f t="shared" si="4"/>
        <v>125.36</v>
      </c>
      <c r="K94" s="14">
        <f>J94*0.02</f>
        <v>2.5072</v>
      </c>
      <c r="L94" s="9"/>
    </row>
    <row r="95" spans="1:12">
      <c r="A95" s="10">
        <v>93</v>
      </c>
      <c r="B95" s="10">
        <v>11774</v>
      </c>
      <c r="C95" s="10" t="s">
        <v>354</v>
      </c>
      <c r="D95" s="10">
        <v>102935</v>
      </c>
      <c r="E95" s="10" t="str">
        <f>VLOOKUP(D:D,[1]门店完成情况!$B$1:$C$65536,2,0)</f>
        <v>童子街药店</v>
      </c>
      <c r="F95" s="10" t="s">
        <v>252</v>
      </c>
      <c r="G95" s="10">
        <v>197</v>
      </c>
      <c r="H95" s="9">
        <v>336.47</v>
      </c>
      <c r="I95" s="13">
        <f t="shared" si="5"/>
        <v>1.70796954314721</v>
      </c>
      <c r="J95" s="9">
        <f t="shared" si="4"/>
        <v>139.47</v>
      </c>
      <c r="K95" s="14">
        <f>J95*0.02</f>
        <v>2.7894</v>
      </c>
      <c r="L95" s="9"/>
    </row>
    <row r="96" spans="1:12">
      <c r="A96" s="10">
        <v>94</v>
      </c>
      <c r="B96" s="10">
        <v>10468</v>
      </c>
      <c r="C96" s="10" t="s">
        <v>355</v>
      </c>
      <c r="D96" s="10">
        <v>752</v>
      </c>
      <c r="E96" s="10" t="str">
        <f>VLOOKUP(D:D,[1]门店完成情况!$B$1:$C$65536,2,0)</f>
        <v>武侯区聚萃街药店</v>
      </c>
      <c r="F96" s="10" t="s">
        <v>245</v>
      </c>
      <c r="G96" s="10">
        <v>600</v>
      </c>
      <c r="H96" s="9">
        <v>470</v>
      </c>
      <c r="I96" s="13">
        <f t="shared" si="5"/>
        <v>0.783333333333333</v>
      </c>
      <c r="J96" s="9">
        <f t="shared" si="4"/>
        <v>-130</v>
      </c>
      <c r="K96" s="12"/>
      <c r="L96" s="9">
        <v>-30</v>
      </c>
    </row>
    <row r="97" spans="1:12">
      <c r="A97" s="10">
        <v>95</v>
      </c>
      <c r="B97" s="10">
        <v>11318</v>
      </c>
      <c r="C97" s="10" t="s">
        <v>356</v>
      </c>
      <c r="D97" s="10">
        <v>752</v>
      </c>
      <c r="E97" s="10" t="str">
        <f>VLOOKUP(D:D,[1]门店完成情况!$B$1:$C$65536,2,0)</f>
        <v>武侯区聚萃街药店</v>
      </c>
      <c r="F97" s="10" t="s">
        <v>247</v>
      </c>
      <c r="G97" s="10">
        <v>600</v>
      </c>
      <c r="H97" s="9">
        <v>306.81</v>
      </c>
      <c r="I97" s="13">
        <f t="shared" si="5"/>
        <v>0.51135</v>
      </c>
      <c r="J97" s="9">
        <f t="shared" si="4"/>
        <v>-293.19</v>
      </c>
      <c r="K97" s="12"/>
      <c r="L97" s="9">
        <v>-50</v>
      </c>
    </row>
    <row r="98" spans="1:12">
      <c r="A98" s="10">
        <v>96</v>
      </c>
      <c r="B98" s="10">
        <v>6148</v>
      </c>
      <c r="C98" s="10" t="s">
        <v>357</v>
      </c>
      <c r="D98" s="10">
        <v>594</v>
      </c>
      <c r="E98" s="10" t="str">
        <f>VLOOKUP(D:D,[1]门店完成情况!$B$1:$C$65536,2,0)</f>
        <v>安仁镇千禧街药店</v>
      </c>
      <c r="F98" s="10" t="s">
        <v>358</v>
      </c>
      <c r="G98" s="10">
        <v>454.5</v>
      </c>
      <c r="H98" s="9">
        <v>803.33</v>
      </c>
      <c r="I98" s="13">
        <f t="shared" si="5"/>
        <v>1.76750275027503</v>
      </c>
      <c r="J98" s="9">
        <f t="shared" si="4"/>
        <v>348.83</v>
      </c>
      <c r="K98" s="14">
        <f t="shared" ref="K98:K104" si="7">J98*0.02</f>
        <v>6.9766</v>
      </c>
      <c r="L98" s="9"/>
    </row>
    <row r="99" spans="1:12">
      <c r="A99" s="10">
        <v>97</v>
      </c>
      <c r="B99" s="10">
        <v>6232</v>
      </c>
      <c r="C99" s="10" t="s">
        <v>359</v>
      </c>
      <c r="D99" s="10">
        <v>594</v>
      </c>
      <c r="E99" s="10" t="str">
        <f>VLOOKUP(D:D,[1]门店完成情况!$B$1:$C$65536,2,0)</f>
        <v>安仁镇千禧街药店</v>
      </c>
      <c r="F99" s="10" t="s">
        <v>274</v>
      </c>
      <c r="G99" s="10">
        <v>545.5</v>
      </c>
      <c r="H99" s="9">
        <v>1490.54</v>
      </c>
      <c r="I99" s="13">
        <f t="shared" si="5"/>
        <v>2.73242896425298</v>
      </c>
      <c r="J99" s="9">
        <f t="shared" si="4"/>
        <v>945.04</v>
      </c>
      <c r="K99" s="14">
        <f t="shared" si="7"/>
        <v>18.9008</v>
      </c>
      <c r="L99" s="9"/>
    </row>
    <row r="100" spans="1:12">
      <c r="A100" s="10">
        <v>98</v>
      </c>
      <c r="B100" s="10">
        <v>7687</v>
      </c>
      <c r="C100" s="10" t="s">
        <v>360</v>
      </c>
      <c r="D100" s="10">
        <v>549</v>
      </c>
      <c r="E100" s="10" t="str">
        <f>VLOOKUP(D:D,[1]门店完成情况!$B$1:$C$65536,2,0)</f>
        <v>晋源镇东壕沟段药店</v>
      </c>
      <c r="F100" s="10" t="s">
        <v>247</v>
      </c>
      <c r="G100" s="10">
        <v>650</v>
      </c>
      <c r="H100" s="9">
        <v>702.89</v>
      </c>
      <c r="I100" s="13">
        <f t="shared" si="5"/>
        <v>1.08136923076923</v>
      </c>
      <c r="J100" s="9">
        <f t="shared" si="4"/>
        <v>52.89</v>
      </c>
      <c r="K100" s="14">
        <f t="shared" si="7"/>
        <v>1.0578</v>
      </c>
      <c r="L100" s="9"/>
    </row>
    <row r="101" spans="1:12">
      <c r="A101" s="10">
        <v>99</v>
      </c>
      <c r="B101" s="10">
        <v>7947</v>
      </c>
      <c r="C101" s="10" t="s">
        <v>361</v>
      </c>
      <c r="D101" s="10">
        <v>549</v>
      </c>
      <c r="E101" s="10" t="str">
        <f>VLOOKUP(D:D,[1]门店完成情况!$B$1:$C$65536,2,0)</f>
        <v>晋源镇东壕沟段药店</v>
      </c>
      <c r="F101" s="10" t="s">
        <v>245</v>
      </c>
      <c r="G101" s="10">
        <v>650</v>
      </c>
      <c r="H101" s="9">
        <v>689.6</v>
      </c>
      <c r="I101" s="13">
        <f t="shared" si="5"/>
        <v>1.06092307692308</v>
      </c>
      <c r="J101" s="9">
        <f t="shared" si="4"/>
        <v>39.6</v>
      </c>
      <c r="K101" s="14">
        <f t="shared" si="7"/>
        <v>0.792</v>
      </c>
      <c r="L101" s="9"/>
    </row>
    <row r="102" spans="1:12">
      <c r="A102" s="10">
        <v>100</v>
      </c>
      <c r="B102" s="10">
        <v>6537</v>
      </c>
      <c r="C102" s="10" t="s">
        <v>362</v>
      </c>
      <c r="D102" s="10">
        <v>748</v>
      </c>
      <c r="E102" s="10" t="str">
        <f>VLOOKUP(D:D,[1]门店完成情况!$B$1:$C$65536,2,0)</f>
        <v>东街药店</v>
      </c>
      <c r="F102" s="10" t="s">
        <v>324</v>
      </c>
      <c r="G102" s="10">
        <v>504</v>
      </c>
      <c r="H102" s="9">
        <v>825.42</v>
      </c>
      <c r="I102" s="13">
        <f t="shared" si="5"/>
        <v>1.6377380952381</v>
      </c>
      <c r="J102" s="9">
        <f t="shared" si="4"/>
        <v>321.42</v>
      </c>
      <c r="K102" s="14">
        <f t="shared" si="7"/>
        <v>6.4284</v>
      </c>
      <c r="L102" s="9"/>
    </row>
    <row r="103" spans="1:12">
      <c r="A103" s="10">
        <v>101</v>
      </c>
      <c r="B103" s="10">
        <v>11012</v>
      </c>
      <c r="C103" s="10" t="s">
        <v>363</v>
      </c>
      <c r="D103" s="10">
        <v>748</v>
      </c>
      <c r="E103" s="10" t="str">
        <f>VLOOKUP(D:D,[1]门店完成情况!$B$1:$C$65536,2,0)</f>
        <v>东街药店</v>
      </c>
      <c r="F103" s="10" t="s">
        <v>247</v>
      </c>
      <c r="G103" s="10">
        <v>560</v>
      </c>
      <c r="H103" s="9">
        <v>1117.46</v>
      </c>
      <c r="I103" s="13">
        <f t="shared" si="5"/>
        <v>1.99546428571429</v>
      </c>
      <c r="J103" s="9">
        <f t="shared" si="4"/>
        <v>557.46</v>
      </c>
      <c r="K103" s="14">
        <f t="shared" si="7"/>
        <v>11.1492</v>
      </c>
      <c r="L103" s="9"/>
    </row>
    <row r="104" spans="1:12">
      <c r="A104" s="10">
        <v>102</v>
      </c>
      <c r="B104" s="10">
        <v>11903</v>
      </c>
      <c r="C104" s="10" t="s">
        <v>364</v>
      </c>
      <c r="D104" s="10">
        <v>748</v>
      </c>
      <c r="E104" s="10" t="str">
        <f>VLOOKUP(D:D,[1]门店完成情况!$B$1:$C$65536,2,0)</f>
        <v>东街药店</v>
      </c>
      <c r="F104" s="10" t="s">
        <v>247</v>
      </c>
      <c r="G104" s="10">
        <v>336</v>
      </c>
      <c r="H104" s="9">
        <v>706.65</v>
      </c>
      <c r="I104" s="13">
        <f t="shared" si="5"/>
        <v>2.103125</v>
      </c>
      <c r="J104" s="9">
        <f t="shared" si="4"/>
        <v>370.65</v>
      </c>
      <c r="K104" s="14">
        <f t="shared" si="7"/>
        <v>7.413</v>
      </c>
      <c r="L104" s="9"/>
    </row>
    <row r="105" spans="1:12">
      <c r="A105" s="10">
        <v>103</v>
      </c>
      <c r="B105" s="10">
        <v>4028</v>
      </c>
      <c r="C105" s="10" t="s">
        <v>365</v>
      </c>
      <c r="D105" s="10">
        <v>746</v>
      </c>
      <c r="E105" s="10" t="str">
        <f>VLOOKUP(D:D,[1]门店完成情况!$B$1:$C$65536,2,0)</f>
        <v>桃源药店</v>
      </c>
      <c r="F105" s="10" t="s">
        <v>245</v>
      </c>
      <c r="G105" s="10">
        <v>678</v>
      </c>
      <c r="H105" s="9">
        <v>501.04</v>
      </c>
      <c r="I105" s="13">
        <f t="shared" si="5"/>
        <v>0.738997050147493</v>
      </c>
      <c r="J105" s="9">
        <f t="shared" si="4"/>
        <v>-176.96</v>
      </c>
      <c r="K105" s="12"/>
      <c r="L105" s="9">
        <v>-30</v>
      </c>
    </row>
    <row r="106" spans="1:12">
      <c r="A106" s="10">
        <v>104</v>
      </c>
      <c r="B106" s="10">
        <v>8068</v>
      </c>
      <c r="C106" s="10" t="s">
        <v>366</v>
      </c>
      <c r="D106" s="10">
        <v>746</v>
      </c>
      <c r="E106" s="10" t="str">
        <f>VLOOKUP(D:D,[1]门店完成情况!$B$1:$C$65536,2,0)</f>
        <v>桃源药店</v>
      </c>
      <c r="F106" s="10" t="s">
        <v>247</v>
      </c>
      <c r="G106" s="10">
        <v>678</v>
      </c>
      <c r="H106" s="9">
        <v>557.92</v>
      </c>
      <c r="I106" s="13">
        <f t="shared" si="5"/>
        <v>0.822890855457227</v>
      </c>
      <c r="J106" s="9">
        <f t="shared" si="4"/>
        <v>-120.08</v>
      </c>
      <c r="K106" s="12"/>
      <c r="L106" s="9">
        <v>-30</v>
      </c>
    </row>
    <row r="107" spans="1:12">
      <c r="A107" s="10">
        <v>105</v>
      </c>
      <c r="B107" s="10">
        <v>11103</v>
      </c>
      <c r="C107" s="10" t="s">
        <v>367</v>
      </c>
      <c r="D107" s="10">
        <v>746</v>
      </c>
      <c r="E107" s="10" t="str">
        <f>VLOOKUP(D:D,[1]门店完成情况!$B$1:$C$65536,2,0)</f>
        <v>桃源药店</v>
      </c>
      <c r="F107" s="10" t="s">
        <v>247</v>
      </c>
      <c r="G107" s="10">
        <v>544</v>
      </c>
      <c r="H107" s="9">
        <v>373.33</v>
      </c>
      <c r="I107" s="13">
        <f t="shared" si="5"/>
        <v>0.686268382352941</v>
      </c>
      <c r="J107" s="9">
        <f t="shared" si="4"/>
        <v>-170.67</v>
      </c>
      <c r="K107" s="12"/>
      <c r="L107" s="9">
        <v>-50</v>
      </c>
    </row>
    <row r="108" spans="1:12">
      <c r="A108" s="10">
        <v>106</v>
      </c>
      <c r="B108" s="10">
        <v>11868</v>
      </c>
      <c r="C108" s="10" t="s">
        <v>368</v>
      </c>
      <c r="D108" s="10">
        <v>746</v>
      </c>
      <c r="E108" s="10" t="str">
        <f>VLOOKUP(D:D,[1]门店完成情况!$B$1:$C$65536,2,0)</f>
        <v>桃源药店</v>
      </c>
      <c r="F108" s="10" t="s">
        <v>252</v>
      </c>
      <c r="G108" s="10"/>
      <c r="H108" s="9">
        <v>176.3</v>
      </c>
      <c r="I108" s="13"/>
      <c r="J108" s="9">
        <f t="shared" si="4"/>
        <v>176.3</v>
      </c>
      <c r="K108" s="14">
        <f>J108*0.02</f>
        <v>3.526</v>
      </c>
      <c r="L108" s="9"/>
    </row>
    <row r="109" spans="1:12">
      <c r="A109" s="10">
        <v>107</v>
      </c>
      <c r="B109" s="10">
        <v>4081</v>
      </c>
      <c r="C109" s="10" t="s">
        <v>369</v>
      </c>
      <c r="D109" s="10">
        <v>104533</v>
      </c>
      <c r="E109" s="10" t="str">
        <f>VLOOKUP(D:D,[1]门店完成情况!$B$1:$C$65536,2,0)</f>
        <v>大邑潘家街药店（新店）</v>
      </c>
      <c r="F109" s="10" t="s">
        <v>358</v>
      </c>
      <c r="G109" s="10">
        <v>250</v>
      </c>
      <c r="H109" s="9">
        <v>189.12</v>
      </c>
      <c r="I109" s="13">
        <f t="shared" si="5"/>
        <v>0.75648</v>
      </c>
      <c r="J109" s="9">
        <f t="shared" si="4"/>
        <v>-60.88</v>
      </c>
      <c r="K109" s="12"/>
      <c r="L109" s="9">
        <v>-30</v>
      </c>
    </row>
    <row r="110" spans="1:12">
      <c r="A110" s="10">
        <v>108</v>
      </c>
      <c r="B110" s="10">
        <v>7386</v>
      </c>
      <c r="C110" s="10" t="s">
        <v>370</v>
      </c>
      <c r="D110" s="10">
        <v>104533</v>
      </c>
      <c r="E110" s="10" t="str">
        <f>VLOOKUP(D:D,[1]门店完成情况!$B$1:$C$65536,2,0)</f>
        <v>大邑潘家街药店（新店）</v>
      </c>
      <c r="F110" s="10" t="s">
        <v>342</v>
      </c>
      <c r="G110" s="10">
        <v>250</v>
      </c>
      <c r="H110" s="9">
        <v>405.36</v>
      </c>
      <c r="I110" s="13">
        <f t="shared" si="5"/>
        <v>1.62144</v>
      </c>
      <c r="J110" s="9">
        <f t="shared" si="4"/>
        <v>155.36</v>
      </c>
      <c r="K110" s="14">
        <f t="shared" ref="K110:K117" si="8">J110*0.02</f>
        <v>3.1072</v>
      </c>
      <c r="L110" s="9"/>
    </row>
    <row r="111" spans="1:12">
      <c r="A111" s="10">
        <v>109</v>
      </c>
      <c r="B111" s="10">
        <v>6731</v>
      </c>
      <c r="C111" s="10" t="s">
        <v>371</v>
      </c>
      <c r="D111" s="10">
        <v>717</v>
      </c>
      <c r="E111" s="10" t="str">
        <f>VLOOKUP(D:D,[1]门店完成情况!$B$1:$C$65536,2,0)</f>
        <v>通达东路五段药店</v>
      </c>
      <c r="F111" s="10" t="s">
        <v>247</v>
      </c>
      <c r="G111" s="10">
        <v>278</v>
      </c>
      <c r="H111" s="9">
        <v>736.64</v>
      </c>
      <c r="I111" s="13">
        <f t="shared" si="5"/>
        <v>2.64978417266187</v>
      </c>
      <c r="J111" s="9">
        <f t="shared" si="4"/>
        <v>458.64</v>
      </c>
      <c r="K111" s="14">
        <f t="shared" si="8"/>
        <v>9.1728</v>
      </c>
      <c r="L111" s="9"/>
    </row>
    <row r="112" spans="1:12">
      <c r="A112" s="10">
        <v>110</v>
      </c>
      <c r="B112" s="10">
        <v>6752</v>
      </c>
      <c r="C112" s="10" t="s">
        <v>372</v>
      </c>
      <c r="D112" s="10">
        <v>717</v>
      </c>
      <c r="E112" s="10" t="str">
        <f>VLOOKUP(D:D,[1]门店完成情况!$B$1:$C$65536,2,0)</f>
        <v>通达东路五段药店</v>
      </c>
      <c r="F112" s="10" t="s">
        <v>245</v>
      </c>
      <c r="G112" s="10">
        <v>313</v>
      </c>
      <c r="H112" s="9">
        <v>634.79</v>
      </c>
      <c r="I112" s="13">
        <f t="shared" si="5"/>
        <v>2.02808306709265</v>
      </c>
      <c r="J112" s="9">
        <f t="shared" si="4"/>
        <v>321.79</v>
      </c>
      <c r="K112" s="14">
        <f t="shared" si="8"/>
        <v>6.4358</v>
      </c>
      <c r="L112" s="9"/>
    </row>
    <row r="113" spans="1:12">
      <c r="A113" s="10">
        <v>111</v>
      </c>
      <c r="B113" s="10">
        <v>11627</v>
      </c>
      <c r="C113" s="10" t="s">
        <v>373</v>
      </c>
      <c r="D113" s="10">
        <v>717</v>
      </c>
      <c r="E113" s="10" t="str">
        <f>VLOOKUP(D:D,[1]门店完成情况!$B$1:$C$65536,2,0)</f>
        <v>通达东路五段药店</v>
      </c>
      <c r="F113" s="10" t="s">
        <v>247</v>
      </c>
      <c r="G113" s="10">
        <v>209</v>
      </c>
      <c r="H113" s="9">
        <v>414.4</v>
      </c>
      <c r="I113" s="13">
        <f t="shared" si="5"/>
        <v>1.98277511961722</v>
      </c>
      <c r="J113" s="9">
        <f t="shared" si="4"/>
        <v>205.4</v>
      </c>
      <c r="K113" s="14">
        <f t="shared" si="8"/>
        <v>4.108</v>
      </c>
      <c r="L113" s="9"/>
    </row>
    <row r="114" spans="1:12">
      <c r="A114" s="10">
        <v>112</v>
      </c>
      <c r="B114" s="10">
        <v>6733</v>
      </c>
      <c r="C114" s="10" t="s">
        <v>374</v>
      </c>
      <c r="D114" s="10">
        <v>539</v>
      </c>
      <c r="E114" s="10" t="str">
        <f>VLOOKUP(D:D,[1]门店完成情况!$B$1:$C$65536,2,0)</f>
        <v>子龙路店</v>
      </c>
      <c r="F114" s="10" t="s">
        <v>245</v>
      </c>
      <c r="G114" s="10">
        <v>514</v>
      </c>
      <c r="H114" s="9">
        <v>551.63</v>
      </c>
      <c r="I114" s="13">
        <f t="shared" si="5"/>
        <v>1.07321011673152</v>
      </c>
      <c r="J114" s="9">
        <f t="shared" si="4"/>
        <v>37.63</v>
      </c>
      <c r="K114" s="14">
        <f t="shared" si="8"/>
        <v>0.7526</v>
      </c>
      <c r="L114" s="9"/>
    </row>
    <row r="115" spans="1:12">
      <c r="A115" s="10">
        <v>113</v>
      </c>
      <c r="B115" s="10">
        <v>9320</v>
      </c>
      <c r="C115" s="10" t="s">
        <v>375</v>
      </c>
      <c r="D115" s="10">
        <v>539</v>
      </c>
      <c r="E115" s="10" t="str">
        <f>VLOOKUP(D:D,[1]门店完成情况!$B$1:$C$65536,2,0)</f>
        <v>子龙路店</v>
      </c>
      <c r="F115" s="10" t="s">
        <v>274</v>
      </c>
      <c r="G115" s="10">
        <v>686</v>
      </c>
      <c r="H115" s="9">
        <v>1037.17</v>
      </c>
      <c r="I115" s="13">
        <f t="shared" si="5"/>
        <v>1.51190962099125</v>
      </c>
      <c r="J115" s="9">
        <f t="shared" si="4"/>
        <v>351.17</v>
      </c>
      <c r="K115" s="14">
        <f t="shared" si="8"/>
        <v>7.0234</v>
      </c>
      <c r="L115" s="9"/>
    </row>
    <row r="116" spans="1:12">
      <c r="A116" s="10">
        <v>114</v>
      </c>
      <c r="B116" s="10">
        <v>7661</v>
      </c>
      <c r="C116" s="10" t="s">
        <v>376</v>
      </c>
      <c r="D116" s="10">
        <v>716</v>
      </c>
      <c r="E116" s="10" t="str">
        <f>VLOOKUP(D:D,[1]门店完成情况!$B$1:$C$65536,2,0)</f>
        <v>沙渠镇方圆路药店</v>
      </c>
      <c r="F116" s="10" t="s">
        <v>292</v>
      </c>
      <c r="G116" s="10">
        <v>400</v>
      </c>
      <c r="H116" s="9">
        <v>529.12</v>
      </c>
      <c r="I116" s="13">
        <f t="shared" si="5"/>
        <v>1.3228</v>
      </c>
      <c r="J116" s="9">
        <f t="shared" si="4"/>
        <v>129.12</v>
      </c>
      <c r="K116" s="14">
        <f t="shared" si="8"/>
        <v>2.5824</v>
      </c>
      <c r="L116" s="9"/>
    </row>
    <row r="117" spans="1:12">
      <c r="A117" s="10">
        <v>115</v>
      </c>
      <c r="B117" s="10">
        <v>8354</v>
      </c>
      <c r="C117" s="10" t="s">
        <v>377</v>
      </c>
      <c r="D117" s="10">
        <v>716</v>
      </c>
      <c r="E117" s="10" t="str">
        <f>VLOOKUP(D:D,[1]门店完成情况!$B$1:$C$65536,2,0)</f>
        <v>沙渠镇方圆路药店</v>
      </c>
      <c r="F117" s="10" t="s">
        <v>245</v>
      </c>
      <c r="G117" s="10">
        <v>400</v>
      </c>
      <c r="H117" s="9">
        <v>700.42</v>
      </c>
      <c r="I117" s="13">
        <f t="shared" si="5"/>
        <v>1.75105</v>
      </c>
      <c r="J117" s="9">
        <f t="shared" si="4"/>
        <v>300.42</v>
      </c>
      <c r="K117" s="14">
        <f t="shared" si="8"/>
        <v>6.0084</v>
      </c>
      <c r="L117" s="9"/>
    </row>
    <row r="118" spans="1:12">
      <c r="A118" s="10">
        <v>116</v>
      </c>
      <c r="B118" s="10">
        <v>11131</v>
      </c>
      <c r="C118" s="10" t="s">
        <v>378</v>
      </c>
      <c r="D118" s="10">
        <v>716</v>
      </c>
      <c r="E118" s="10" t="str">
        <f>VLOOKUP(D:D,[1]门店完成情况!$B$1:$C$65536,2,0)</f>
        <v>沙渠镇方圆路药店</v>
      </c>
      <c r="F118" s="10" t="s">
        <v>292</v>
      </c>
      <c r="G118" s="10">
        <v>400</v>
      </c>
      <c r="H118" s="9">
        <v>201.72</v>
      </c>
      <c r="I118" s="13">
        <f t="shared" si="5"/>
        <v>0.5043</v>
      </c>
      <c r="J118" s="9">
        <f t="shared" si="4"/>
        <v>-198.28</v>
      </c>
      <c r="K118" s="12"/>
      <c r="L118" s="9">
        <v>-50</v>
      </c>
    </row>
    <row r="119" spans="1:12">
      <c r="A119" s="10">
        <v>117</v>
      </c>
      <c r="B119" s="10">
        <v>5875</v>
      </c>
      <c r="C119" s="10" t="s">
        <v>379</v>
      </c>
      <c r="D119" s="10">
        <v>720</v>
      </c>
      <c r="E119" s="10" t="str">
        <f>VLOOKUP(D:D,[1]门店完成情况!$B$1:$C$65536,2,0)</f>
        <v>新场镇文昌街药店</v>
      </c>
      <c r="F119" s="10" t="s">
        <v>247</v>
      </c>
      <c r="G119" s="10">
        <v>385</v>
      </c>
      <c r="H119" s="9">
        <v>1046.13</v>
      </c>
      <c r="I119" s="13">
        <f t="shared" si="5"/>
        <v>2.71722077922078</v>
      </c>
      <c r="J119" s="9">
        <f t="shared" si="4"/>
        <v>661.13</v>
      </c>
      <c r="K119" s="14">
        <f>J119*0.02</f>
        <v>13.2226</v>
      </c>
      <c r="L119" s="9"/>
    </row>
    <row r="120" spans="1:12">
      <c r="A120" s="10">
        <v>118</v>
      </c>
      <c r="B120" s="10">
        <v>6823</v>
      </c>
      <c r="C120" s="10" t="s">
        <v>380</v>
      </c>
      <c r="D120" s="10">
        <v>720</v>
      </c>
      <c r="E120" s="10" t="str">
        <f>VLOOKUP(D:D,[1]门店完成情况!$B$1:$C$65536,2,0)</f>
        <v>新场镇文昌街药店</v>
      </c>
      <c r="F120" s="10" t="s">
        <v>245</v>
      </c>
      <c r="G120" s="10">
        <v>346</v>
      </c>
      <c r="H120" s="9">
        <v>897.08</v>
      </c>
      <c r="I120" s="13">
        <f t="shared" si="5"/>
        <v>2.59271676300578</v>
      </c>
      <c r="J120" s="9">
        <f t="shared" si="4"/>
        <v>551.08</v>
      </c>
      <c r="K120" s="14">
        <f>J120*0.02</f>
        <v>11.0216</v>
      </c>
      <c r="L120" s="9"/>
    </row>
    <row r="121" spans="1:12">
      <c r="A121" s="10">
        <v>119</v>
      </c>
      <c r="B121" s="10">
        <v>11142</v>
      </c>
      <c r="C121" s="10" t="s">
        <v>381</v>
      </c>
      <c r="D121" s="10">
        <v>720</v>
      </c>
      <c r="E121" s="10" t="str">
        <f>VLOOKUP(D:D,[1]门店完成情况!$B$1:$C$65536,2,0)</f>
        <v>新场镇文昌街药店</v>
      </c>
      <c r="F121" s="10" t="s">
        <v>247</v>
      </c>
      <c r="G121" s="10">
        <v>269</v>
      </c>
      <c r="H121" s="9">
        <v>369.1</v>
      </c>
      <c r="I121" s="13">
        <f t="shared" si="5"/>
        <v>1.37211895910781</v>
      </c>
      <c r="J121" s="9">
        <f t="shared" si="4"/>
        <v>100.1</v>
      </c>
      <c r="K121" s="14">
        <f>J121*0.02</f>
        <v>2.002</v>
      </c>
      <c r="L121" s="9"/>
    </row>
    <row r="122" spans="1:12">
      <c r="A122" s="10">
        <v>120</v>
      </c>
      <c r="B122" s="10">
        <v>4301</v>
      </c>
      <c r="C122" s="10" t="s">
        <v>382</v>
      </c>
      <c r="D122" s="10">
        <v>365</v>
      </c>
      <c r="E122" s="10" t="str">
        <f>VLOOKUP(D:D,[1]门店完成情况!$B$1:$C$65536,2,0)</f>
        <v>光华村街药店</v>
      </c>
      <c r="F122" s="10" t="s">
        <v>245</v>
      </c>
      <c r="G122" s="10">
        <v>800</v>
      </c>
      <c r="H122" s="9">
        <v>1619.93</v>
      </c>
      <c r="I122" s="13">
        <f t="shared" si="5"/>
        <v>2.0249125</v>
      </c>
      <c r="J122" s="9">
        <f t="shared" si="4"/>
        <v>819.93</v>
      </c>
      <c r="K122" s="14">
        <f>J122*0.02</f>
        <v>16.3986</v>
      </c>
      <c r="L122" s="9"/>
    </row>
    <row r="123" spans="1:12">
      <c r="A123" s="10">
        <v>121</v>
      </c>
      <c r="B123" s="10">
        <v>9840</v>
      </c>
      <c r="C123" s="10" t="s">
        <v>383</v>
      </c>
      <c r="D123" s="10">
        <v>365</v>
      </c>
      <c r="E123" s="10" t="str">
        <f>VLOOKUP(D:D,[1]门店完成情况!$B$1:$C$65536,2,0)</f>
        <v>光华村街药店</v>
      </c>
      <c r="F123" s="10" t="s">
        <v>247</v>
      </c>
      <c r="G123" s="10">
        <v>800</v>
      </c>
      <c r="H123" s="9">
        <v>652.5</v>
      </c>
      <c r="I123" s="13">
        <f t="shared" si="5"/>
        <v>0.815625</v>
      </c>
      <c r="J123" s="9">
        <f t="shared" si="4"/>
        <v>-147.5</v>
      </c>
      <c r="K123" s="12"/>
      <c r="L123" s="9">
        <v>-30</v>
      </c>
    </row>
    <row r="124" spans="1:12">
      <c r="A124" s="10">
        <v>122</v>
      </c>
      <c r="B124" s="10">
        <v>10931</v>
      </c>
      <c r="C124" s="10" t="s">
        <v>384</v>
      </c>
      <c r="D124" s="10">
        <v>365</v>
      </c>
      <c r="E124" s="10" t="str">
        <f>VLOOKUP(D:D,[1]门店完成情况!$B$1:$C$65536,2,0)</f>
        <v>光华村街药店</v>
      </c>
      <c r="F124" s="10" t="s">
        <v>247</v>
      </c>
      <c r="G124" s="10">
        <v>800</v>
      </c>
      <c r="H124" s="9">
        <v>613.2</v>
      </c>
      <c r="I124" s="13">
        <f t="shared" si="5"/>
        <v>0.7665</v>
      </c>
      <c r="J124" s="9">
        <f t="shared" si="4"/>
        <v>-186.8</v>
      </c>
      <c r="K124" s="12"/>
      <c r="L124" s="9">
        <v>-30</v>
      </c>
    </row>
    <row r="125" spans="1:12">
      <c r="A125" s="10">
        <v>123</v>
      </c>
      <c r="B125" s="10">
        <v>11960</v>
      </c>
      <c r="C125" s="10" t="s">
        <v>385</v>
      </c>
      <c r="D125" s="10">
        <v>365</v>
      </c>
      <c r="E125" s="10" t="str">
        <f>VLOOKUP(D:D,[1]门店完成情况!$B$1:$C$65536,2,0)</f>
        <v>光华村街药店</v>
      </c>
      <c r="F125" s="10" t="s">
        <v>247</v>
      </c>
      <c r="G125" s="10">
        <v>800</v>
      </c>
      <c r="H125" s="9">
        <v>827.6</v>
      </c>
      <c r="I125" s="13">
        <f t="shared" si="5"/>
        <v>1.0345</v>
      </c>
      <c r="J125" s="9">
        <f t="shared" si="4"/>
        <v>27.6</v>
      </c>
      <c r="K125" s="14">
        <f>J125*0.02</f>
        <v>0.552</v>
      </c>
      <c r="L125" s="9"/>
    </row>
    <row r="126" spans="1:12">
      <c r="A126" s="10">
        <v>124</v>
      </c>
      <c r="B126" s="10">
        <v>7583</v>
      </c>
      <c r="C126" s="10" t="s">
        <v>386</v>
      </c>
      <c r="D126" s="10">
        <v>343</v>
      </c>
      <c r="E126" s="10" t="str">
        <f>VLOOKUP(D:D,[1]门店完成情况!$B$1:$C$65536,2,0)</f>
        <v>光华药店</v>
      </c>
      <c r="F126" s="10" t="s">
        <v>245</v>
      </c>
      <c r="G126" s="10">
        <v>1125</v>
      </c>
      <c r="H126" s="9">
        <v>1989.39</v>
      </c>
      <c r="I126" s="13">
        <f t="shared" si="5"/>
        <v>1.76834666666667</v>
      </c>
      <c r="J126" s="9">
        <f t="shared" si="4"/>
        <v>864.39</v>
      </c>
      <c r="K126" s="14">
        <f>J126*0.02</f>
        <v>17.2878</v>
      </c>
      <c r="L126" s="9"/>
    </row>
    <row r="127" spans="1:12">
      <c r="A127" s="10">
        <v>125</v>
      </c>
      <c r="B127" s="10">
        <v>10932</v>
      </c>
      <c r="C127" s="10" t="s">
        <v>387</v>
      </c>
      <c r="D127" s="10">
        <v>343</v>
      </c>
      <c r="E127" s="10" t="str">
        <f>VLOOKUP(D:D,[1]门店完成情况!$B$1:$C$65536,2,0)</f>
        <v>光华药店</v>
      </c>
      <c r="F127" s="10" t="s">
        <v>284</v>
      </c>
      <c r="G127" s="10">
        <v>1500</v>
      </c>
      <c r="H127" s="9">
        <v>1516.16</v>
      </c>
      <c r="I127" s="13">
        <f t="shared" si="5"/>
        <v>1.01077333333333</v>
      </c>
      <c r="J127" s="9">
        <f t="shared" si="4"/>
        <v>16.1600000000001</v>
      </c>
      <c r="K127" s="14">
        <f>J127*0.02</f>
        <v>0.323200000000002</v>
      </c>
      <c r="L127" s="9"/>
    </row>
    <row r="128" spans="1:12">
      <c r="A128" s="10">
        <v>126</v>
      </c>
      <c r="B128" s="10">
        <v>10191</v>
      </c>
      <c r="C128" s="10" t="s">
        <v>388</v>
      </c>
      <c r="D128" s="10">
        <v>343</v>
      </c>
      <c r="E128" s="10" t="str">
        <f>VLOOKUP(D:D,[1]门店完成情况!$B$1:$C$65536,2,0)</f>
        <v>光华药店</v>
      </c>
      <c r="F128" s="10" t="s">
        <v>284</v>
      </c>
      <c r="G128" s="10">
        <v>1500</v>
      </c>
      <c r="H128" s="9">
        <v>1281.61</v>
      </c>
      <c r="I128" s="13">
        <f t="shared" si="5"/>
        <v>0.854406666666667</v>
      </c>
      <c r="J128" s="9">
        <f t="shared" si="4"/>
        <v>-218.39</v>
      </c>
      <c r="K128" s="12"/>
      <c r="L128" s="9">
        <v>-20</v>
      </c>
    </row>
    <row r="129" spans="1:12">
      <c r="A129" s="10">
        <v>127</v>
      </c>
      <c r="B129" s="10">
        <v>997367</v>
      </c>
      <c r="C129" s="10" t="s">
        <v>389</v>
      </c>
      <c r="D129" s="10">
        <v>343</v>
      </c>
      <c r="E129" s="10" t="str">
        <f>VLOOKUP(D:D,[1]门店完成情况!$B$1:$C$65536,2,0)</f>
        <v>光华药店</v>
      </c>
      <c r="F129" s="10" t="s">
        <v>259</v>
      </c>
      <c r="G129" s="10">
        <v>675</v>
      </c>
      <c r="H129" s="9">
        <v>531.32</v>
      </c>
      <c r="I129" s="13">
        <f t="shared" si="5"/>
        <v>0.787140740740741</v>
      </c>
      <c r="J129" s="9">
        <f t="shared" si="4"/>
        <v>-143.68</v>
      </c>
      <c r="K129" s="12"/>
      <c r="L129" s="9">
        <v>-30</v>
      </c>
    </row>
    <row r="130" spans="1:12">
      <c r="A130" s="10">
        <v>128</v>
      </c>
      <c r="B130" s="10">
        <v>11517</v>
      </c>
      <c r="C130" s="10" t="s">
        <v>390</v>
      </c>
      <c r="D130" s="10">
        <v>343</v>
      </c>
      <c r="E130" s="10" t="str">
        <f>VLOOKUP(D:D,[1]门店完成情况!$B$1:$C$65536,2,0)</f>
        <v>光华药店</v>
      </c>
      <c r="F130" s="10" t="s">
        <v>284</v>
      </c>
      <c r="G130" s="10">
        <v>1500</v>
      </c>
      <c r="H130" s="9">
        <v>1166.25</v>
      </c>
      <c r="I130" s="13">
        <f t="shared" si="5"/>
        <v>0.7775</v>
      </c>
      <c r="J130" s="9">
        <f t="shared" si="4"/>
        <v>-333.75</v>
      </c>
      <c r="K130" s="12"/>
      <c r="L130" s="9">
        <v>-30</v>
      </c>
    </row>
    <row r="131" spans="1:12">
      <c r="A131" s="10">
        <v>129</v>
      </c>
      <c r="B131" s="10">
        <v>11764</v>
      </c>
      <c r="C131" s="10" t="s">
        <v>391</v>
      </c>
      <c r="D131" s="10">
        <v>343</v>
      </c>
      <c r="E131" s="10" t="str">
        <f>VLOOKUP(D:D,[1]门店完成情况!$B$1:$C$65536,2,0)</f>
        <v>光华药店</v>
      </c>
      <c r="F131" s="10" t="s">
        <v>252</v>
      </c>
      <c r="G131" s="10">
        <v>700</v>
      </c>
      <c r="H131" s="9">
        <v>645.64</v>
      </c>
      <c r="I131" s="13">
        <f t="shared" si="5"/>
        <v>0.922342857142857</v>
      </c>
      <c r="J131" s="9">
        <f t="shared" ref="J131:J194" si="9">H131-G131</f>
        <v>-54.36</v>
      </c>
      <c r="K131" s="12"/>
      <c r="L131" s="12">
        <f>(-50/2)</f>
        <v>-25</v>
      </c>
    </row>
    <row r="132" spans="1:12">
      <c r="A132" s="10">
        <v>130</v>
      </c>
      <c r="B132" s="10">
        <v>11109</v>
      </c>
      <c r="C132" s="10" t="s">
        <v>392</v>
      </c>
      <c r="D132" s="10">
        <v>737</v>
      </c>
      <c r="E132" s="10" t="str">
        <f>VLOOKUP(D:D,[1]门店完成情况!$B$1:$C$65536,2,0)</f>
        <v>大源北街药店</v>
      </c>
      <c r="F132" s="10" t="s">
        <v>245</v>
      </c>
      <c r="G132" s="10">
        <v>654.5</v>
      </c>
      <c r="H132" s="9">
        <v>1734.24</v>
      </c>
      <c r="I132" s="13">
        <f t="shared" ref="I132:I195" si="10">H132/G132</f>
        <v>2.64971734148205</v>
      </c>
      <c r="J132" s="9">
        <f t="shared" si="9"/>
        <v>1079.74</v>
      </c>
      <c r="K132" s="14">
        <f>J132*0.02</f>
        <v>21.5948</v>
      </c>
      <c r="L132" s="9"/>
    </row>
    <row r="133" spans="1:12">
      <c r="A133" s="10">
        <v>131</v>
      </c>
      <c r="B133" s="10">
        <v>11292</v>
      </c>
      <c r="C133" s="10" t="s">
        <v>393</v>
      </c>
      <c r="D133" s="10">
        <v>737</v>
      </c>
      <c r="E133" s="10" t="str">
        <f>VLOOKUP(D:D,[1]门店完成情况!$B$1:$C$65536,2,0)</f>
        <v>大源北街药店</v>
      </c>
      <c r="F133" s="10" t="s">
        <v>247</v>
      </c>
      <c r="G133" s="10">
        <v>727.3</v>
      </c>
      <c r="H133" s="9">
        <v>1192.36</v>
      </c>
      <c r="I133" s="13">
        <f t="shared" si="10"/>
        <v>1.63943352124295</v>
      </c>
      <c r="J133" s="9">
        <f t="shared" si="9"/>
        <v>465.06</v>
      </c>
      <c r="K133" s="14">
        <f>J133*0.02</f>
        <v>9.3012</v>
      </c>
      <c r="L133" s="9"/>
    </row>
    <row r="134" spans="1:12">
      <c r="A134" s="10">
        <v>132</v>
      </c>
      <c r="B134" s="10">
        <v>11881</v>
      </c>
      <c r="C134" s="10" t="s">
        <v>394</v>
      </c>
      <c r="D134" s="10">
        <v>737</v>
      </c>
      <c r="E134" s="10" t="str">
        <f>VLOOKUP(D:D,[1]门店完成情况!$B$1:$C$65536,2,0)</f>
        <v>大源北街药店</v>
      </c>
      <c r="F134" s="10" t="s">
        <v>395</v>
      </c>
      <c r="G134" s="10">
        <v>218.2</v>
      </c>
      <c r="H134" s="9">
        <v>421.98</v>
      </c>
      <c r="I134" s="13">
        <f t="shared" si="10"/>
        <v>1.93391384051329</v>
      </c>
      <c r="J134" s="9">
        <f t="shared" si="9"/>
        <v>203.78</v>
      </c>
      <c r="K134" s="14">
        <f>J134*0.02</f>
        <v>4.0756</v>
      </c>
      <c r="L134" s="9"/>
    </row>
    <row r="135" spans="1:12">
      <c r="A135" s="10">
        <v>133</v>
      </c>
      <c r="B135" s="10">
        <v>5471</v>
      </c>
      <c r="C135" s="10" t="s">
        <v>396</v>
      </c>
      <c r="D135" s="10">
        <v>571</v>
      </c>
      <c r="E135" s="10" t="str">
        <f>VLOOKUP(D:D,[1]门店完成情况!$B$1:$C$65536,2,0)</f>
        <v>民丰大道西段药店</v>
      </c>
      <c r="F135" s="10" t="s">
        <v>245</v>
      </c>
      <c r="G135" s="10">
        <v>1411</v>
      </c>
      <c r="H135" s="9">
        <v>645.53</v>
      </c>
      <c r="I135" s="13">
        <f t="shared" si="10"/>
        <v>0.457498228206945</v>
      </c>
      <c r="J135" s="9">
        <f t="shared" si="9"/>
        <v>-765.47</v>
      </c>
      <c r="K135" s="12"/>
      <c r="L135" s="9">
        <v>-50</v>
      </c>
    </row>
    <row r="136" spans="1:12">
      <c r="A136" s="10">
        <v>134</v>
      </c>
      <c r="B136" s="10">
        <v>6454</v>
      </c>
      <c r="C136" s="10" t="s">
        <v>397</v>
      </c>
      <c r="D136" s="10">
        <v>571</v>
      </c>
      <c r="E136" s="10" t="str">
        <f>VLOOKUP(D:D,[1]门店完成情况!$B$1:$C$65536,2,0)</f>
        <v>民丰大道西段药店</v>
      </c>
      <c r="F136" s="10" t="s">
        <v>274</v>
      </c>
      <c r="G136" s="10">
        <v>1411</v>
      </c>
      <c r="H136" s="9">
        <v>1412.31</v>
      </c>
      <c r="I136" s="13">
        <f t="shared" si="10"/>
        <v>1.0009284195606</v>
      </c>
      <c r="J136" s="9">
        <f t="shared" si="9"/>
        <v>1.30999999999995</v>
      </c>
      <c r="K136" s="14">
        <f>J136*0.02</f>
        <v>0.0261999999999989</v>
      </c>
      <c r="L136" s="9"/>
    </row>
    <row r="137" spans="1:12">
      <c r="A137" s="10">
        <v>135</v>
      </c>
      <c r="B137" s="10">
        <v>995987</v>
      </c>
      <c r="C137" s="10" t="s">
        <v>398</v>
      </c>
      <c r="D137" s="10">
        <v>571</v>
      </c>
      <c r="E137" s="10" t="str">
        <f>VLOOKUP(D:D,[1]门店完成情况!$B$1:$C$65536,2,0)</f>
        <v>民丰大道西段药店</v>
      </c>
      <c r="F137" s="10" t="s">
        <v>259</v>
      </c>
      <c r="G137" s="10">
        <v>1411</v>
      </c>
      <c r="H137" s="9">
        <v>1336.96</v>
      </c>
      <c r="I137" s="13">
        <f t="shared" si="10"/>
        <v>0.947526576895819</v>
      </c>
      <c r="J137" s="9">
        <f t="shared" si="9"/>
        <v>-74.04</v>
      </c>
      <c r="K137" s="12"/>
      <c r="L137" s="9">
        <v>-20</v>
      </c>
    </row>
    <row r="138" spans="1:12">
      <c r="A138" s="10">
        <v>136</v>
      </c>
      <c r="B138" s="10">
        <v>11755</v>
      </c>
      <c r="C138" s="10" t="s">
        <v>399</v>
      </c>
      <c r="D138" s="10">
        <v>571</v>
      </c>
      <c r="E138" s="10" t="str">
        <f>VLOOKUP(D:D,[1]门店完成情况!$B$1:$C$65536,2,0)</f>
        <v>民丰大道西段药店</v>
      </c>
      <c r="F138" s="10" t="s">
        <v>252</v>
      </c>
      <c r="G138" s="10">
        <v>567</v>
      </c>
      <c r="H138" s="9">
        <v>649.27</v>
      </c>
      <c r="I138" s="13">
        <f t="shared" si="10"/>
        <v>1.14509700176367</v>
      </c>
      <c r="J138" s="9">
        <f t="shared" si="9"/>
        <v>82.27</v>
      </c>
      <c r="K138" s="14">
        <f>J138*0.02</f>
        <v>1.6454</v>
      </c>
      <c r="L138" s="9"/>
    </row>
    <row r="139" spans="1:12">
      <c r="A139" s="10">
        <v>137</v>
      </c>
      <c r="B139" s="10">
        <v>5665</v>
      </c>
      <c r="C139" s="10" t="s">
        <v>400</v>
      </c>
      <c r="D139" s="10">
        <v>104430</v>
      </c>
      <c r="E139" s="10" t="str">
        <f>VLOOKUP(D:D,[1]门店完成情况!$B$1:$C$65536,2,0)</f>
        <v>高新区中和店（新店）</v>
      </c>
      <c r="F139" s="10" t="s">
        <v>247</v>
      </c>
      <c r="G139" s="10">
        <v>161</v>
      </c>
      <c r="H139" s="9">
        <v>134.24</v>
      </c>
      <c r="I139" s="13">
        <f t="shared" si="10"/>
        <v>0.833788819875776</v>
      </c>
      <c r="J139" s="9">
        <f t="shared" si="9"/>
        <v>-26.76</v>
      </c>
      <c r="K139" s="12"/>
      <c r="L139" s="9">
        <v>-30</v>
      </c>
    </row>
    <row r="140" spans="1:12">
      <c r="A140" s="10">
        <v>138</v>
      </c>
      <c r="B140" s="10">
        <v>6220</v>
      </c>
      <c r="C140" s="10" t="s">
        <v>401</v>
      </c>
      <c r="D140" s="10">
        <v>104430</v>
      </c>
      <c r="E140" s="10" t="str">
        <f>VLOOKUP(D:D,[1]门店完成情况!$B$1:$C$65536,2,0)</f>
        <v>高新区中和店（新店）</v>
      </c>
      <c r="F140" s="10" t="s">
        <v>245</v>
      </c>
      <c r="G140" s="10">
        <v>145</v>
      </c>
      <c r="H140" s="9">
        <v>151.12</v>
      </c>
      <c r="I140" s="13">
        <f t="shared" si="10"/>
        <v>1.04220689655172</v>
      </c>
      <c r="J140" s="9">
        <f t="shared" si="9"/>
        <v>6.12</v>
      </c>
      <c r="K140" s="14">
        <f>J140*0.02</f>
        <v>0.1224</v>
      </c>
      <c r="L140" s="9"/>
    </row>
    <row r="141" spans="1:12">
      <c r="A141" s="10">
        <v>139</v>
      </c>
      <c r="B141" s="10">
        <v>9295</v>
      </c>
      <c r="C141" s="10" t="s">
        <v>402</v>
      </c>
      <c r="D141" s="10">
        <v>104430</v>
      </c>
      <c r="E141" s="10" t="str">
        <f>VLOOKUP(D:D,[1]门店完成情况!$B$1:$C$65536,2,0)</f>
        <v>高新区中和店（新店）</v>
      </c>
      <c r="F141" s="10" t="s">
        <v>247</v>
      </c>
      <c r="G141" s="10">
        <v>161</v>
      </c>
      <c r="H141" s="9">
        <v>71.42</v>
      </c>
      <c r="I141" s="13">
        <f t="shared" si="10"/>
        <v>0.44360248447205</v>
      </c>
      <c r="J141" s="9">
        <f t="shared" si="9"/>
        <v>-89.58</v>
      </c>
      <c r="K141" s="12"/>
      <c r="L141" s="9">
        <v>-50</v>
      </c>
    </row>
    <row r="142" spans="1:12">
      <c r="A142" s="10">
        <v>140</v>
      </c>
      <c r="B142" s="10">
        <v>11869</v>
      </c>
      <c r="C142" s="10" t="s">
        <v>403</v>
      </c>
      <c r="D142" s="10">
        <v>104430</v>
      </c>
      <c r="E142" s="10" t="str">
        <f>VLOOKUP(D:D,[1]门店完成情况!$B$1:$C$65536,2,0)</f>
        <v>高新区中和店（新店）</v>
      </c>
      <c r="F142" s="10" t="s">
        <v>252</v>
      </c>
      <c r="G142" s="10">
        <v>33</v>
      </c>
      <c r="H142" s="9">
        <v>102.93</v>
      </c>
      <c r="I142" s="13">
        <f t="shared" si="10"/>
        <v>3.11909090909091</v>
      </c>
      <c r="J142" s="9">
        <f t="shared" si="9"/>
        <v>69.93</v>
      </c>
      <c r="K142" s="14">
        <f t="shared" ref="K142:K147" si="11">J142*0.02</f>
        <v>1.3986</v>
      </c>
      <c r="L142" s="9"/>
    </row>
    <row r="143" spans="1:12">
      <c r="A143" s="10">
        <v>141</v>
      </c>
      <c r="B143" s="10">
        <v>6147</v>
      </c>
      <c r="C143" s="10" t="s">
        <v>404</v>
      </c>
      <c r="D143" s="10">
        <v>584</v>
      </c>
      <c r="E143" s="10" t="str">
        <f>VLOOKUP(D:D,[1]门店完成情况!$B$1:$C$65536,2,0)</f>
        <v>中和街道柳荫街药店</v>
      </c>
      <c r="F143" s="10" t="s">
        <v>292</v>
      </c>
      <c r="G143" s="10">
        <v>466.7</v>
      </c>
      <c r="H143" s="9">
        <v>621.26</v>
      </c>
      <c r="I143" s="13">
        <f t="shared" si="10"/>
        <v>1.33117634454682</v>
      </c>
      <c r="J143" s="9">
        <f t="shared" si="9"/>
        <v>154.56</v>
      </c>
      <c r="K143" s="14">
        <f t="shared" si="11"/>
        <v>3.0912</v>
      </c>
      <c r="L143" s="9"/>
    </row>
    <row r="144" spans="1:12">
      <c r="A144" s="10">
        <v>142</v>
      </c>
      <c r="B144" s="10">
        <v>6123</v>
      </c>
      <c r="C144" s="10" t="s">
        <v>405</v>
      </c>
      <c r="D144" s="10">
        <v>584</v>
      </c>
      <c r="E144" s="10" t="str">
        <f>VLOOKUP(D:D,[1]门店完成情况!$B$1:$C$65536,2,0)</f>
        <v>中和街道柳荫街药店</v>
      </c>
      <c r="F144" s="10" t="s">
        <v>245</v>
      </c>
      <c r="G144" s="10">
        <v>466.7</v>
      </c>
      <c r="H144" s="9">
        <v>901.24</v>
      </c>
      <c r="I144" s="13">
        <f t="shared" si="10"/>
        <v>1.93109063638312</v>
      </c>
      <c r="J144" s="9">
        <f t="shared" si="9"/>
        <v>434.54</v>
      </c>
      <c r="K144" s="14">
        <f t="shared" si="11"/>
        <v>8.6908</v>
      </c>
      <c r="L144" s="9"/>
    </row>
    <row r="145" spans="1:12">
      <c r="A145" s="10">
        <v>143</v>
      </c>
      <c r="B145" s="10">
        <v>9689</v>
      </c>
      <c r="C145" s="10" t="s">
        <v>406</v>
      </c>
      <c r="D145" s="10">
        <v>584</v>
      </c>
      <c r="E145" s="10" t="str">
        <f>VLOOKUP(D:D,[1]门店完成情况!$B$1:$C$65536,2,0)</f>
        <v>中和街道柳荫街药店</v>
      </c>
      <c r="F145" s="10" t="s">
        <v>292</v>
      </c>
      <c r="G145" s="10">
        <v>466.6</v>
      </c>
      <c r="H145" s="9">
        <v>685.95</v>
      </c>
      <c r="I145" s="13">
        <f t="shared" si="10"/>
        <v>1.47010287183883</v>
      </c>
      <c r="J145" s="9">
        <f t="shared" si="9"/>
        <v>219.35</v>
      </c>
      <c r="K145" s="14">
        <f t="shared" si="11"/>
        <v>4.387</v>
      </c>
      <c r="L145" s="9"/>
    </row>
    <row r="146" spans="1:12">
      <c r="A146" s="10">
        <v>144</v>
      </c>
      <c r="B146" s="10">
        <v>7369</v>
      </c>
      <c r="C146" s="10" t="s">
        <v>407</v>
      </c>
      <c r="D146" s="10">
        <v>399</v>
      </c>
      <c r="E146" s="10" t="str">
        <f>VLOOKUP(D:D,[1]门店完成情况!$B$1:$C$65536,2,0)</f>
        <v>高新天久北巷药店</v>
      </c>
      <c r="F146" s="10" t="s">
        <v>408</v>
      </c>
      <c r="G146" s="10">
        <v>900</v>
      </c>
      <c r="H146" s="9">
        <v>1490.27</v>
      </c>
      <c r="I146" s="13">
        <f t="shared" si="10"/>
        <v>1.65585555555556</v>
      </c>
      <c r="J146" s="9">
        <f t="shared" si="9"/>
        <v>590.27</v>
      </c>
      <c r="K146" s="14">
        <f t="shared" si="11"/>
        <v>11.8054</v>
      </c>
      <c r="L146" s="9"/>
    </row>
    <row r="147" spans="1:12">
      <c r="A147" s="10">
        <v>145</v>
      </c>
      <c r="B147" s="10">
        <v>11106</v>
      </c>
      <c r="C147" s="10" t="s">
        <v>409</v>
      </c>
      <c r="D147" s="10">
        <v>399</v>
      </c>
      <c r="E147" s="10" t="str">
        <f>VLOOKUP(D:D,[1]门店完成情况!$B$1:$C$65536,2,0)</f>
        <v>高新天久北巷药店</v>
      </c>
      <c r="F147" s="10" t="s">
        <v>324</v>
      </c>
      <c r="G147" s="10">
        <v>900</v>
      </c>
      <c r="H147" s="9">
        <v>1497.16</v>
      </c>
      <c r="I147" s="13">
        <f t="shared" si="10"/>
        <v>1.66351111111111</v>
      </c>
      <c r="J147" s="9">
        <f t="shared" si="9"/>
        <v>597.16</v>
      </c>
      <c r="K147" s="14">
        <f t="shared" si="11"/>
        <v>11.9432</v>
      </c>
      <c r="L147" s="9"/>
    </row>
    <row r="148" spans="1:12">
      <c r="A148" s="10">
        <v>146</v>
      </c>
      <c r="B148" s="10">
        <v>11770</v>
      </c>
      <c r="C148" s="10" t="s">
        <v>410</v>
      </c>
      <c r="D148" s="10">
        <v>399</v>
      </c>
      <c r="E148" s="10" t="str">
        <f>VLOOKUP(D:D,[1]门店完成情况!$B$1:$C$65536,2,0)</f>
        <v>高新天久北巷药店</v>
      </c>
      <c r="F148" s="10" t="s">
        <v>411</v>
      </c>
      <c r="G148" s="10">
        <v>500</v>
      </c>
      <c r="H148" s="9">
        <v>343.05</v>
      </c>
      <c r="I148" s="13">
        <f t="shared" si="10"/>
        <v>0.6861</v>
      </c>
      <c r="J148" s="9">
        <f t="shared" si="9"/>
        <v>-156.95</v>
      </c>
      <c r="K148" s="12"/>
      <c r="L148" s="12">
        <f>(-50/2)</f>
        <v>-25</v>
      </c>
    </row>
    <row r="149" spans="1:12">
      <c r="A149" s="10">
        <v>147</v>
      </c>
      <c r="B149" s="10">
        <v>4089</v>
      </c>
      <c r="C149" s="10" t="s">
        <v>412</v>
      </c>
      <c r="D149" s="10">
        <v>308</v>
      </c>
      <c r="E149" s="10" t="str">
        <f>VLOOKUP(D:D,[1]门店完成情况!$B$1:$C$65536,2,0)</f>
        <v>红星店</v>
      </c>
      <c r="F149" s="10" t="s">
        <v>245</v>
      </c>
      <c r="G149" s="10">
        <v>375.1</v>
      </c>
      <c r="H149" s="9">
        <v>665.84</v>
      </c>
      <c r="I149" s="13">
        <f t="shared" si="10"/>
        <v>1.77509997334044</v>
      </c>
      <c r="J149" s="9">
        <f t="shared" si="9"/>
        <v>290.74</v>
      </c>
      <c r="K149" s="14">
        <f>J149*0.02</f>
        <v>5.8148</v>
      </c>
      <c r="L149" s="9"/>
    </row>
    <row r="150" spans="1:12">
      <c r="A150" s="10">
        <v>148</v>
      </c>
      <c r="B150" s="10">
        <v>5347</v>
      </c>
      <c r="C150" s="10" t="s">
        <v>413</v>
      </c>
      <c r="D150" s="10">
        <v>308</v>
      </c>
      <c r="E150" s="10" t="str">
        <f>VLOOKUP(D:D,[1]门店完成情况!$B$1:$C$65536,2,0)</f>
        <v>红星店</v>
      </c>
      <c r="F150" s="10" t="s">
        <v>292</v>
      </c>
      <c r="G150" s="10">
        <v>416.6</v>
      </c>
      <c r="H150" s="9">
        <v>430.68</v>
      </c>
      <c r="I150" s="13">
        <f t="shared" si="10"/>
        <v>1.03379740758521</v>
      </c>
      <c r="J150" s="9">
        <f t="shared" si="9"/>
        <v>14.08</v>
      </c>
      <c r="K150" s="14">
        <f>J150*0.02</f>
        <v>0.2816</v>
      </c>
      <c r="L150" s="9"/>
    </row>
    <row r="151" spans="1:12">
      <c r="A151" s="10">
        <v>149</v>
      </c>
      <c r="B151" s="10">
        <v>9200</v>
      </c>
      <c r="C151" s="10" t="s">
        <v>414</v>
      </c>
      <c r="D151" s="10">
        <v>308</v>
      </c>
      <c r="E151" s="10" t="str">
        <f>VLOOKUP(D:D,[1]门店完成情况!$B$1:$C$65536,2,0)</f>
        <v>红星店</v>
      </c>
      <c r="F151" s="10" t="s">
        <v>292</v>
      </c>
      <c r="G151" s="10">
        <v>416.6</v>
      </c>
      <c r="H151" s="9">
        <v>263.67</v>
      </c>
      <c r="I151" s="13">
        <f t="shared" si="10"/>
        <v>0.632909265482477</v>
      </c>
      <c r="J151" s="9">
        <f t="shared" si="9"/>
        <v>-152.93</v>
      </c>
      <c r="K151" s="12"/>
      <c r="L151" s="9">
        <v>-50</v>
      </c>
    </row>
    <row r="152" spans="1:12">
      <c r="A152" s="10">
        <v>150</v>
      </c>
      <c r="B152" s="10">
        <v>9967</v>
      </c>
      <c r="C152" s="10" t="s">
        <v>415</v>
      </c>
      <c r="D152" s="10">
        <v>308</v>
      </c>
      <c r="E152" s="10" t="str">
        <f>VLOOKUP(D:D,[1]门店完成情况!$B$1:$C$65536,2,0)</f>
        <v>红星店</v>
      </c>
      <c r="F152" s="10" t="s">
        <v>292</v>
      </c>
      <c r="G152" s="10">
        <v>416.6</v>
      </c>
      <c r="H152" s="9">
        <v>210.57</v>
      </c>
      <c r="I152" s="13">
        <f t="shared" si="10"/>
        <v>0.505448871819491</v>
      </c>
      <c r="J152" s="9">
        <f t="shared" si="9"/>
        <v>-206.03</v>
      </c>
      <c r="K152" s="12"/>
      <c r="L152" s="9">
        <v>-50</v>
      </c>
    </row>
    <row r="153" spans="1:12">
      <c r="A153" s="10">
        <v>151</v>
      </c>
      <c r="B153" s="10">
        <v>11251</v>
      </c>
      <c r="C153" s="10" t="s">
        <v>416</v>
      </c>
      <c r="D153" s="10">
        <v>308</v>
      </c>
      <c r="E153" s="10" t="str">
        <f>VLOOKUP(D:D,[1]门店完成情况!$B$1:$C$65536,2,0)</f>
        <v>红星店</v>
      </c>
      <c r="F153" s="10" t="s">
        <v>292</v>
      </c>
      <c r="G153" s="10">
        <v>375.1</v>
      </c>
      <c r="H153" s="9">
        <v>264.3</v>
      </c>
      <c r="I153" s="13">
        <f t="shared" si="10"/>
        <v>0.704612103439083</v>
      </c>
      <c r="J153" s="9">
        <f t="shared" si="9"/>
        <v>-110.8</v>
      </c>
      <c r="K153" s="12"/>
      <c r="L153" s="9">
        <v>-30</v>
      </c>
    </row>
    <row r="154" spans="1:12">
      <c r="A154" s="10">
        <v>152</v>
      </c>
      <c r="B154" s="10">
        <v>6301</v>
      </c>
      <c r="C154" s="10" t="s">
        <v>417</v>
      </c>
      <c r="D154" s="10">
        <v>54</v>
      </c>
      <c r="E154" s="10" t="str">
        <f>VLOOKUP(D:D,[1]门店完成情况!$B$1:$C$65536,2,0)</f>
        <v>怀远店</v>
      </c>
      <c r="F154" s="10" t="s">
        <v>247</v>
      </c>
      <c r="G154" s="10">
        <v>250</v>
      </c>
      <c r="H154" s="9">
        <v>310.76</v>
      </c>
      <c r="I154" s="13">
        <f t="shared" si="10"/>
        <v>1.24304</v>
      </c>
      <c r="J154" s="9">
        <f t="shared" si="9"/>
        <v>60.76</v>
      </c>
      <c r="K154" s="14">
        <f>J154*0.02</f>
        <v>1.2152</v>
      </c>
      <c r="L154" s="9"/>
    </row>
    <row r="155" spans="1:12">
      <c r="A155" s="10">
        <v>153</v>
      </c>
      <c r="B155" s="10">
        <v>6884</v>
      </c>
      <c r="C155" s="10" t="s">
        <v>418</v>
      </c>
      <c r="D155" s="10">
        <v>54</v>
      </c>
      <c r="E155" s="10" t="str">
        <f>VLOOKUP(D:D,[1]门店完成情况!$B$1:$C$65536,2,0)</f>
        <v>怀远店</v>
      </c>
      <c r="F155" s="10" t="s">
        <v>245</v>
      </c>
      <c r="G155" s="10">
        <v>250</v>
      </c>
      <c r="H155" s="9">
        <v>178.17</v>
      </c>
      <c r="I155" s="13">
        <f t="shared" si="10"/>
        <v>0.71268</v>
      </c>
      <c r="J155" s="9">
        <f t="shared" si="9"/>
        <v>-71.83</v>
      </c>
      <c r="K155" s="12"/>
      <c r="L155" s="9">
        <v>-30</v>
      </c>
    </row>
    <row r="156" spans="1:12">
      <c r="A156" s="10">
        <v>154</v>
      </c>
      <c r="B156" s="10">
        <v>7379</v>
      </c>
      <c r="C156" s="10" t="s">
        <v>419</v>
      </c>
      <c r="D156" s="10">
        <v>54</v>
      </c>
      <c r="E156" s="10" t="str">
        <f>VLOOKUP(D:D,[1]门店完成情况!$B$1:$C$65536,2,0)</f>
        <v>怀远店</v>
      </c>
      <c r="F156" s="10" t="s">
        <v>247</v>
      </c>
      <c r="G156" s="10">
        <v>250</v>
      </c>
      <c r="H156" s="9">
        <v>258.03</v>
      </c>
      <c r="I156" s="13">
        <f t="shared" si="10"/>
        <v>1.03212</v>
      </c>
      <c r="J156" s="9">
        <f t="shared" si="9"/>
        <v>8.02999999999997</v>
      </c>
      <c r="K156" s="14">
        <f t="shared" ref="K156:K163" si="12">J156*0.02</f>
        <v>0.160599999999999</v>
      </c>
      <c r="L156" s="9"/>
    </row>
    <row r="157" spans="1:12">
      <c r="A157" s="10">
        <v>155</v>
      </c>
      <c r="B157" s="10">
        <v>10808</v>
      </c>
      <c r="C157" s="10" t="s">
        <v>420</v>
      </c>
      <c r="D157" s="10">
        <v>54</v>
      </c>
      <c r="E157" s="10" t="str">
        <f>VLOOKUP(D:D,[1]门店完成情况!$B$1:$C$65536,2,0)</f>
        <v>怀远店</v>
      </c>
      <c r="F157" s="10" t="s">
        <v>247</v>
      </c>
      <c r="G157" s="10">
        <v>250</v>
      </c>
      <c r="H157" s="9">
        <v>448.25</v>
      </c>
      <c r="I157" s="13">
        <f t="shared" si="10"/>
        <v>1.793</v>
      </c>
      <c r="J157" s="9">
        <f t="shared" si="9"/>
        <v>198.25</v>
      </c>
      <c r="K157" s="14">
        <f t="shared" si="12"/>
        <v>3.965</v>
      </c>
      <c r="L157" s="9"/>
    </row>
    <row r="158" spans="1:12">
      <c r="A158" s="10">
        <v>156</v>
      </c>
      <c r="B158" s="10">
        <v>10043</v>
      </c>
      <c r="C158" s="10" t="s">
        <v>421</v>
      </c>
      <c r="D158" s="10">
        <v>367</v>
      </c>
      <c r="E158" s="10" t="str">
        <f>VLOOKUP(D:D,[1]门店完成情况!$B$1:$C$65536,2,0)</f>
        <v>金带街药店</v>
      </c>
      <c r="F158" s="10" t="s">
        <v>324</v>
      </c>
      <c r="G158" s="10">
        <v>750</v>
      </c>
      <c r="H158" s="9">
        <v>1524.77</v>
      </c>
      <c r="I158" s="13">
        <f t="shared" si="10"/>
        <v>2.03302666666667</v>
      </c>
      <c r="J158" s="9">
        <f t="shared" si="9"/>
        <v>774.77</v>
      </c>
      <c r="K158" s="14">
        <f t="shared" si="12"/>
        <v>15.4954</v>
      </c>
      <c r="L158" s="9"/>
    </row>
    <row r="159" spans="1:12">
      <c r="A159" s="10">
        <v>157</v>
      </c>
      <c r="B159" s="10">
        <v>10955</v>
      </c>
      <c r="C159" s="10" t="s">
        <v>422</v>
      </c>
      <c r="D159" s="10">
        <v>367</v>
      </c>
      <c r="E159" s="10" t="str">
        <f>VLOOKUP(D:D,[1]门店完成情况!$B$1:$C$65536,2,0)</f>
        <v>金带街药店</v>
      </c>
      <c r="F159" s="10" t="s">
        <v>247</v>
      </c>
      <c r="G159" s="10">
        <v>750</v>
      </c>
      <c r="H159" s="9">
        <v>762.93</v>
      </c>
      <c r="I159" s="13">
        <f t="shared" si="10"/>
        <v>1.01724</v>
      </c>
      <c r="J159" s="9">
        <f t="shared" si="9"/>
        <v>12.9299999999999</v>
      </c>
      <c r="K159" s="14">
        <f t="shared" si="12"/>
        <v>0.258599999999999</v>
      </c>
      <c r="L159" s="9"/>
    </row>
    <row r="160" spans="1:12">
      <c r="A160" s="10">
        <v>158</v>
      </c>
      <c r="B160" s="10">
        <v>4190</v>
      </c>
      <c r="C160" s="10" t="s">
        <v>423</v>
      </c>
      <c r="D160" s="10">
        <v>724</v>
      </c>
      <c r="E160" s="10" t="str">
        <f>VLOOKUP(D:D,[1]门店完成情况!$B$1:$C$65536,2,0)</f>
        <v>观音桥街药店</v>
      </c>
      <c r="F160" s="10" t="s">
        <v>247</v>
      </c>
      <c r="G160" s="10">
        <v>600</v>
      </c>
      <c r="H160" s="9">
        <v>1365.04</v>
      </c>
      <c r="I160" s="13">
        <f t="shared" si="10"/>
        <v>2.27506666666667</v>
      </c>
      <c r="J160" s="9">
        <f t="shared" si="9"/>
        <v>765.04</v>
      </c>
      <c r="K160" s="14">
        <f t="shared" si="12"/>
        <v>15.3008</v>
      </c>
      <c r="L160" s="9"/>
    </row>
    <row r="161" spans="1:12">
      <c r="A161" s="10">
        <v>159</v>
      </c>
      <c r="B161" s="10">
        <v>9192</v>
      </c>
      <c r="C161" s="10" t="s">
        <v>424</v>
      </c>
      <c r="D161" s="10">
        <v>724</v>
      </c>
      <c r="E161" s="10" t="str">
        <f>VLOOKUP(D:D,[1]门店完成情况!$B$1:$C$65536,2,0)</f>
        <v>观音桥街药店</v>
      </c>
      <c r="F161" s="10" t="s">
        <v>245</v>
      </c>
      <c r="G161" s="10">
        <v>600</v>
      </c>
      <c r="H161" s="9">
        <v>682.77</v>
      </c>
      <c r="I161" s="13">
        <f t="shared" si="10"/>
        <v>1.13795</v>
      </c>
      <c r="J161" s="9">
        <f t="shared" si="9"/>
        <v>82.77</v>
      </c>
      <c r="K161" s="14">
        <f t="shared" si="12"/>
        <v>1.6554</v>
      </c>
      <c r="L161" s="9"/>
    </row>
    <row r="162" spans="1:12">
      <c r="A162" s="10">
        <v>160</v>
      </c>
      <c r="B162" s="10">
        <v>10930</v>
      </c>
      <c r="C162" s="10" t="s">
        <v>425</v>
      </c>
      <c r="D162" s="10">
        <v>724</v>
      </c>
      <c r="E162" s="10" t="str">
        <f>VLOOKUP(D:D,[1]门店完成情况!$B$1:$C$65536,2,0)</f>
        <v>观音桥街药店</v>
      </c>
      <c r="F162" s="10" t="s">
        <v>247</v>
      </c>
      <c r="G162" s="10">
        <v>600</v>
      </c>
      <c r="H162" s="9">
        <v>862.87</v>
      </c>
      <c r="I162" s="13">
        <f t="shared" si="10"/>
        <v>1.43811666666667</v>
      </c>
      <c r="J162" s="9">
        <f t="shared" si="9"/>
        <v>262.87</v>
      </c>
      <c r="K162" s="14">
        <f t="shared" si="12"/>
        <v>5.2574</v>
      </c>
      <c r="L162" s="9"/>
    </row>
    <row r="163" spans="1:12">
      <c r="A163" s="10">
        <v>161</v>
      </c>
      <c r="B163" s="10">
        <v>11447</v>
      </c>
      <c r="C163" s="10" t="s">
        <v>426</v>
      </c>
      <c r="D163" s="10">
        <v>724</v>
      </c>
      <c r="E163" s="10" t="str">
        <f>VLOOKUP(D:D,[1]门店完成情况!$B$1:$C$65536,2,0)</f>
        <v>观音桥街药店</v>
      </c>
      <c r="F163" s="10" t="s">
        <v>247</v>
      </c>
      <c r="G163" s="10">
        <v>600</v>
      </c>
      <c r="H163" s="9">
        <v>1139.06</v>
      </c>
      <c r="I163" s="13">
        <f t="shared" si="10"/>
        <v>1.89843333333333</v>
      </c>
      <c r="J163" s="9">
        <f t="shared" si="9"/>
        <v>539.06</v>
      </c>
      <c r="K163" s="14">
        <f t="shared" si="12"/>
        <v>10.7812</v>
      </c>
      <c r="L163" s="9"/>
    </row>
    <row r="164" spans="1:12">
      <c r="A164" s="10">
        <v>162</v>
      </c>
      <c r="B164" s="10">
        <v>9829</v>
      </c>
      <c r="C164" s="10" t="s">
        <v>427</v>
      </c>
      <c r="D164" s="10">
        <v>753</v>
      </c>
      <c r="E164" s="10" t="str">
        <f>VLOOKUP(D:D,[1]门店完成情况!$B$1:$C$65536,2,0)</f>
        <v>合欢树街药店</v>
      </c>
      <c r="F164" s="10" t="s">
        <v>245</v>
      </c>
      <c r="G164" s="10">
        <v>300</v>
      </c>
      <c r="H164" s="9">
        <v>114.82</v>
      </c>
      <c r="I164" s="13">
        <f t="shared" si="10"/>
        <v>0.382733333333333</v>
      </c>
      <c r="J164" s="9">
        <f t="shared" si="9"/>
        <v>-185.18</v>
      </c>
      <c r="K164" s="12"/>
      <c r="L164" s="9">
        <v>-50</v>
      </c>
    </row>
    <row r="165" spans="1:12">
      <c r="A165" s="10">
        <v>163</v>
      </c>
      <c r="B165" s="10">
        <v>11120</v>
      </c>
      <c r="C165" s="10" t="s">
        <v>428</v>
      </c>
      <c r="D165" s="10">
        <v>753</v>
      </c>
      <c r="E165" s="10" t="str">
        <f>VLOOKUP(D:D,[1]门店完成情况!$B$1:$C$65536,2,0)</f>
        <v>合欢树街药店</v>
      </c>
      <c r="F165" s="10" t="s">
        <v>247</v>
      </c>
      <c r="G165" s="10">
        <v>300</v>
      </c>
      <c r="H165" s="9">
        <v>131.4</v>
      </c>
      <c r="I165" s="13">
        <f t="shared" si="10"/>
        <v>0.438</v>
      </c>
      <c r="J165" s="9">
        <f t="shared" si="9"/>
        <v>-168.6</v>
      </c>
      <c r="K165" s="12"/>
      <c r="L165" s="9">
        <v>-50</v>
      </c>
    </row>
    <row r="166" spans="1:12">
      <c r="A166" s="10">
        <v>164</v>
      </c>
      <c r="B166" s="10">
        <v>11767</v>
      </c>
      <c r="C166" s="10" t="s">
        <v>429</v>
      </c>
      <c r="D166" s="10">
        <v>753</v>
      </c>
      <c r="E166" s="10" t="str">
        <f>VLOOKUP(D:D,[1]门店完成情况!$B$1:$C$65536,2,0)</f>
        <v>合欢树街药店</v>
      </c>
      <c r="F166" s="10" t="s">
        <v>430</v>
      </c>
      <c r="G166" s="10">
        <v>200</v>
      </c>
      <c r="H166" s="9">
        <v>130.47</v>
      </c>
      <c r="I166" s="13">
        <f t="shared" si="10"/>
        <v>0.65235</v>
      </c>
      <c r="J166" s="9">
        <f t="shared" si="9"/>
        <v>-69.53</v>
      </c>
      <c r="K166" s="12"/>
      <c r="L166" s="12">
        <f>(-50/2)</f>
        <v>-25</v>
      </c>
    </row>
    <row r="167" spans="1:12">
      <c r="A167" s="10">
        <v>165</v>
      </c>
      <c r="B167" s="10">
        <v>9822</v>
      </c>
      <c r="C167" s="10" t="s">
        <v>431</v>
      </c>
      <c r="D167" s="10">
        <v>102478</v>
      </c>
      <c r="E167" s="10" t="str">
        <f>VLOOKUP(D:D,[1]门店完成情况!$B$1:$C$65536,2,0)</f>
        <v>静明路药店</v>
      </c>
      <c r="F167" s="10" t="s">
        <v>247</v>
      </c>
      <c r="G167" s="10">
        <v>300</v>
      </c>
      <c r="H167" s="9">
        <v>237.2</v>
      </c>
      <c r="I167" s="13">
        <f t="shared" si="10"/>
        <v>0.790666666666667</v>
      </c>
      <c r="J167" s="9">
        <f t="shared" si="9"/>
        <v>-62.8</v>
      </c>
      <c r="K167" s="12"/>
      <c r="L167" s="9">
        <v>-30</v>
      </c>
    </row>
    <row r="168" spans="1:12">
      <c r="A168" s="10">
        <v>166</v>
      </c>
      <c r="B168" s="10">
        <v>11478</v>
      </c>
      <c r="C168" s="10" t="s">
        <v>432</v>
      </c>
      <c r="D168" s="10">
        <v>102478</v>
      </c>
      <c r="E168" s="10" t="str">
        <f>VLOOKUP(D:D,[1]门店完成情况!$B$1:$C$65536,2,0)</f>
        <v>静明路药店</v>
      </c>
      <c r="F168" s="10" t="s">
        <v>247</v>
      </c>
      <c r="G168" s="10">
        <v>300</v>
      </c>
      <c r="H168" s="9">
        <v>214.96</v>
      </c>
      <c r="I168" s="13">
        <f t="shared" si="10"/>
        <v>0.716533333333333</v>
      </c>
      <c r="J168" s="9">
        <f t="shared" si="9"/>
        <v>-85.04</v>
      </c>
      <c r="K168" s="12"/>
      <c r="L168" s="9">
        <v>-30</v>
      </c>
    </row>
    <row r="169" spans="1:12">
      <c r="A169" s="10">
        <v>167</v>
      </c>
      <c r="B169" s="10">
        <v>998087</v>
      </c>
      <c r="C169" s="10" t="s">
        <v>433</v>
      </c>
      <c r="D169" s="10">
        <v>102478</v>
      </c>
      <c r="E169" s="10" t="str">
        <f>VLOOKUP(D:D,[1]门店完成情况!$B$1:$C$65536,2,0)</f>
        <v>静明路药店</v>
      </c>
      <c r="F169" s="10" t="s">
        <v>245</v>
      </c>
      <c r="G169" s="10">
        <v>100</v>
      </c>
      <c r="H169" s="9">
        <v>61.42</v>
      </c>
      <c r="I169" s="13">
        <f t="shared" si="10"/>
        <v>0.6142</v>
      </c>
      <c r="J169" s="9">
        <f t="shared" si="9"/>
        <v>-38.58</v>
      </c>
      <c r="K169" s="12"/>
      <c r="L169" s="9">
        <v>-50</v>
      </c>
    </row>
    <row r="170" spans="1:12">
      <c r="A170" s="10">
        <v>168</v>
      </c>
      <c r="B170" s="10">
        <v>4311</v>
      </c>
      <c r="C170" s="10" t="s">
        <v>434</v>
      </c>
      <c r="D170" s="10">
        <v>102479</v>
      </c>
      <c r="E170" s="10" t="str">
        <f>VLOOKUP(D:D,[1]门店完成情况!$B$1:$C$65536,2,0)</f>
        <v>劼人路药店</v>
      </c>
      <c r="F170" s="10" t="s">
        <v>245</v>
      </c>
      <c r="G170" s="10">
        <v>400</v>
      </c>
      <c r="H170" s="9">
        <v>370.06</v>
      </c>
      <c r="I170" s="13">
        <f t="shared" si="10"/>
        <v>0.92515</v>
      </c>
      <c r="J170" s="9">
        <f t="shared" si="9"/>
        <v>-29.94</v>
      </c>
      <c r="K170" s="12"/>
      <c r="L170" s="9">
        <v>-20</v>
      </c>
    </row>
    <row r="171" spans="1:12">
      <c r="A171" s="10">
        <v>169</v>
      </c>
      <c r="B171" s="10">
        <v>9209</v>
      </c>
      <c r="C171" s="10" t="s">
        <v>435</v>
      </c>
      <c r="D171" s="10">
        <v>102479</v>
      </c>
      <c r="E171" s="10" t="str">
        <f>VLOOKUP(D:D,[1]门店完成情况!$B$1:$C$65536,2,0)</f>
        <v>劼人路药店</v>
      </c>
      <c r="F171" s="10" t="s">
        <v>247</v>
      </c>
      <c r="G171" s="10">
        <v>400</v>
      </c>
      <c r="H171" s="9">
        <v>553.86</v>
      </c>
      <c r="I171" s="13">
        <f t="shared" si="10"/>
        <v>1.38465</v>
      </c>
      <c r="J171" s="9">
        <f t="shared" si="9"/>
        <v>153.86</v>
      </c>
      <c r="K171" s="14">
        <f t="shared" ref="K171:K178" si="13">J171*0.02</f>
        <v>3.0772</v>
      </c>
      <c r="L171" s="9"/>
    </row>
    <row r="172" spans="1:12">
      <c r="A172" s="10">
        <v>170</v>
      </c>
      <c r="B172" s="10">
        <v>11446</v>
      </c>
      <c r="C172" s="10" t="s">
        <v>436</v>
      </c>
      <c r="D172" s="10">
        <v>102479</v>
      </c>
      <c r="E172" s="10" t="str">
        <f>VLOOKUP(D:D,[1]门店完成情况!$B$1:$C$65536,2,0)</f>
        <v>劼人路药店</v>
      </c>
      <c r="F172" s="10" t="s">
        <v>247</v>
      </c>
      <c r="G172" s="10">
        <v>400</v>
      </c>
      <c r="H172" s="9">
        <v>857.53</v>
      </c>
      <c r="I172" s="13">
        <f t="shared" si="10"/>
        <v>2.143825</v>
      </c>
      <c r="J172" s="9">
        <f t="shared" si="9"/>
        <v>457.53</v>
      </c>
      <c r="K172" s="14">
        <f t="shared" si="13"/>
        <v>9.1506</v>
      </c>
      <c r="L172" s="9"/>
    </row>
    <row r="173" spans="1:12">
      <c r="A173" s="10">
        <v>171</v>
      </c>
      <c r="B173" s="10">
        <v>8386</v>
      </c>
      <c r="C173" s="10" t="s">
        <v>437</v>
      </c>
      <c r="D173" s="10">
        <v>723</v>
      </c>
      <c r="E173" s="10" t="str">
        <f>VLOOKUP(D:D,[1]门店完成情况!$B$1:$C$65536,2,0)</f>
        <v>柳翠路药店</v>
      </c>
      <c r="F173" s="10" t="s">
        <v>438</v>
      </c>
      <c r="G173" s="10">
        <v>444</v>
      </c>
      <c r="H173" s="9">
        <v>824.3</v>
      </c>
      <c r="I173" s="13">
        <f t="shared" si="10"/>
        <v>1.85653153153153</v>
      </c>
      <c r="J173" s="9">
        <f t="shared" si="9"/>
        <v>380.3</v>
      </c>
      <c r="K173" s="14">
        <f t="shared" si="13"/>
        <v>7.606</v>
      </c>
      <c r="L173" s="9"/>
    </row>
    <row r="174" spans="1:12">
      <c r="A174" s="10">
        <v>172</v>
      </c>
      <c r="B174" s="10">
        <v>11397</v>
      </c>
      <c r="C174" s="10" t="s">
        <v>439</v>
      </c>
      <c r="D174" s="10">
        <v>723</v>
      </c>
      <c r="E174" s="10" t="str">
        <f>VLOOKUP(D:D,[1]门店完成情况!$B$1:$C$65536,2,0)</f>
        <v>柳翠路药店</v>
      </c>
      <c r="F174" s="10" t="s">
        <v>247</v>
      </c>
      <c r="G174" s="10">
        <v>333</v>
      </c>
      <c r="H174" s="9">
        <v>654</v>
      </c>
      <c r="I174" s="13">
        <f t="shared" si="10"/>
        <v>1.96396396396396</v>
      </c>
      <c r="J174" s="9">
        <f t="shared" si="9"/>
        <v>321</v>
      </c>
      <c r="K174" s="14">
        <f t="shared" si="13"/>
        <v>6.42</v>
      </c>
      <c r="L174" s="9"/>
    </row>
    <row r="175" spans="1:12">
      <c r="A175" s="10">
        <v>173</v>
      </c>
      <c r="B175" s="10">
        <v>11814</v>
      </c>
      <c r="C175" s="10" t="s">
        <v>440</v>
      </c>
      <c r="D175" s="10">
        <v>723</v>
      </c>
      <c r="E175" s="10" t="str">
        <f>VLOOKUP(D:D,[1]门店完成情况!$B$1:$C$65536,2,0)</f>
        <v>柳翠路药店</v>
      </c>
      <c r="F175" s="10" t="s">
        <v>278</v>
      </c>
      <c r="G175" s="10">
        <v>223</v>
      </c>
      <c r="H175" s="9">
        <v>457.69</v>
      </c>
      <c r="I175" s="13">
        <f t="shared" si="10"/>
        <v>2.05242152466368</v>
      </c>
      <c r="J175" s="9">
        <f t="shared" si="9"/>
        <v>234.69</v>
      </c>
      <c r="K175" s="14">
        <f t="shared" si="13"/>
        <v>4.6938</v>
      </c>
      <c r="L175" s="9"/>
    </row>
    <row r="176" spans="1:12">
      <c r="A176" s="10">
        <v>174</v>
      </c>
      <c r="B176" s="10">
        <v>8763</v>
      </c>
      <c r="C176" s="10" t="s">
        <v>441</v>
      </c>
      <c r="D176" s="10">
        <v>742</v>
      </c>
      <c r="E176" s="10" t="str">
        <f>VLOOKUP(D:D,[1]门店完成情况!$B$1:$C$65536,2,0)</f>
        <v>庆云南街药店</v>
      </c>
      <c r="F176" s="10" t="s">
        <v>245</v>
      </c>
      <c r="G176" s="10">
        <v>600</v>
      </c>
      <c r="H176" s="9">
        <v>608.92</v>
      </c>
      <c r="I176" s="13">
        <f t="shared" si="10"/>
        <v>1.01486666666667</v>
      </c>
      <c r="J176" s="9">
        <f t="shared" si="9"/>
        <v>8.91999999999996</v>
      </c>
      <c r="K176" s="14">
        <f t="shared" si="13"/>
        <v>0.178399999999999</v>
      </c>
      <c r="L176" s="9"/>
    </row>
    <row r="177" spans="1:12">
      <c r="A177" s="10">
        <v>175</v>
      </c>
      <c r="B177" s="10">
        <v>11107</v>
      </c>
      <c r="C177" s="10" t="s">
        <v>442</v>
      </c>
      <c r="D177" s="10">
        <v>742</v>
      </c>
      <c r="E177" s="10" t="str">
        <f>VLOOKUP(D:D,[1]门店完成情况!$B$1:$C$65536,2,0)</f>
        <v>庆云南街药店</v>
      </c>
      <c r="F177" s="10" t="s">
        <v>284</v>
      </c>
      <c r="G177" s="10">
        <v>570</v>
      </c>
      <c r="H177" s="9">
        <v>770.81</v>
      </c>
      <c r="I177" s="13">
        <f t="shared" si="10"/>
        <v>1.35229824561403</v>
      </c>
      <c r="J177" s="9">
        <f t="shared" si="9"/>
        <v>200.81</v>
      </c>
      <c r="K177" s="14">
        <f t="shared" si="13"/>
        <v>4.0162</v>
      </c>
      <c r="L177" s="9"/>
    </row>
    <row r="178" spans="1:12">
      <c r="A178" s="10">
        <v>176</v>
      </c>
      <c r="B178" s="10">
        <v>11078</v>
      </c>
      <c r="C178" s="10" t="s">
        <v>443</v>
      </c>
      <c r="D178" s="10">
        <v>742</v>
      </c>
      <c r="E178" s="10" t="str">
        <f>VLOOKUP(D:D,[1]门店完成情况!$B$1:$C$65536,2,0)</f>
        <v>庆云南街药店</v>
      </c>
      <c r="F178" s="10" t="s">
        <v>284</v>
      </c>
      <c r="G178" s="10">
        <v>565</v>
      </c>
      <c r="H178" s="9">
        <v>582.8</v>
      </c>
      <c r="I178" s="13">
        <f t="shared" si="10"/>
        <v>1.03150442477876</v>
      </c>
      <c r="J178" s="9">
        <f t="shared" si="9"/>
        <v>17.8</v>
      </c>
      <c r="K178" s="14">
        <f t="shared" si="13"/>
        <v>0.355999999999999</v>
      </c>
      <c r="L178" s="9"/>
    </row>
    <row r="179" spans="1:12">
      <c r="A179" s="10">
        <v>177</v>
      </c>
      <c r="B179" s="10">
        <v>11379</v>
      </c>
      <c r="C179" s="10" t="s">
        <v>444</v>
      </c>
      <c r="D179" s="10">
        <v>742</v>
      </c>
      <c r="E179" s="10" t="str">
        <f>VLOOKUP(D:D,[1]门店完成情况!$B$1:$C$65536,2,0)</f>
        <v>庆云南街药店</v>
      </c>
      <c r="F179" s="10" t="s">
        <v>284</v>
      </c>
      <c r="G179" s="10">
        <v>565</v>
      </c>
      <c r="H179" s="9">
        <v>490.6</v>
      </c>
      <c r="I179" s="13">
        <f t="shared" si="10"/>
        <v>0.868318584070797</v>
      </c>
      <c r="J179" s="9">
        <f t="shared" si="9"/>
        <v>-74.4</v>
      </c>
      <c r="K179" s="12"/>
      <c r="L179" s="9">
        <v>-20</v>
      </c>
    </row>
    <row r="180" spans="1:12">
      <c r="A180" s="10">
        <v>178</v>
      </c>
      <c r="B180" s="10">
        <v>11844</v>
      </c>
      <c r="C180" s="10" t="s">
        <v>445</v>
      </c>
      <c r="D180" s="10">
        <v>742</v>
      </c>
      <c r="E180" s="10" t="str">
        <f>VLOOKUP(D:D,[1]门店完成情况!$B$1:$C$65536,2,0)</f>
        <v>庆云南街药店</v>
      </c>
      <c r="F180" s="10" t="s">
        <v>278</v>
      </c>
      <c r="G180" s="10"/>
      <c r="H180" s="9">
        <v>38</v>
      </c>
      <c r="I180" s="13"/>
      <c r="J180" s="9">
        <f t="shared" si="9"/>
        <v>38</v>
      </c>
      <c r="K180" s="14">
        <f t="shared" ref="K180:K189" si="14">J180*0.02</f>
        <v>0.76</v>
      </c>
      <c r="L180" s="9"/>
    </row>
    <row r="181" spans="1:12">
      <c r="A181" s="10">
        <v>179</v>
      </c>
      <c r="B181" s="10">
        <v>9220</v>
      </c>
      <c r="C181" s="10" t="s">
        <v>446</v>
      </c>
      <c r="D181" s="10">
        <v>546</v>
      </c>
      <c r="E181" s="10" t="str">
        <f>VLOOKUP(D:D,[1]门店完成情况!$B$1:$C$65536,2,0)</f>
        <v>榕声路店</v>
      </c>
      <c r="F181" s="10" t="s">
        <v>245</v>
      </c>
      <c r="G181" s="10">
        <v>577</v>
      </c>
      <c r="H181" s="9">
        <v>1358.42</v>
      </c>
      <c r="I181" s="13">
        <f t="shared" si="10"/>
        <v>2.35428076256499</v>
      </c>
      <c r="J181" s="9">
        <f t="shared" si="9"/>
        <v>781.42</v>
      </c>
      <c r="K181" s="14">
        <f t="shared" si="14"/>
        <v>15.6284</v>
      </c>
      <c r="L181" s="9"/>
    </row>
    <row r="182" spans="1:12">
      <c r="A182" s="10">
        <v>180</v>
      </c>
      <c r="B182" s="10">
        <v>10849</v>
      </c>
      <c r="C182" s="10" t="s">
        <v>447</v>
      </c>
      <c r="D182" s="10">
        <v>546</v>
      </c>
      <c r="E182" s="10" t="str">
        <f>VLOOKUP(D:D,[1]门店完成情况!$B$1:$C$65536,2,0)</f>
        <v>榕声路店</v>
      </c>
      <c r="F182" s="10" t="s">
        <v>247</v>
      </c>
      <c r="G182" s="10">
        <v>641</v>
      </c>
      <c r="H182" s="9">
        <v>918.06</v>
      </c>
      <c r="I182" s="13">
        <f t="shared" si="10"/>
        <v>1.43223088923557</v>
      </c>
      <c r="J182" s="9">
        <f t="shared" si="9"/>
        <v>277.06</v>
      </c>
      <c r="K182" s="14">
        <f t="shared" si="14"/>
        <v>5.5412</v>
      </c>
      <c r="L182" s="9"/>
    </row>
    <row r="183" spans="1:12">
      <c r="A183" s="10">
        <v>181</v>
      </c>
      <c r="B183" s="10">
        <v>11051</v>
      </c>
      <c r="C183" s="10" t="s">
        <v>448</v>
      </c>
      <c r="D183" s="10">
        <v>546</v>
      </c>
      <c r="E183" s="10" t="str">
        <f>VLOOKUP(D:D,[1]门店完成情况!$B$1:$C$65536,2,0)</f>
        <v>榕声路店</v>
      </c>
      <c r="F183" s="10" t="s">
        <v>247</v>
      </c>
      <c r="G183" s="10">
        <v>641</v>
      </c>
      <c r="H183" s="9">
        <v>1092.1</v>
      </c>
      <c r="I183" s="13">
        <f t="shared" si="10"/>
        <v>1.70374414976599</v>
      </c>
      <c r="J183" s="9">
        <f t="shared" si="9"/>
        <v>451.1</v>
      </c>
      <c r="K183" s="14">
        <f t="shared" si="14"/>
        <v>9.022</v>
      </c>
      <c r="L183" s="9"/>
    </row>
    <row r="184" spans="1:12">
      <c r="A184" s="10">
        <v>182</v>
      </c>
      <c r="B184" s="10">
        <v>11377</v>
      </c>
      <c r="C184" s="10" t="s">
        <v>449</v>
      </c>
      <c r="D184" s="10">
        <v>546</v>
      </c>
      <c r="E184" s="10" t="str">
        <f>VLOOKUP(D:D,[1]门店完成情况!$B$1:$C$65536,2,0)</f>
        <v>榕声路店</v>
      </c>
      <c r="F184" s="10" t="s">
        <v>247</v>
      </c>
      <c r="G184" s="10">
        <v>641</v>
      </c>
      <c r="H184" s="9">
        <v>1734.92</v>
      </c>
      <c r="I184" s="13">
        <f t="shared" si="10"/>
        <v>2.70658346333853</v>
      </c>
      <c r="J184" s="9">
        <f t="shared" si="9"/>
        <v>1093.92</v>
      </c>
      <c r="K184" s="14">
        <f t="shared" si="14"/>
        <v>21.8784</v>
      </c>
      <c r="L184" s="9"/>
    </row>
    <row r="185" spans="1:12">
      <c r="A185" s="10">
        <v>183</v>
      </c>
      <c r="B185" s="10">
        <v>6662</v>
      </c>
      <c r="C185" s="10" t="s">
        <v>450</v>
      </c>
      <c r="D185" s="10">
        <v>598</v>
      </c>
      <c r="E185" s="10" t="str">
        <f>VLOOKUP(D:D,[1]门店完成情况!$B$1:$C$65536,2,0)</f>
        <v>水杉街药店</v>
      </c>
      <c r="F185" s="10" t="s">
        <v>245</v>
      </c>
      <c r="G185" s="10">
        <v>437</v>
      </c>
      <c r="H185" s="9">
        <v>1394.77</v>
      </c>
      <c r="I185" s="13">
        <f t="shared" si="10"/>
        <v>3.19169336384439</v>
      </c>
      <c r="J185" s="9">
        <f t="shared" si="9"/>
        <v>957.77</v>
      </c>
      <c r="K185" s="14">
        <f t="shared" si="14"/>
        <v>19.1554</v>
      </c>
      <c r="L185" s="9"/>
    </row>
    <row r="186" spans="1:12">
      <c r="A186" s="10">
        <v>184</v>
      </c>
      <c r="B186" s="10">
        <v>11145</v>
      </c>
      <c r="C186" s="10" t="s">
        <v>451</v>
      </c>
      <c r="D186" s="10">
        <v>598</v>
      </c>
      <c r="E186" s="10" t="str">
        <f>VLOOKUP(D:D,[1]门店完成情况!$B$1:$C$65536,2,0)</f>
        <v>水杉街药店</v>
      </c>
      <c r="F186" s="10" t="s">
        <v>247</v>
      </c>
      <c r="G186" s="10">
        <v>484</v>
      </c>
      <c r="H186" s="9">
        <v>1308.95</v>
      </c>
      <c r="I186" s="13">
        <f t="shared" si="10"/>
        <v>2.70444214876033</v>
      </c>
      <c r="J186" s="9">
        <f t="shared" si="9"/>
        <v>824.95</v>
      </c>
      <c r="K186" s="14">
        <f t="shared" si="14"/>
        <v>16.499</v>
      </c>
      <c r="L186" s="9"/>
    </row>
    <row r="187" spans="1:12">
      <c r="A187" s="10">
        <v>185</v>
      </c>
      <c r="B187" s="10">
        <v>11178</v>
      </c>
      <c r="C187" s="10" t="s">
        <v>452</v>
      </c>
      <c r="D187" s="10">
        <v>598</v>
      </c>
      <c r="E187" s="10" t="str">
        <f>VLOOKUP(D:D,[1]门店完成情况!$B$1:$C$65536,2,0)</f>
        <v>水杉街药店</v>
      </c>
      <c r="F187" s="10" t="s">
        <v>247</v>
      </c>
      <c r="G187" s="10">
        <v>485</v>
      </c>
      <c r="H187" s="9">
        <v>1129.04</v>
      </c>
      <c r="I187" s="13">
        <f t="shared" si="10"/>
        <v>2.3279175257732</v>
      </c>
      <c r="J187" s="9">
        <f t="shared" si="9"/>
        <v>644.04</v>
      </c>
      <c r="K187" s="14">
        <f t="shared" si="14"/>
        <v>12.8808</v>
      </c>
      <c r="L187" s="9"/>
    </row>
    <row r="188" spans="1:12">
      <c r="A188" s="10">
        <v>186</v>
      </c>
      <c r="B188" s="10">
        <v>11758</v>
      </c>
      <c r="C188" s="10" t="s">
        <v>453</v>
      </c>
      <c r="D188" s="10">
        <v>598</v>
      </c>
      <c r="E188" s="10" t="str">
        <f>VLOOKUP(D:D,[1]门店完成情况!$B$1:$C$65536,2,0)</f>
        <v>水杉街药店</v>
      </c>
      <c r="F188" s="10" t="s">
        <v>454</v>
      </c>
      <c r="G188" s="10">
        <v>194</v>
      </c>
      <c r="H188" s="9">
        <v>421.14</v>
      </c>
      <c r="I188" s="13">
        <f t="shared" si="10"/>
        <v>2.17082474226804</v>
      </c>
      <c r="J188" s="9">
        <f t="shared" si="9"/>
        <v>227.14</v>
      </c>
      <c r="K188" s="14">
        <f t="shared" si="14"/>
        <v>4.5428</v>
      </c>
      <c r="L188" s="9"/>
    </row>
    <row r="189" spans="1:12">
      <c r="A189" s="10">
        <v>187</v>
      </c>
      <c r="B189" s="10">
        <v>6456</v>
      </c>
      <c r="C189" s="10" t="s">
        <v>455</v>
      </c>
      <c r="D189" s="10">
        <v>727</v>
      </c>
      <c r="E189" s="10" t="str">
        <f>VLOOKUP(D:D,[1]门店完成情况!$B$1:$C$65536,2,0)</f>
        <v>黄苑东街药店</v>
      </c>
      <c r="F189" s="10" t="s">
        <v>438</v>
      </c>
      <c r="G189" s="10">
        <v>509</v>
      </c>
      <c r="H189" s="9">
        <v>560.28</v>
      </c>
      <c r="I189" s="13">
        <f t="shared" si="10"/>
        <v>1.10074656188605</v>
      </c>
      <c r="J189" s="9">
        <f t="shared" si="9"/>
        <v>51.28</v>
      </c>
      <c r="K189" s="14">
        <f t="shared" si="14"/>
        <v>1.0256</v>
      </c>
      <c r="L189" s="9"/>
    </row>
    <row r="190" spans="1:12">
      <c r="A190" s="10">
        <v>188</v>
      </c>
      <c r="B190" s="10">
        <v>8060</v>
      </c>
      <c r="C190" s="10" t="s">
        <v>456</v>
      </c>
      <c r="D190" s="10">
        <v>727</v>
      </c>
      <c r="E190" s="10" t="str">
        <f>VLOOKUP(D:D,[1]门店完成情况!$B$1:$C$65536,2,0)</f>
        <v>黄苑东街药店</v>
      </c>
      <c r="F190" s="10" t="s">
        <v>247</v>
      </c>
      <c r="G190" s="10">
        <v>565</v>
      </c>
      <c r="H190" s="9">
        <v>360.2</v>
      </c>
      <c r="I190" s="13">
        <f t="shared" si="10"/>
        <v>0.637522123893805</v>
      </c>
      <c r="J190" s="9">
        <f t="shared" si="9"/>
        <v>-204.8</v>
      </c>
      <c r="K190" s="12"/>
      <c r="L190" s="9">
        <v>-50</v>
      </c>
    </row>
    <row r="191" spans="1:12">
      <c r="A191" s="10">
        <v>189</v>
      </c>
      <c r="B191" s="10">
        <v>11879</v>
      </c>
      <c r="C191" s="10" t="s">
        <v>457</v>
      </c>
      <c r="D191" s="10">
        <v>727</v>
      </c>
      <c r="E191" s="10" t="str">
        <f>VLOOKUP(D:D,[1]门店完成情况!$B$1:$C$65536,2,0)</f>
        <v>黄苑东街药店</v>
      </c>
      <c r="F191" s="10" t="s">
        <v>458</v>
      </c>
      <c r="G191" s="10">
        <v>226</v>
      </c>
      <c r="H191" s="9">
        <v>159.6</v>
      </c>
      <c r="I191" s="13">
        <f t="shared" si="10"/>
        <v>0.706194690265487</v>
      </c>
      <c r="J191" s="9">
        <f t="shared" si="9"/>
        <v>-66.4</v>
      </c>
      <c r="K191" s="12"/>
      <c r="L191" s="12">
        <f>(-50/2)</f>
        <v>-25</v>
      </c>
    </row>
    <row r="192" spans="1:12">
      <c r="A192" s="10">
        <v>190</v>
      </c>
      <c r="B192" s="10">
        <v>6607</v>
      </c>
      <c r="C192" s="10" t="s">
        <v>459</v>
      </c>
      <c r="D192" s="10">
        <v>726</v>
      </c>
      <c r="E192" s="10" t="str">
        <f>VLOOKUP(D:D,[1]门店完成情况!$B$1:$C$65536,2,0)</f>
        <v>交大路第三药店</v>
      </c>
      <c r="F192" s="10" t="s">
        <v>245</v>
      </c>
      <c r="G192" s="10">
        <v>657</v>
      </c>
      <c r="H192" s="9">
        <v>882.08</v>
      </c>
      <c r="I192" s="13">
        <f t="shared" si="10"/>
        <v>1.34258751902588</v>
      </c>
      <c r="J192" s="9">
        <f t="shared" si="9"/>
        <v>225.08</v>
      </c>
      <c r="K192" s="14">
        <f>J192*0.02</f>
        <v>4.5016</v>
      </c>
      <c r="L192" s="9"/>
    </row>
    <row r="193" spans="1:12">
      <c r="A193" s="10">
        <v>191</v>
      </c>
      <c r="B193" s="10">
        <v>10177</v>
      </c>
      <c r="C193" s="10" t="s">
        <v>460</v>
      </c>
      <c r="D193" s="10">
        <v>726</v>
      </c>
      <c r="E193" s="10" t="str">
        <f>VLOOKUP(D:D,[1]门店完成情况!$B$1:$C$65536,2,0)</f>
        <v>交大路第三药店</v>
      </c>
      <c r="F193" s="10" t="s">
        <v>247</v>
      </c>
      <c r="G193" s="10">
        <v>657</v>
      </c>
      <c r="H193" s="9">
        <v>1340</v>
      </c>
      <c r="I193" s="13">
        <f t="shared" si="10"/>
        <v>2.03957382039574</v>
      </c>
      <c r="J193" s="9">
        <f t="shared" si="9"/>
        <v>683</v>
      </c>
      <c r="K193" s="14">
        <f>J193*0.02</f>
        <v>13.66</v>
      </c>
      <c r="L193" s="9"/>
    </row>
    <row r="194" spans="1:12">
      <c r="A194" s="10">
        <v>192</v>
      </c>
      <c r="B194" s="10">
        <v>11429</v>
      </c>
      <c r="C194" s="10" t="s">
        <v>461</v>
      </c>
      <c r="D194" s="10">
        <v>726</v>
      </c>
      <c r="E194" s="10" t="str">
        <f>VLOOKUP(D:D,[1]门店完成情况!$B$1:$C$65536,2,0)</f>
        <v>交大路第三药店</v>
      </c>
      <c r="F194" s="10" t="s">
        <v>247</v>
      </c>
      <c r="G194" s="10">
        <v>493</v>
      </c>
      <c r="H194" s="9">
        <v>644.08</v>
      </c>
      <c r="I194" s="13">
        <f t="shared" si="10"/>
        <v>1.30645030425963</v>
      </c>
      <c r="J194" s="9">
        <f t="shared" si="9"/>
        <v>151.08</v>
      </c>
      <c r="K194" s="14">
        <f>J194*0.02</f>
        <v>3.0216</v>
      </c>
      <c r="L194" s="9"/>
    </row>
    <row r="195" spans="1:12">
      <c r="A195" s="10">
        <v>193</v>
      </c>
      <c r="B195" s="10">
        <v>11512</v>
      </c>
      <c r="C195" s="10" t="s">
        <v>462</v>
      </c>
      <c r="D195" s="10">
        <v>726</v>
      </c>
      <c r="E195" s="10" t="str">
        <f>VLOOKUP(D:D,[1]门店完成情况!$B$1:$C$65536,2,0)</f>
        <v>交大路第三药店</v>
      </c>
      <c r="F195" s="10" t="s">
        <v>247</v>
      </c>
      <c r="G195" s="10">
        <v>493</v>
      </c>
      <c r="H195" s="9">
        <v>369.75</v>
      </c>
      <c r="I195" s="13">
        <f t="shared" si="10"/>
        <v>0.75</v>
      </c>
      <c r="J195" s="9">
        <f t="shared" ref="J195:J228" si="15">H195-G195</f>
        <v>-123.25</v>
      </c>
      <c r="K195" s="12"/>
      <c r="L195" s="9">
        <v>-30</v>
      </c>
    </row>
    <row r="196" spans="1:12">
      <c r="A196" s="10">
        <v>194</v>
      </c>
      <c r="B196" s="10">
        <v>11095</v>
      </c>
      <c r="C196" s="10" t="s">
        <v>463</v>
      </c>
      <c r="D196" s="10">
        <v>745</v>
      </c>
      <c r="E196" s="10" t="str">
        <f>VLOOKUP(D:D,[1]门店完成情况!$B$1:$C$65536,2,0)</f>
        <v>金沙路药店</v>
      </c>
      <c r="F196" s="10" t="s">
        <v>342</v>
      </c>
      <c r="G196" s="10">
        <v>500</v>
      </c>
      <c r="H196" s="9">
        <v>627.78</v>
      </c>
      <c r="I196" s="13">
        <f t="shared" ref="I196:I259" si="16">H196/G196</f>
        <v>1.25556</v>
      </c>
      <c r="J196" s="9">
        <f t="shared" si="15"/>
        <v>127.78</v>
      </c>
      <c r="K196" s="14">
        <f>J196*0.02</f>
        <v>2.5556</v>
      </c>
      <c r="L196" s="9"/>
    </row>
    <row r="197" spans="1:12">
      <c r="A197" s="10">
        <v>195</v>
      </c>
      <c r="B197" s="10">
        <v>11445</v>
      </c>
      <c r="C197" s="10" t="s">
        <v>464</v>
      </c>
      <c r="D197" s="10">
        <v>745</v>
      </c>
      <c r="E197" s="10" t="str">
        <f>VLOOKUP(D:D,[1]门店完成情况!$B$1:$C$65536,2,0)</f>
        <v>金沙路药店</v>
      </c>
      <c r="F197" s="10" t="s">
        <v>342</v>
      </c>
      <c r="G197" s="10">
        <v>450</v>
      </c>
      <c r="H197" s="9">
        <v>397.44</v>
      </c>
      <c r="I197" s="13">
        <f t="shared" si="16"/>
        <v>0.8832</v>
      </c>
      <c r="J197" s="9">
        <f t="shared" si="15"/>
        <v>-52.56</v>
      </c>
      <c r="K197" s="12"/>
      <c r="L197" s="9">
        <v>-20</v>
      </c>
    </row>
    <row r="198" spans="1:12">
      <c r="A198" s="10">
        <v>196</v>
      </c>
      <c r="B198" s="10">
        <v>11793</v>
      </c>
      <c r="C198" s="10" t="s">
        <v>465</v>
      </c>
      <c r="D198" s="10">
        <v>745</v>
      </c>
      <c r="E198" s="10" t="str">
        <f>VLOOKUP(D:D,[1]门店完成情况!$B$1:$C$65536,2,0)</f>
        <v>金沙路药店</v>
      </c>
      <c r="F198" s="10" t="s">
        <v>342</v>
      </c>
      <c r="G198" s="10">
        <v>450</v>
      </c>
      <c r="H198" s="9">
        <v>486.27</v>
      </c>
      <c r="I198" s="13">
        <f t="shared" si="16"/>
        <v>1.0806</v>
      </c>
      <c r="J198" s="9">
        <f t="shared" si="15"/>
        <v>36.27</v>
      </c>
      <c r="K198" s="14">
        <f>J198*0.02</f>
        <v>0.7254</v>
      </c>
      <c r="L198" s="9"/>
    </row>
    <row r="199" spans="1:12">
      <c r="A199" s="10">
        <v>197</v>
      </c>
      <c r="B199" s="10">
        <v>998507</v>
      </c>
      <c r="C199" s="10" t="s">
        <v>466</v>
      </c>
      <c r="D199" s="10">
        <v>745</v>
      </c>
      <c r="E199" s="10" t="str">
        <f>VLOOKUP(D:D,[1]门店完成情况!$B$1:$C$65536,2,0)</f>
        <v>金沙路药店</v>
      </c>
      <c r="F199" s="10" t="s">
        <v>342</v>
      </c>
      <c r="G199" s="10">
        <v>100</v>
      </c>
      <c r="H199" s="9">
        <v>220.04</v>
      </c>
      <c r="I199" s="13">
        <f t="shared" si="16"/>
        <v>2.2004</v>
      </c>
      <c r="J199" s="9">
        <f t="shared" si="15"/>
        <v>120.04</v>
      </c>
      <c r="K199" s="14">
        <f>J199*0.02</f>
        <v>2.4008</v>
      </c>
      <c r="L199" s="9"/>
    </row>
    <row r="200" spans="1:12">
      <c r="A200" s="10">
        <v>198</v>
      </c>
      <c r="B200" s="10">
        <v>4188</v>
      </c>
      <c r="C200" s="10" t="s">
        <v>467</v>
      </c>
      <c r="D200" s="10">
        <v>391</v>
      </c>
      <c r="E200" s="10" t="str">
        <f>VLOOKUP(D:D,[1]门店完成情况!$B$1:$C$65536,2,0)</f>
        <v>金丝街药店</v>
      </c>
      <c r="F200" s="10" t="s">
        <v>245</v>
      </c>
      <c r="G200" s="10">
        <v>630</v>
      </c>
      <c r="H200" s="9">
        <v>226.14</v>
      </c>
      <c r="I200" s="13">
        <f t="shared" si="16"/>
        <v>0.358952380952381</v>
      </c>
      <c r="J200" s="9">
        <f t="shared" si="15"/>
        <v>-403.86</v>
      </c>
      <c r="K200" s="12"/>
      <c r="L200" s="12">
        <v>-20</v>
      </c>
    </row>
    <row r="201" spans="1:12">
      <c r="A201" s="10">
        <v>199</v>
      </c>
      <c r="B201" s="10">
        <v>4246</v>
      </c>
      <c r="C201" s="10" t="s">
        <v>468</v>
      </c>
      <c r="D201" s="10">
        <v>391</v>
      </c>
      <c r="E201" s="10" t="str">
        <f>VLOOKUP(D:D,[1]门店完成情况!$B$1:$C$65536,2,0)</f>
        <v>金丝街药店</v>
      </c>
      <c r="F201" s="10" t="s">
        <v>284</v>
      </c>
      <c r="G201" s="10">
        <v>700</v>
      </c>
      <c r="H201" s="9">
        <v>108.3</v>
      </c>
      <c r="I201" s="13">
        <f t="shared" si="16"/>
        <v>0.154714285714286</v>
      </c>
      <c r="J201" s="9">
        <f t="shared" si="15"/>
        <v>-591.7</v>
      </c>
      <c r="K201" s="12"/>
      <c r="L201" s="12">
        <v>-20</v>
      </c>
    </row>
    <row r="202" spans="1:12">
      <c r="A202" s="10">
        <v>200</v>
      </c>
      <c r="B202" s="10">
        <v>11330</v>
      </c>
      <c r="C202" s="10" t="s">
        <v>469</v>
      </c>
      <c r="D202" s="10">
        <v>391</v>
      </c>
      <c r="E202" s="10" t="str">
        <f>VLOOKUP(D:D,[1]门店完成情况!$B$1:$C$65536,2,0)</f>
        <v>金丝街药店</v>
      </c>
      <c r="F202" s="10" t="s">
        <v>284</v>
      </c>
      <c r="G202" s="10">
        <v>420</v>
      </c>
      <c r="H202" s="9">
        <v>326.01</v>
      </c>
      <c r="I202" s="13">
        <f t="shared" si="16"/>
        <v>0.776214285714286</v>
      </c>
      <c r="J202" s="9">
        <f t="shared" si="15"/>
        <v>-93.99</v>
      </c>
      <c r="K202" s="12"/>
      <c r="L202" s="12"/>
    </row>
    <row r="203" spans="1:12">
      <c r="A203" s="10">
        <v>201</v>
      </c>
      <c r="B203" s="10">
        <v>11781</v>
      </c>
      <c r="C203" s="10" t="s">
        <v>470</v>
      </c>
      <c r="D203" s="10">
        <v>391</v>
      </c>
      <c r="E203" s="10" t="str">
        <f>VLOOKUP(D:D,[1]门店完成情况!$B$1:$C$65536,2,0)</f>
        <v>金丝街药店</v>
      </c>
      <c r="F203" s="10" t="s">
        <v>252</v>
      </c>
      <c r="G203" s="10">
        <v>350</v>
      </c>
      <c r="H203" s="9">
        <v>63.5</v>
      </c>
      <c r="I203" s="13">
        <f t="shared" si="16"/>
        <v>0.181428571428571</v>
      </c>
      <c r="J203" s="9">
        <f t="shared" si="15"/>
        <v>-286.5</v>
      </c>
      <c r="K203" s="12"/>
      <c r="L203" s="12">
        <v>-12</v>
      </c>
    </row>
    <row r="204" spans="1:12">
      <c r="A204" s="10">
        <v>202</v>
      </c>
      <c r="B204" s="10">
        <v>990176</v>
      </c>
      <c r="C204" s="10" t="s">
        <v>471</v>
      </c>
      <c r="D204" s="10">
        <v>337</v>
      </c>
      <c r="E204" s="10" t="str">
        <f>VLOOKUP(D:D,[1]门店完成情况!$B$1:$C$65536,2,0)</f>
        <v>浆洗街药店（装修）</v>
      </c>
      <c r="F204" s="10" t="s">
        <v>259</v>
      </c>
      <c r="G204" s="10">
        <v>608</v>
      </c>
      <c r="H204" s="9">
        <v>582.78</v>
      </c>
      <c r="I204" s="13">
        <f t="shared" si="16"/>
        <v>0.958519736842105</v>
      </c>
      <c r="J204" s="9">
        <f t="shared" si="15"/>
        <v>-25.22</v>
      </c>
      <c r="K204" s="12"/>
      <c r="L204" s="9">
        <v>-20</v>
      </c>
    </row>
    <row r="205" spans="1:12">
      <c r="A205" s="10">
        <v>203</v>
      </c>
      <c r="B205" s="10">
        <v>4264</v>
      </c>
      <c r="C205" s="10" t="s">
        <v>472</v>
      </c>
      <c r="D205" s="10">
        <v>337</v>
      </c>
      <c r="E205" s="10" t="str">
        <f>VLOOKUP(D:D,[1]门店完成情况!$B$1:$C$65536,2,0)</f>
        <v>浆洗街药店（装修）</v>
      </c>
      <c r="F205" s="10" t="s">
        <v>245</v>
      </c>
      <c r="G205" s="10">
        <v>456</v>
      </c>
      <c r="H205" s="9">
        <v>109.74</v>
      </c>
      <c r="I205" s="13">
        <f t="shared" si="16"/>
        <v>0.240657894736842</v>
      </c>
      <c r="J205" s="9">
        <f t="shared" si="15"/>
        <v>-346.26</v>
      </c>
      <c r="K205" s="12"/>
      <c r="L205" s="9">
        <v>-50</v>
      </c>
    </row>
    <row r="206" spans="1:12">
      <c r="A206" s="10">
        <v>204</v>
      </c>
      <c r="B206" s="10">
        <v>4061</v>
      </c>
      <c r="C206" s="10" t="s">
        <v>473</v>
      </c>
      <c r="D206" s="10">
        <v>337</v>
      </c>
      <c r="E206" s="10" t="str">
        <f>VLOOKUP(D:D,[1]门店完成情况!$B$1:$C$65536,2,0)</f>
        <v>浆洗街药店（装修）</v>
      </c>
      <c r="F206" s="10" t="s">
        <v>274</v>
      </c>
      <c r="G206" s="10">
        <v>507</v>
      </c>
      <c r="H206" s="9">
        <v>494.57</v>
      </c>
      <c r="I206" s="13">
        <f t="shared" si="16"/>
        <v>0.975483234714004</v>
      </c>
      <c r="J206" s="9">
        <f t="shared" si="15"/>
        <v>-12.43</v>
      </c>
      <c r="K206" s="12"/>
      <c r="L206" s="9">
        <v>-20</v>
      </c>
    </row>
    <row r="207" spans="1:12">
      <c r="A207" s="10">
        <v>205</v>
      </c>
      <c r="B207" s="10">
        <v>990451</v>
      </c>
      <c r="C207" s="10" t="s">
        <v>474</v>
      </c>
      <c r="D207" s="10">
        <v>337</v>
      </c>
      <c r="E207" s="10" t="str">
        <f>VLOOKUP(D:D,[1]门店完成情况!$B$1:$C$65536,2,0)</f>
        <v>浆洗街药店（装修）</v>
      </c>
      <c r="F207" s="10" t="s">
        <v>259</v>
      </c>
      <c r="G207" s="10">
        <v>608</v>
      </c>
      <c r="H207" s="9">
        <v>324.92</v>
      </c>
      <c r="I207" s="13">
        <f t="shared" si="16"/>
        <v>0.534407894736842</v>
      </c>
      <c r="J207" s="9">
        <f t="shared" si="15"/>
        <v>-283.08</v>
      </c>
      <c r="K207" s="12"/>
      <c r="L207" s="9">
        <v>-50</v>
      </c>
    </row>
    <row r="208" spans="1:12">
      <c r="A208" s="10">
        <v>206</v>
      </c>
      <c r="B208" s="10">
        <v>6965</v>
      </c>
      <c r="C208" s="10" t="s">
        <v>475</v>
      </c>
      <c r="D208" s="10">
        <v>337</v>
      </c>
      <c r="E208" s="10" t="str">
        <f>VLOOKUP(D:D,[1]门店完成情况!$B$1:$C$65536,2,0)</f>
        <v>浆洗街药店（装修）</v>
      </c>
      <c r="F208" s="10" t="s">
        <v>284</v>
      </c>
      <c r="G208" s="10">
        <v>507</v>
      </c>
      <c r="H208" s="9">
        <v>526.9</v>
      </c>
      <c r="I208" s="13">
        <f t="shared" si="16"/>
        <v>1.03925049309665</v>
      </c>
      <c r="J208" s="9">
        <f t="shared" si="15"/>
        <v>19.9</v>
      </c>
      <c r="K208" s="14">
        <f>J208*0.02</f>
        <v>0.398</v>
      </c>
      <c r="L208" s="9"/>
    </row>
    <row r="209" spans="1:12">
      <c r="A209" s="10">
        <v>207</v>
      </c>
      <c r="B209" s="10">
        <v>10816</v>
      </c>
      <c r="C209" s="10" t="s">
        <v>476</v>
      </c>
      <c r="D209" s="10">
        <v>337</v>
      </c>
      <c r="E209" s="10" t="str">
        <f>VLOOKUP(D:D,[1]门店完成情况!$B$1:$C$65536,2,0)</f>
        <v>浆洗街药店（装修）</v>
      </c>
      <c r="F209" s="10" t="s">
        <v>284</v>
      </c>
      <c r="G209" s="10">
        <v>507</v>
      </c>
      <c r="H209" s="9">
        <v>292.6</v>
      </c>
      <c r="I209" s="13">
        <f t="shared" si="16"/>
        <v>0.577120315581854</v>
      </c>
      <c r="J209" s="9">
        <f t="shared" si="15"/>
        <v>-214.4</v>
      </c>
      <c r="K209" s="12"/>
      <c r="L209" s="9">
        <v>-50</v>
      </c>
    </row>
    <row r="210" spans="1:12">
      <c r="A210" s="10">
        <v>208</v>
      </c>
      <c r="B210" s="10">
        <v>11335</v>
      </c>
      <c r="C210" s="10" t="s">
        <v>477</v>
      </c>
      <c r="D210" s="10">
        <v>337</v>
      </c>
      <c r="E210" s="10" t="str">
        <f>VLOOKUP(D:D,[1]门店完成情况!$B$1:$C$65536,2,0)</f>
        <v>浆洗街药店（装修）</v>
      </c>
      <c r="F210" s="10" t="s">
        <v>284</v>
      </c>
      <c r="G210" s="10">
        <v>406</v>
      </c>
      <c r="H210" s="9">
        <v>298.2</v>
      </c>
      <c r="I210" s="13">
        <f t="shared" si="16"/>
        <v>0.73448275862069</v>
      </c>
      <c r="J210" s="9">
        <f t="shared" si="15"/>
        <v>-107.8</v>
      </c>
      <c r="K210" s="12"/>
      <c r="L210" s="9">
        <v>-30</v>
      </c>
    </row>
    <row r="211" spans="1:12">
      <c r="A211" s="10">
        <v>209</v>
      </c>
      <c r="B211" s="10">
        <v>11883</v>
      </c>
      <c r="C211" s="10" t="s">
        <v>478</v>
      </c>
      <c r="D211" s="10">
        <v>337</v>
      </c>
      <c r="E211" s="10" t="str">
        <f>VLOOKUP(D:D,[1]门店完成情况!$B$1:$C$65536,2,0)</f>
        <v>浆洗街药店（装修）</v>
      </c>
      <c r="F211" s="10" t="s">
        <v>252</v>
      </c>
      <c r="G211" s="10">
        <v>101</v>
      </c>
      <c r="H211" s="9">
        <v>121.6</v>
      </c>
      <c r="I211" s="13">
        <f t="shared" si="16"/>
        <v>1.2039603960396</v>
      </c>
      <c r="J211" s="9">
        <f t="shared" si="15"/>
        <v>20.6</v>
      </c>
      <c r="K211" s="14">
        <f t="shared" ref="K211:K216" si="17">J211*0.02</f>
        <v>0.412</v>
      </c>
      <c r="L211" s="9"/>
    </row>
    <row r="212" spans="1:12">
      <c r="A212" s="10">
        <v>210</v>
      </c>
      <c r="B212" s="10">
        <v>9130</v>
      </c>
      <c r="C212" s="10" t="s">
        <v>479</v>
      </c>
      <c r="D212" s="10">
        <v>718</v>
      </c>
      <c r="E212" s="10" t="str">
        <f>VLOOKUP(D:D,[1]门店完成情况!$B$1:$C$65536,2,0)</f>
        <v>龙泉驿生路药店</v>
      </c>
      <c r="F212" s="10" t="s">
        <v>245</v>
      </c>
      <c r="G212" s="10">
        <v>333.3</v>
      </c>
      <c r="H212" s="9">
        <v>380.9</v>
      </c>
      <c r="I212" s="13">
        <f t="shared" si="16"/>
        <v>1.14281428142814</v>
      </c>
      <c r="J212" s="9">
        <f t="shared" si="15"/>
        <v>47.6</v>
      </c>
      <c r="K212" s="14">
        <f t="shared" si="17"/>
        <v>0.951999999999999</v>
      </c>
      <c r="L212" s="9"/>
    </row>
    <row r="213" spans="1:12">
      <c r="A213" s="10">
        <v>211</v>
      </c>
      <c r="B213" s="10">
        <v>11143</v>
      </c>
      <c r="C213" s="10" t="s">
        <v>480</v>
      </c>
      <c r="D213" s="10">
        <v>545</v>
      </c>
      <c r="E213" s="10" t="str">
        <f>VLOOKUP(D:D,[1]门店完成情况!$B$1:$C$65536,2,0)</f>
        <v>龙潭西路店</v>
      </c>
      <c r="F213" s="10" t="s">
        <v>245</v>
      </c>
      <c r="G213" s="10">
        <v>500</v>
      </c>
      <c r="H213" s="9">
        <v>947.95</v>
      </c>
      <c r="I213" s="13">
        <f t="shared" si="16"/>
        <v>1.8959</v>
      </c>
      <c r="J213" s="9">
        <f t="shared" si="15"/>
        <v>447.95</v>
      </c>
      <c r="K213" s="14">
        <f t="shared" si="17"/>
        <v>8.959</v>
      </c>
      <c r="L213" s="9"/>
    </row>
    <row r="214" spans="1:12">
      <c r="A214" s="10">
        <v>212</v>
      </c>
      <c r="B214" s="10">
        <v>11382</v>
      </c>
      <c r="C214" s="10" t="s">
        <v>481</v>
      </c>
      <c r="D214" s="10">
        <v>545</v>
      </c>
      <c r="E214" s="10" t="str">
        <f>VLOOKUP(D:D,[1]门店完成情况!$B$1:$C$65536,2,0)</f>
        <v>龙潭西路店</v>
      </c>
      <c r="F214" s="10" t="s">
        <v>247</v>
      </c>
      <c r="G214" s="10">
        <v>500</v>
      </c>
      <c r="H214" s="9">
        <v>1278.19</v>
      </c>
      <c r="I214" s="13">
        <f t="shared" si="16"/>
        <v>2.55638</v>
      </c>
      <c r="J214" s="9">
        <f t="shared" si="15"/>
        <v>778.19</v>
      </c>
      <c r="K214" s="14">
        <f t="shared" si="17"/>
        <v>15.5638</v>
      </c>
      <c r="L214" s="9"/>
    </row>
    <row r="215" spans="1:12">
      <c r="A215" s="10">
        <v>213</v>
      </c>
      <c r="B215" s="10">
        <v>8731</v>
      </c>
      <c r="C215" s="10" t="s">
        <v>482</v>
      </c>
      <c r="D215" s="10">
        <v>572</v>
      </c>
      <c r="E215" s="10" t="str">
        <f>VLOOKUP(D:D,[1]门店完成情况!$B$1:$C$65536,2,0)</f>
        <v>郫县郫筒镇东大街药店</v>
      </c>
      <c r="F215" s="10" t="s">
        <v>247</v>
      </c>
      <c r="G215" s="10">
        <v>475</v>
      </c>
      <c r="H215" s="9">
        <v>531.05</v>
      </c>
      <c r="I215" s="13">
        <f t="shared" si="16"/>
        <v>1.118</v>
      </c>
      <c r="J215" s="9">
        <f t="shared" si="15"/>
        <v>56.05</v>
      </c>
      <c r="K215" s="14">
        <f t="shared" si="17"/>
        <v>1.121</v>
      </c>
      <c r="L215" s="9"/>
    </row>
    <row r="216" spans="1:12">
      <c r="A216" s="10">
        <v>214</v>
      </c>
      <c r="B216" s="10">
        <v>10186</v>
      </c>
      <c r="C216" s="10" t="s">
        <v>483</v>
      </c>
      <c r="D216" s="10">
        <v>572</v>
      </c>
      <c r="E216" s="10" t="str">
        <f>VLOOKUP(D:D,[1]门店完成情况!$B$1:$C$65536,2,0)</f>
        <v>郫县郫筒镇东大街药店</v>
      </c>
      <c r="F216" s="10" t="s">
        <v>245</v>
      </c>
      <c r="G216" s="10">
        <v>475</v>
      </c>
      <c r="H216" s="9">
        <v>837.86</v>
      </c>
      <c r="I216" s="13">
        <f t="shared" si="16"/>
        <v>1.76391578947368</v>
      </c>
      <c r="J216" s="9">
        <f t="shared" si="15"/>
        <v>362.86</v>
      </c>
      <c r="K216" s="14">
        <f t="shared" si="17"/>
        <v>7.2572</v>
      </c>
      <c r="L216" s="9"/>
    </row>
    <row r="217" spans="1:12">
      <c r="A217" s="10">
        <v>215</v>
      </c>
      <c r="B217" s="10">
        <v>11058</v>
      </c>
      <c r="C217" s="10" t="s">
        <v>484</v>
      </c>
      <c r="D217" s="10">
        <v>572</v>
      </c>
      <c r="E217" s="10" t="str">
        <f>VLOOKUP(D:D,[1]门店完成情况!$B$1:$C$65536,2,0)</f>
        <v>郫县郫筒镇东大街药店</v>
      </c>
      <c r="F217" s="10" t="s">
        <v>247</v>
      </c>
      <c r="G217" s="10">
        <v>475</v>
      </c>
      <c r="H217" s="9">
        <v>250.15</v>
      </c>
      <c r="I217" s="13">
        <f t="shared" si="16"/>
        <v>0.526631578947368</v>
      </c>
      <c r="J217" s="9">
        <f t="shared" si="15"/>
        <v>-224.85</v>
      </c>
      <c r="K217" s="12"/>
      <c r="L217" s="9">
        <v>-50</v>
      </c>
    </row>
    <row r="218" spans="1:12">
      <c r="A218" s="10">
        <v>216</v>
      </c>
      <c r="B218" s="10">
        <v>10907</v>
      </c>
      <c r="C218" s="10" t="s">
        <v>485</v>
      </c>
      <c r="D218" s="10">
        <v>572</v>
      </c>
      <c r="E218" s="10" t="str">
        <f>VLOOKUP(D:D,[1]门店完成情况!$B$1:$C$65536,2,0)</f>
        <v>郫县郫筒镇东大街药店</v>
      </c>
      <c r="F218" s="10" t="s">
        <v>247</v>
      </c>
      <c r="G218" s="10">
        <v>475</v>
      </c>
      <c r="H218" s="9">
        <v>907.15</v>
      </c>
      <c r="I218" s="13">
        <f t="shared" si="16"/>
        <v>1.90978947368421</v>
      </c>
      <c r="J218" s="9">
        <f t="shared" si="15"/>
        <v>432.15</v>
      </c>
      <c r="K218" s="14">
        <f>J218*0.02</f>
        <v>8.643</v>
      </c>
      <c r="L218" s="9"/>
    </row>
    <row r="219" spans="1:12">
      <c r="A219" s="10">
        <v>217</v>
      </c>
      <c r="B219" s="10">
        <v>10898</v>
      </c>
      <c r="C219" s="10" t="s">
        <v>486</v>
      </c>
      <c r="D219" s="10">
        <v>747</v>
      </c>
      <c r="E219" s="10" t="str">
        <f>VLOOKUP(D:D,[1]门店完成情况!$B$1:$C$65536,2,0)</f>
        <v>郫县二店</v>
      </c>
      <c r="F219" s="10" t="s">
        <v>292</v>
      </c>
      <c r="G219" s="10">
        <v>550</v>
      </c>
      <c r="H219" s="9">
        <v>373.39</v>
      </c>
      <c r="I219" s="13">
        <f t="shared" si="16"/>
        <v>0.678890909090909</v>
      </c>
      <c r="J219" s="9">
        <f t="shared" si="15"/>
        <v>-176.61</v>
      </c>
      <c r="K219" s="12"/>
      <c r="L219" s="9">
        <v>-50</v>
      </c>
    </row>
    <row r="220" spans="1:12">
      <c r="A220" s="10">
        <v>218</v>
      </c>
      <c r="B220" s="10">
        <v>11023</v>
      </c>
      <c r="C220" s="10" t="s">
        <v>487</v>
      </c>
      <c r="D220" s="10">
        <v>747</v>
      </c>
      <c r="E220" s="10" t="str">
        <f>VLOOKUP(D:D,[1]门店完成情况!$B$1:$C$65536,2,0)</f>
        <v>郫县二店</v>
      </c>
      <c r="F220" s="10" t="s">
        <v>292</v>
      </c>
      <c r="G220" s="10">
        <v>550</v>
      </c>
      <c r="H220" s="9">
        <v>244.9</v>
      </c>
      <c r="I220" s="13">
        <f t="shared" si="16"/>
        <v>0.445272727272727</v>
      </c>
      <c r="J220" s="9">
        <f t="shared" si="15"/>
        <v>-305.1</v>
      </c>
      <c r="K220" s="12"/>
      <c r="L220" s="9">
        <v>-50</v>
      </c>
    </row>
    <row r="221" spans="1:12">
      <c r="A221" s="10">
        <v>219</v>
      </c>
      <c r="B221" s="10">
        <v>10847</v>
      </c>
      <c r="C221" s="10" t="s">
        <v>488</v>
      </c>
      <c r="D221" s="10">
        <v>747</v>
      </c>
      <c r="E221" s="10" t="str">
        <f>VLOOKUP(D:D,[1]门店完成情况!$B$1:$C$65536,2,0)</f>
        <v>郫县二店</v>
      </c>
      <c r="F221" s="10" t="s">
        <v>245</v>
      </c>
      <c r="G221" s="10">
        <v>550</v>
      </c>
      <c r="H221" s="9">
        <v>197.66</v>
      </c>
      <c r="I221" s="13">
        <f t="shared" si="16"/>
        <v>0.359381818181818</v>
      </c>
      <c r="J221" s="9">
        <f t="shared" si="15"/>
        <v>-352.34</v>
      </c>
      <c r="K221" s="12"/>
      <c r="L221" s="9">
        <v>-50</v>
      </c>
    </row>
    <row r="222" spans="1:12">
      <c r="A222" s="10">
        <v>220</v>
      </c>
      <c r="B222" s="10">
        <v>11964</v>
      </c>
      <c r="C222" s="10" t="s">
        <v>489</v>
      </c>
      <c r="D222" s="10">
        <v>747</v>
      </c>
      <c r="E222" s="10" t="str">
        <f>VLOOKUP(D:D,[1]门店完成情况!$B$1:$C$65536,2,0)</f>
        <v>郫县二店</v>
      </c>
      <c r="F222" s="10" t="s">
        <v>490</v>
      </c>
      <c r="G222" s="10">
        <v>350</v>
      </c>
      <c r="H222" s="9">
        <v>496.05</v>
      </c>
      <c r="I222" s="13">
        <f t="shared" si="16"/>
        <v>1.41728571428571</v>
      </c>
      <c r="J222" s="9">
        <f t="shared" si="15"/>
        <v>146.05</v>
      </c>
      <c r="K222" s="14">
        <f>J222*0.02</f>
        <v>2.921</v>
      </c>
      <c r="L222" s="9"/>
    </row>
    <row r="223" spans="1:12">
      <c r="A223" s="10">
        <v>221</v>
      </c>
      <c r="B223" s="10">
        <v>990264</v>
      </c>
      <c r="C223" s="10" t="s">
        <v>491</v>
      </c>
      <c r="D223" s="10">
        <v>307</v>
      </c>
      <c r="E223" s="10" t="str">
        <f>VLOOKUP(D:D,[1]门店完成情况!$B$1:$C$65536,2,0)</f>
        <v>旗舰店</v>
      </c>
      <c r="F223" s="10" t="s">
        <v>492</v>
      </c>
      <c r="G223" s="10">
        <v>917</v>
      </c>
      <c r="H223" s="9">
        <v>776.09</v>
      </c>
      <c r="I223" s="13">
        <f t="shared" si="16"/>
        <v>0.846335877862595</v>
      </c>
      <c r="J223" s="9">
        <f t="shared" si="15"/>
        <v>-140.91</v>
      </c>
      <c r="K223" s="12"/>
      <c r="L223" s="9">
        <v>-30</v>
      </c>
    </row>
    <row r="224" spans="1:12">
      <c r="A224" s="10">
        <v>222</v>
      </c>
      <c r="B224" s="10">
        <v>990280</v>
      </c>
      <c r="C224" s="10" t="s">
        <v>493</v>
      </c>
      <c r="D224" s="10">
        <v>307</v>
      </c>
      <c r="E224" s="10" t="str">
        <f>VLOOKUP(D:D,[1]门店完成情况!$B$1:$C$65536,2,0)</f>
        <v>旗舰店</v>
      </c>
      <c r="F224" s="10" t="s">
        <v>492</v>
      </c>
      <c r="G224" s="10"/>
      <c r="H224" s="9">
        <v>16</v>
      </c>
      <c r="I224" s="13"/>
      <c r="J224" s="9">
        <f t="shared" si="15"/>
        <v>16</v>
      </c>
      <c r="K224" s="14">
        <f>J224*0.02</f>
        <v>0.32</v>
      </c>
      <c r="L224" s="9"/>
    </row>
    <row r="225" spans="1:12">
      <c r="A225" s="10">
        <v>223</v>
      </c>
      <c r="B225" s="10">
        <v>5880</v>
      </c>
      <c r="C225" s="10" t="s">
        <v>494</v>
      </c>
      <c r="D225" s="10">
        <v>307</v>
      </c>
      <c r="E225" s="10" t="str">
        <f>VLOOKUP(D:D,[1]门店完成情况!$B$1:$C$65536,2,0)</f>
        <v>旗舰店</v>
      </c>
      <c r="F225" s="10" t="s">
        <v>247</v>
      </c>
      <c r="G225" s="10">
        <v>917</v>
      </c>
      <c r="H225" s="9">
        <v>552.23</v>
      </c>
      <c r="I225" s="13">
        <f t="shared" si="16"/>
        <v>0.602213740458015</v>
      </c>
      <c r="J225" s="9">
        <f t="shared" si="15"/>
        <v>-364.77</v>
      </c>
      <c r="K225" s="12"/>
      <c r="L225" s="9">
        <v>-50</v>
      </c>
    </row>
    <row r="226" spans="1:12">
      <c r="A226" s="10">
        <v>224</v>
      </c>
      <c r="B226" s="10">
        <v>991137</v>
      </c>
      <c r="C226" s="10" t="s">
        <v>495</v>
      </c>
      <c r="D226" s="10">
        <v>307</v>
      </c>
      <c r="E226" s="10" t="str">
        <f>VLOOKUP(D:D,[1]门店完成情况!$B$1:$C$65536,2,0)</f>
        <v>旗舰店</v>
      </c>
      <c r="F226" s="10" t="s">
        <v>492</v>
      </c>
      <c r="G226" s="10">
        <v>917</v>
      </c>
      <c r="H226" s="9">
        <v>1073.39</v>
      </c>
      <c r="I226" s="13">
        <f t="shared" si="16"/>
        <v>1.17054525627045</v>
      </c>
      <c r="J226" s="9">
        <f t="shared" si="15"/>
        <v>156.39</v>
      </c>
      <c r="K226" s="14">
        <f>J226*0.02</f>
        <v>3.1278</v>
      </c>
      <c r="L226" s="9"/>
    </row>
    <row r="227" spans="1:12">
      <c r="A227" s="10">
        <v>225</v>
      </c>
      <c r="B227" s="10">
        <v>993501</v>
      </c>
      <c r="C227" s="10" t="s">
        <v>496</v>
      </c>
      <c r="D227" s="10">
        <v>307</v>
      </c>
      <c r="E227" s="10" t="str">
        <f>VLOOKUP(D:D,[1]门店完成情况!$B$1:$C$65536,2,0)</f>
        <v>旗舰店</v>
      </c>
      <c r="F227" s="10" t="s">
        <v>492</v>
      </c>
      <c r="G227" s="10">
        <v>917</v>
      </c>
      <c r="H227" s="9">
        <v>1319.23</v>
      </c>
      <c r="I227" s="13">
        <f t="shared" si="16"/>
        <v>1.43863685932388</v>
      </c>
      <c r="J227" s="9">
        <f t="shared" si="15"/>
        <v>402.23</v>
      </c>
      <c r="K227" s="14">
        <f>J227*0.02</f>
        <v>8.0446</v>
      </c>
      <c r="L227" s="9"/>
    </row>
    <row r="228" spans="1:12">
      <c r="A228" s="10">
        <v>226</v>
      </c>
      <c r="B228" s="10">
        <v>7107</v>
      </c>
      <c r="C228" s="10" t="s">
        <v>497</v>
      </c>
      <c r="D228" s="10">
        <v>307</v>
      </c>
      <c r="E228" s="10" t="str">
        <f>VLOOKUP(D:D,[1]门店完成情况!$B$1:$C$65536,2,0)</f>
        <v>旗舰店</v>
      </c>
      <c r="F228" s="10" t="s">
        <v>247</v>
      </c>
      <c r="G228" s="10">
        <v>1083</v>
      </c>
      <c r="H228" s="9">
        <v>1218.49</v>
      </c>
      <c r="I228" s="13">
        <f t="shared" si="16"/>
        <v>1.12510618651893</v>
      </c>
      <c r="J228" s="9">
        <f t="shared" si="15"/>
        <v>135.49</v>
      </c>
      <c r="K228" s="14">
        <f>J228*0.02</f>
        <v>2.7098</v>
      </c>
      <c r="L228" s="9"/>
    </row>
    <row r="229" spans="1:12">
      <c r="A229" s="10">
        <v>227</v>
      </c>
      <c r="B229" s="10">
        <v>9563</v>
      </c>
      <c r="C229" s="10" t="s">
        <v>498</v>
      </c>
      <c r="D229" s="10">
        <v>307</v>
      </c>
      <c r="E229" s="10" t="str">
        <f>VLOOKUP(D:D,[1]门店完成情况!$B$1:$C$65536,2,0)</f>
        <v>旗舰店</v>
      </c>
      <c r="F229" s="10" t="s">
        <v>247</v>
      </c>
      <c r="G229" s="10">
        <v>1083</v>
      </c>
      <c r="H229" s="9">
        <v>1031.19</v>
      </c>
      <c r="I229" s="13">
        <f t="shared" si="16"/>
        <v>0.952160664819945</v>
      </c>
      <c r="J229" s="9">
        <f t="shared" ref="J229:J253" si="18">H229-G229</f>
        <v>-51.8099999999999</v>
      </c>
      <c r="K229" s="12"/>
      <c r="L229" s="9">
        <v>-20</v>
      </c>
    </row>
    <row r="230" spans="1:12">
      <c r="A230" s="10">
        <v>228</v>
      </c>
      <c r="B230" s="10">
        <v>9669</v>
      </c>
      <c r="C230" s="10" t="s">
        <v>499</v>
      </c>
      <c r="D230" s="10">
        <v>307</v>
      </c>
      <c r="E230" s="10" t="str">
        <f>VLOOKUP(D:D,[1]门店完成情况!$B$1:$C$65536,2,0)</f>
        <v>旗舰店</v>
      </c>
      <c r="F230" s="10" t="s">
        <v>247</v>
      </c>
      <c r="G230" s="10">
        <v>1083</v>
      </c>
      <c r="H230" s="9">
        <v>1697.64</v>
      </c>
      <c r="I230" s="13">
        <f t="shared" si="16"/>
        <v>1.56753462603878</v>
      </c>
      <c r="J230" s="9">
        <f t="shared" si="18"/>
        <v>614.64</v>
      </c>
      <c r="K230" s="14">
        <f>J230*0.02</f>
        <v>12.2928</v>
      </c>
      <c r="L230" s="9"/>
    </row>
    <row r="231" spans="1:12">
      <c r="A231" s="10">
        <v>229</v>
      </c>
      <c r="B231" s="10">
        <v>9190</v>
      </c>
      <c r="C231" s="10" t="s">
        <v>500</v>
      </c>
      <c r="D231" s="10">
        <v>307</v>
      </c>
      <c r="E231" s="10" t="str">
        <f>VLOOKUP(D:D,[1]门店完成情况!$B$1:$C$65536,2,0)</f>
        <v>旗舰店</v>
      </c>
      <c r="F231" s="10" t="s">
        <v>247</v>
      </c>
      <c r="G231" s="10"/>
      <c r="H231" s="9">
        <v>29.8</v>
      </c>
      <c r="I231" s="13"/>
      <c r="J231" s="9">
        <f t="shared" si="18"/>
        <v>29.8</v>
      </c>
      <c r="K231" s="14">
        <f>J231*0.02</f>
        <v>0.596</v>
      </c>
      <c r="L231" s="9"/>
    </row>
    <row r="232" spans="1:12">
      <c r="A232" s="10">
        <v>230</v>
      </c>
      <c r="B232" s="10">
        <v>10886</v>
      </c>
      <c r="C232" s="10" t="s">
        <v>501</v>
      </c>
      <c r="D232" s="10">
        <v>307</v>
      </c>
      <c r="E232" s="10" t="str">
        <f>VLOOKUP(D:D,[1]门店完成情况!$B$1:$C$65536,2,0)</f>
        <v>旗舰店</v>
      </c>
      <c r="F232" s="10" t="s">
        <v>247</v>
      </c>
      <c r="G232" s="10">
        <v>1083</v>
      </c>
      <c r="H232" s="9">
        <v>187.11</v>
      </c>
      <c r="I232" s="13">
        <f t="shared" si="16"/>
        <v>0.172770083102493</v>
      </c>
      <c r="J232" s="9">
        <f t="shared" si="18"/>
        <v>-895.89</v>
      </c>
      <c r="K232" s="12"/>
      <c r="L232" s="9">
        <v>-50</v>
      </c>
    </row>
    <row r="233" spans="1:12">
      <c r="A233" s="10">
        <v>231</v>
      </c>
      <c r="B233" s="10">
        <v>10989</v>
      </c>
      <c r="C233" s="10" t="s">
        <v>502</v>
      </c>
      <c r="D233" s="10">
        <v>307</v>
      </c>
      <c r="E233" s="10" t="str">
        <f>VLOOKUP(D:D,[1]门店完成情况!$B$1:$C$65536,2,0)</f>
        <v>旗舰店</v>
      </c>
      <c r="F233" s="10" t="s">
        <v>247</v>
      </c>
      <c r="G233" s="10">
        <v>1083</v>
      </c>
      <c r="H233" s="9">
        <v>277.46</v>
      </c>
      <c r="I233" s="13">
        <f t="shared" si="16"/>
        <v>0.256195752539243</v>
      </c>
      <c r="J233" s="9">
        <f t="shared" si="18"/>
        <v>-805.54</v>
      </c>
      <c r="K233" s="12"/>
      <c r="L233" s="9">
        <v>-50</v>
      </c>
    </row>
    <row r="234" spans="1:12">
      <c r="A234" s="10">
        <v>232</v>
      </c>
      <c r="B234" s="10">
        <v>11117</v>
      </c>
      <c r="C234" s="10" t="s">
        <v>503</v>
      </c>
      <c r="D234" s="10">
        <v>307</v>
      </c>
      <c r="E234" s="10" t="str">
        <f>VLOOKUP(D:D,[1]门店完成情况!$B$1:$C$65536,2,0)</f>
        <v>旗舰店</v>
      </c>
      <c r="F234" s="10" t="s">
        <v>252</v>
      </c>
      <c r="G234" s="10"/>
      <c r="H234" s="9">
        <v>22</v>
      </c>
      <c r="I234" s="13"/>
      <c r="J234" s="9">
        <f t="shared" si="18"/>
        <v>22</v>
      </c>
      <c r="K234" s="14">
        <f>J234*0.02</f>
        <v>0.44</v>
      </c>
      <c r="L234" s="9"/>
    </row>
    <row r="235" spans="1:12">
      <c r="A235" s="10">
        <v>233</v>
      </c>
      <c r="B235" s="10">
        <v>10613</v>
      </c>
      <c r="C235" s="10" t="s">
        <v>504</v>
      </c>
      <c r="D235" s="10">
        <v>307</v>
      </c>
      <c r="E235" s="10" t="str">
        <f>VLOOKUP(D:D,[1]门店完成情况!$B$1:$C$65536,2,0)</f>
        <v>旗舰店</v>
      </c>
      <c r="F235" s="10" t="s">
        <v>247</v>
      </c>
      <c r="G235" s="10">
        <v>917</v>
      </c>
      <c r="H235" s="9">
        <v>847.44</v>
      </c>
      <c r="I235" s="13">
        <f t="shared" si="16"/>
        <v>0.924143947655398</v>
      </c>
      <c r="J235" s="9">
        <f t="shared" si="18"/>
        <v>-69.5599999999999</v>
      </c>
      <c r="K235" s="12"/>
      <c r="L235" s="9">
        <v>-20</v>
      </c>
    </row>
    <row r="236" spans="1:12">
      <c r="A236" s="10">
        <v>234</v>
      </c>
      <c r="B236" s="10">
        <v>10890</v>
      </c>
      <c r="C236" s="10" t="s">
        <v>505</v>
      </c>
      <c r="D236" s="10">
        <v>307</v>
      </c>
      <c r="E236" s="10" t="str">
        <f>VLOOKUP(D:D,[1]门店完成情况!$B$1:$C$65536,2,0)</f>
        <v>旗舰店</v>
      </c>
      <c r="F236" s="10" t="s">
        <v>247</v>
      </c>
      <c r="G236" s="10"/>
      <c r="H236" s="9">
        <v>25.33</v>
      </c>
      <c r="I236" s="13"/>
      <c r="J236" s="9">
        <f t="shared" si="18"/>
        <v>25.33</v>
      </c>
      <c r="K236" s="14">
        <f>J236*0.02</f>
        <v>0.5066</v>
      </c>
      <c r="L236" s="9"/>
    </row>
    <row r="237" spans="1:12">
      <c r="A237" s="10">
        <v>235</v>
      </c>
      <c r="B237" s="10">
        <v>8400</v>
      </c>
      <c r="C237" s="10" t="s">
        <v>506</v>
      </c>
      <c r="D237" s="10">
        <v>347</v>
      </c>
      <c r="E237" s="10" t="str">
        <f>VLOOKUP(D:D,[1]门店完成情况!$B$1:$C$65536,2,0)</f>
        <v>清江东路2药店</v>
      </c>
      <c r="F237" s="10" t="s">
        <v>245</v>
      </c>
      <c r="G237" s="10">
        <v>500</v>
      </c>
      <c r="H237" s="9">
        <v>731.71</v>
      </c>
      <c r="I237" s="13">
        <f t="shared" si="16"/>
        <v>1.46342</v>
      </c>
      <c r="J237" s="9">
        <f t="shared" si="18"/>
        <v>231.71</v>
      </c>
      <c r="K237" s="14">
        <f>J237*0.02</f>
        <v>4.6342</v>
      </c>
      <c r="L237" s="9"/>
    </row>
    <row r="238" spans="1:12">
      <c r="A238" s="10">
        <v>236</v>
      </c>
      <c r="B238" s="10">
        <v>11690</v>
      </c>
      <c r="C238" s="10" t="s">
        <v>507</v>
      </c>
      <c r="D238" s="10">
        <v>347</v>
      </c>
      <c r="E238" s="10" t="str">
        <f>VLOOKUP(D:D,[1]门店完成情况!$B$1:$C$65536,2,0)</f>
        <v>清江东路2药店</v>
      </c>
      <c r="F238" s="10" t="s">
        <v>247</v>
      </c>
      <c r="G238" s="10">
        <v>500</v>
      </c>
      <c r="H238" s="9">
        <v>252.77</v>
      </c>
      <c r="I238" s="13">
        <f t="shared" si="16"/>
        <v>0.50554</v>
      </c>
      <c r="J238" s="9">
        <f t="shared" si="18"/>
        <v>-247.23</v>
      </c>
      <c r="K238" s="12"/>
      <c r="L238" s="9">
        <v>-50</v>
      </c>
    </row>
    <row r="239" spans="1:12">
      <c r="A239" s="10">
        <v>237</v>
      </c>
      <c r="B239" s="10">
        <v>11777</v>
      </c>
      <c r="C239" s="10" t="s">
        <v>508</v>
      </c>
      <c r="D239" s="10">
        <v>347</v>
      </c>
      <c r="E239" s="10" t="str">
        <f>VLOOKUP(D:D,[1]门店完成情况!$B$1:$C$65536,2,0)</f>
        <v>清江东路2药店</v>
      </c>
      <c r="F239" s="10" t="s">
        <v>252</v>
      </c>
      <c r="G239" s="10">
        <v>500</v>
      </c>
      <c r="H239" s="9">
        <v>263.25</v>
      </c>
      <c r="I239" s="13">
        <f t="shared" si="16"/>
        <v>0.5265</v>
      </c>
      <c r="J239" s="9">
        <f t="shared" si="18"/>
        <v>-236.75</v>
      </c>
      <c r="K239" s="12"/>
      <c r="L239" s="12">
        <f>(-50/2)</f>
        <v>-25</v>
      </c>
    </row>
    <row r="240" spans="1:12">
      <c r="A240" s="10">
        <v>238</v>
      </c>
      <c r="B240" s="10">
        <v>6989</v>
      </c>
      <c r="C240" s="10" t="s">
        <v>509</v>
      </c>
      <c r="D240" s="10">
        <v>357</v>
      </c>
      <c r="E240" s="10" t="str">
        <f>VLOOKUP(D:D,[1]门店完成情况!$B$1:$C$65536,2,0)</f>
        <v>清江东路药店</v>
      </c>
      <c r="F240" s="10" t="s">
        <v>247</v>
      </c>
      <c r="G240" s="10">
        <v>564.1</v>
      </c>
      <c r="H240" s="9">
        <v>529.56</v>
      </c>
      <c r="I240" s="13">
        <f t="shared" si="16"/>
        <v>0.938769721680553</v>
      </c>
      <c r="J240" s="9">
        <f t="shared" si="18"/>
        <v>-34.5400000000001</v>
      </c>
      <c r="K240" s="12"/>
      <c r="L240" s="9">
        <v>-20</v>
      </c>
    </row>
    <row r="241" spans="1:12">
      <c r="A241" s="10">
        <v>239</v>
      </c>
      <c r="B241" s="10">
        <v>6814</v>
      </c>
      <c r="C241" s="10" t="s">
        <v>510</v>
      </c>
      <c r="D241" s="10">
        <v>357</v>
      </c>
      <c r="E241" s="10" t="str">
        <f>VLOOKUP(D:D,[1]门店完成情况!$B$1:$C$65536,2,0)</f>
        <v>清江东路药店</v>
      </c>
      <c r="F241" s="10" t="s">
        <v>247</v>
      </c>
      <c r="G241" s="10">
        <v>564.1</v>
      </c>
      <c r="H241" s="9">
        <v>607.57</v>
      </c>
      <c r="I241" s="13">
        <f t="shared" si="16"/>
        <v>1.07706080482184</v>
      </c>
      <c r="J241" s="9">
        <f t="shared" si="18"/>
        <v>43.47</v>
      </c>
      <c r="K241" s="14">
        <f>J241*0.02</f>
        <v>0.869400000000001</v>
      </c>
      <c r="L241" s="9"/>
    </row>
    <row r="242" spans="1:12">
      <c r="A242" s="10">
        <v>240</v>
      </c>
      <c r="B242" s="10">
        <v>11453</v>
      </c>
      <c r="C242" s="10" t="s">
        <v>511</v>
      </c>
      <c r="D242" s="10">
        <v>357</v>
      </c>
      <c r="E242" s="10" t="str">
        <f>VLOOKUP(D:D,[1]门店完成情况!$B$1:$C$65536,2,0)</f>
        <v>清江东路药店</v>
      </c>
      <c r="F242" s="10" t="s">
        <v>247</v>
      </c>
      <c r="G242" s="10">
        <v>507.6</v>
      </c>
      <c r="H242" s="9">
        <v>739.86</v>
      </c>
      <c r="I242" s="13">
        <f t="shared" si="16"/>
        <v>1.45756501182033</v>
      </c>
      <c r="J242" s="9">
        <f t="shared" si="18"/>
        <v>232.26</v>
      </c>
      <c r="K242" s="14">
        <f>J242*0.02</f>
        <v>4.6452</v>
      </c>
      <c r="L242" s="9"/>
    </row>
    <row r="243" spans="1:12">
      <c r="A243" s="10">
        <v>241</v>
      </c>
      <c r="B243" s="10">
        <v>11757</v>
      </c>
      <c r="C243" s="10" t="s">
        <v>512</v>
      </c>
      <c r="D243" s="10">
        <v>357</v>
      </c>
      <c r="E243" s="10" t="str">
        <f>VLOOKUP(D:D,[1]门店完成情况!$B$1:$C$65536,2,0)</f>
        <v>清江东路药店</v>
      </c>
      <c r="F243" s="10" t="s">
        <v>513</v>
      </c>
      <c r="G243" s="10">
        <v>282.1</v>
      </c>
      <c r="H243" s="9">
        <v>134.92</v>
      </c>
      <c r="I243" s="13">
        <f t="shared" si="16"/>
        <v>0.478270116979794</v>
      </c>
      <c r="J243" s="9">
        <f t="shared" si="18"/>
        <v>-147.18</v>
      </c>
      <c r="K243" s="12"/>
      <c r="L243" s="12">
        <f>(-50/2)</f>
        <v>-25</v>
      </c>
    </row>
    <row r="244" spans="1:12">
      <c r="A244" s="10">
        <v>242</v>
      </c>
      <c r="B244" s="10">
        <v>11768</v>
      </c>
      <c r="C244" s="10" t="s">
        <v>514</v>
      </c>
      <c r="D244" s="10">
        <v>357</v>
      </c>
      <c r="E244" s="10" t="str">
        <f>VLOOKUP(D:D,[1]门店完成情况!$B$1:$C$65536,2,0)</f>
        <v>清江东路药店</v>
      </c>
      <c r="F244" s="10" t="s">
        <v>513</v>
      </c>
      <c r="G244" s="10">
        <v>282.1</v>
      </c>
      <c r="H244" s="9">
        <v>153.3</v>
      </c>
      <c r="I244" s="13">
        <f t="shared" si="16"/>
        <v>0.543424317617866</v>
      </c>
      <c r="J244" s="9">
        <f t="shared" si="18"/>
        <v>-128.8</v>
      </c>
      <c r="K244" s="12"/>
      <c r="L244" s="12">
        <f>(-50/2)</f>
        <v>-25</v>
      </c>
    </row>
    <row r="245" spans="1:12">
      <c r="A245" s="10">
        <v>243</v>
      </c>
      <c r="B245" s="10">
        <v>8113</v>
      </c>
      <c r="C245" s="10" t="s">
        <v>515</v>
      </c>
      <c r="D245" s="10">
        <v>102564</v>
      </c>
      <c r="E245" s="10" t="str">
        <f>VLOOKUP(D:D,[1]门店完成情况!$B$1:$C$65536,2,0)</f>
        <v>临邛镇翠荫街药店</v>
      </c>
      <c r="F245" s="10" t="s">
        <v>245</v>
      </c>
      <c r="G245" s="10">
        <v>225</v>
      </c>
      <c r="H245" s="9">
        <v>499.1</v>
      </c>
      <c r="I245" s="13">
        <f t="shared" si="16"/>
        <v>2.21822222222222</v>
      </c>
      <c r="J245" s="9">
        <f t="shared" si="18"/>
        <v>274.1</v>
      </c>
      <c r="K245" s="14">
        <f>J245*0.02</f>
        <v>5.482</v>
      </c>
      <c r="L245" s="9"/>
    </row>
    <row r="246" spans="1:12">
      <c r="A246" s="10">
        <v>244</v>
      </c>
      <c r="B246" s="10">
        <v>11363</v>
      </c>
      <c r="C246" s="10" t="s">
        <v>516</v>
      </c>
      <c r="D246" s="10">
        <v>102564</v>
      </c>
      <c r="E246" s="10" t="str">
        <f>VLOOKUP(D:D,[1]门店完成情况!$B$1:$C$65536,2,0)</f>
        <v>临邛镇翠荫街药店</v>
      </c>
      <c r="F246" s="10" t="s">
        <v>247</v>
      </c>
      <c r="G246" s="10">
        <v>250</v>
      </c>
      <c r="H246" s="9">
        <v>482.66</v>
      </c>
      <c r="I246" s="13">
        <f t="shared" si="16"/>
        <v>1.93064</v>
      </c>
      <c r="J246" s="9">
        <f t="shared" si="18"/>
        <v>232.66</v>
      </c>
      <c r="K246" s="14">
        <f>J246*0.02</f>
        <v>4.6532</v>
      </c>
      <c r="L246" s="9"/>
    </row>
    <row r="247" spans="1:12">
      <c r="A247" s="10">
        <v>245</v>
      </c>
      <c r="B247" s="10">
        <v>11482</v>
      </c>
      <c r="C247" s="10" t="s">
        <v>517</v>
      </c>
      <c r="D247" s="10">
        <v>102564</v>
      </c>
      <c r="E247" s="10" t="str">
        <f>VLOOKUP(D:D,[1]门店完成情况!$B$1:$C$65536,2,0)</f>
        <v>临邛镇翠荫街药店</v>
      </c>
      <c r="F247" s="10" t="s">
        <v>247</v>
      </c>
      <c r="G247" s="10">
        <v>225</v>
      </c>
      <c r="H247" s="9">
        <v>517.63</v>
      </c>
      <c r="I247" s="13">
        <f t="shared" si="16"/>
        <v>2.30057777777778</v>
      </c>
      <c r="J247" s="9">
        <f t="shared" si="18"/>
        <v>292.63</v>
      </c>
      <c r="K247" s="14">
        <f>J247*0.02</f>
        <v>5.8526</v>
      </c>
      <c r="L247" s="9"/>
    </row>
    <row r="248" spans="1:12">
      <c r="A248" s="10">
        <v>246</v>
      </c>
      <c r="B248" s="10">
        <v>4310</v>
      </c>
      <c r="C248" s="10" t="s">
        <v>518</v>
      </c>
      <c r="D248" s="10">
        <v>721</v>
      </c>
      <c r="E248" s="10" t="str">
        <f>VLOOKUP(D:D,[1]门店完成情况!$B$1:$C$65536,2,0)</f>
        <v>临邛镇洪川小区药店</v>
      </c>
      <c r="F248" s="10" t="s">
        <v>247</v>
      </c>
      <c r="G248" s="10">
        <v>483.9</v>
      </c>
      <c r="H248" s="9">
        <v>374.06</v>
      </c>
      <c r="I248" s="13">
        <f t="shared" si="16"/>
        <v>0.773010952676173</v>
      </c>
      <c r="J248" s="9">
        <f t="shared" si="18"/>
        <v>-109.84</v>
      </c>
      <c r="K248" s="12"/>
      <c r="L248" s="9">
        <v>-30</v>
      </c>
    </row>
    <row r="249" spans="1:12">
      <c r="A249" s="10">
        <v>247</v>
      </c>
      <c r="B249" s="10">
        <v>7011</v>
      </c>
      <c r="C249" s="10" t="s">
        <v>519</v>
      </c>
      <c r="D249" s="10">
        <v>721</v>
      </c>
      <c r="E249" s="10" t="str">
        <f>VLOOKUP(D:D,[1]门店完成情况!$B$1:$C$65536,2,0)</f>
        <v>临邛镇洪川小区药店</v>
      </c>
      <c r="F249" s="10" t="s">
        <v>245</v>
      </c>
      <c r="G249" s="10">
        <v>435.5</v>
      </c>
      <c r="H249" s="9">
        <v>388.9</v>
      </c>
      <c r="I249" s="13">
        <f t="shared" si="16"/>
        <v>0.892996555683123</v>
      </c>
      <c r="J249" s="9">
        <f t="shared" si="18"/>
        <v>-46.6</v>
      </c>
      <c r="K249" s="12"/>
      <c r="L249" s="9">
        <v>-20</v>
      </c>
    </row>
    <row r="250" spans="1:12">
      <c r="A250" s="10">
        <v>248</v>
      </c>
      <c r="B250" s="10">
        <v>11441</v>
      </c>
      <c r="C250" s="10" t="s">
        <v>520</v>
      </c>
      <c r="D250" s="10">
        <v>721</v>
      </c>
      <c r="E250" s="10" t="str">
        <f>VLOOKUP(D:D,[1]门店完成情况!$B$1:$C$65536,2,0)</f>
        <v>临邛镇洪川小区药店</v>
      </c>
      <c r="F250" s="10" t="s">
        <v>247</v>
      </c>
      <c r="G250" s="10">
        <v>290.3</v>
      </c>
      <c r="H250" s="9">
        <v>309.56</v>
      </c>
      <c r="I250" s="13">
        <f t="shared" si="16"/>
        <v>1.06634516017912</v>
      </c>
      <c r="J250" s="9">
        <f t="shared" si="18"/>
        <v>19.26</v>
      </c>
      <c r="K250" s="14">
        <f>J250*0.02</f>
        <v>0.3852</v>
      </c>
      <c r="L250" s="9"/>
    </row>
    <row r="251" spans="1:12">
      <c r="A251" s="10">
        <v>249</v>
      </c>
      <c r="B251" s="10">
        <v>11619</v>
      </c>
      <c r="C251" s="10" t="s">
        <v>521</v>
      </c>
      <c r="D251" s="10">
        <v>721</v>
      </c>
      <c r="E251" s="10" t="str">
        <f>VLOOKUP(D:D,[1]门店完成情况!$B$1:$C$65536,2,0)</f>
        <v>临邛镇洪川小区药店</v>
      </c>
      <c r="F251" s="10" t="s">
        <v>247</v>
      </c>
      <c r="G251" s="10">
        <v>290.3</v>
      </c>
      <c r="H251" s="9">
        <v>237.58</v>
      </c>
      <c r="I251" s="13">
        <f t="shared" si="16"/>
        <v>0.818394764037203</v>
      </c>
      <c r="J251" s="9">
        <f t="shared" si="18"/>
        <v>-52.72</v>
      </c>
      <c r="K251" s="12"/>
      <c r="L251" s="9">
        <v>-30</v>
      </c>
    </row>
    <row r="252" spans="1:12">
      <c r="A252" s="10">
        <v>250</v>
      </c>
      <c r="B252" s="10">
        <v>5764</v>
      </c>
      <c r="C252" s="10" t="s">
        <v>522</v>
      </c>
      <c r="D252" s="10">
        <v>591</v>
      </c>
      <c r="E252" s="10" t="str">
        <f>VLOOKUP(D:D,[1]门店完成情况!$B$1:$C$65536,2,0)</f>
        <v>临邛镇长安大道药店</v>
      </c>
      <c r="F252" s="10" t="s">
        <v>245</v>
      </c>
      <c r="G252" s="10">
        <v>360</v>
      </c>
      <c r="H252" s="9">
        <v>545.5</v>
      </c>
      <c r="I252" s="13">
        <f t="shared" si="16"/>
        <v>1.51527777777778</v>
      </c>
      <c r="J252" s="9">
        <f t="shared" si="18"/>
        <v>185.5</v>
      </c>
      <c r="K252" s="14">
        <f>J252*0.02</f>
        <v>3.71</v>
      </c>
      <c r="L252" s="9"/>
    </row>
    <row r="253" spans="1:12">
      <c r="A253" s="10">
        <v>251</v>
      </c>
      <c r="B253" s="10">
        <v>7644</v>
      </c>
      <c r="C253" s="10" t="s">
        <v>523</v>
      </c>
      <c r="D253" s="10">
        <v>591</v>
      </c>
      <c r="E253" s="10" t="str">
        <f>VLOOKUP(D:D,[1]门店完成情况!$B$1:$C$65536,2,0)</f>
        <v>临邛镇长安大道药店</v>
      </c>
      <c r="F253" s="10" t="s">
        <v>247</v>
      </c>
      <c r="G253" s="10">
        <v>400</v>
      </c>
      <c r="H253" s="9">
        <v>243.82</v>
      </c>
      <c r="I253" s="13">
        <f t="shared" si="16"/>
        <v>0.60955</v>
      </c>
      <c r="J253" s="9">
        <f t="shared" si="18"/>
        <v>-156.18</v>
      </c>
      <c r="K253" s="12"/>
      <c r="L253" s="9">
        <v>-50</v>
      </c>
    </row>
    <row r="254" spans="1:12">
      <c r="A254" s="10">
        <v>252</v>
      </c>
      <c r="B254" s="10">
        <v>11485</v>
      </c>
      <c r="C254" s="10" t="s">
        <v>524</v>
      </c>
      <c r="D254" s="10">
        <v>591</v>
      </c>
      <c r="E254" s="10" t="str">
        <f>VLOOKUP(D:D,[1]门店完成情况!$B$1:$C$65536,2,0)</f>
        <v>临邛镇长安大道药店</v>
      </c>
      <c r="F254" s="10" t="s">
        <v>247</v>
      </c>
      <c r="G254" s="10">
        <v>320</v>
      </c>
      <c r="H254" s="9">
        <v>166.99</v>
      </c>
      <c r="I254" s="13">
        <f t="shared" si="16"/>
        <v>0.52184375</v>
      </c>
      <c r="J254" s="9">
        <f t="shared" ref="J254:J317" si="19">H254-G254</f>
        <v>-153.01</v>
      </c>
      <c r="K254" s="12"/>
      <c r="L254" s="9">
        <v>-50</v>
      </c>
    </row>
    <row r="255" spans="1:12">
      <c r="A255" s="10">
        <v>253</v>
      </c>
      <c r="B255" s="10">
        <v>11867</v>
      </c>
      <c r="C255" s="10" t="s">
        <v>525</v>
      </c>
      <c r="D255" s="10">
        <v>591</v>
      </c>
      <c r="E255" s="10" t="str">
        <f>VLOOKUP(D:D,[1]门店完成情况!$B$1:$C$65536,2,0)</f>
        <v>临邛镇长安大道药店</v>
      </c>
      <c r="F255" s="10" t="s">
        <v>526</v>
      </c>
      <c r="G255" s="10">
        <v>120</v>
      </c>
      <c r="H255" s="9">
        <v>108.56</v>
      </c>
      <c r="I255" s="13">
        <f t="shared" si="16"/>
        <v>0.904666666666667</v>
      </c>
      <c r="J255" s="9">
        <f t="shared" si="19"/>
        <v>-11.44</v>
      </c>
      <c r="K255" s="12"/>
      <c r="L255" s="12">
        <f>(-50/2)</f>
        <v>-25</v>
      </c>
    </row>
    <row r="256" spans="1:12">
      <c r="A256" s="10">
        <v>254</v>
      </c>
      <c r="B256" s="10">
        <v>7403</v>
      </c>
      <c r="C256" s="10" t="s">
        <v>527</v>
      </c>
      <c r="D256" s="10">
        <v>732</v>
      </c>
      <c r="E256" s="10" t="str">
        <f>VLOOKUP(D:D,[1]门店完成情况!$B$1:$C$65536,2,0)</f>
        <v>羊安镇永康大道药店</v>
      </c>
      <c r="F256" s="10" t="s">
        <v>245</v>
      </c>
      <c r="G256" s="10">
        <v>400</v>
      </c>
      <c r="H256" s="9">
        <v>676.49</v>
      </c>
      <c r="I256" s="13">
        <f t="shared" si="16"/>
        <v>1.691225</v>
      </c>
      <c r="J256" s="9">
        <f t="shared" si="19"/>
        <v>276.49</v>
      </c>
      <c r="K256" s="14">
        <f>J256*0.02</f>
        <v>5.5298</v>
      </c>
      <c r="L256" s="9"/>
    </row>
    <row r="257" spans="1:12">
      <c r="A257" s="10">
        <v>255</v>
      </c>
      <c r="B257" s="10">
        <v>9138</v>
      </c>
      <c r="C257" s="10" t="s">
        <v>528</v>
      </c>
      <c r="D257" s="10">
        <v>732</v>
      </c>
      <c r="E257" s="10" t="str">
        <f>VLOOKUP(D:D,[1]门店完成情况!$B$1:$C$65536,2,0)</f>
        <v>羊安镇永康大道药店</v>
      </c>
      <c r="F257" s="10" t="s">
        <v>247</v>
      </c>
      <c r="G257" s="10">
        <v>400</v>
      </c>
      <c r="H257" s="9">
        <v>281.1</v>
      </c>
      <c r="I257" s="13">
        <f t="shared" si="16"/>
        <v>0.70275</v>
      </c>
      <c r="J257" s="9">
        <f t="shared" si="19"/>
        <v>-118.9</v>
      </c>
      <c r="K257" s="12"/>
      <c r="L257" s="9">
        <v>-30</v>
      </c>
    </row>
    <row r="258" spans="1:12">
      <c r="A258" s="10">
        <v>256</v>
      </c>
      <c r="B258" s="10">
        <v>4187</v>
      </c>
      <c r="C258" s="10" t="s">
        <v>529</v>
      </c>
      <c r="D258" s="10">
        <v>341</v>
      </c>
      <c r="E258" s="10" t="str">
        <f>VLOOKUP(D:D,[1]门店完成情况!$B$1:$C$65536,2,0)</f>
        <v>邛崃中心药店</v>
      </c>
      <c r="F258" s="10" t="s">
        <v>245</v>
      </c>
      <c r="G258" s="10">
        <v>684</v>
      </c>
      <c r="H258" s="9">
        <v>367.91</v>
      </c>
      <c r="I258" s="13">
        <f t="shared" si="16"/>
        <v>0.537880116959064</v>
      </c>
      <c r="J258" s="9">
        <f t="shared" si="19"/>
        <v>-316.09</v>
      </c>
      <c r="K258" s="12"/>
      <c r="L258" s="9">
        <v>-50</v>
      </c>
    </row>
    <row r="259" spans="1:12">
      <c r="A259" s="10">
        <v>257</v>
      </c>
      <c r="B259" s="10">
        <v>5698</v>
      </c>
      <c r="C259" s="10" t="s">
        <v>530</v>
      </c>
      <c r="D259" s="10">
        <v>341</v>
      </c>
      <c r="E259" s="10" t="str">
        <f>VLOOKUP(D:D,[1]门店完成情况!$B$1:$C$65536,2,0)</f>
        <v>邛崃中心药店</v>
      </c>
      <c r="F259" s="10" t="s">
        <v>247</v>
      </c>
      <c r="G259" s="10">
        <v>761</v>
      </c>
      <c r="H259" s="9">
        <v>628.5</v>
      </c>
      <c r="I259" s="13">
        <f t="shared" si="16"/>
        <v>0.825886990801577</v>
      </c>
      <c r="J259" s="9">
        <f t="shared" si="19"/>
        <v>-132.5</v>
      </c>
      <c r="K259" s="12"/>
      <c r="L259" s="9">
        <v>-30</v>
      </c>
    </row>
    <row r="260" spans="1:12">
      <c r="A260" s="10">
        <v>258</v>
      </c>
      <c r="B260" s="10">
        <v>991097</v>
      </c>
      <c r="C260" s="10" t="s">
        <v>531</v>
      </c>
      <c r="D260" s="10">
        <v>341</v>
      </c>
      <c r="E260" s="10" t="str">
        <f>VLOOKUP(D:D,[1]门店完成情况!$B$1:$C$65536,2,0)</f>
        <v>邛崃中心药店</v>
      </c>
      <c r="F260" s="10" t="s">
        <v>259</v>
      </c>
      <c r="G260" s="10">
        <v>912</v>
      </c>
      <c r="H260" s="9">
        <v>496.14</v>
      </c>
      <c r="I260" s="13">
        <f t="shared" ref="I260:I323" si="20">H260/G260</f>
        <v>0.544013157894737</v>
      </c>
      <c r="J260" s="9">
        <f t="shared" si="19"/>
        <v>-415.86</v>
      </c>
      <c r="K260" s="12"/>
      <c r="L260" s="9">
        <v>-50</v>
      </c>
    </row>
    <row r="261" spans="1:12">
      <c r="A261" s="10">
        <v>259</v>
      </c>
      <c r="B261" s="10">
        <v>992157</v>
      </c>
      <c r="C261" s="10" t="s">
        <v>532</v>
      </c>
      <c r="D261" s="10">
        <v>341</v>
      </c>
      <c r="E261" s="10" t="str">
        <f>VLOOKUP(D:D,[1]门店完成情况!$B$1:$C$65536,2,0)</f>
        <v>邛崃中心药店</v>
      </c>
      <c r="F261" s="10" t="s">
        <v>259</v>
      </c>
      <c r="G261" s="10">
        <v>912</v>
      </c>
      <c r="H261" s="9">
        <v>778.6</v>
      </c>
      <c r="I261" s="13">
        <f t="shared" si="20"/>
        <v>0.853728070175439</v>
      </c>
      <c r="J261" s="9">
        <f t="shared" si="19"/>
        <v>-133.4</v>
      </c>
      <c r="K261" s="12"/>
      <c r="L261" s="9">
        <v>-20</v>
      </c>
    </row>
    <row r="262" spans="1:12">
      <c r="A262" s="10">
        <v>260</v>
      </c>
      <c r="B262" s="10">
        <v>11427</v>
      </c>
      <c r="C262" s="10" t="s">
        <v>533</v>
      </c>
      <c r="D262" s="10">
        <v>341</v>
      </c>
      <c r="E262" s="10" t="str">
        <f>VLOOKUP(D:D,[1]门店完成情况!$B$1:$C$65536,2,0)</f>
        <v>邛崃中心药店</v>
      </c>
      <c r="F262" s="10" t="s">
        <v>247</v>
      </c>
      <c r="G262" s="10">
        <v>455</v>
      </c>
      <c r="H262" s="9">
        <v>205.8</v>
      </c>
      <c r="I262" s="13">
        <f t="shared" si="20"/>
        <v>0.452307692307692</v>
      </c>
      <c r="J262" s="9">
        <f t="shared" si="19"/>
        <v>-249.2</v>
      </c>
      <c r="K262" s="12"/>
      <c r="L262" s="9">
        <v>-50</v>
      </c>
    </row>
    <row r="263" spans="1:12">
      <c r="A263" s="10">
        <v>261</v>
      </c>
      <c r="B263" s="10">
        <v>11481</v>
      </c>
      <c r="C263" s="10" t="s">
        <v>534</v>
      </c>
      <c r="D263" s="10">
        <v>341</v>
      </c>
      <c r="E263" s="10" t="str">
        <f>VLOOKUP(D:D,[1]门店完成情况!$B$1:$C$65536,2,0)</f>
        <v>邛崃中心药店</v>
      </c>
      <c r="F263" s="10" t="s">
        <v>247</v>
      </c>
      <c r="G263" s="10">
        <v>455</v>
      </c>
      <c r="H263" s="9">
        <v>471.12</v>
      </c>
      <c r="I263" s="13">
        <f t="shared" si="20"/>
        <v>1.03542857142857</v>
      </c>
      <c r="J263" s="9">
        <f t="shared" si="19"/>
        <v>16.12</v>
      </c>
      <c r="K263" s="14">
        <f>J263*0.02</f>
        <v>0.3224</v>
      </c>
      <c r="L263" s="9"/>
    </row>
    <row r="264" spans="1:12">
      <c r="A264" s="10">
        <v>262</v>
      </c>
      <c r="B264" s="10">
        <v>11483</v>
      </c>
      <c r="C264" s="10" t="s">
        <v>535</v>
      </c>
      <c r="D264" s="10">
        <v>341</v>
      </c>
      <c r="E264" s="10" t="str">
        <f>VLOOKUP(D:D,[1]门店完成情况!$B$1:$C$65536,2,0)</f>
        <v>邛崃中心药店</v>
      </c>
      <c r="F264" s="10" t="s">
        <v>247</v>
      </c>
      <c r="G264" s="10">
        <v>455</v>
      </c>
      <c r="H264" s="9">
        <v>266.66</v>
      </c>
      <c r="I264" s="13">
        <f t="shared" si="20"/>
        <v>0.586065934065934</v>
      </c>
      <c r="J264" s="9">
        <f t="shared" si="19"/>
        <v>-188.34</v>
      </c>
      <c r="K264" s="12"/>
      <c r="L264" s="9">
        <v>-50</v>
      </c>
    </row>
    <row r="265" spans="1:14">
      <c r="A265" s="10">
        <v>263</v>
      </c>
      <c r="B265" s="10">
        <v>11372</v>
      </c>
      <c r="C265" s="10" t="s">
        <v>536</v>
      </c>
      <c r="D265" s="10">
        <v>341</v>
      </c>
      <c r="E265" s="10" t="str">
        <f>VLOOKUP(D:D,[1]门店完成情况!$B$1:$C$65536,2,0)</f>
        <v>邛崃中心药店</v>
      </c>
      <c r="F265" s="10" t="s">
        <v>247</v>
      </c>
      <c r="G265" s="10">
        <v>761</v>
      </c>
      <c r="H265" s="9">
        <v>498.5</v>
      </c>
      <c r="I265" s="13">
        <f t="shared" si="20"/>
        <v>0.655059132720105</v>
      </c>
      <c r="J265" s="9">
        <f t="shared" si="19"/>
        <v>-262.5</v>
      </c>
      <c r="K265" s="12"/>
      <c r="L265" s="9">
        <v>-50</v>
      </c>
      <c r="N265">
        <v>-1</v>
      </c>
    </row>
    <row r="266" spans="1:12">
      <c r="A266" s="10">
        <v>264</v>
      </c>
      <c r="B266" s="10">
        <v>11490</v>
      </c>
      <c r="C266" s="10" t="s">
        <v>537</v>
      </c>
      <c r="D266" s="10">
        <v>341</v>
      </c>
      <c r="E266" s="10" t="str">
        <f>VLOOKUP(D:D,[1]门店完成情况!$B$1:$C$65536,2,0)</f>
        <v>邛崃中心药店</v>
      </c>
      <c r="F266" s="10" t="s">
        <v>247</v>
      </c>
      <c r="G266" s="10">
        <v>455</v>
      </c>
      <c r="H266" s="9">
        <v>272.7</v>
      </c>
      <c r="I266" s="13">
        <f t="shared" si="20"/>
        <v>0.599340659340659</v>
      </c>
      <c r="J266" s="9">
        <f t="shared" si="19"/>
        <v>-182.3</v>
      </c>
      <c r="K266" s="12"/>
      <c r="L266" s="9">
        <v>-50</v>
      </c>
    </row>
    <row r="267" spans="1:12">
      <c r="A267" s="10">
        <v>265</v>
      </c>
      <c r="B267" s="10">
        <v>11866</v>
      </c>
      <c r="C267" s="10" t="s">
        <v>538</v>
      </c>
      <c r="D267" s="10">
        <v>341</v>
      </c>
      <c r="E267" s="10" t="str">
        <f>VLOOKUP(D:D,[1]门店完成情况!$B$1:$C$65536,2,0)</f>
        <v>邛崃中心药店</v>
      </c>
      <c r="F267" s="10" t="s">
        <v>278</v>
      </c>
      <c r="G267" s="10">
        <v>150</v>
      </c>
      <c r="H267" s="9">
        <v>15.51</v>
      </c>
      <c r="I267" s="13">
        <f t="shared" si="20"/>
        <v>0.1034</v>
      </c>
      <c r="J267" s="9">
        <f t="shared" si="19"/>
        <v>-134.49</v>
      </c>
      <c r="K267" s="12"/>
      <c r="L267" s="12">
        <f>(-50/2)</f>
        <v>-25</v>
      </c>
    </row>
    <row r="268" spans="1:12">
      <c r="A268" s="10">
        <v>266</v>
      </c>
      <c r="B268" s="10">
        <v>4022</v>
      </c>
      <c r="C268" s="10" t="s">
        <v>539</v>
      </c>
      <c r="D268" s="10">
        <v>517</v>
      </c>
      <c r="E268" s="10" t="str">
        <f>VLOOKUP(D:D,[1]门店完成情况!$B$1:$C$65536,2,0)</f>
        <v>北东街店</v>
      </c>
      <c r="F268" s="10" t="s">
        <v>247</v>
      </c>
      <c r="G268" s="10">
        <v>1000</v>
      </c>
      <c r="H268" s="9">
        <v>690.03</v>
      </c>
      <c r="I268" s="13">
        <f t="shared" si="20"/>
        <v>0.69003</v>
      </c>
      <c r="J268" s="9">
        <f t="shared" si="19"/>
        <v>-309.97</v>
      </c>
      <c r="K268" s="12"/>
      <c r="L268" s="9">
        <v>-50</v>
      </c>
    </row>
    <row r="269" spans="1:12">
      <c r="A269" s="10">
        <v>267</v>
      </c>
      <c r="B269" s="15">
        <v>11872</v>
      </c>
      <c r="C269" s="16" t="s">
        <v>540</v>
      </c>
      <c r="D269" s="15">
        <v>517</v>
      </c>
      <c r="E269" s="10" t="str">
        <f>VLOOKUP(D:D,[1]门店完成情况!$B$1:$C$65536,2,0)</f>
        <v>北东街店</v>
      </c>
      <c r="F269" s="16" t="s">
        <v>252</v>
      </c>
      <c r="G269" s="15">
        <v>1000</v>
      </c>
      <c r="H269" s="9">
        <v>509.36</v>
      </c>
      <c r="I269" s="13">
        <f t="shared" si="20"/>
        <v>0.50936</v>
      </c>
      <c r="J269" s="9">
        <f t="shared" si="19"/>
        <v>-490.64</v>
      </c>
      <c r="K269" s="12"/>
      <c r="L269" s="12">
        <f>(-50/2)</f>
        <v>-25</v>
      </c>
    </row>
    <row r="270" spans="1:12">
      <c r="A270" s="10">
        <v>268</v>
      </c>
      <c r="B270" s="10">
        <v>4024</v>
      </c>
      <c r="C270" s="10" t="s">
        <v>541</v>
      </c>
      <c r="D270" s="10">
        <v>517</v>
      </c>
      <c r="E270" s="10" t="str">
        <f>VLOOKUP(D:D,[1]门店完成情况!$B$1:$C$65536,2,0)</f>
        <v>北东街店</v>
      </c>
      <c r="F270" s="10" t="s">
        <v>245</v>
      </c>
      <c r="G270" s="10">
        <v>1000</v>
      </c>
      <c r="H270" s="9">
        <v>971.73</v>
      </c>
      <c r="I270" s="13">
        <f t="shared" si="20"/>
        <v>0.97173</v>
      </c>
      <c r="J270" s="9">
        <f t="shared" si="19"/>
        <v>-28.27</v>
      </c>
      <c r="K270" s="12"/>
      <c r="L270" s="9">
        <v>-20</v>
      </c>
    </row>
    <row r="271" spans="1:12">
      <c r="A271" s="10">
        <v>269</v>
      </c>
      <c r="B271" s="10">
        <v>11319</v>
      </c>
      <c r="C271" s="10" t="s">
        <v>542</v>
      </c>
      <c r="D271" s="10">
        <v>517</v>
      </c>
      <c r="E271" s="10" t="str">
        <f>VLOOKUP(D:D,[1]门店完成情况!$B$1:$C$65536,2,0)</f>
        <v>北东街店</v>
      </c>
      <c r="F271" s="10" t="s">
        <v>247</v>
      </c>
      <c r="G271" s="10">
        <v>1000</v>
      </c>
      <c r="H271" s="9">
        <v>634.07</v>
      </c>
      <c r="I271" s="13">
        <f t="shared" si="20"/>
        <v>0.63407</v>
      </c>
      <c r="J271" s="9">
        <f t="shared" si="19"/>
        <v>-365.93</v>
      </c>
      <c r="K271" s="12"/>
      <c r="L271" s="9">
        <v>-50</v>
      </c>
    </row>
    <row r="272" spans="1:12">
      <c r="A272" s="10">
        <v>270</v>
      </c>
      <c r="B272" s="10">
        <v>11775</v>
      </c>
      <c r="C272" s="10" t="s">
        <v>543</v>
      </c>
      <c r="D272" s="10">
        <v>517</v>
      </c>
      <c r="E272" s="10" t="str">
        <f>VLOOKUP(D:D,[1]门店完成情况!$B$1:$C$65536,2,0)</f>
        <v>北东街店</v>
      </c>
      <c r="F272" s="10" t="s">
        <v>544</v>
      </c>
      <c r="G272" s="10">
        <v>1000</v>
      </c>
      <c r="H272" s="9">
        <v>730.07</v>
      </c>
      <c r="I272" s="13">
        <f t="shared" si="20"/>
        <v>0.73007</v>
      </c>
      <c r="J272" s="9">
        <f t="shared" si="19"/>
        <v>-269.93</v>
      </c>
      <c r="K272" s="12"/>
      <c r="L272" s="12">
        <f>(-50/2)</f>
        <v>-25</v>
      </c>
    </row>
    <row r="273" spans="1:12">
      <c r="A273" s="10">
        <v>271</v>
      </c>
      <c r="B273" s="10">
        <v>11841</v>
      </c>
      <c r="C273" s="10" t="s">
        <v>545</v>
      </c>
      <c r="D273" s="10">
        <v>517</v>
      </c>
      <c r="E273" s="10" t="str">
        <f>VLOOKUP(D:D,[1]门店完成情况!$B$1:$C$65536,2,0)</f>
        <v>北东街店</v>
      </c>
      <c r="F273" s="10" t="s">
        <v>247</v>
      </c>
      <c r="G273" s="10">
        <v>1000</v>
      </c>
      <c r="H273" s="9">
        <v>947.14</v>
      </c>
      <c r="I273" s="13">
        <f t="shared" si="20"/>
        <v>0.94714</v>
      </c>
      <c r="J273" s="9">
        <f t="shared" si="19"/>
        <v>-52.86</v>
      </c>
      <c r="K273" s="12"/>
      <c r="L273" s="9">
        <v>-20</v>
      </c>
    </row>
    <row r="274" spans="1:12">
      <c r="A274" s="10">
        <v>272</v>
      </c>
      <c r="B274" s="10">
        <v>10857</v>
      </c>
      <c r="C274" s="10" t="s">
        <v>546</v>
      </c>
      <c r="D274" s="10">
        <v>570</v>
      </c>
      <c r="E274" s="10" t="str">
        <f>VLOOKUP(D:D,[1]门店完成情况!$B$1:$C$65536,2,0)</f>
        <v>浣花滨河路药店</v>
      </c>
      <c r="F274" s="10" t="s">
        <v>247</v>
      </c>
      <c r="G274" s="10">
        <v>520</v>
      </c>
      <c r="H274" s="9">
        <v>647.09</v>
      </c>
      <c r="I274" s="13">
        <f t="shared" si="20"/>
        <v>1.24440384615385</v>
      </c>
      <c r="J274" s="9">
        <f t="shared" si="19"/>
        <v>127.09</v>
      </c>
      <c r="K274" s="14">
        <f>J274*0.02</f>
        <v>2.5418</v>
      </c>
      <c r="L274" s="9"/>
    </row>
    <row r="275" spans="1:12">
      <c r="A275" s="10">
        <v>273</v>
      </c>
      <c r="B275" s="10">
        <v>11231</v>
      </c>
      <c r="C275" s="10" t="s">
        <v>547</v>
      </c>
      <c r="D275" s="10">
        <v>570</v>
      </c>
      <c r="E275" s="10" t="str">
        <f>VLOOKUP(D:D,[1]门店完成情况!$B$1:$C$65536,2,0)</f>
        <v>浣花滨河路药店</v>
      </c>
      <c r="F275" s="10" t="s">
        <v>245</v>
      </c>
      <c r="G275" s="10">
        <v>480</v>
      </c>
      <c r="H275" s="9">
        <v>817.17</v>
      </c>
      <c r="I275" s="13">
        <f t="shared" si="20"/>
        <v>1.7024375</v>
      </c>
      <c r="J275" s="9">
        <f t="shared" si="19"/>
        <v>337.17</v>
      </c>
      <c r="K275" s="14">
        <f>J275*0.02</f>
        <v>6.7434</v>
      </c>
      <c r="L275" s="9"/>
    </row>
    <row r="276" spans="1:12">
      <c r="A276" s="10">
        <v>274</v>
      </c>
      <c r="B276" s="10">
        <v>11537</v>
      </c>
      <c r="C276" s="10" t="s">
        <v>548</v>
      </c>
      <c r="D276" s="10">
        <v>570</v>
      </c>
      <c r="E276" s="10" t="str">
        <f>VLOOKUP(D:D,[1]门店完成情况!$B$1:$C$65536,2,0)</f>
        <v>浣花滨河路药店</v>
      </c>
      <c r="F276" s="10" t="s">
        <v>247</v>
      </c>
      <c r="G276" s="10">
        <v>400</v>
      </c>
      <c r="H276" s="9">
        <v>572.3</v>
      </c>
      <c r="I276" s="13">
        <f t="shared" si="20"/>
        <v>1.43075</v>
      </c>
      <c r="J276" s="9">
        <f t="shared" si="19"/>
        <v>172.3</v>
      </c>
      <c r="K276" s="14">
        <f>J276*0.02</f>
        <v>3.446</v>
      </c>
      <c r="L276" s="9"/>
    </row>
    <row r="277" spans="1:12">
      <c r="A277" s="10">
        <v>275</v>
      </c>
      <c r="B277" s="10">
        <v>4444</v>
      </c>
      <c r="C277" s="10" t="s">
        <v>549</v>
      </c>
      <c r="D277" s="10">
        <v>582</v>
      </c>
      <c r="E277" s="10" t="str">
        <f>VLOOKUP(D:D,[1]门店完成情况!$B$1:$C$65536,2,0)</f>
        <v>十二桥药店</v>
      </c>
      <c r="F277" s="10" t="s">
        <v>247</v>
      </c>
      <c r="G277" s="10">
        <v>1230.77</v>
      </c>
      <c r="H277" s="9">
        <v>279.3</v>
      </c>
      <c r="I277" s="13">
        <f t="shared" si="20"/>
        <v>0.226931108168057</v>
      </c>
      <c r="J277" s="9">
        <f t="shared" si="19"/>
        <v>-951.47</v>
      </c>
      <c r="K277" s="12"/>
      <c r="L277" s="9">
        <v>-50</v>
      </c>
    </row>
    <row r="278" spans="1:12">
      <c r="A278" s="10">
        <v>276</v>
      </c>
      <c r="B278" s="10">
        <v>990035</v>
      </c>
      <c r="C278" s="10" t="s">
        <v>550</v>
      </c>
      <c r="D278" s="10">
        <v>582</v>
      </c>
      <c r="E278" s="10" t="str">
        <f>VLOOKUP(D:D,[1]门店完成情况!$B$1:$C$65536,2,0)</f>
        <v>十二桥药店</v>
      </c>
      <c r="F278" s="10" t="s">
        <v>492</v>
      </c>
      <c r="G278" s="10">
        <v>1230.77</v>
      </c>
      <c r="H278" s="9">
        <v>729.32</v>
      </c>
      <c r="I278" s="13">
        <f t="shared" si="20"/>
        <v>0.592572129642419</v>
      </c>
      <c r="J278" s="9">
        <f t="shared" si="19"/>
        <v>-501.45</v>
      </c>
      <c r="K278" s="12"/>
      <c r="L278" s="9">
        <v>-50</v>
      </c>
    </row>
    <row r="279" spans="1:12">
      <c r="A279" s="10">
        <v>277</v>
      </c>
      <c r="B279" s="10">
        <v>4044</v>
      </c>
      <c r="C279" s="10" t="s">
        <v>551</v>
      </c>
      <c r="D279" s="10">
        <v>582</v>
      </c>
      <c r="E279" s="10" t="str">
        <f>VLOOKUP(D:D,[1]门店完成情况!$B$1:$C$65536,2,0)</f>
        <v>十二桥药店</v>
      </c>
      <c r="F279" s="10" t="s">
        <v>247</v>
      </c>
      <c r="G279" s="10">
        <v>1230.77</v>
      </c>
      <c r="H279" s="9">
        <v>687.73</v>
      </c>
      <c r="I279" s="13">
        <f t="shared" si="20"/>
        <v>0.558780275762328</v>
      </c>
      <c r="J279" s="9">
        <f t="shared" si="19"/>
        <v>-543.04</v>
      </c>
      <c r="K279" s="12"/>
      <c r="L279" s="9">
        <v>-50</v>
      </c>
    </row>
    <row r="280" spans="1:12">
      <c r="A280" s="10">
        <v>278</v>
      </c>
      <c r="B280" s="10">
        <v>4147</v>
      </c>
      <c r="C280" s="10" t="s">
        <v>552</v>
      </c>
      <c r="D280" s="10">
        <v>582</v>
      </c>
      <c r="E280" s="10" t="str">
        <f>VLOOKUP(D:D,[1]门店完成情况!$B$1:$C$65536,2,0)</f>
        <v>十二桥药店</v>
      </c>
      <c r="F280" s="10" t="s">
        <v>245</v>
      </c>
      <c r="G280" s="10">
        <v>1230.77</v>
      </c>
      <c r="H280" s="9">
        <v>440</v>
      </c>
      <c r="I280" s="13">
        <f t="shared" si="20"/>
        <v>0.35749977656264</v>
      </c>
      <c r="J280" s="9">
        <f t="shared" si="19"/>
        <v>-790.77</v>
      </c>
      <c r="K280" s="12"/>
      <c r="L280" s="9">
        <v>-50</v>
      </c>
    </row>
    <row r="281" spans="1:12">
      <c r="A281" s="10">
        <v>279</v>
      </c>
      <c r="B281" s="10">
        <v>11099</v>
      </c>
      <c r="C281" s="10" t="s">
        <v>553</v>
      </c>
      <c r="D281" s="10">
        <v>582</v>
      </c>
      <c r="E281" s="10" t="str">
        <f>VLOOKUP(D:D,[1]门店完成情况!$B$1:$C$65536,2,0)</f>
        <v>十二桥药店</v>
      </c>
      <c r="F281" s="10" t="s">
        <v>247</v>
      </c>
      <c r="G281" s="10">
        <v>1230.77</v>
      </c>
      <c r="H281" s="9">
        <v>325.29</v>
      </c>
      <c r="I281" s="13">
        <f t="shared" si="20"/>
        <v>0.264297959813775</v>
      </c>
      <c r="J281" s="9">
        <f t="shared" si="19"/>
        <v>-905.48</v>
      </c>
      <c r="K281" s="12"/>
      <c r="L281" s="9">
        <v>-50</v>
      </c>
    </row>
    <row r="282" spans="1:12">
      <c r="A282" s="10">
        <v>280</v>
      </c>
      <c r="B282" s="10">
        <v>11656</v>
      </c>
      <c r="C282" s="10" t="s">
        <v>554</v>
      </c>
      <c r="D282" s="10">
        <v>582</v>
      </c>
      <c r="E282" s="10" t="str">
        <f>VLOOKUP(D:D,[1]门店完成情况!$B$1:$C$65536,2,0)</f>
        <v>十二桥药店</v>
      </c>
      <c r="F282" s="10" t="s">
        <v>247</v>
      </c>
      <c r="G282" s="10">
        <v>1230.77</v>
      </c>
      <c r="H282" s="9">
        <v>472.12</v>
      </c>
      <c r="I282" s="13">
        <f t="shared" si="20"/>
        <v>0.383597260251712</v>
      </c>
      <c r="J282" s="9">
        <f t="shared" si="19"/>
        <v>-758.65</v>
      </c>
      <c r="K282" s="12"/>
      <c r="L282" s="9">
        <v>-50</v>
      </c>
    </row>
    <row r="283" spans="1:12">
      <c r="A283" s="10">
        <v>281</v>
      </c>
      <c r="B283" s="10">
        <v>11782</v>
      </c>
      <c r="C283" s="10" t="s">
        <v>555</v>
      </c>
      <c r="D283" s="10">
        <v>582</v>
      </c>
      <c r="E283" s="10" t="str">
        <f>VLOOKUP(D:D,[1]门店完成情况!$B$1:$C$65536,2,0)</f>
        <v>十二桥药店</v>
      </c>
      <c r="F283" s="10" t="s">
        <v>252</v>
      </c>
      <c r="G283" s="10">
        <v>615.38</v>
      </c>
      <c r="H283" s="9">
        <v>561.73</v>
      </c>
      <c r="I283" s="13">
        <f t="shared" si="20"/>
        <v>0.912818096135721</v>
      </c>
      <c r="J283" s="9">
        <f t="shared" si="19"/>
        <v>-53.65</v>
      </c>
      <c r="K283" s="12"/>
      <c r="L283" s="12">
        <f>(-50/2)</f>
        <v>-25</v>
      </c>
    </row>
    <row r="284" spans="1:12">
      <c r="A284" s="10">
        <v>282</v>
      </c>
      <c r="B284" s="10">
        <v>5844</v>
      </c>
      <c r="C284" s="10" t="s">
        <v>556</v>
      </c>
      <c r="D284" s="10">
        <v>349</v>
      </c>
      <c r="E284" s="10" t="str">
        <f>VLOOKUP(D:D,[1]门店完成情况!$B$1:$C$65536,2,0)</f>
        <v>人民中路店</v>
      </c>
      <c r="F284" s="10" t="s">
        <v>247</v>
      </c>
      <c r="G284" s="10">
        <v>450</v>
      </c>
      <c r="H284" s="9">
        <v>780.63</v>
      </c>
      <c r="I284" s="13">
        <f t="shared" si="20"/>
        <v>1.73473333333333</v>
      </c>
      <c r="J284" s="9">
        <f t="shared" si="19"/>
        <v>330.63</v>
      </c>
      <c r="K284" s="14">
        <f>J284*0.02</f>
        <v>6.6126</v>
      </c>
      <c r="L284" s="9"/>
    </row>
    <row r="285" spans="1:12">
      <c r="A285" s="10">
        <v>283</v>
      </c>
      <c r="B285" s="10">
        <v>10809</v>
      </c>
      <c r="C285" s="10" t="s">
        <v>557</v>
      </c>
      <c r="D285" s="10">
        <v>349</v>
      </c>
      <c r="E285" s="10" t="str">
        <f>VLOOKUP(D:D,[1]门店完成情况!$B$1:$C$65536,2,0)</f>
        <v>人民中路店</v>
      </c>
      <c r="F285" s="10" t="s">
        <v>245</v>
      </c>
      <c r="G285" s="10">
        <v>450</v>
      </c>
      <c r="H285" s="9">
        <v>670.6</v>
      </c>
      <c r="I285" s="13">
        <f t="shared" si="20"/>
        <v>1.49022222222222</v>
      </c>
      <c r="J285" s="9">
        <f t="shared" si="19"/>
        <v>220.6</v>
      </c>
      <c r="K285" s="14">
        <f>J285*0.02</f>
        <v>4.412</v>
      </c>
      <c r="L285" s="9"/>
    </row>
    <row r="286" spans="1:12">
      <c r="A286" s="10">
        <v>284</v>
      </c>
      <c r="B286" s="10">
        <v>11398</v>
      </c>
      <c r="C286" s="10" t="s">
        <v>558</v>
      </c>
      <c r="D286" s="10">
        <v>349</v>
      </c>
      <c r="E286" s="10" t="str">
        <f>VLOOKUP(D:D,[1]门店完成情况!$B$1:$C$65536,2,0)</f>
        <v>人民中路店</v>
      </c>
      <c r="F286" s="10" t="s">
        <v>247</v>
      </c>
      <c r="G286" s="10">
        <v>450</v>
      </c>
      <c r="H286" s="9">
        <v>586.5</v>
      </c>
      <c r="I286" s="13">
        <f t="shared" si="20"/>
        <v>1.30333333333333</v>
      </c>
      <c r="J286" s="9">
        <f t="shared" si="19"/>
        <v>136.5</v>
      </c>
      <c r="K286" s="14">
        <f>J286*0.02</f>
        <v>2.73</v>
      </c>
      <c r="L286" s="9"/>
    </row>
    <row r="287" spans="1:12">
      <c r="A287" s="10">
        <v>285</v>
      </c>
      <c r="B287" s="10">
        <v>11484</v>
      </c>
      <c r="C287" s="10" t="s">
        <v>559</v>
      </c>
      <c r="D287" s="10">
        <v>349</v>
      </c>
      <c r="E287" s="10" t="str">
        <f>VLOOKUP(D:D,[1]门店完成情况!$B$1:$C$65536,2,0)</f>
        <v>人民中路店</v>
      </c>
      <c r="F287" s="10" t="s">
        <v>247</v>
      </c>
      <c r="G287" s="10">
        <v>450</v>
      </c>
      <c r="H287" s="9">
        <v>408.64</v>
      </c>
      <c r="I287" s="13">
        <f t="shared" si="20"/>
        <v>0.908088888888889</v>
      </c>
      <c r="J287" s="9">
        <f t="shared" si="19"/>
        <v>-41.36</v>
      </c>
      <c r="K287" s="12"/>
      <c r="L287" s="9">
        <v>-20</v>
      </c>
    </row>
    <row r="288" spans="1:12">
      <c r="A288" s="10">
        <v>286</v>
      </c>
      <c r="B288" s="10">
        <v>997727</v>
      </c>
      <c r="C288" s="10" t="s">
        <v>560</v>
      </c>
      <c r="D288" s="10">
        <v>339</v>
      </c>
      <c r="E288" s="10" t="str">
        <f>VLOOKUP(D:D,[1]门店完成情况!$B$1:$C$65536,2,0)</f>
        <v>沙河源药店</v>
      </c>
      <c r="F288" s="10" t="s">
        <v>245</v>
      </c>
      <c r="G288" s="10">
        <v>236</v>
      </c>
      <c r="H288" s="9">
        <v>103.5</v>
      </c>
      <c r="I288" s="13">
        <f t="shared" si="20"/>
        <v>0.438559322033898</v>
      </c>
      <c r="J288" s="9">
        <f t="shared" si="19"/>
        <v>-132.5</v>
      </c>
      <c r="K288" s="12"/>
      <c r="L288" s="9">
        <v>-50</v>
      </c>
    </row>
    <row r="289" spans="1:12">
      <c r="A289" s="10">
        <v>287</v>
      </c>
      <c r="B289" s="10">
        <v>11394</v>
      </c>
      <c r="C289" s="10" t="s">
        <v>561</v>
      </c>
      <c r="D289" s="10">
        <v>339</v>
      </c>
      <c r="E289" s="10" t="str">
        <f>VLOOKUP(D:D,[1]门店完成情况!$B$1:$C$65536,2,0)</f>
        <v>沙河源药店</v>
      </c>
      <c r="F289" s="10" t="s">
        <v>247</v>
      </c>
      <c r="G289" s="10">
        <v>472</v>
      </c>
      <c r="H289" s="9">
        <v>739.38</v>
      </c>
      <c r="I289" s="13">
        <f t="shared" si="20"/>
        <v>1.56648305084746</v>
      </c>
      <c r="J289" s="9">
        <f t="shared" si="19"/>
        <v>267.38</v>
      </c>
      <c r="K289" s="14">
        <f>J289*0.02</f>
        <v>5.3476</v>
      </c>
      <c r="L289" s="9"/>
    </row>
    <row r="290" spans="1:12">
      <c r="A290" s="10">
        <v>288</v>
      </c>
      <c r="B290" s="10">
        <v>11756</v>
      </c>
      <c r="C290" s="10" t="s">
        <v>562</v>
      </c>
      <c r="D290" s="10">
        <v>339</v>
      </c>
      <c r="E290" s="10" t="str">
        <f>VLOOKUP(D:D,[1]门店完成情况!$B$1:$C$65536,2,0)</f>
        <v>沙河源药店</v>
      </c>
      <c r="F290" s="10" t="s">
        <v>252</v>
      </c>
      <c r="G290" s="10">
        <v>296</v>
      </c>
      <c r="H290" s="9">
        <v>474.8</v>
      </c>
      <c r="I290" s="13">
        <f t="shared" si="20"/>
        <v>1.60405405405405</v>
      </c>
      <c r="J290" s="9">
        <f t="shared" si="19"/>
        <v>178.8</v>
      </c>
      <c r="K290" s="14">
        <f>J290*0.02</f>
        <v>3.576</v>
      </c>
      <c r="L290" s="9"/>
    </row>
    <row r="291" spans="1:12">
      <c r="A291" s="10">
        <v>289</v>
      </c>
      <c r="B291" s="10">
        <v>11783</v>
      </c>
      <c r="C291" s="10" t="s">
        <v>563</v>
      </c>
      <c r="D291" s="10">
        <v>339</v>
      </c>
      <c r="E291" s="10" t="str">
        <f>VLOOKUP(D:D,[1]门店完成情况!$B$1:$C$65536,2,0)</f>
        <v>沙河源药店</v>
      </c>
      <c r="F291" s="10" t="s">
        <v>252</v>
      </c>
      <c r="G291" s="10">
        <v>296</v>
      </c>
      <c r="H291" s="9">
        <v>275.3</v>
      </c>
      <c r="I291" s="13">
        <f t="shared" si="20"/>
        <v>0.930067567567568</v>
      </c>
      <c r="J291" s="9">
        <f t="shared" si="19"/>
        <v>-20.7</v>
      </c>
      <c r="K291" s="12"/>
      <c r="L291" s="12">
        <f>(-50/2)</f>
        <v>-25</v>
      </c>
    </row>
    <row r="292" spans="1:12">
      <c r="A292" s="10">
        <v>290</v>
      </c>
      <c r="B292" s="10">
        <v>7948</v>
      </c>
      <c r="C292" s="10" t="s">
        <v>564</v>
      </c>
      <c r="D292" s="10">
        <v>56</v>
      </c>
      <c r="E292" s="10" t="str">
        <f>VLOOKUP(D:D,[1]门店完成情况!$B$1:$C$65536,2,0)</f>
        <v>三江店</v>
      </c>
      <c r="F292" s="10" t="s">
        <v>247</v>
      </c>
      <c r="G292" s="10">
        <v>333</v>
      </c>
      <c r="H292" s="9">
        <v>405.02</v>
      </c>
      <c r="I292" s="13">
        <f t="shared" si="20"/>
        <v>1.21627627627628</v>
      </c>
      <c r="J292" s="9">
        <f t="shared" si="19"/>
        <v>72.02</v>
      </c>
      <c r="K292" s="14">
        <f>J292*0.02</f>
        <v>1.4404</v>
      </c>
      <c r="L292" s="9"/>
    </row>
    <row r="293" spans="1:12">
      <c r="A293" s="10">
        <v>291</v>
      </c>
      <c r="B293" s="10">
        <v>10983</v>
      </c>
      <c r="C293" s="10" t="s">
        <v>565</v>
      </c>
      <c r="D293" s="10">
        <v>56</v>
      </c>
      <c r="E293" s="10" t="str">
        <f>VLOOKUP(D:D,[1]门店完成情况!$B$1:$C$65536,2,0)</f>
        <v>三江店</v>
      </c>
      <c r="F293" s="10" t="s">
        <v>245</v>
      </c>
      <c r="G293" s="10">
        <v>334</v>
      </c>
      <c r="H293" s="9">
        <v>464.7</v>
      </c>
      <c r="I293" s="13">
        <f t="shared" si="20"/>
        <v>1.39131736526946</v>
      </c>
      <c r="J293" s="9">
        <f t="shared" si="19"/>
        <v>130.7</v>
      </c>
      <c r="K293" s="14">
        <f>J293*0.02</f>
        <v>2.614</v>
      </c>
      <c r="L293" s="9"/>
    </row>
    <row r="294" spans="1:12">
      <c r="A294" s="10">
        <v>292</v>
      </c>
      <c r="B294" s="10">
        <v>11830</v>
      </c>
      <c r="C294" s="10" t="s">
        <v>566</v>
      </c>
      <c r="D294" s="10">
        <v>56</v>
      </c>
      <c r="E294" s="10" t="str">
        <f>VLOOKUP(D:D,[1]门店完成情况!$B$1:$C$65536,2,0)</f>
        <v>三江店</v>
      </c>
      <c r="F294" s="10" t="s">
        <v>321</v>
      </c>
      <c r="G294" s="10">
        <v>333</v>
      </c>
      <c r="H294" s="9">
        <v>86</v>
      </c>
      <c r="I294" s="13">
        <f t="shared" si="20"/>
        <v>0.258258258258258</v>
      </c>
      <c r="J294" s="9">
        <f t="shared" si="19"/>
        <v>-247</v>
      </c>
      <c r="K294" s="12"/>
      <c r="L294" s="12">
        <f>(-50/2)</f>
        <v>-25</v>
      </c>
    </row>
    <row r="295" spans="1:12">
      <c r="A295" s="10">
        <v>293</v>
      </c>
      <c r="B295" s="10">
        <v>990467</v>
      </c>
      <c r="C295" s="10" t="s">
        <v>567</v>
      </c>
      <c r="D295" s="10">
        <v>355</v>
      </c>
      <c r="E295" s="10" t="str">
        <f>VLOOKUP(D:D,[1]门店完成情况!$B$1:$C$65536,2,0)</f>
        <v>双林路药店</v>
      </c>
      <c r="F295" s="10" t="s">
        <v>259</v>
      </c>
      <c r="G295" s="10">
        <v>660</v>
      </c>
      <c r="H295" s="9">
        <v>888.04</v>
      </c>
      <c r="I295" s="13">
        <f t="shared" si="20"/>
        <v>1.34551515151515</v>
      </c>
      <c r="J295" s="9">
        <f t="shared" si="19"/>
        <v>228.04</v>
      </c>
      <c r="K295" s="14">
        <f t="shared" ref="K295:K305" si="21">J295*0.02</f>
        <v>4.5608</v>
      </c>
      <c r="L295" s="9"/>
    </row>
    <row r="296" spans="1:12">
      <c r="A296" s="10">
        <v>294</v>
      </c>
      <c r="B296" s="10">
        <v>8233</v>
      </c>
      <c r="C296" s="10" t="s">
        <v>568</v>
      </c>
      <c r="D296" s="10">
        <v>355</v>
      </c>
      <c r="E296" s="10" t="str">
        <f>VLOOKUP(D:D,[1]门店完成情况!$B$1:$C$65536,2,0)</f>
        <v>双林路药店</v>
      </c>
      <c r="F296" s="10" t="s">
        <v>247</v>
      </c>
      <c r="G296" s="10">
        <v>550</v>
      </c>
      <c r="H296" s="9">
        <v>584.83</v>
      </c>
      <c r="I296" s="13">
        <f t="shared" si="20"/>
        <v>1.06332727272727</v>
      </c>
      <c r="J296" s="9">
        <f t="shared" si="19"/>
        <v>34.83</v>
      </c>
      <c r="K296" s="14">
        <f t="shared" si="21"/>
        <v>0.696600000000001</v>
      </c>
      <c r="L296" s="9"/>
    </row>
    <row r="297" spans="1:12">
      <c r="A297" s="10">
        <v>295</v>
      </c>
      <c r="B297" s="10">
        <v>9895</v>
      </c>
      <c r="C297" s="10" t="s">
        <v>569</v>
      </c>
      <c r="D297" s="10">
        <v>355</v>
      </c>
      <c r="E297" s="10" t="str">
        <f>VLOOKUP(D:D,[1]门店完成情况!$B$1:$C$65536,2,0)</f>
        <v>双林路药店</v>
      </c>
      <c r="F297" s="10" t="s">
        <v>245</v>
      </c>
      <c r="G297" s="10">
        <v>495</v>
      </c>
      <c r="H297" s="9">
        <v>832.65</v>
      </c>
      <c r="I297" s="13">
        <f t="shared" si="20"/>
        <v>1.68212121212121</v>
      </c>
      <c r="J297" s="9">
        <f t="shared" si="19"/>
        <v>337.65</v>
      </c>
      <c r="K297" s="14">
        <f t="shared" si="21"/>
        <v>6.753</v>
      </c>
      <c r="L297" s="9"/>
    </row>
    <row r="298" spans="1:12">
      <c r="A298" s="10">
        <v>296</v>
      </c>
      <c r="B298" s="10">
        <v>11396</v>
      </c>
      <c r="C298" s="10" t="s">
        <v>570</v>
      </c>
      <c r="D298" s="10">
        <v>355</v>
      </c>
      <c r="E298" s="10" t="str">
        <f>VLOOKUP(D:D,[1]门店完成情况!$B$1:$C$65536,2,0)</f>
        <v>双林路药店</v>
      </c>
      <c r="F298" s="10" t="s">
        <v>247</v>
      </c>
      <c r="G298" s="10">
        <v>330</v>
      </c>
      <c r="H298" s="9">
        <v>670.18</v>
      </c>
      <c r="I298" s="13">
        <f t="shared" si="20"/>
        <v>2.03084848484848</v>
      </c>
      <c r="J298" s="9">
        <f t="shared" si="19"/>
        <v>340.18</v>
      </c>
      <c r="K298" s="14">
        <f t="shared" si="21"/>
        <v>6.8036</v>
      </c>
      <c r="L298" s="9"/>
    </row>
    <row r="299" spans="1:12">
      <c r="A299" s="10">
        <v>297</v>
      </c>
      <c r="B299" s="10">
        <v>11877</v>
      </c>
      <c r="C299" s="10" t="s">
        <v>571</v>
      </c>
      <c r="D299" s="10">
        <v>355</v>
      </c>
      <c r="E299" s="10" t="str">
        <f>VLOOKUP(D:D,[1]门店完成情况!$B$1:$C$65536,2,0)</f>
        <v>双林路药店</v>
      </c>
      <c r="F299" s="10" t="s">
        <v>252</v>
      </c>
      <c r="G299" s="10">
        <v>165</v>
      </c>
      <c r="H299" s="9">
        <v>276.25</v>
      </c>
      <c r="I299" s="13">
        <f t="shared" si="20"/>
        <v>1.67424242424242</v>
      </c>
      <c r="J299" s="9">
        <f t="shared" si="19"/>
        <v>111.25</v>
      </c>
      <c r="K299" s="14">
        <f t="shared" si="21"/>
        <v>2.225</v>
      </c>
      <c r="L299" s="9"/>
    </row>
    <row r="300" spans="1:12">
      <c r="A300" s="10">
        <v>298</v>
      </c>
      <c r="B300" s="10">
        <v>4435</v>
      </c>
      <c r="C300" s="10" t="s">
        <v>572</v>
      </c>
      <c r="D300" s="10">
        <v>733</v>
      </c>
      <c r="E300" s="10" t="str">
        <f>VLOOKUP(D:D,[1]门店完成情况!$B$1:$C$65536,2,0)</f>
        <v>双流三强西路药店</v>
      </c>
      <c r="F300" s="10" t="s">
        <v>342</v>
      </c>
      <c r="G300" s="10">
        <v>322.58</v>
      </c>
      <c r="H300" s="9">
        <v>336.55</v>
      </c>
      <c r="I300" s="13">
        <f t="shared" si="20"/>
        <v>1.04330708661417</v>
      </c>
      <c r="J300" s="9">
        <f t="shared" si="19"/>
        <v>13.97</v>
      </c>
      <c r="K300" s="14">
        <f t="shared" si="21"/>
        <v>0.279400000000001</v>
      </c>
      <c r="L300" s="9"/>
    </row>
    <row r="301" spans="1:12">
      <c r="A301" s="10">
        <v>299</v>
      </c>
      <c r="B301" s="10">
        <v>11110</v>
      </c>
      <c r="C301" s="10" t="s">
        <v>573</v>
      </c>
      <c r="D301" s="10">
        <v>733</v>
      </c>
      <c r="E301" s="10" t="str">
        <f>VLOOKUP(D:D,[1]门店完成情况!$B$1:$C$65536,2,0)</f>
        <v>双流三强西路药店</v>
      </c>
      <c r="F301" s="10" t="s">
        <v>574</v>
      </c>
      <c r="G301" s="10">
        <v>290.32</v>
      </c>
      <c r="H301" s="9">
        <v>369.14</v>
      </c>
      <c r="I301" s="13">
        <f t="shared" si="20"/>
        <v>1.27149352438688</v>
      </c>
      <c r="J301" s="9">
        <f t="shared" si="19"/>
        <v>78.82</v>
      </c>
      <c r="K301" s="14">
        <f t="shared" si="21"/>
        <v>1.5764</v>
      </c>
      <c r="L301" s="9"/>
    </row>
    <row r="302" spans="1:12">
      <c r="A302" s="10">
        <v>300</v>
      </c>
      <c r="B302" s="10">
        <v>11004</v>
      </c>
      <c r="C302" s="10" t="s">
        <v>575</v>
      </c>
      <c r="D302" s="10">
        <v>733</v>
      </c>
      <c r="E302" s="10" t="str">
        <f>VLOOKUP(D:D,[1]门店完成情况!$B$1:$C$65536,2,0)</f>
        <v>双流三强西路药店</v>
      </c>
      <c r="F302" s="10" t="s">
        <v>574</v>
      </c>
      <c r="G302" s="10">
        <v>290.32</v>
      </c>
      <c r="H302" s="9">
        <v>692.29</v>
      </c>
      <c r="I302" s="13">
        <f t="shared" si="20"/>
        <v>2.38457564067236</v>
      </c>
      <c r="J302" s="9">
        <f t="shared" si="19"/>
        <v>401.97</v>
      </c>
      <c r="K302" s="14">
        <f t="shared" si="21"/>
        <v>8.0394</v>
      </c>
      <c r="L302" s="9"/>
    </row>
    <row r="303" spans="1:12">
      <c r="A303" s="10">
        <v>301</v>
      </c>
      <c r="B303" s="10">
        <v>11882</v>
      </c>
      <c r="C303" s="10" t="s">
        <v>576</v>
      </c>
      <c r="D303" s="10">
        <v>733</v>
      </c>
      <c r="E303" s="10" t="str">
        <f>VLOOKUP(D:D,[1]门店完成情况!$B$1:$C$65536,2,0)</f>
        <v>双流三强西路药店</v>
      </c>
      <c r="F303" s="10" t="s">
        <v>577</v>
      </c>
      <c r="G303" s="10">
        <v>96.78</v>
      </c>
      <c r="H303" s="9">
        <v>234.44</v>
      </c>
      <c r="I303" s="13">
        <f t="shared" si="20"/>
        <v>2.42240132258731</v>
      </c>
      <c r="J303" s="9">
        <f t="shared" si="19"/>
        <v>137.66</v>
      </c>
      <c r="K303" s="14">
        <f t="shared" si="21"/>
        <v>2.7532</v>
      </c>
      <c r="L303" s="9"/>
    </row>
    <row r="304" spans="1:12">
      <c r="A304" s="10">
        <v>302</v>
      </c>
      <c r="B304" s="10">
        <v>5501</v>
      </c>
      <c r="C304" s="10" t="s">
        <v>578</v>
      </c>
      <c r="D304" s="10">
        <v>573</v>
      </c>
      <c r="E304" s="10" t="str">
        <f>VLOOKUP(D:D,[1]门店完成情况!$B$1:$C$65536,2,0)</f>
        <v>双流锦华路一段药店</v>
      </c>
      <c r="F304" s="10" t="s">
        <v>245</v>
      </c>
      <c r="G304" s="10">
        <v>433.3</v>
      </c>
      <c r="H304" s="9">
        <v>588.73</v>
      </c>
      <c r="I304" s="13">
        <f t="shared" si="20"/>
        <v>1.35871220863143</v>
      </c>
      <c r="J304" s="9">
        <f t="shared" si="19"/>
        <v>155.43</v>
      </c>
      <c r="K304" s="14">
        <f t="shared" si="21"/>
        <v>3.1086</v>
      </c>
      <c r="L304" s="9"/>
    </row>
    <row r="305" spans="1:12">
      <c r="A305" s="10">
        <v>303</v>
      </c>
      <c r="B305" s="10">
        <v>11463</v>
      </c>
      <c r="C305" s="10" t="s">
        <v>579</v>
      </c>
      <c r="D305" s="10">
        <v>573</v>
      </c>
      <c r="E305" s="10" t="str">
        <f>VLOOKUP(D:D,[1]门店完成情况!$B$1:$C$65536,2,0)</f>
        <v>双流锦华路一段药店</v>
      </c>
      <c r="F305" s="10" t="s">
        <v>247</v>
      </c>
      <c r="G305" s="10">
        <v>433.4</v>
      </c>
      <c r="H305" s="9">
        <v>758.06</v>
      </c>
      <c r="I305" s="13">
        <f t="shared" si="20"/>
        <v>1.74910013844024</v>
      </c>
      <c r="J305" s="9">
        <f t="shared" si="19"/>
        <v>324.66</v>
      </c>
      <c r="K305" s="14">
        <f t="shared" si="21"/>
        <v>6.4932</v>
      </c>
      <c r="L305" s="9"/>
    </row>
    <row r="306" spans="1:12">
      <c r="A306" s="10">
        <v>304</v>
      </c>
      <c r="B306" s="10">
        <v>11795</v>
      </c>
      <c r="C306" s="10" t="s">
        <v>580</v>
      </c>
      <c r="D306" s="10">
        <v>573</v>
      </c>
      <c r="E306" s="10" t="str">
        <f>VLOOKUP(D:D,[1]门店完成情况!$B$1:$C$65536,2,0)</f>
        <v>双流锦华路一段药店</v>
      </c>
      <c r="F306" s="10" t="s">
        <v>252</v>
      </c>
      <c r="G306" s="10">
        <v>433.3</v>
      </c>
      <c r="H306" s="9">
        <v>319.87</v>
      </c>
      <c r="I306" s="13">
        <f t="shared" si="20"/>
        <v>0.738218324486499</v>
      </c>
      <c r="J306" s="9">
        <f t="shared" si="19"/>
        <v>-113.43</v>
      </c>
      <c r="K306" s="12"/>
      <c r="L306" s="12">
        <f>(-50/2)</f>
        <v>-25</v>
      </c>
    </row>
    <row r="307" spans="1:12">
      <c r="A307" s="10">
        <v>305</v>
      </c>
      <c r="B307" s="10">
        <v>5344</v>
      </c>
      <c r="C307" s="10" t="s">
        <v>581</v>
      </c>
      <c r="D307" s="10">
        <v>379</v>
      </c>
      <c r="E307" s="10" t="str">
        <f>VLOOKUP(D:D,[1]门店完成情况!$B$1:$C$65536,2,0)</f>
        <v>土龙路药店</v>
      </c>
      <c r="F307" s="10" t="s">
        <v>247</v>
      </c>
      <c r="G307" s="10">
        <v>700</v>
      </c>
      <c r="H307" s="9">
        <v>850.2</v>
      </c>
      <c r="I307" s="13">
        <f t="shared" si="20"/>
        <v>1.21457142857143</v>
      </c>
      <c r="J307" s="9">
        <f t="shared" si="19"/>
        <v>150.2</v>
      </c>
      <c r="K307" s="14">
        <f>J307*0.02</f>
        <v>3.004</v>
      </c>
      <c r="L307" s="9"/>
    </row>
    <row r="308" spans="1:12">
      <c r="A308" s="10">
        <v>306</v>
      </c>
      <c r="B308" s="10">
        <v>6830</v>
      </c>
      <c r="C308" s="10" t="s">
        <v>582</v>
      </c>
      <c r="D308" s="10">
        <v>379</v>
      </c>
      <c r="E308" s="10" t="str">
        <f>VLOOKUP(D:D,[1]门店完成情况!$B$1:$C$65536,2,0)</f>
        <v>土龙路药店</v>
      </c>
      <c r="F308" s="10" t="s">
        <v>245</v>
      </c>
      <c r="G308" s="10">
        <v>700</v>
      </c>
      <c r="H308" s="9">
        <v>937.31</v>
      </c>
      <c r="I308" s="13">
        <f t="shared" si="20"/>
        <v>1.33901428571429</v>
      </c>
      <c r="J308" s="9">
        <f t="shared" si="19"/>
        <v>237.31</v>
      </c>
      <c r="K308" s="14">
        <f>J308*0.02</f>
        <v>4.7462</v>
      </c>
      <c r="L308" s="9"/>
    </row>
    <row r="309" spans="1:12">
      <c r="A309" s="10">
        <v>307</v>
      </c>
      <c r="B309" s="10">
        <v>6831</v>
      </c>
      <c r="C309" s="10" t="s">
        <v>583</v>
      </c>
      <c r="D309" s="10">
        <v>379</v>
      </c>
      <c r="E309" s="10" t="str">
        <f>VLOOKUP(D:D,[1]门店完成情况!$B$1:$C$65536,2,0)</f>
        <v>土龙路药店</v>
      </c>
      <c r="F309" s="10" t="s">
        <v>247</v>
      </c>
      <c r="G309" s="10">
        <v>700</v>
      </c>
      <c r="H309" s="9">
        <v>1116.08</v>
      </c>
      <c r="I309" s="13">
        <f t="shared" si="20"/>
        <v>1.5944</v>
      </c>
      <c r="J309" s="9">
        <f t="shared" si="19"/>
        <v>416.08</v>
      </c>
      <c r="K309" s="14">
        <f>J309*0.02</f>
        <v>8.3216</v>
      </c>
      <c r="L309" s="9"/>
    </row>
    <row r="310" spans="1:12">
      <c r="A310" s="10">
        <v>308</v>
      </c>
      <c r="B310" s="10">
        <v>8075</v>
      </c>
      <c r="C310" s="10" t="s">
        <v>584</v>
      </c>
      <c r="D310" s="10">
        <v>373</v>
      </c>
      <c r="E310" s="10" t="str">
        <f>VLOOKUP(D:D,[1]门店完成情况!$B$1:$C$65536,2,0)</f>
        <v>通盈街药店</v>
      </c>
      <c r="F310" s="10" t="s">
        <v>247</v>
      </c>
      <c r="G310" s="10">
        <v>862</v>
      </c>
      <c r="H310" s="9">
        <v>1318.24</v>
      </c>
      <c r="I310" s="13">
        <f t="shared" si="20"/>
        <v>1.5292807424594</v>
      </c>
      <c r="J310" s="9">
        <f t="shared" si="19"/>
        <v>456.24</v>
      </c>
      <c r="K310" s="14">
        <f>J310*0.02</f>
        <v>9.1248</v>
      </c>
      <c r="L310" s="9"/>
    </row>
    <row r="311" spans="1:12">
      <c r="A311" s="10">
        <v>309</v>
      </c>
      <c r="B311" s="10">
        <v>8903</v>
      </c>
      <c r="C311" s="10" t="s">
        <v>585</v>
      </c>
      <c r="D311" s="10">
        <v>373</v>
      </c>
      <c r="E311" s="10" t="str">
        <f>VLOOKUP(D:D,[1]门店完成情况!$B$1:$C$65536,2,0)</f>
        <v>通盈街药店</v>
      </c>
      <c r="F311" s="10" t="s">
        <v>438</v>
      </c>
      <c r="G311" s="10">
        <v>776</v>
      </c>
      <c r="H311" s="9">
        <v>372.27</v>
      </c>
      <c r="I311" s="13">
        <f t="shared" si="20"/>
        <v>0.479729381443299</v>
      </c>
      <c r="J311" s="9">
        <f t="shared" si="19"/>
        <v>-403.73</v>
      </c>
      <c r="K311" s="12"/>
      <c r="L311" s="9">
        <v>-50</v>
      </c>
    </row>
    <row r="312" spans="1:12">
      <c r="A312" s="10">
        <v>310</v>
      </c>
      <c r="B312" s="10">
        <v>11452</v>
      </c>
      <c r="C312" s="10" t="s">
        <v>586</v>
      </c>
      <c r="D312" s="10">
        <v>373</v>
      </c>
      <c r="E312" s="10" t="str">
        <f>VLOOKUP(D:D,[1]门店完成情况!$B$1:$C$65536,2,0)</f>
        <v>通盈街药店</v>
      </c>
      <c r="F312" s="10" t="s">
        <v>247</v>
      </c>
      <c r="G312" s="10">
        <v>518</v>
      </c>
      <c r="H312" s="9">
        <v>509.7</v>
      </c>
      <c r="I312" s="13">
        <f t="shared" si="20"/>
        <v>0.983976833976834</v>
      </c>
      <c r="J312" s="9">
        <f t="shared" si="19"/>
        <v>-8.30000000000001</v>
      </c>
      <c r="K312" s="12"/>
      <c r="L312" s="9">
        <v>-20</v>
      </c>
    </row>
    <row r="313" spans="1:12">
      <c r="A313" s="10">
        <v>311</v>
      </c>
      <c r="B313" s="10">
        <v>11751</v>
      </c>
      <c r="C313" s="10" t="s">
        <v>587</v>
      </c>
      <c r="D313" s="10">
        <v>373</v>
      </c>
      <c r="E313" s="10" t="str">
        <f>VLOOKUP(D:D,[1]门店完成情况!$B$1:$C$65536,2,0)</f>
        <v>通盈街药店</v>
      </c>
      <c r="F313" s="10" t="s">
        <v>252</v>
      </c>
      <c r="G313" s="10">
        <v>344</v>
      </c>
      <c r="H313" s="9">
        <v>502.19</v>
      </c>
      <c r="I313" s="13">
        <f t="shared" si="20"/>
        <v>1.45985465116279</v>
      </c>
      <c r="J313" s="9">
        <f t="shared" si="19"/>
        <v>158.19</v>
      </c>
      <c r="K313" s="14">
        <f>J313*0.02</f>
        <v>3.1638</v>
      </c>
      <c r="L313" s="9"/>
    </row>
    <row r="314" spans="1:12">
      <c r="A314" s="10">
        <v>312</v>
      </c>
      <c r="B314" s="10">
        <v>8798</v>
      </c>
      <c r="C314" s="10" t="s">
        <v>588</v>
      </c>
      <c r="D314" s="10">
        <v>104429</v>
      </c>
      <c r="E314" s="10" t="str">
        <f>VLOOKUP(D:D,[1]门店完成情况!$B$1:$C$65536,2,0)</f>
        <v>武侯区大华街店（新店）</v>
      </c>
      <c r="F314" s="10" t="s">
        <v>342</v>
      </c>
      <c r="G314" s="10">
        <v>170</v>
      </c>
      <c r="H314" s="9">
        <v>87.27</v>
      </c>
      <c r="I314" s="13">
        <f t="shared" si="20"/>
        <v>0.513352941176471</v>
      </c>
      <c r="J314" s="9">
        <f t="shared" si="19"/>
        <v>-82.73</v>
      </c>
      <c r="K314" s="12"/>
      <c r="L314" s="12">
        <v>-25</v>
      </c>
    </row>
    <row r="315" spans="1:12">
      <c r="A315" s="10">
        <v>313</v>
      </c>
      <c r="B315" s="10">
        <v>11089</v>
      </c>
      <c r="C315" s="10" t="s">
        <v>589</v>
      </c>
      <c r="D315" s="10">
        <v>104429</v>
      </c>
      <c r="E315" s="10" t="str">
        <f>VLOOKUP(D:D,[1]门店完成情况!$B$1:$C$65536,2,0)</f>
        <v>武侯区大华街店（新店）</v>
      </c>
      <c r="F315" s="10" t="s">
        <v>342</v>
      </c>
      <c r="G315" s="10">
        <v>170</v>
      </c>
      <c r="H315" s="9">
        <v>90.02</v>
      </c>
      <c r="I315" s="13">
        <f t="shared" si="20"/>
        <v>0.529529411764706</v>
      </c>
      <c r="J315" s="9">
        <f t="shared" si="19"/>
        <v>-79.98</v>
      </c>
      <c r="K315" s="12"/>
      <c r="L315" s="12">
        <v>-25</v>
      </c>
    </row>
    <row r="316" spans="1:12">
      <c r="A316" s="10">
        <v>314</v>
      </c>
      <c r="B316" s="10">
        <v>11863</v>
      </c>
      <c r="C316" s="10" t="s">
        <v>590</v>
      </c>
      <c r="D316" s="10">
        <v>104429</v>
      </c>
      <c r="E316" s="10" t="str">
        <f>VLOOKUP(D:D,[1]门店完成情况!$B$1:$C$65536,2,0)</f>
        <v>武侯区大华街店（新店）</v>
      </c>
      <c r="F316" s="10" t="s">
        <v>342</v>
      </c>
      <c r="G316" s="10">
        <v>160</v>
      </c>
      <c r="H316" s="9">
        <v>138.54</v>
      </c>
      <c r="I316" s="13">
        <f t="shared" si="20"/>
        <v>0.865875</v>
      </c>
      <c r="J316" s="9">
        <f t="shared" si="19"/>
        <v>-21.46</v>
      </c>
      <c r="K316" s="12"/>
      <c r="L316" s="12">
        <v>-10</v>
      </c>
    </row>
    <row r="317" spans="1:12">
      <c r="A317" s="10">
        <v>315</v>
      </c>
      <c r="B317" s="10">
        <v>4569</v>
      </c>
      <c r="C317" s="10" t="s">
        <v>306</v>
      </c>
      <c r="D317" s="10">
        <v>102565</v>
      </c>
      <c r="E317" s="10" t="str">
        <f>VLOOKUP(D:D,[1]门店完成情况!$B$1:$C$65536,2,0)</f>
        <v>武侯区佳灵路药店</v>
      </c>
      <c r="F317" s="10" t="s">
        <v>245</v>
      </c>
      <c r="G317" s="10">
        <v>550</v>
      </c>
      <c r="H317" s="9">
        <v>564.92</v>
      </c>
      <c r="I317" s="13">
        <f t="shared" si="20"/>
        <v>1.02712727272727</v>
      </c>
      <c r="J317" s="9">
        <f t="shared" si="19"/>
        <v>14.92</v>
      </c>
      <c r="K317" s="14">
        <f t="shared" ref="K317:K323" si="22">J317*0.02</f>
        <v>0.298399999999999</v>
      </c>
      <c r="L317" s="9"/>
    </row>
    <row r="318" spans="1:12">
      <c r="A318" s="10">
        <v>316</v>
      </c>
      <c r="B318" s="10">
        <v>11686</v>
      </c>
      <c r="C318" s="10" t="s">
        <v>591</v>
      </c>
      <c r="D318" s="10">
        <v>102565</v>
      </c>
      <c r="E318" s="10" t="str">
        <f>VLOOKUP(D:D,[1]门店完成情况!$B$1:$C$65536,2,0)</f>
        <v>武侯区佳灵路药店</v>
      </c>
      <c r="F318" s="10" t="s">
        <v>247</v>
      </c>
      <c r="G318" s="10">
        <v>550</v>
      </c>
      <c r="H318" s="9">
        <v>1225.82</v>
      </c>
      <c r="I318" s="13">
        <f t="shared" si="20"/>
        <v>2.22876363636364</v>
      </c>
      <c r="J318" s="9">
        <f t="shared" ref="J318:J336" si="23">H318-G318</f>
        <v>675.82</v>
      </c>
      <c r="K318" s="14">
        <f t="shared" si="22"/>
        <v>13.5164</v>
      </c>
      <c r="L318" s="9"/>
    </row>
    <row r="319" spans="1:12">
      <c r="A319" s="10">
        <v>317</v>
      </c>
      <c r="B319" s="10">
        <v>11880</v>
      </c>
      <c r="C319" s="10" t="s">
        <v>592</v>
      </c>
      <c r="D319" s="10">
        <v>102565</v>
      </c>
      <c r="E319" s="10" t="str">
        <f>VLOOKUP(D:D,[1]门店完成情况!$B$1:$C$65536,2,0)</f>
        <v>武侯区佳灵路药店</v>
      </c>
      <c r="F319" s="10" t="s">
        <v>252</v>
      </c>
      <c r="G319" s="10">
        <v>300</v>
      </c>
      <c r="H319" s="9">
        <v>386.88</v>
      </c>
      <c r="I319" s="13">
        <f t="shared" si="20"/>
        <v>1.2896</v>
      </c>
      <c r="J319" s="9">
        <f t="shared" si="23"/>
        <v>86.88</v>
      </c>
      <c r="K319" s="14">
        <f t="shared" si="22"/>
        <v>1.7376</v>
      </c>
      <c r="L319" s="9"/>
    </row>
    <row r="320" spans="1:12">
      <c r="A320" s="10">
        <v>318</v>
      </c>
      <c r="B320" s="10">
        <v>5519</v>
      </c>
      <c r="C320" s="10" t="s">
        <v>593</v>
      </c>
      <c r="D320" s="10">
        <v>744</v>
      </c>
      <c r="E320" s="10" t="str">
        <f>VLOOKUP(D:D,[1]门店完成情况!$B$1:$C$65536,2,0)</f>
        <v>武侯区科华街药店</v>
      </c>
      <c r="F320" s="10" t="s">
        <v>245</v>
      </c>
      <c r="G320" s="10">
        <v>682</v>
      </c>
      <c r="H320" s="9">
        <v>1164.06</v>
      </c>
      <c r="I320" s="13">
        <f t="shared" si="20"/>
        <v>1.70683284457478</v>
      </c>
      <c r="J320" s="9">
        <f t="shared" si="23"/>
        <v>482.06</v>
      </c>
      <c r="K320" s="14">
        <f t="shared" si="22"/>
        <v>9.6412</v>
      </c>
      <c r="L320" s="9"/>
    </row>
    <row r="321" spans="1:12">
      <c r="A321" s="10">
        <v>319</v>
      </c>
      <c r="B321" s="10">
        <v>8957</v>
      </c>
      <c r="C321" s="10" t="s">
        <v>594</v>
      </c>
      <c r="D321" s="10">
        <v>744</v>
      </c>
      <c r="E321" s="10" t="str">
        <f>VLOOKUP(D:D,[1]门店完成情况!$B$1:$C$65536,2,0)</f>
        <v>武侯区科华街药店</v>
      </c>
      <c r="F321" s="10" t="s">
        <v>247</v>
      </c>
      <c r="G321" s="10">
        <v>682</v>
      </c>
      <c r="H321" s="9">
        <v>1129.64</v>
      </c>
      <c r="I321" s="13">
        <f t="shared" si="20"/>
        <v>1.65636363636364</v>
      </c>
      <c r="J321" s="9">
        <f t="shared" si="23"/>
        <v>447.64</v>
      </c>
      <c r="K321" s="14">
        <f t="shared" si="22"/>
        <v>8.9528</v>
      </c>
      <c r="L321" s="9"/>
    </row>
    <row r="322" spans="1:12">
      <c r="A322" s="10">
        <v>320</v>
      </c>
      <c r="B322" s="10">
        <v>11620</v>
      </c>
      <c r="C322" s="10" t="s">
        <v>595</v>
      </c>
      <c r="D322" s="10">
        <v>744</v>
      </c>
      <c r="E322" s="10" t="str">
        <f>VLOOKUP(D:D,[1]门店完成情况!$B$1:$C$65536,2,0)</f>
        <v>武侯区科华街药店</v>
      </c>
      <c r="F322" s="10" t="s">
        <v>247</v>
      </c>
      <c r="G322" s="10">
        <v>418</v>
      </c>
      <c r="H322" s="9">
        <v>474.66</v>
      </c>
      <c r="I322" s="13">
        <f t="shared" si="20"/>
        <v>1.13555023923445</v>
      </c>
      <c r="J322" s="9">
        <f t="shared" si="23"/>
        <v>56.66</v>
      </c>
      <c r="K322" s="14">
        <f t="shared" si="22"/>
        <v>1.1332</v>
      </c>
      <c r="L322" s="9"/>
    </row>
    <row r="323" spans="1:12">
      <c r="A323" s="10">
        <v>321</v>
      </c>
      <c r="B323" s="10">
        <v>11769</v>
      </c>
      <c r="C323" s="10" t="s">
        <v>596</v>
      </c>
      <c r="D323" s="10">
        <v>744</v>
      </c>
      <c r="E323" s="10" t="str">
        <f>VLOOKUP(D:D,[1]门店完成情况!$B$1:$C$65536,2,0)</f>
        <v>武侯区科华街药店</v>
      </c>
      <c r="F323" s="10" t="s">
        <v>264</v>
      </c>
      <c r="G323" s="10">
        <v>418</v>
      </c>
      <c r="H323" s="9">
        <v>981.19</v>
      </c>
      <c r="I323" s="13">
        <f t="shared" si="20"/>
        <v>2.34734449760766</v>
      </c>
      <c r="J323" s="9">
        <f t="shared" si="23"/>
        <v>563.19</v>
      </c>
      <c r="K323" s="14">
        <f t="shared" si="22"/>
        <v>11.2638</v>
      </c>
      <c r="L323" s="9"/>
    </row>
    <row r="324" spans="1:12">
      <c r="A324" s="10">
        <v>322</v>
      </c>
      <c r="B324" s="10">
        <v>5457</v>
      </c>
      <c r="C324" s="10" t="s">
        <v>597</v>
      </c>
      <c r="D324" s="10">
        <v>513</v>
      </c>
      <c r="E324" s="10" t="str">
        <f>VLOOKUP(D:D,[1]门店完成情况!$B$1:$C$65536,2,0)</f>
        <v>武侯区顺和街店</v>
      </c>
      <c r="F324" s="10" t="s">
        <v>438</v>
      </c>
      <c r="G324" s="10">
        <v>900</v>
      </c>
      <c r="H324" s="9">
        <v>781.07</v>
      </c>
      <c r="I324" s="13">
        <f t="shared" ref="I324:I373" si="24">H324/G324</f>
        <v>0.867855555555556</v>
      </c>
      <c r="J324" s="9">
        <f t="shared" si="23"/>
        <v>-118.93</v>
      </c>
      <c r="K324" s="12"/>
      <c r="L324" s="9">
        <v>-20</v>
      </c>
    </row>
    <row r="325" spans="1:12">
      <c r="A325" s="10">
        <v>323</v>
      </c>
      <c r="B325" s="10">
        <v>9760</v>
      </c>
      <c r="C325" s="10" t="s">
        <v>598</v>
      </c>
      <c r="D325" s="10">
        <v>513</v>
      </c>
      <c r="E325" s="10" t="str">
        <f>VLOOKUP(D:D,[1]门店完成情况!$B$1:$C$65536,2,0)</f>
        <v>武侯区顺和街店</v>
      </c>
      <c r="F325" s="10" t="s">
        <v>247</v>
      </c>
      <c r="G325" s="10">
        <v>1000</v>
      </c>
      <c r="H325" s="9">
        <v>1086.22</v>
      </c>
      <c r="I325" s="13">
        <f t="shared" si="24"/>
        <v>1.08622</v>
      </c>
      <c r="J325" s="9">
        <f t="shared" si="23"/>
        <v>86.22</v>
      </c>
      <c r="K325" s="14">
        <f>J325*0.02</f>
        <v>1.7244</v>
      </c>
      <c r="L325" s="9"/>
    </row>
    <row r="326" spans="1:12">
      <c r="A326" s="10">
        <v>324</v>
      </c>
      <c r="B326" s="10">
        <v>11329</v>
      </c>
      <c r="C326" s="10" t="s">
        <v>599</v>
      </c>
      <c r="D326" s="10">
        <v>513</v>
      </c>
      <c r="E326" s="10" t="str">
        <f>VLOOKUP(D:D,[1]门店完成情况!$B$1:$C$65536,2,0)</f>
        <v>武侯区顺和街店</v>
      </c>
      <c r="F326" s="10" t="s">
        <v>600</v>
      </c>
      <c r="G326" s="10">
        <v>600</v>
      </c>
      <c r="H326" s="9">
        <v>231.6</v>
      </c>
      <c r="I326" s="13">
        <f t="shared" si="24"/>
        <v>0.386</v>
      </c>
      <c r="J326" s="9">
        <f t="shared" si="23"/>
        <v>-368.4</v>
      </c>
      <c r="K326" s="12"/>
      <c r="L326" s="12">
        <f>(-50/2)</f>
        <v>-25</v>
      </c>
    </row>
    <row r="327" spans="1:12">
      <c r="A327" s="10">
        <v>325</v>
      </c>
      <c r="B327" s="10">
        <v>5589</v>
      </c>
      <c r="C327" s="10" t="s">
        <v>601</v>
      </c>
      <c r="D327" s="10">
        <v>329</v>
      </c>
      <c r="E327" s="10" t="str">
        <f>VLOOKUP(D:D,[1]门店完成情况!$B$1:$C$65536,2,0)</f>
        <v>温江店</v>
      </c>
      <c r="F327" s="10" t="s">
        <v>292</v>
      </c>
      <c r="G327" s="10">
        <v>689.6</v>
      </c>
      <c r="H327" s="9">
        <v>600.29</v>
      </c>
      <c r="I327" s="13">
        <f t="shared" si="24"/>
        <v>0.870490139211137</v>
      </c>
      <c r="J327" s="9">
        <f t="shared" si="23"/>
        <v>-89.3100000000001</v>
      </c>
      <c r="K327" s="12"/>
      <c r="L327" s="9">
        <v>-20</v>
      </c>
    </row>
    <row r="328" spans="1:12">
      <c r="A328" s="10">
        <v>326</v>
      </c>
      <c r="B328" s="10">
        <v>9988</v>
      </c>
      <c r="C328" s="10" t="s">
        <v>602</v>
      </c>
      <c r="D328" s="10">
        <v>329</v>
      </c>
      <c r="E328" s="10" t="str">
        <f>VLOOKUP(D:D,[1]门店完成情况!$B$1:$C$65536,2,0)</f>
        <v>温江店</v>
      </c>
      <c r="F328" s="10" t="s">
        <v>245</v>
      </c>
      <c r="G328" s="10">
        <v>620.9</v>
      </c>
      <c r="H328" s="9">
        <v>479.7</v>
      </c>
      <c r="I328" s="13">
        <f t="shared" si="24"/>
        <v>0.772588178450636</v>
      </c>
      <c r="J328" s="9">
        <f t="shared" si="23"/>
        <v>-141.2</v>
      </c>
      <c r="K328" s="12"/>
      <c r="L328" s="9">
        <v>-30</v>
      </c>
    </row>
    <row r="329" spans="1:12">
      <c r="A329" s="10">
        <v>327</v>
      </c>
      <c r="B329" s="10">
        <v>11873</v>
      </c>
      <c r="C329" s="10" t="s">
        <v>603</v>
      </c>
      <c r="D329" s="10">
        <v>329</v>
      </c>
      <c r="E329" s="10" t="str">
        <f>VLOOKUP(D:D,[1]门店完成情况!$B$1:$C$65536,2,0)</f>
        <v>温江店</v>
      </c>
      <c r="F329" s="10" t="s">
        <v>604</v>
      </c>
      <c r="G329" s="10">
        <v>206.8</v>
      </c>
      <c r="H329" s="9">
        <v>316.16</v>
      </c>
      <c r="I329" s="13">
        <f t="shared" si="24"/>
        <v>1.52882011605416</v>
      </c>
      <c r="J329" s="9">
        <f t="shared" si="23"/>
        <v>109.36</v>
      </c>
      <c r="K329" s="14">
        <f t="shared" ref="K329:K335" si="25">J329*0.02</f>
        <v>2.1872</v>
      </c>
      <c r="L329" s="9"/>
    </row>
    <row r="330" spans="1:12">
      <c r="A330" s="10">
        <v>328</v>
      </c>
      <c r="B330" s="10">
        <v>11711</v>
      </c>
      <c r="C330" s="10" t="s">
        <v>605</v>
      </c>
      <c r="D330" s="10">
        <v>329</v>
      </c>
      <c r="E330" s="10" t="str">
        <f>VLOOKUP(D:D,[1]门店完成情况!$B$1:$C$65536,2,0)</f>
        <v>温江店</v>
      </c>
      <c r="F330" s="10" t="s">
        <v>278</v>
      </c>
      <c r="G330" s="10">
        <v>482.7</v>
      </c>
      <c r="H330" s="9">
        <v>590.47</v>
      </c>
      <c r="I330" s="13">
        <f t="shared" si="24"/>
        <v>1.22326496788896</v>
      </c>
      <c r="J330" s="9">
        <f t="shared" si="23"/>
        <v>107.77</v>
      </c>
      <c r="K330" s="14">
        <f t="shared" si="25"/>
        <v>2.1554</v>
      </c>
      <c r="L330" s="9"/>
    </row>
    <row r="331" spans="1:12">
      <c r="A331" s="10">
        <v>329</v>
      </c>
      <c r="B331" s="10">
        <v>4133</v>
      </c>
      <c r="C331" s="10" t="s">
        <v>606</v>
      </c>
      <c r="D331" s="10">
        <v>101453</v>
      </c>
      <c r="E331" s="10" t="str">
        <f>VLOOKUP(D:D,[1]门店完成情况!$B$1:$C$65536,2,0)</f>
        <v>江安路药店</v>
      </c>
      <c r="F331" s="10" t="s">
        <v>247</v>
      </c>
      <c r="G331" s="10">
        <v>534</v>
      </c>
      <c r="H331" s="9">
        <v>1086.66</v>
      </c>
      <c r="I331" s="13">
        <f t="shared" si="24"/>
        <v>2.03494382022472</v>
      </c>
      <c r="J331" s="9">
        <f t="shared" si="23"/>
        <v>552.66</v>
      </c>
      <c r="K331" s="14">
        <f t="shared" si="25"/>
        <v>11.0532</v>
      </c>
      <c r="L331" s="9"/>
    </row>
    <row r="332" spans="1:12">
      <c r="A332" s="10">
        <v>330</v>
      </c>
      <c r="B332" s="10">
        <v>10927</v>
      </c>
      <c r="C332" s="10" t="s">
        <v>607</v>
      </c>
      <c r="D332" s="10">
        <v>101453</v>
      </c>
      <c r="E332" s="10" t="str">
        <f>VLOOKUP(D:D,[1]门店完成情况!$B$1:$C$65536,2,0)</f>
        <v>江安路药店</v>
      </c>
      <c r="F332" s="10" t="s">
        <v>245</v>
      </c>
      <c r="G332" s="10">
        <v>532</v>
      </c>
      <c r="H332" s="9">
        <v>981.78</v>
      </c>
      <c r="I332" s="13">
        <f t="shared" si="24"/>
        <v>1.84545112781955</v>
      </c>
      <c r="J332" s="9">
        <f t="shared" si="23"/>
        <v>449.78</v>
      </c>
      <c r="K332" s="14">
        <f t="shared" si="25"/>
        <v>8.9956</v>
      </c>
      <c r="L332" s="9"/>
    </row>
    <row r="333" spans="1:12">
      <c r="A333" s="10">
        <v>331</v>
      </c>
      <c r="B333" s="10">
        <v>10956</v>
      </c>
      <c r="C333" s="10" t="s">
        <v>608</v>
      </c>
      <c r="D333" s="10">
        <v>101453</v>
      </c>
      <c r="E333" s="10" t="str">
        <f>VLOOKUP(D:D,[1]门店完成情况!$B$1:$C$65536,2,0)</f>
        <v>江安路药店</v>
      </c>
      <c r="F333" s="10" t="s">
        <v>247</v>
      </c>
      <c r="G333" s="10">
        <v>534</v>
      </c>
      <c r="H333" s="9">
        <v>1029.53</v>
      </c>
      <c r="I333" s="13">
        <f t="shared" si="24"/>
        <v>1.92795880149813</v>
      </c>
      <c r="J333" s="9">
        <f t="shared" si="23"/>
        <v>495.53</v>
      </c>
      <c r="K333" s="14">
        <f t="shared" si="25"/>
        <v>9.9106</v>
      </c>
      <c r="L333" s="9"/>
    </row>
    <row r="334" spans="1:12">
      <c r="A334" s="10">
        <v>332</v>
      </c>
      <c r="B334" s="10">
        <v>9931</v>
      </c>
      <c r="C334" s="10" t="s">
        <v>609</v>
      </c>
      <c r="D334" s="10">
        <v>755</v>
      </c>
      <c r="E334" s="10" t="str">
        <f>VLOOKUP(D:D,[1]门店完成情况!$B$1:$C$65536,2,0)</f>
        <v>柳城街道鱼凫路药店</v>
      </c>
      <c r="F334" s="10" t="s">
        <v>247</v>
      </c>
      <c r="G334" s="10">
        <v>166.6</v>
      </c>
      <c r="H334" s="9">
        <v>465.59</v>
      </c>
      <c r="I334" s="13">
        <f t="shared" si="24"/>
        <v>2.79465786314526</v>
      </c>
      <c r="J334" s="9">
        <f t="shared" si="23"/>
        <v>298.99</v>
      </c>
      <c r="K334" s="14">
        <f t="shared" si="25"/>
        <v>5.9798</v>
      </c>
      <c r="L334" s="9"/>
    </row>
    <row r="335" spans="1:12">
      <c r="A335" s="10">
        <v>333</v>
      </c>
      <c r="B335" s="10">
        <v>11824</v>
      </c>
      <c r="C335" s="10" t="s">
        <v>610</v>
      </c>
      <c r="D335" s="10">
        <v>755</v>
      </c>
      <c r="E335" s="10" t="str">
        <f>VLOOKUP(D:D,[1]门店完成情况!$B$1:$C$65536,2,0)</f>
        <v>柳城街道鱼凫路药店</v>
      </c>
      <c r="F335" s="10" t="s">
        <v>611</v>
      </c>
      <c r="G335" s="10">
        <v>166.6</v>
      </c>
      <c r="H335" s="9">
        <v>321.45</v>
      </c>
      <c r="I335" s="13">
        <f t="shared" si="24"/>
        <v>1.92947178871549</v>
      </c>
      <c r="J335" s="9">
        <f t="shared" si="23"/>
        <v>154.85</v>
      </c>
      <c r="K335" s="14">
        <f t="shared" si="25"/>
        <v>3.097</v>
      </c>
      <c r="L335" s="9"/>
    </row>
    <row r="336" spans="1:12">
      <c r="A336" s="10">
        <v>334</v>
      </c>
      <c r="B336" s="10">
        <v>11825</v>
      </c>
      <c r="C336" s="10" t="s">
        <v>612</v>
      </c>
      <c r="D336" s="10">
        <v>755</v>
      </c>
      <c r="E336" s="10" t="str">
        <f>VLOOKUP(D:D,[1]门店完成情况!$B$1:$C$65536,2,0)</f>
        <v>柳城街道鱼凫路药店</v>
      </c>
      <c r="F336" s="10" t="s">
        <v>611</v>
      </c>
      <c r="G336" s="10">
        <v>166.8</v>
      </c>
      <c r="H336" s="9">
        <v>24</v>
      </c>
      <c r="I336" s="13">
        <f t="shared" si="24"/>
        <v>0.143884892086331</v>
      </c>
      <c r="J336" s="9">
        <f t="shared" si="23"/>
        <v>-142.8</v>
      </c>
      <c r="K336" s="12"/>
      <c r="L336" s="12">
        <f>(-50/2)</f>
        <v>-25</v>
      </c>
    </row>
    <row r="337" spans="1:12">
      <c r="A337" s="10">
        <v>335</v>
      </c>
      <c r="B337" s="10">
        <v>5954</v>
      </c>
      <c r="C337" s="10" t="s">
        <v>613</v>
      </c>
      <c r="D337" s="10">
        <v>385</v>
      </c>
      <c r="E337" s="10" t="str">
        <f>VLOOKUP(D:D,[1]门店完成情况!$B$1:$C$65536,2,0)</f>
        <v>五津西路药店</v>
      </c>
      <c r="F337" s="10" t="s">
        <v>274</v>
      </c>
      <c r="G337" s="10">
        <v>949</v>
      </c>
      <c r="H337" s="9">
        <v>583.88</v>
      </c>
      <c r="I337" s="13">
        <f t="shared" si="24"/>
        <v>0.615258166491043</v>
      </c>
      <c r="J337" s="9">
        <f t="shared" ref="J337:J373" si="26">H337-G337</f>
        <v>-365.12</v>
      </c>
      <c r="K337" s="12"/>
      <c r="L337" s="9">
        <v>-50</v>
      </c>
    </row>
    <row r="338" spans="1:12">
      <c r="A338" s="10">
        <v>336</v>
      </c>
      <c r="B338" s="10">
        <v>7317</v>
      </c>
      <c r="C338" s="10" t="s">
        <v>614</v>
      </c>
      <c r="D338" s="10">
        <v>385</v>
      </c>
      <c r="E338" s="10" t="str">
        <f>VLOOKUP(D:D,[1]门店完成情况!$B$1:$C$65536,2,0)</f>
        <v>五津西路药店</v>
      </c>
      <c r="F338" s="10" t="s">
        <v>615</v>
      </c>
      <c r="G338" s="10">
        <v>789</v>
      </c>
      <c r="H338" s="9">
        <v>612.94</v>
      </c>
      <c r="I338" s="13">
        <f t="shared" si="24"/>
        <v>0.776856780735108</v>
      </c>
      <c r="J338" s="9">
        <f t="shared" si="26"/>
        <v>-176.06</v>
      </c>
      <c r="K338" s="12"/>
      <c r="L338" s="9">
        <v>-30</v>
      </c>
    </row>
    <row r="339" spans="1:12">
      <c r="A339" s="10">
        <v>337</v>
      </c>
      <c r="B339" s="10">
        <v>7749</v>
      </c>
      <c r="C339" s="10" t="s">
        <v>616</v>
      </c>
      <c r="D339" s="10">
        <v>385</v>
      </c>
      <c r="E339" s="10" t="str">
        <f>VLOOKUP(D:D,[1]门店完成情况!$B$1:$C$65536,2,0)</f>
        <v>五津西路药店</v>
      </c>
      <c r="F339" s="10" t="s">
        <v>247</v>
      </c>
      <c r="G339" s="10">
        <v>789</v>
      </c>
      <c r="H339" s="9">
        <v>709.05</v>
      </c>
      <c r="I339" s="13">
        <f t="shared" si="24"/>
        <v>0.898669201520912</v>
      </c>
      <c r="J339" s="9">
        <f t="shared" si="26"/>
        <v>-79.95</v>
      </c>
      <c r="K339" s="12"/>
      <c r="L339" s="9">
        <v>-20</v>
      </c>
    </row>
    <row r="340" spans="1:12">
      <c r="A340" s="10">
        <v>338</v>
      </c>
      <c r="B340" s="10">
        <v>11458</v>
      </c>
      <c r="C340" s="10" t="s">
        <v>617</v>
      </c>
      <c r="D340" s="10">
        <v>385</v>
      </c>
      <c r="E340" s="10" t="str">
        <f>VLOOKUP(D:D,[1]门店完成情况!$B$1:$C$65536,2,0)</f>
        <v>五津西路药店</v>
      </c>
      <c r="F340" s="10" t="s">
        <v>284</v>
      </c>
      <c r="G340" s="10">
        <v>473</v>
      </c>
      <c r="H340" s="9">
        <v>346.13</v>
      </c>
      <c r="I340" s="13">
        <f t="shared" si="24"/>
        <v>0.731775898520085</v>
      </c>
      <c r="J340" s="9">
        <f t="shared" si="26"/>
        <v>-126.87</v>
      </c>
      <c r="K340" s="12"/>
      <c r="L340" s="9">
        <v>-30</v>
      </c>
    </row>
    <row r="341" spans="1:12">
      <c r="A341" s="10">
        <v>339</v>
      </c>
      <c r="B341" s="10">
        <v>4093</v>
      </c>
      <c r="C341" s="10" t="s">
        <v>618</v>
      </c>
      <c r="D341" s="10">
        <v>311</v>
      </c>
      <c r="E341" s="10" t="str">
        <f>VLOOKUP(D:D,[1]门店完成情况!$B$1:$C$65536,2,0)</f>
        <v>西部店</v>
      </c>
      <c r="F341" s="10" t="s">
        <v>245</v>
      </c>
      <c r="G341" s="10">
        <v>616</v>
      </c>
      <c r="H341" s="9">
        <v>1459.06</v>
      </c>
      <c r="I341" s="13">
        <f t="shared" si="24"/>
        <v>2.3686038961039</v>
      </c>
      <c r="J341" s="9">
        <f t="shared" si="26"/>
        <v>843.06</v>
      </c>
      <c r="K341" s="14">
        <f>J341*0.02</f>
        <v>16.8612</v>
      </c>
      <c r="L341" s="9"/>
    </row>
    <row r="342" spans="1:12">
      <c r="A342" s="10">
        <v>340</v>
      </c>
      <c r="B342" s="10">
        <v>4302</v>
      </c>
      <c r="C342" s="10" t="s">
        <v>619</v>
      </c>
      <c r="D342" s="10">
        <v>311</v>
      </c>
      <c r="E342" s="10" t="str">
        <f>VLOOKUP(D:D,[1]门店完成情况!$B$1:$C$65536,2,0)</f>
        <v>西部店</v>
      </c>
      <c r="F342" s="10" t="s">
        <v>247</v>
      </c>
      <c r="G342" s="10">
        <v>684</v>
      </c>
      <c r="H342" s="9">
        <v>620.59</v>
      </c>
      <c r="I342" s="13">
        <f t="shared" si="24"/>
        <v>0.907295321637427</v>
      </c>
      <c r="J342" s="9">
        <f t="shared" si="26"/>
        <v>-63.41</v>
      </c>
      <c r="K342" s="12"/>
      <c r="L342" s="9">
        <v>-20</v>
      </c>
    </row>
    <row r="343" spans="1:12">
      <c r="A343" s="10">
        <v>341</v>
      </c>
      <c r="B343" s="10">
        <v>7388</v>
      </c>
      <c r="C343" s="10" t="s">
        <v>620</v>
      </c>
      <c r="D343" s="10">
        <v>709</v>
      </c>
      <c r="E343" s="10" t="str">
        <f>VLOOKUP(D:D,[1]门店完成情况!$B$1:$C$65536,2,0)</f>
        <v>马超东路店</v>
      </c>
      <c r="F343" s="10" t="s">
        <v>292</v>
      </c>
      <c r="G343" s="10">
        <v>800</v>
      </c>
      <c r="H343" s="9">
        <v>283.43</v>
      </c>
      <c r="I343" s="13">
        <f t="shared" si="24"/>
        <v>0.3542875</v>
      </c>
      <c r="J343" s="9">
        <f t="shared" si="26"/>
        <v>-516.57</v>
      </c>
      <c r="K343" s="12"/>
      <c r="L343" s="9">
        <v>-50</v>
      </c>
    </row>
    <row r="344" spans="1:12">
      <c r="A344" s="10">
        <v>342</v>
      </c>
      <c r="B344" s="10">
        <v>11465</v>
      </c>
      <c r="C344" s="10" t="s">
        <v>621</v>
      </c>
      <c r="D344" s="10">
        <v>709</v>
      </c>
      <c r="E344" s="10" t="str">
        <f>VLOOKUP(D:D,[1]门店完成情况!$B$1:$C$65536,2,0)</f>
        <v>马超东路店</v>
      </c>
      <c r="F344" s="10" t="s">
        <v>292</v>
      </c>
      <c r="G344" s="10">
        <v>711.1</v>
      </c>
      <c r="H344" s="9">
        <v>1316.52</v>
      </c>
      <c r="I344" s="13">
        <f t="shared" si="24"/>
        <v>1.8513851778934</v>
      </c>
      <c r="J344" s="9">
        <f t="shared" si="26"/>
        <v>605.42</v>
      </c>
      <c r="K344" s="14">
        <f>J344*0.02</f>
        <v>12.1084</v>
      </c>
      <c r="L344" s="9"/>
    </row>
    <row r="345" spans="1:12">
      <c r="A345" s="10">
        <v>343</v>
      </c>
      <c r="B345" s="10">
        <v>11486</v>
      </c>
      <c r="C345" s="10" t="s">
        <v>622</v>
      </c>
      <c r="D345" s="10">
        <v>709</v>
      </c>
      <c r="E345" s="10" t="str">
        <f>VLOOKUP(D:D,[1]门店完成情况!$B$1:$C$65536,2,0)</f>
        <v>马超东路店</v>
      </c>
      <c r="F345" s="10" t="s">
        <v>292</v>
      </c>
      <c r="G345" s="10">
        <v>711.1</v>
      </c>
      <c r="H345" s="9">
        <v>737.39</v>
      </c>
      <c r="I345" s="13">
        <f t="shared" si="24"/>
        <v>1.03697089017016</v>
      </c>
      <c r="J345" s="9">
        <f t="shared" si="26"/>
        <v>26.29</v>
      </c>
      <c r="K345" s="14">
        <f>J345*0.02</f>
        <v>0.525799999999999</v>
      </c>
      <c r="L345" s="9"/>
    </row>
    <row r="346" spans="1:12">
      <c r="A346" s="10">
        <v>344</v>
      </c>
      <c r="B346" s="10">
        <v>11874</v>
      </c>
      <c r="C346" s="10" t="s">
        <v>623</v>
      </c>
      <c r="D346" s="10">
        <v>709</v>
      </c>
      <c r="E346" s="10" t="str">
        <f>VLOOKUP(D:D,[1]门店完成情况!$B$1:$C$65536,2,0)</f>
        <v>马超东路店</v>
      </c>
      <c r="F346" s="10" t="s">
        <v>252</v>
      </c>
      <c r="G346" s="10">
        <v>177.8</v>
      </c>
      <c r="H346" s="9">
        <v>79.5</v>
      </c>
      <c r="I346" s="13">
        <f t="shared" si="24"/>
        <v>0.447131608548931</v>
      </c>
      <c r="J346" s="9">
        <f t="shared" si="26"/>
        <v>-98.3</v>
      </c>
      <c r="K346" s="12"/>
      <c r="L346" s="12">
        <f>(-50/2)</f>
        <v>-25</v>
      </c>
    </row>
    <row r="347" spans="1:12">
      <c r="A347" s="10">
        <v>345</v>
      </c>
      <c r="B347" s="10">
        <v>4325</v>
      </c>
      <c r="C347" s="10" t="s">
        <v>624</v>
      </c>
      <c r="D347" s="10">
        <v>730</v>
      </c>
      <c r="E347" s="10" t="str">
        <f>VLOOKUP(D:D,[1]门店完成情况!$B$1:$C$65536,2,0)</f>
        <v>新繁镇繁江北路药店</v>
      </c>
      <c r="F347" s="10" t="s">
        <v>245</v>
      </c>
      <c r="G347" s="10">
        <v>530</v>
      </c>
      <c r="H347" s="9">
        <v>536.31</v>
      </c>
      <c r="I347" s="13">
        <f t="shared" si="24"/>
        <v>1.01190566037736</v>
      </c>
      <c r="J347" s="9">
        <f t="shared" si="26"/>
        <v>6.30999999999995</v>
      </c>
      <c r="K347" s="14">
        <f t="shared" ref="K347:K352" si="27">J347*0.02</f>
        <v>0.126199999999999</v>
      </c>
      <c r="L347" s="9"/>
    </row>
    <row r="348" spans="1:12">
      <c r="A348" s="10">
        <v>346</v>
      </c>
      <c r="B348" s="10">
        <v>6810</v>
      </c>
      <c r="C348" s="10" t="s">
        <v>625</v>
      </c>
      <c r="D348" s="10">
        <v>730</v>
      </c>
      <c r="E348" s="10" t="str">
        <f>VLOOKUP(D:D,[1]门店完成情况!$B$1:$C$65536,2,0)</f>
        <v>新繁镇繁江北路药店</v>
      </c>
      <c r="F348" s="10" t="s">
        <v>247</v>
      </c>
      <c r="G348" s="10">
        <v>585</v>
      </c>
      <c r="H348" s="9">
        <v>746.18</v>
      </c>
      <c r="I348" s="13">
        <f t="shared" si="24"/>
        <v>1.27552136752137</v>
      </c>
      <c r="J348" s="9">
        <f t="shared" si="26"/>
        <v>161.18</v>
      </c>
      <c r="K348" s="14">
        <f t="shared" si="27"/>
        <v>3.2236</v>
      </c>
      <c r="L348" s="9"/>
    </row>
    <row r="349" spans="1:12">
      <c r="A349" s="10">
        <v>347</v>
      </c>
      <c r="B349" s="10">
        <v>8038</v>
      </c>
      <c r="C349" s="10" t="s">
        <v>626</v>
      </c>
      <c r="D349" s="10">
        <v>730</v>
      </c>
      <c r="E349" s="10" t="str">
        <f>VLOOKUP(D:D,[1]门店完成情况!$B$1:$C$65536,2,0)</f>
        <v>新繁镇繁江北路药店</v>
      </c>
      <c r="F349" s="10" t="s">
        <v>247</v>
      </c>
      <c r="G349" s="10">
        <v>585</v>
      </c>
      <c r="H349" s="9">
        <v>628.46</v>
      </c>
      <c r="I349" s="13">
        <f t="shared" si="24"/>
        <v>1.0742905982906</v>
      </c>
      <c r="J349" s="9">
        <f t="shared" si="26"/>
        <v>43.46</v>
      </c>
      <c r="K349" s="14">
        <f t="shared" si="27"/>
        <v>0.869200000000001</v>
      </c>
      <c r="L349" s="9"/>
    </row>
    <row r="350" spans="1:12">
      <c r="A350" s="10">
        <v>348</v>
      </c>
      <c r="B350" s="10">
        <v>8338</v>
      </c>
      <c r="C350" s="10" t="s">
        <v>627</v>
      </c>
      <c r="D350" s="10">
        <v>730</v>
      </c>
      <c r="E350" s="10" t="str">
        <f>VLOOKUP(D:D,[1]门店完成情况!$B$1:$C$65536,2,0)</f>
        <v>新繁镇繁江北路药店</v>
      </c>
      <c r="F350" s="10" t="s">
        <v>274</v>
      </c>
      <c r="G350" s="10">
        <v>700</v>
      </c>
      <c r="H350" s="9">
        <v>817.86</v>
      </c>
      <c r="I350" s="13">
        <f t="shared" si="24"/>
        <v>1.16837142857143</v>
      </c>
      <c r="J350" s="9">
        <f t="shared" si="26"/>
        <v>117.86</v>
      </c>
      <c r="K350" s="14">
        <f t="shared" si="27"/>
        <v>2.3572</v>
      </c>
      <c r="L350" s="9"/>
    </row>
    <row r="351" spans="1:12">
      <c r="A351" s="10">
        <v>349</v>
      </c>
      <c r="B351" s="10">
        <v>4330</v>
      </c>
      <c r="C351" s="10" t="s">
        <v>628</v>
      </c>
      <c r="D351" s="10">
        <v>514</v>
      </c>
      <c r="E351" s="10" t="str">
        <f>VLOOKUP(D:D,[1]门店完成情况!$B$1:$C$65536,2,0)</f>
        <v>新津邓双镇岷江店</v>
      </c>
      <c r="F351" s="10" t="s">
        <v>247</v>
      </c>
      <c r="G351" s="10">
        <v>628.5</v>
      </c>
      <c r="H351" s="9">
        <v>1275.38</v>
      </c>
      <c r="I351" s="13">
        <f t="shared" si="24"/>
        <v>2.02924423229912</v>
      </c>
      <c r="J351" s="9">
        <f t="shared" si="26"/>
        <v>646.88</v>
      </c>
      <c r="K351" s="14">
        <f t="shared" si="27"/>
        <v>12.9376</v>
      </c>
      <c r="L351" s="9"/>
    </row>
    <row r="352" spans="1:12">
      <c r="A352" s="10">
        <v>350</v>
      </c>
      <c r="B352" s="10">
        <v>5406</v>
      </c>
      <c r="C352" s="10" t="s">
        <v>629</v>
      </c>
      <c r="D352" s="10">
        <v>514</v>
      </c>
      <c r="E352" s="10" t="str">
        <f>VLOOKUP(D:D,[1]门店完成情况!$B$1:$C$65536,2,0)</f>
        <v>新津邓双镇岷江店</v>
      </c>
      <c r="F352" s="10" t="s">
        <v>245</v>
      </c>
      <c r="G352" s="10">
        <v>566</v>
      </c>
      <c r="H352" s="9">
        <v>912.01</v>
      </c>
      <c r="I352" s="13">
        <f t="shared" si="24"/>
        <v>1.61132508833922</v>
      </c>
      <c r="J352" s="9">
        <f t="shared" si="26"/>
        <v>346.01</v>
      </c>
      <c r="K352" s="14">
        <f t="shared" si="27"/>
        <v>6.9202</v>
      </c>
      <c r="L352" s="9"/>
    </row>
    <row r="353" spans="1:12">
      <c r="A353" s="10">
        <v>351</v>
      </c>
      <c r="B353" s="10">
        <v>6251</v>
      </c>
      <c r="C353" s="10" t="s">
        <v>630</v>
      </c>
      <c r="D353" s="10">
        <v>514</v>
      </c>
      <c r="E353" s="10" t="str">
        <f>VLOOKUP(D:D,[1]门店完成情况!$B$1:$C$65536,2,0)</f>
        <v>新津邓双镇岷江店</v>
      </c>
      <c r="F353" s="10" t="s">
        <v>247</v>
      </c>
      <c r="G353" s="10">
        <v>628.5</v>
      </c>
      <c r="H353" s="9">
        <v>619.66</v>
      </c>
      <c r="I353" s="13">
        <f t="shared" si="24"/>
        <v>0.98593476531424</v>
      </c>
      <c r="J353" s="9">
        <f t="shared" si="26"/>
        <v>-8.84000000000003</v>
      </c>
      <c r="K353" s="12"/>
      <c r="L353" s="9">
        <v>-20</v>
      </c>
    </row>
    <row r="354" spans="1:12">
      <c r="A354" s="10">
        <v>352</v>
      </c>
      <c r="B354" s="10">
        <v>11503</v>
      </c>
      <c r="C354" s="10" t="s">
        <v>631</v>
      </c>
      <c r="D354" s="10">
        <v>514</v>
      </c>
      <c r="E354" s="10" t="str">
        <f>VLOOKUP(D:D,[1]门店完成情况!$B$1:$C$65536,2,0)</f>
        <v>新津邓双镇岷江店</v>
      </c>
      <c r="F354" s="10" t="s">
        <v>247</v>
      </c>
      <c r="G354" s="10">
        <v>377</v>
      </c>
      <c r="H354" s="9">
        <v>320.49</v>
      </c>
      <c r="I354" s="13">
        <f t="shared" si="24"/>
        <v>0.850106100795756</v>
      </c>
      <c r="J354" s="9">
        <f t="shared" si="26"/>
        <v>-56.51</v>
      </c>
      <c r="K354" s="12"/>
      <c r="L354" s="9">
        <v>-20</v>
      </c>
    </row>
    <row r="355" spans="1:12">
      <c r="A355" s="10">
        <v>353</v>
      </c>
      <c r="B355" s="10">
        <v>4196</v>
      </c>
      <c r="C355" s="10" t="s">
        <v>632</v>
      </c>
      <c r="D355" s="10">
        <v>102567</v>
      </c>
      <c r="E355" s="10" t="str">
        <f>VLOOKUP(D:D,[1]门店完成情况!$B$1:$C$65536,2,0)</f>
        <v>武阳西路药店</v>
      </c>
      <c r="F355" s="10" t="s">
        <v>245</v>
      </c>
      <c r="G355" s="10">
        <v>300</v>
      </c>
      <c r="H355" s="9">
        <v>422.79</v>
      </c>
      <c r="I355" s="13">
        <f t="shared" si="24"/>
        <v>1.4093</v>
      </c>
      <c r="J355" s="9">
        <f t="shared" si="26"/>
        <v>122.79</v>
      </c>
      <c r="K355" s="14">
        <f>J355*0.02</f>
        <v>2.4558</v>
      </c>
      <c r="L355" s="9"/>
    </row>
    <row r="356" spans="1:12">
      <c r="A356" s="10">
        <v>354</v>
      </c>
      <c r="B356" s="10">
        <v>8489</v>
      </c>
      <c r="C356" s="10" t="s">
        <v>633</v>
      </c>
      <c r="D356" s="10">
        <v>102567</v>
      </c>
      <c r="E356" s="10" t="str">
        <f>VLOOKUP(D:D,[1]门店完成情况!$B$1:$C$65536,2,0)</f>
        <v>武阳西路药店</v>
      </c>
      <c r="F356" s="10" t="s">
        <v>274</v>
      </c>
      <c r="G356" s="10">
        <v>400</v>
      </c>
      <c r="H356" s="9">
        <v>527.95</v>
      </c>
      <c r="I356" s="13">
        <f t="shared" si="24"/>
        <v>1.319875</v>
      </c>
      <c r="J356" s="9">
        <f t="shared" si="26"/>
        <v>127.95</v>
      </c>
      <c r="K356" s="14">
        <f>J356*0.02</f>
        <v>2.559</v>
      </c>
      <c r="L356" s="9"/>
    </row>
    <row r="357" spans="1:12">
      <c r="A357" s="10">
        <v>355</v>
      </c>
      <c r="B357" s="10">
        <v>11466</v>
      </c>
      <c r="C357" s="10" t="s">
        <v>634</v>
      </c>
      <c r="D357" s="10">
        <v>102567</v>
      </c>
      <c r="E357" s="10" t="str">
        <f>VLOOKUP(D:D,[1]门店完成情况!$B$1:$C$65536,2,0)</f>
        <v>武阳西路药店</v>
      </c>
      <c r="F357" s="10" t="s">
        <v>247</v>
      </c>
      <c r="G357" s="10">
        <v>200</v>
      </c>
      <c r="H357" s="9">
        <v>360.62</v>
      </c>
      <c r="I357" s="13">
        <f t="shared" si="24"/>
        <v>1.8031</v>
      </c>
      <c r="J357" s="9">
        <f t="shared" si="26"/>
        <v>160.62</v>
      </c>
      <c r="K357" s="14">
        <f>J357*0.02</f>
        <v>3.2124</v>
      </c>
      <c r="L357" s="9"/>
    </row>
    <row r="358" spans="1:12">
      <c r="A358" s="10">
        <v>356</v>
      </c>
      <c r="B358" s="10">
        <v>5408</v>
      </c>
      <c r="C358" s="10" t="s">
        <v>635</v>
      </c>
      <c r="D358" s="10">
        <v>387</v>
      </c>
      <c r="E358" s="10" t="str">
        <f>VLOOKUP(D:D,[1]门店完成情况!$B$1:$C$65536,2,0)</f>
        <v>新乐中街药店</v>
      </c>
      <c r="F358" s="10" t="s">
        <v>245</v>
      </c>
      <c r="G358" s="10">
        <v>818.18</v>
      </c>
      <c r="H358" s="9">
        <v>1513.85</v>
      </c>
      <c r="I358" s="13">
        <f t="shared" si="24"/>
        <v>1.85026522281161</v>
      </c>
      <c r="J358" s="9">
        <f t="shared" si="26"/>
        <v>695.67</v>
      </c>
      <c r="K358" s="14">
        <f>J358*0.02</f>
        <v>13.9134</v>
      </c>
      <c r="L358" s="9"/>
    </row>
    <row r="359" spans="1:12">
      <c r="A359" s="10">
        <v>357</v>
      </c>
      <c r="B359" s="10">
        <v>5701</v>
      </c>
      <c r="C359" s="10" t="s">
        <v>636</v>
      </c>
      <c r="D359" s="10">
        <v>387</v>
      </c>
      <c r="E359" s="10" t="str">
        <f>VLOOKUP(D:D,[1]门店完成情况!$B$1:$C$65536,2,0)</f>
        <v>新乐中街药店</v>
      </c>
      <c r="F359" s="10" t="s">
        <v>247</v>
      </c>
      <c r="G359" s="10">
        <v>909.02</v>
      </c>
      <c r="H359" s="9">
        <v>1599.16</v>
      </c>
      <c r="I359" s="13">
        <f t="shared" si="24"/>
        <v>1.75921321863105</v>
      </c>
      <c r="J359" s="9">
        <f t="shared" si="26"/>
        <v>690.14</v>
      </c>
      <c r="K359" s="14">
        <f>J359*0.02</f>
        <v>13.8028</v>
      </c>
      <c r="L359" s="9"/>
    </row>
    <row r="360" spans="1:12">
      <c r="A360" s="10">
        <v>358</v>
      </c>
      <c r="B360" s="10">
        <v>10856</v>
      </c>
      <c r="C360" s="10" t="s">
        <v>637</v>
      </c>
      <c r="D360" s="10">
        <v>387</v>
      </c>
      <c r="E360" s="10" t="str">
        <f>VLOOKUP(D:D,[1]门店完成情况!$B$1:$C$65536,2,0)</f>
        <v>新乐中街药店</v>
      </c>
      <c r="F360" s="10" t="s">
        <v>247</v>
      </c>
      <c r="G360" s="10">
        <v>909</v>
      </c>
      <c r="H360" s="9">
        <v>846.07</v>
      </c>
      <c r="I360" s="13">
        <f t="shared" si="24"/>
        <v>0.930770077007701</v>
      </c>
      <c r="J360" s="9">
        <f t="shared" si="26"/>
        <v>-62.9299999999999</v>
      </c>
      <c r="K360" s="12"/>
      <c r="L360" s="9">
        <v>-20</v>
      </c>
    </row>
    <row r="361" spans="1:12">
      <c r="A361" s="10">
        <v>359</v>
      </c>
      <c r="B361" s="10">
        <v>11754</v>
      </c>
      <c r="C361" s="10" t="s">
        <v>638</v>
      </c>
      <c r="D361" s="10">
        <v>387</v>
      </c>
      <c r="E361" s="10" t="str">
        <f>VLOOKUP(D:D,[1]门店完成情况!$B$1:$C$65536,2,0)</f>
        <v>新乐中街药店</v>
      </c>
      <c r="F361" s="10" t="s">
        <v>252</v>
      </c>
      <c r="G361" s="10">
        <v>363.8</v>
      </c>
      <c r="H361" s="9">
        <v>599.48</v>
      </c>
      <c r="I361" s="13">
        <f t="shared" si="24"/>
        <v>1.64782847718527</v>
      </c>
      <c r="J361" s="9">
        <f t="shared" si="26"/>
        <v>235.68</v>
      </c>
      <c r="K361" s="14">
        <f>J361*0.02</f>
        <v>4.7136</v>
      </c>
      <c r="L361" s="9"/>
    </row>
    <row r="362" spans="1:12">
      <c r="A362" s="10">
        <v>360</v>
      </c>
      <c r="B362" s="10">
        <v>8940</v>
      </c>
      <c r="C362" s="10" t="s">
        <v>639</v>
      </c>
      <c r="D362" s="10">
        <v>377</v>
      </c>
      <c r="E362" s="10" t="str">
        <f>VLOOKUP(D:D,[1]门店完成情况!$B$1:$C$65536,2,0)</f>
        <v>新园大道药店</v>
      </c>
      <c r="F362" s="10" t="s">
        <v>245</v>
      </c>
      <c r="G362" s="10">
        <v>825</v>
      </c>
      <c r="H362" s="9">
        <v>855.85</v>
      </c>
      <c r="I362" s="13">
        <f t="shared" si="24"/>
        <v>1.03739393939394</v>
      </c>
      <c r="J362" s="9">
        <f t="shared" si="26"/>
        <v>30.85</v>
      </c>
      <c r="K362" s="14">
        <f>J362*0.02</f>
        <v>0.617</v>
      </c>
      <c r="L362" s="9"/>
    </row>
    <row r="363" spans="1:12">
      <c r="A363" s="10">
        <v>361</v>
      </c>
      <c r="B363" s="10">
        <v>11323</v>
      </c>
      <c r="C363" s="10" t="s">
        <v>640</v>
      </c>
      <c r="D363" s="10">
        <v>377</v>
      </c>
      <c r="E363" s="10" t="str">
        <f>VLOOKUP(D:D,[1]门店完成情况!$B$1:$C$65536,2,0)</f>
        <v>新园大道药店</v>
      </c>
      <c r="F363" s="10" t="s">
        <v>247</v>
      </c>
      <c r="G363" s="10">
        <v>917</v>
      </c>
      <c r="H363" s="9">
        <v>1108.6</v>
      </c>
      <c r="I363" s="13">
        <f t="shared" si="24"/>
        <v>1.20894220283533</v>
      </c>
      <c r="J363" s="9">
        <f t="shared" si="26"/>
        <v>191.6</v>
      </c>
      <c r="K363" s="14">
        <f>J363*0.02</f>
        <v>3.832</v>
      </c>
      <c r="L363" s="9"/>
    </row>
    <row r="364" spans="1:12">
      <c r="A364" s="10">
        <v>362</v>
      </c>
      <c r="B364" s="10">
        <v>11753</v>
      </c>
      <c r="C364" s="10" t="s">
        <v>641</v>
      </c>
      <c r="D364" s="10">
        <v>377</v>
      </c>
      <c r="E364" s="10" t="str">
        <f>VLOOKUP(D:D,[1]门店完成情况!$B$1:$C$65536,2,0)</f>
        <v>新园大道药店</v>
      </c>
      <c r="F364" s="10" t="s">
        <v>252</v>
      </c>
      <c r="G364" s="10">
        <v>458</v>
      </c>
      <c r="H364" s="9">
        <v>694.22</v>
      </c>
      <c r="I364" s="13">
        <f t="shared" si="24"/>
        <v>1.51576419213974</v>
      </c>
      <c r="J364" s="9">
        <f t="shared" si="26"/>
        <v>236.22</v>
      </c>
      <c r="K364" s="14">
        <f>J364*0.02</f>
        <v>4.7244</v>
      </c>
      <c r="L364" s="9"/>
    </row>
    <row r="365" spans="1:12">
      <c r="A365" s="10">
        <v>363</v>
      </c>
      <c r="B365" s="10">
        <v>9112</v>
      </c>
      <c r="C365" s="10" t="s">
        <v>642</v>
      </c>
      <c r="D365" s="10">
        <v>371</v>
      </c>
      <c r="E365" s="10" t="str">
        <f>VLOOKUP(D:D,[1]门店完成情况!$B$1:$C$65536,2,0)</f>
        <v>兴义镇万兴路药店</v>
      </c>
      <c r="F365" s="10" t="s">
        <v>245</v>
      </c>
      <c r="G365" s="10">
        <v>368.2</v>
      </c>
      <c r="H365" s="9">
        <v>280.76</v>
      </c>
      <c r="I365" s="13">
        <f t="shared" si="24"/>
        <v>0.762520369364476</v>
      </c>
      <c r="J365" s="9">
        <f t="shared" si="26"/>
        <v>-87.44</v>
      </c>
      <c r="K365" s="12"/>
      <c r="L365" s="9">
        <v>-30</v>
      </c>
    </row>
    <row r="366" spans="1:12">
      <c r="A366" s="10">
        <v>364</v>
      </c>
      <c r="B366" s="10">
        <v>11388</v>
      </c>
      <c r="C366" s="10" t="s">
        <v>643</v>
      </c>
      <c r="D366" s="10">
        <v>371</v>
      </c>
      <c r="E366" s="10" t="str">
        <f>VLOOKUP(D:D,[1]门店完成情况!$B$1:$C$65536,2,0)</f>
        <v>兴义镇万兴路药店</v>
      </c>
      <c r="F366" s="10" t="s">
        <v>247</v>
      </c>
      <c r="G366" s="10">
        <v>286.4</v>
      </c>
      <c r="H366" s="9">
        <v>16</v>
      </c>
      <c r="I366" s="13">
        <f t="shared" si="24"/>
        <v>0.0558659217877095</v>
      </c>
      <c r="J366" s="9">
        <f t="shared" si="26"/>
        <v>-270.4</v>
      </c>
      <c r="K366" s="12"/>
      <c r="L366" s="9">
        <v>-50</v>
      </c>
    </row>
    <row r="367" spans="1:12">
      <c r="A367" s="10">
        <v>365</v>
      </c>
      <c r="B367" s="10">
        <v>11947</v>
      </c>
      <c r="C367" s="10" t="s">
        <v>644</v>
      </c>
      <c r="D367" s="10">
        <v>371</v>
      </c>
      <c r="E367" s="10" t="str">
        <f>VLOOKUP(D:D,[1]门店完成情况!$B$1:$C$65536,2,0)</f>
        <v>兴义镇万兴路药店</v>
      </c>
      <c r="F367" s="10" t="s">
        <v>645</v>
      </c>
      <c r="G367" s="10">
        <v>245.4</v>
      </c>
      <c r="H367" s="9">
        <v>162.58</v>
      </c>
      <c r="I367" s="13">
        <f t="shared" si="24"/>
        <v>0.662510187449063</v>
      </c>
      <c r="J367" s="9">
        <f t="shared" si="26"/>
        <v>-82.82</v>
      </c>
      <c r="K367" s="12"/>
      <c r="L367" s="9">
        <v>-50</v>
      </c>
    </row>
    <row r="368" spans="1:12">
      <c r="A368" s="10">
        <v>366</v>
      </c>
      <c r="B368" s="10">
        <v>5623</v>
      </c>
      <c r="C368" s="10" t="s">
        <v>646</v>
      </c>
      <c r="D368" s="10">
        <v>359</v>
      </c>
      <c r="E368" s="10" t="str">
        <f>VLOOKUP(D:D,[1]门店完成情况!$B$1:$C$65536,2,0)</f>
        <v>枣子巷药店</v>
      </c>
      <c r="F368" s="10" t="s">
        <v>245</v>
      </c>
      <c r="G368" s="10">
        <v>592</v>
      </c>
      <c r="H368" s="9">
        <v>839.05</v>
      </c>
      <c r="I368" s="13">
        <f t="shared" si="24"/>
        <v>1.41731418918919</v>
      </c>
      <c r="J368" s="9">
        <f t="shared" si="26"/>
        <v>247.05</v>
      </c>
      <c r="K368" s="14">
        <f>J368*0.02</f>
        <v>4.941</v>
      </c>
      <c r="L368" s="9"/>
    </row>
    <row r="369" spans="1:12">
      <c r="A369" s="10">
        <v>367</v>
      </c>
      <c r="B369" s="10">
        <v>11101</v>
      </c>
      <c r="C369" s="10" t="s">
        <v>647</v>
      </c>
      <c r="D369" s="10">
        <v>359</v>
      </c>
      <c r="E369" s="10" t="str">
        <f>VLOOKUP(D:D,[1]门店完成情况!$B$1:$C$65536,2,0)</f>
        <v>枣子巷药店</v>
      </c>
      <c r="F369" s="10" t="s">
        <v>247</v>
      </c>
      <c r="G369" s="10">
        <v>657</v>
      </c>
      <c r="H369" s="9">
        <v>544.28</v>
      </c>
      <c r="I369" s="13">
        <f t="shared" si="24"/>
        <v>0.828432267884323</v>
      </c>
      <c r="J369" s="9">
        <f t="shared" si="26"/>
        <v>-112.72</v>
      </c>
      <c r="K369" s="12"/>
      <c r="L369" s="9">
        <v>-30</v>
      </c>
    </row>
    <row r="370" spans="1:12">
      <c r="A370" s="10">
        <v>368</v>
      </c>
      <c r="B370" s="10">
        <v>10860</v>
      </c>
      <c r="C370" s="10" t="s">
        <v>648</v>
      </c>
      <c r="D370" s="10">
        <v>359</v>
      </c>
      <c r="E370" s="10" t="str">
        <f>VLOOKUP(D:D,[1]门店完成情况!$B$1:$C$65536,2,0)</f>
        <v>枣子巷药店</v>
      </c>
      <c r="F370" s="10" t="s">
        <v>247</v>
      </c>
      <c r="G370" s="10">
        <v>657</v>
      </c>
      <c r="H370" s="9">
        <v>409.68</v>
      </c>
      <c r="I370" s="13">
        <f t="shared" si="24"/>
        <v>0.623561643835616</v>
      </c>
      <c r="J370" s="9">
        <f t="shared" si="26"/>
        <v>-247.32</v>
      </c>
      <c r="K370" s="12"/>
      <c r="L370" s="9">
        <v>-50</v>
      </c>
    </row>
    <row r="371" spans="1:12">
      <c r="A371" s="10">
        <v>369</v>
      </c>
      <c r="B371" s="10">
        <v>11871</v>
      </c>
      <c r="C371" s="10" t="s">
        <v>649</v>
      </c>
      <c r="D371" s="10">
        <v>359</v>
      </c>
      <c r="E371" s="10" t="str">
        <f>VLOOKUP(D:D,[1]门店完成情况!$B$1:$C$65536,2,0)</f>
        <v>枣子巷药店</v>
      </c>
      <c r="F371" s="10" t="s">
        <v>650</v>
      </c>
      <c r="G371" s="10">
        <v>131</v>
      </c>
      <c r="H371" s="9">
        <v>215.36</v>
      </c>
      <c r="I371" s="13">
        <f t="shared" si="24"/>
        <v>1.64396946564886</v>
      </c>
      <c r="J371" s="9">
        <f t="shared" si="26"/>
        <v>84.36</v>
      </c>
      <c r="K371" s="14">
        <f>J371*0.02</f>
        <v>1.6872</v>
      </c>
      <c r="L371" s="9"/>
    </row>
    <row r="372" spans="1:12">
      <c r="A372" s="10">
        <v>370</v>
      </c>
      <c r="B372" s="10">
        <v>11778</v>
      </c>
      <c r="C372" s="10" t="s">
        <v>651</v>
      </c>
      <c r="D372" s="10">
        <v>359</v>
      </c>
      <c r="E372" s="10" t="str">
        <f>VLOOKUP(D:D,[1]门店完成情况!$B$1:$C$65536,2,0)</f>
        <v>枣子巷药店</v>
      </c>
      <c r="F372" s="10" t="s">
        <v>652</v>
      </c>
      <c r="G372" s="10">
        <v>263</v>
      </c>
      <c r="H372" s="9">
        <v>537.61</v>
      </c>
      <c r="I372" s="13">
        <f t="shared" si="24"/>
        <v>2.04414448669202</v>
      </c>
      <c r="J372" s="9">
        <f t="shared" si="26"/>
        <v>274.61</v>
      </c>
      <c r="K372" s="14">
        <f>J372*0.02</f>
        <v>5.4922</v>
      </c>
      <c r="L372" s="9"/>
    </row>
    <row r="373" spans="1:12">
      <c r="A373" s="10"/>
      <c r="B373" s="10"/>
      <c r="C373" s="10" t="s">
        <v>342</v>
      </c>
      <c r="D373" s="10"/>
      <c r="E373" s="17" t="s">
        <v>653</v>
      </c>
      <c r="F373" s="10" t="s">
        <v>342</v>
      </c>
      <c r="G373" s="10">
        <f>SUM(G3:G372)</f>
        <v>196533.3</v>
      </c>
      <c r="H373" s="10">
        <f>SUM(H3:H372)</f>
        <v>230562.69</v>
      </c>
      <c r="I373" s="13">
        <f t="shared" si="24"/>
        <v>1.17314821457738</v>
      </c>
      <c r="J373" s="10">
        <f>SUM(J3:J372)</f>
        <v>34029.39</v>
      </c>
      <c r="K373" s="24">
        <f>SUM(K3:K372)</f>
        <v>1257.6122</v>
      </c>
      <c r="L373" s="25">
        <f>SUM(L3:L372)</f>
        <v>-4967</v>
      </c>
    </row>
    <row r="374" ht="21" hidden="1" customHeight="1" spans="1:12">
      <c r="A374" s="18" t="s">
        <v>654</v>
      </c>
      <c r="C374" s="19"/>
      <c r="D374" s="19"/>
      <c r="E374" s="19"/>
      <c r="F374" s="19"/>
      <c r="G374" s="19"/>
      <c r="H374" s="19"/>
      <c r="I374" s="19"/>
      <c r="J374" s="19"/>
      <c r="K374" s="26"/>
      <c r="L374" s="19"/>
    </row>
    <row r="375" ht="8" hidden="1" customHeight="1"/>
    <row r="376" s="1" customFormat="1" ht="14.25" hidden="1" spans="1:12">
      <c r="A376" s="20" t="s">
        <v>655</v>
      </c>
      <c r="B376" s="21"/>
      <c r="C376" s="21"/>
      <c r="D376" s="21"/>
      <c r="E376" s="21"/>
      <c r="F376" s="21"/>
      <c r="G376" s="22" t="s">
        <v>656</v>
      </c>
      <c r="H376" s="23"/>
      <c r="I376" s="23"/>
      <c r="J376" s="23"/>
      <c r="K376" s="27"/>
      <c r="L376" s="28" t="s">
        <v>657</v>
      </c>
    </row>
  </sheetData>
  <mergeCells count="2">
    <mergeCell ref="A1:K1"/>
    <mergeCell ref="A374:K374"/>
  </mergeCells>
  <pageMargins left="0.751388888888889" right="0.313888888888889" top="1" bottom="1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门店任务</vt:lpstr>
      <vt:lpstr>Sheet1</vt:lpstr>
      <vt:lpstr>品种明细</vt:lpstr>
      <vt:lpstr>员工完成情况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2018-03-27T21:54:00Z</dcterms:created>
  <dcterms:modified xsi:type="dcterms:W3CDTF">2018-12-29T02:05:11Z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