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门店任务表" sheetId="1" r:id="rId1"/>
    <sheet name="政策明细表" sheetId="2" r:id="rId2"/>
  </sheets>
  <externalReferences>
    <externalReference r:id="rId3"/>
    <externalReference r:id="rId4"/>
  </externalReferences>
  <definedNames>
    <definedName name="_xlnm._FilterDatabase" localSheetId="0" hidden="1">门店任务表!$A$1:$J$99</definedName>
  </definedNames>
  <calcPr calcId="144525"/>
</workbook>
</file>

<file path=xl/sharedStrings.xml><?xml version="1.0" encoding="utf-8"?>
<sst xmlns="http://schemas.openxmlformats.org/spreadsheetml/2006/main" count="168">
  <si>
    <t>重点品种7月门店任务指标</t>
  </si>
  <si>
    <t>序号</t>
  </si>
  <si>
    <t>门店ID</t>
  </si>
  <si>
    <t>门店名称</t>
  </si>
  <si>
    <t>片区分类</t>
  </si>
  <si>
    <t>人数</t>
  </si>
  <si>
    <t>销售额
分类</t>
  </si>
  <si>
    <t>定坤丹上月销量</t>
  </si>
  <si>
    <t>定坤丹</t>
  </si>
  <si>
    <t>定坤丹（148955）</t>
  </si>
  <si>
    <t>黄芪精（139577）</t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</si>
  <si>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30s</t>
    </r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</si>
  <si>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90s</t>
    </r>
  </si>
  <si>
    <r>
      <rPr>
        <sz val="11"/>
        <rFont val="宋体"/>
        <charset val="134"/>
      </rPr>
      <t>来益牌天然维生素</t>
    </r>
    <r>
      <rPr>
        <sz val="11"/>
        <rFont val="Arial"/>
        <charset val="0"/>
      </rPr>
      <t>e</t>
    </r>
  </si>
  <si>
    <t>来益合计</t>
  </si>
  <si>
    <t>旗舰店</t>
  </si>
  <si>
    <t>旗舰片</t>
  </si>
  <si>
    <t>T</t>
  </si>
  <si>
    <t>浆洗街药店</t>
  </si>
  <si>
    <t>城中片区</t>
  </si>
  <si>
    <t>A1</t>
  </si>
  <si>
    <t>光华药店</t>
  </si>
  <si>
    <t>西北片区</t>
  </si>
  <si>
    <t>邛崃中心药店</t>
  </si>
  <si>
    <t>城郊一片区</t>
  </si>
  <si>
    <t>成华区华泰路药店</t>
  </si>
  <si>
    <t>东南片区</t>
  </si>
  <si>
    <t>成华区二环路北四段药店（汇融名城）</t>
  </si>
  <si>
    <t>A2</t>
  </si>
  <si>
    <t>高新区民丰大道西段药店</t>
  </si>
  <si>
    <t>成汉南路店</t>
  </si>
  <si>
    <t>成华区万科路药店</t>
  </si>
  <si>
    <t>新乐中街药店</t>
  </si>
  <si>
    <t>青羊区十二桥药店</t>
  </si>
  <si>
    <t>新津邓双镇岷江店</t>
  </si>
  <si>
    <t>枣子巷药店</t>
  </si>
  <si>
    <t>金牛区交大路第三药店</t>
  </si>
  <si>
    <t>成华区华油路药店</t>
  </si>
  <si>
    <t>光华村街药店</t>
  </si>
  <si>
    <t>通盈街药店</t>
  </si>
  <si>
    <t>B1</t>
  </si>
  <si>
    <t>武侯区顺和街店</t>
  </si>
  <si>
    <t>锦江区楠丰路店</t>
  </si>
  <si>
    <t>大邑县晋原镇内蒙古桃源店</t>
  </si>
  <si>
    <t>B2</t>
  </si>
  <si>
    <t>成华区崔家店路药店</t>
  </si>
  <si>
    <t>新都区新繁镇繁江北路药店</t>
  </si>
  <si>
    <t>红星店</t>
  </si>
  <si>
    <t>青羊区北东街店</t>
  </si>
  <si>
    <t>成华区羊子山西路药店（兴元华盛）</t>
  </si>
  <si>
    <t>五津西路药店</t>
  </si>
  <si>
    <t>科华路店</t>
  </si>
  <si>
    <t>锦江区观音桥街药店</t>
  </si>
  <si>
    <t>金丝街药店</t>
  </si>
  <si>
    <t>新都区马超东路店</t>
  </si>
  <si>
    <t>双林路药店</t>
  </si>
  <si>
    <t>高新区府城大道西段店</t>
  </si>
  <si>
    <t>人民中路店</t>
  </si>
  <si>
    <t>锦江区庆云南街药店</t>
  </si>
  <si>
    <t>邛崃市临邛镇洪川小区药店</t>
  </si>
  <si>
    <t>锦江区水杉街药店</t>
  </si>
  <si>
    <t>金带街药店</t>
  </si>
  <si>
    <t>城郊二片区</t>
  </si>
  <si>
    <t>高新天久北巷药店</t>
  </si>
  <si>
    <t>土龙路药店</t>
  </si>
  <si>
    <t>成华杉板桥南一路店</t>
  </si>
  <si>
    <t xml:space="preserve">B2 </t>
  </si>
  <si>
    <t>怀远店</t>
  </si>
  <si>
    <t>崇州中心店</t>
  </si>
  <si>
    <t>双流县西航港街道锦华路一段药店</t>
  </si>
  <si>
    <t>金沙路店</t>
  </si>
  <si>
    <t>新园大道药店</t>
  </si>
  <si>
    <t>成华区万宇路药店</t>
  </si>
  <si>
    <t>C1</t>
  </si>
  <si>
    <t>清江2店</t>
  </si>
  <si>
    <t>大邑县晋原镇通达东路五段药店</t>
  </si>
  <si>
    <t>都江堰景中路店</t>
  </si>
  <si>
    <t>郫县一环路东南段店</t>
  </si>
  <si>
    <t>邛崃市临邛镇长安大道药店</t>
  </si>
  <si>
    <t>金牛区黄苑东街药店</t>
  </si>
  <si>
    <t>大邑东街店</t>
  </si>
  <si>
    <t>C2</t>
  </si>
  <si>
    <t>高新区中和街道柳荫街药店</t>
  </si>
  <si>
    <t>温江店</t>
  </si>
  <si>
    <t>高新区大源北街药店</t>
  </si>
  <si>
    <t>崇州尚贤坊街店</t>
  </si>
  <si>
    <t>双流县三强西路</t>
  </si>
  <si>
    <t>都江堰奎光路中段药店</t>
  </si>
  <si>
    <t>兴义镇万兴路药店</t>
  </si>
  <si>
    <t>成华区华康路药店</t>
  </si>
  <si>
    <t>大邑县晋原镇子龙路店</t>
  </si>
  <si>
    <t>沙河源药店</t>
  </si>
  <si>
    <t>郫县郫筒镇东大街药店</t>
  </si>
  <si>
    <t>大邑县新场镇文昌街药店</t>
  </si>
  <si>
    <t>大邑县安仁镇千禧街药店</t>
  </si>
  <si>
    <t>三江店</t>
  </si>
  <si>
    <t>都江堰药店</t>
  </si>
  <si>
    <t>大邑县晋源镇东壕沟段药店</t>
  </si>
  <si>
    <t>龙潭西路店</t>
  </si>
  <si>
    <t>都江堰幸福镇翔凤路药店</t>
  </si>
  <si>
    <t>大邑县沙渠镇方圆路药店</t>
  </si>
  <si>
    <t>聚萃路店</t>
  </si>
  <si>
    <t>成华区新怡路店</t>
  </si>
  <si>
    <t>都江堰市蒲阳镇堰问道西路药店</t>
  </si>
  <si>
    <t>邛崃市羊安镇永康大道药店</t>
  </si>
  <si>
    <t>清江东路药店</t>
  </si>
  <si>
    <t>青羊区浣花滨河路药店</t>
  </si>
  <si>
    <t>都江堰市蒲阳路药店</t>
  </si>
  <si>
    <t>锦江区柳翠路药店</t>
  </si>
  <si>
    <t>鱼凫路</t>
  </si>
  <si>
    <t>合欢树街</t>
  </si>
  <si>
    <t>江安路</t>
  </si>
  <si>
    <t>城郊二片</t>
  </si>
  <si>
    <t>龙泉驿生路店</t>
  </si>
  <si>
    <t>都江堰聚源镇药店</t>
  </si>
  <si>
    <t>西部店</t>
  </si>
  <si>
    <t>佳灵路</t>
  </si>
  <si>
    <t xml:space="preserve">翠荫路 </t>
  </si>
  <si>
    <t>武阳西路</t>
  </si>
  <si>
    <t>城郊一片</t>
  </si>
  <si>
    <t>童子街店</t>
  </si>
  <si>
    <t>贝森路店</t>
  </si>
  <si>
    <t>西林一街店</t>
  </si>
  <si>
    <t>银河北街</t>
  </si>
  <si>
    <t>静明路店</t>
  </si>
  <si>
    <t>劼人路店</t>
  </si>
  <si>
    <t>金马河店</t>
  </si>
  <si>
    <t>合计</t>
  </si>
  <si>
    <t>9月重点品种政策明细表（二）</t>
  </si>
  <si>
    <t>货品ID</t>
  </si>
  <si>
    <t>品名</t>
  </si>
  <si>
    <t>规格</t>
  </si>
  <si>
    <t>产地</t>
  </si>
  <si>
    <t>零售价</t>
  </si>
  <si>
    <t>任务</t>
  </si>
  <si>
    <t>未完成处罚</t>
  </si>
  <si>
    <t>晒单奖励细则（采购发9月晒单品种明细）</t>
  </si>
  <si>
    <t>备注</t>
  </si>
  <si>
    <t>考核时间</t>
  </si>
  <si>
    <t>,</t>
  </si>
  <si>
    <t>7gx4瓶（水蜜丸）</t>
  </si>
  <si>
    <t>山西广誉远国药</t>
  </si>
  <si>
    <t>个人销售挂0，罚款50元</t>
  </si>
  <si>
    <t>1.单盒晒单奖励16元/盒2.疗程6盒以上（含6盒）销售奖励20元/盒，晒单奖励不含赠品。3.疗程6盒以上（含6盒）案列分享奖励5元/笔。不再享受其余奖励</t>
  </si>
  <si>
    <t>7月底结束</t>
  </si>
  <si>
    <t>9.1-9.30</t>
  </si>
  <si>
    <t>黄芪精</t>
  </si>
  <si>
    <t>10mlx12支</t>
  </si>
  <si>
    <t>扬子江药</t>
  </si>
  <si>
    <t>完成率低于80%，罚款30元</t>
  </si>
  <si>
    <t>1.单张小票1盒晒单奖励1元/盒。2.3盒以上（含3盒）奖励2.5元/盒。3.5盒以上（含5盒）奖励3元/盒。不再享受其余奖励</t>
  </si>
  <si>
    <t xml:space="preserve">来益牌叶黄素咀嚼片 </t>
  </si>
  <si>
    <t>450mg*30片</t>
  </si>
  <si>
    <t>浙江医药新昌</t>
  </si>
  <si>
    <t>3个品种合计考核，完成任务总数则不处罚，未完成任务按差额盒数3元/盒进行处罚。</t>
  </si>
  <si>
    <t>每盒晒单8元/盒；销售两盒及以上或单盒销售与眼药水有关联销售，奖励10元/盒。不再享受其余奖励</t>
  </si>
  <si>
    <t>来益牌天然维生素E软胶囊</t>
  </si>
  <si>
    <t>0.25gx160粒</t>
  </si>
  <si>
    <t>浙江医药股份</t>
  </si>
  <si>
    <t>每盒晒单5元/盒，不再享受其余奖励</t>
  </si>
  <si>
    <r>
      <rPr>
        <sz val="10"/>
        <color theme="1"/>
        <rFont val="宋体"/>
        <charset val="134"/>
      </rPr>
      <t>来益牌叶黄素咀嚼片</t>
    </r>
    <r>
      <rPr>
        <sz val="10"/>
        <color theme="1"/>
        <rFont val="Arial"/>
        <charset val="134"/>
      </rPr>
      <t xml:space="preserve"> </t>
    </r>
  </si>
  <si>
    <r>
      <rPr>
        <sz val="10"/>
        <color theme="1"/>
        <rFont val="Arial"/>
        <charset val="134"/>
      </rPr>
      <t>450mgx30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134"/>
      </rPr>
      <t>x3</t>
    </r>
    <r>
      <rPr>
        <sz val="10"/>
        <color theme="1"/>
        <rFont val="宋体"/>
        <charset val="134"/>
      </rPr>
      <t>瓶</t>
    </r>
  </si>
  <si>
    <t>浙江医药股份有限公司新昌制药厂</t>
  </si>
  <si>
    <t>每盒晒单20元/盒；销售两盒及以上或单盒销售与眼药水有关联销售，奖励30元/盒。不再享受其余奖励</t>
  </si>
  <si>
    <t>来益系列合计</t>
  </si>
  <si>
    <t>总经理：</t>
  </si>
  <si>
    <t>营运部</t>
  </si>
  <si>
    <t>制表人：刘美玲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</si>
</sst>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宋体"/>
      <charset val="134"/>
    </font>
    <font>
      <sz val="10"/>
      <name val="Arial"/>
      <charset val="0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9" fillId="9" borderId="11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vertic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3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Chat%20Files\l1172615430\Files\&#22826;&#26497;&#38376;&#24215;&#26469;&#30410;&#20998;&#35299;&#34920;2018.7.18xl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数量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148955</v>
          </cell>
          <cell r="F3" t="str">
            <v>定坤丹</v>
          </cell>
          <cell r="G3" t="str">
            <v>7gx4瓶（水蜜丸）</v>
          </cell>
          <cell r="H3" t="str">
            <v>盒</v>
          </cell>
          <cell r="I3" t="str">
            <v>山西广誉远国药</v>
          </cell>
          <cell r="J3">
            <v>4</v>
          </cell>
        </row>
        <row r="4">
          <cell r="B4">
            <v>308</v>
          </cell>
          <cell r="C4" t="str">
            <v>城中片区</v>
          </cell>
          <cell r="D4" t="str">
            <v>四川太极红星店</v>
          </cell>
          <cell r="E4">
            <v>148955</v>
          </cell>
          <cell r="F4" t="str">
            <v>定坤丹</v>
          </cell>
          <cell r="G4" t="str">
            <v>7gx4瓶（水蜜丸）</v>
          </cell>
          <cell r="H4" t="str">
            <v>盒</v>
          </cell>
          <cell r="I4" t="str">
            <v>山西广誉远国药</v>
          </cell>
          <cell r="J4">
            <v>10</v>
          </cell>
        </row>
        <row r="5">
          <cell r="B5">
            <v>329</v>
          </cell>
          <cell r="C5" t="str">
            <v>城郊二片区</v>
          </cell>
          <cell r="D5" t="str">
            <v>四川太极温江店</v>
          </cell>
          <cell r="E5">
            <v>148955</v>
          </cell>
          <cell r="F5" t="str">
            <v>定坤丹</v>
          </cell>
          <cell r="G5" t="str">
            <v>7gx4瓶（水蜜丸）</v>
          </cell>
          <cell r="H5" t="str">
            <v>盒</v>
          </cell>
          <cell r="I5" t="str">
            <v>山西广誉远国药</v>
          </cell>
          <cell r="J5">
            <v>8</v>
          </cell>
        </row>
        <row r="6">
          <cell r="B6">
            <v>337</v>
          </cell>
          <cell r="C6" t="str">
            <v>城中片区</v>
          </cell>
          <cell r="D6" t="str">
            <v>四川太极浆洗街药店</v>
          </cell>
          <cell r="E6">
            <v>148955</v>
          </cell>
          <cell r="F6" t="str">
            <v>定坤丹</v>
          </cell>
          <cell r="G6" t="str">
            <v>7gx4瓶（水蜜丸）</v>
          </cell>
          <cell r="H6" t="str">
            <v>盒</v>
          </cell>
          <cell r="I6" t="str">
            <v>山西广誉远国药</v>
          </cell>
          <cell r="J6">
            <v>2</v>
          </cell>
        </row>
        <row r="7">
          <cell r="B7">
            <v>339</v>
          </cell>
          <cell r="C7" t="str">
            <v>西北片区</v>
          </cell>
          <cell r="D7" t="str">
            <v>四川太极沙河源药店</v>
          </cell>
          <cell r="E7">
            <v>148955</v>
          </cell>
          <cell r="F7" t="str">
            <v>定坤丹</v>
          </cell>
          <cell r="G7" t="str">
            <v>7gx4瓶（水蜜丸）</v>
          </cell>
          <cell r="H7" t="str">
            <v>盒</v>
          </cell>
          <cell r="I7" t="str">
            <v>山西广誉远国药</v>
          </cell>
          <cell r="J7">
            <v>5</v>
          </cell>
        </row>
        <row r="8">
          <cell r="B8">
            <v>343</v>
          </cell>
          <cell r="C8" t="str">
            <v>西北片区</v>
          </cell>
          <cell r="D8" t="str">
            <v>四川太极光华药店</v>
          </cell>
          <cell r="E8">
            <v>148955</v>
          </cell>
          <cell r="F8" t="str">
            <v>定坤丹</v>
          </cell>
          <cell r="G8" t="str">
            <v>7gx4瓶（水蜜丸）</v>
          </cell>
          <cell r="H8" t="str">
            <v>盒</v>
          </cell>
          <cell r="I8" t="str">
            <v>山西广誉远国药</v>
          </cell>
          <cell r="J8">
            <v>5</v>
          </cell>
        </row>
        <row r="9">
          <cell r="B9">
            <v>349</v>
          </cell>
          <cell r="C9" t="str">
            <v>城中片区</v>
          </cell>
          <cell r="D9" t="str">
            <v>四川太极人民中路店</v>
          </cell>
          <cell r="E9">
            <v>148955</v>
          </cell>
          <cell r="F9" t="str">
            <v>定坤丹</v>
          </cell>
          <cell r="G9" t="str">
            <v>7gx4瓶（水蜜丸）</v>
          </cell>
          <cell r="H9" t="str">
            <v>盒</v>
          </cell>
          <cell r="I9" t="str">
            <v>山西广誉远国药</v>
          </cell>
          <cell r="J9">
            <v>5</v>
          </cell>
        </row>
        <row r="10">
          <cell r="B10">
            <v>355</v>
          </cell>
          <cell r="C10" t="str">
            <v>城中片区</v>
          </cell>
          <cell r="D10" t="str">
            <v>四川太极双林路药店</v>
          </cell>
          <cell r="E10">
            <v>148955</v>
          </cell>
          <cell r="F10" t="str">
            <v>定坤丹</v>
          </cell>
          <cell r="G10" t="str">
            <v>7gx4瓶（水蜜丸）</v>
          </cell>
          <cell r="H10" t="str">
            <v>盒</v>
          </cell>
          <cell r="I10" t="str">
            <v>山西广誉远国药</v>
          </cell>
          <cell r="J10">
            <v>5</v>
          </cell>
        </row>
        <row r="11">
          <cell r="B11">
            <v>365</v>
          </cell>
          <cell r="C11" t="str">
            <v>西北片区</v>
          </cell>
          <cell r="D11" t="str">
            <v>四川太极光华村街药店</v>
          </cell>
          <cell r="E11">
            <v>148955</v>
          </cell>
          <cell r="F11" t="str">
            <v>定坤丹</v>
          </cell>
          <cell r="G11" t="str">
            <v>7gx4瓶（水蜜丸）</v>
          </cell>
          <cell r="H11" t="str">
            <v>盒</v>
          </cell>
          <cell r="I11" t="str">
            <v>山西广誉远国药</v>
          </cell>
          <cell r="J11">
            <v>4</v>
          </cell>
        </row>
        <row r="12">
          <cell r="B12">
            <v>367</v>
          </cell>
          <cell r="C12" t="str">
            <v>城郊二片区</v>
          </cell>
          <cell r="D12" t="str">
            <v>四川太极金带街药店</v>
          </cell>
          <cell r="E12">
            <v>148955</v>
          </cell>
          <cell r="F12" t="str">
            <v>定坤丹</v>
          </cell>
          <cell r="G12" t="str">
            <v>7gx4瓶（水蜜丸）</v>
          </cell>
          <cell r="H12" t="str">
            <v>盒</v>
          </cell>
          <cell r="I12" t="str">
            <v>山西广誉远国药</v>
          </cell>
          <cell r="J12">
            <v>1</v>
          </cell>
        </row>
        <row r="13">
          <cell r="B13">
            <v>377</v>
          </cell>
          <cell r="C13" t="str">
            <v>东南片区</v>
          </cell>
          <cell r="D13" t="str">
            <v>四川太极新园大道药店</v>
          </cell>
          <cell r="E13">
            <v>148955</v>
          </cell>
          <cell r="F13" t="str">
            <v>定坤丹</v>
          </cell>
          <cell r="G13" t="str">
            <v>7gx4瓶（水蜜丸）</v>
          </cell>
          <cell r="H13" t="str">
            <v>盒</v>
          </cell>
          <cell r="I13" t="str">
            <v>山西广誉远国药</v>
          </cell>
          <cell r="J13">
            <v>1</v>
          </cell>
        </row>
        <row r="14">
          <cell r="B14">
            <v>385</v>
          </cell>
          <cell r="C14" t="str">
            <v>城郊一片区</v>
          </cell>
          <cell r="D14" t="str">
            <v>四川太极五津西路药店</v>
          </cell>
          <cell r="E14">
            <v>148955</v>
          </cell>
          <cell r="F14" t="str">
            <v>定坤丹</v>
          </cell>
          <cell r="G14" t="str">
            <v>7gx4瓶（水蜜丸）</v>
          </cell>
          <cell r="H14" t="str">
            <v>盒</v>
          </cell>
          <cell r="I14" t="str">
            <v>山西广誉远国药</v>
          </cell>
          <cell r="J14">
            <v>1</v>
          </cell>
        </row>
        <row r="15">
          <cell r="B15">
            <v>387</v>
          </cell>
          <cell r="C15" t="str">
            <v>东南片区</v>
          </cell>
          <cell r="D15" t="str">
            <v>四川太极新乐中街药店</v>
          </cell>
          <cell r="E15">
            <v>148955</v>
          </cell>
          <cell r="F15" t="str">
            <v>定坤丹</v>
          </cell>
          <cell r="G15" t="str">
            <v>7gx4瓶（水蜜丸）</v>
          </cell>
          <cell r="H15" t="str">
            <v>盒</v>
          </cell>
          <cell r="I15" t="str">
            <v>山西广誉远国药</v>
          </cell>
          <cell r="J15">
            <v>11</v>
          </cell>
        </row>
        <row r="16">
          <cell r="B16">
            <v>391</v>
          </cell>
          <cell r="C16" t="str">
            <v>城中片区</v>
          </cell>
          <cell r="D16" t="str">
            <v>四川太极金丝街药店</v>
          </cell>
          <cell r="E16">
            <v>148955</v>
          </cell>
          <cell r="F16" t="str">
            <v>定坤丹</v>
          </cell>
          <cell r="G16" t="str">
            <v>7gx4瓶（水蜜丸）</v>
          </cell>
          <cell r="H16" t="str">
            <v>盒</v>
          </cell>
          <cell r="I16" t="str">
            <v>山西广誉远国药</v>
          </cell>
          <cell r="J16">
            <v>5</v>
          </cell>
        </row>
        <row r="17">
          <cell r="B17">
            <v>399</v>
          </cell>
          <cell r="C17" t="str">
            <v>东南片区</v>
          </cell>
          <cell r="D17" t="str">
            <v>四川太极高新天久北巷药店</v>
          </cell>
          <cell r="E17">
            <v>148955</v>
          </cell>
          <cell r="F17" t="str">
            <v>定坤丹</v>
          </cell>
          <cell r="G17" t="str">
            <v>7gx4瓶（水蜜丸）</v>
          </cell>
          <cell r="H17" t="str">
            <v>盒</v>
          </cell>
          <cell r="I17" t="str">
            <v>山西广誉远国药</v>
          </cell>
          <cell r="J17">
            <v>8</v>
          </cell>
        </row>
        <row r="18">
          <cell r="B18">
            <v>513</v>
          </cell>
          <cell r="C18" t="str">
            <v>西北片区</v>
          </cell>
          <cell r="D18" t="str">
            <v>四川太极武侯区顺和街店</v>
          </cell>
          <cell r="E18">
            <v>148955</v>
          </cell>
          <cell r="F18" t="str">
            <v>定坤丹</v>
          </cell>
          <cell r="G18" t="str">
            <v>7gx4瓶（水蜜丸）</v>
          </cell>
          <cell r="H18" t="str">
            <v>盒</v>
          </cell>
          <cell r="I18" t="str">
            <v>山西广誉远国药</v>
          </cell>
          <cell r="J18">
            <v>13</v>
          </cell>
        </row>
        <row r="19">
          <cell r="B19">
            <v>515</v>
          </cell>
          <cell r="C19" t="str">
            <v>城中片区</v>
          </cell>
          <cell r="D19" t="str">
            <v>四川太极成华区崔家店路药店</v>
          </cell>
          <cell r="E19">
            <v>148955</v>
          </cell>
          <cell r="F19" t="str">
            <v>定坤丹</v>
          </cell>
          <cell r="G19" t="str">
            <v>7gx4瓶（水蜜丸）</v>
          </cell>
          <cell r="H19" t="str">
            <v>盒</v>
          </cell>
          <cell r="I19" t="str">
            <v>山西广誉远国药</v>
          </cell>
          <cell r="J19">
            <v>2</v>
          </cell>
        </row>
        <row r="20">
          <cell r="B20">
            <v>517</v>
          </cell>
          <cell r="C20" t="str">
            <v>城中片区</v>
          </cell>
          <cell r="D20" t="str">
            <v>四川太极青羊区北东街店</v>
          </cell>
          <cell r="E20">
            <v>148955</v>
          </cell>
          <cell r="F20" t="str">
            <v>定坤丹</v>
          </cell>
          <cell r="G20" t="str">
            <v>7gx4瓶（水蜜丸）</v>
          </cell>
          <cell r="H20" t="str">
            <v>盒</v>
          </cell>
          <cell r="I20" t="str">
            <v>山西广誉远国药</v>
          </cell>
          <cell r="J20">
            <v>9</v>
          </cell>
        </row>
        <row r="21">
          <cell r="B21">
            <v>541</v>
          </cell>
          <cell r="C21" t="str">
            <v>东南片区</v>
          </cell>
          <cell r="D21" t="str">
            <v>四川太极高新区府城大道西段店</v>
          </cell>
          <cell r="E21">
            <v>148955</v>
          </cell>
          <cell r="F21" t="str">
            <v>定坤丹</v>
          </cell>
          <cell r="G21" t="str">
            <v>7gx4瓶（水蜜丸）</v>
          </cell>
          <cell r="H21" t="str">
            <v>盒</v>
          </cell>
          <cell r="I21" t="str">
            <v>山西广誉远国药</v>
          </cell>
          <cell r="J21">
            <v>9</v>
          </cell>
        </row>
        <row r="22">
          <cell r="B22">
            <v>545</v>
          </cell>
          <cell r="C22" t="str">
            <v>东南片区</v>
          </cell>
          <cell r="D22" t="str">
            <v>四川太极龙潭西路店</v>
          </cell>
          <cell r="E22">
            <v>148955</v>
          </cell>
          <cell r="F22" t="str">
            <v>定坤丹</v>
          </cell>
          <cell r="G22" t="str">
            <v>7gx4瓶（水蜜丸）</v>
          </cell>
          <cell r="H22" t="str">
            <v>盒</v>
          </cell>
          <cell r="I22" t="str">
            <v>山西广誉远国药</v>
          </cell>
          <cell r="J22">
            <v>7</v>
          </cell>
        </row>
        <row r="23">
          <cell r="B23">
            <v>546</v>
          </cell>
          <cell r="C23" t="str">
            <v>东南片区</v>
          </cell>
          <cell r="D23" t="str">
            <v>四川太极锦江区榕声路店</v>
          </cell>
          <cell r="E23">
            <v>148955</v>
          </cell>
          <cell r="F23" t="str">
            <v>定坤丹</v>
          </cell>
          <cell r="G23" t="str">
            <v>7gx4瓶（水蜜丸）</v>
          </cell>
          <cell r="H23" t="str">
            <v>盒</v>
          </cell>
          <cell r="I23" t="str">
            <v>山西广誉远国药</v>
          </cell>
          <cell r="J23">
            <v>3</v>
          </cell>
        </row>
        <row r="24">
          <cell r="B24">
            <v>571</v>
          </cell>
          <cell r="C24" t="str">
            <v>东南片区</v>
          </cell>
          <cell r="D24" t="str">
            <v>四川太极高新区民丰大道西段药店</v>
          </cell>
          <cell r="E24">
            <v>148955</v>
          </cell>
          <cell r="F24" t="str">
            <v>定坤丹</v>
          </cell>
          <cell r="G24" t="str">
            <v>7gx4瓶（水蜜丸）</v>
          </cell>
          <cell r="H24" t="str">
            <v>盒</v>
          </cell>
          <cell r="I24" t="str">
            <v>山西广誉远国药</v>
          </cell>
          <cell r="J24">
            <v>12</v>
          </cell>
        </row>
        <row r="25">
          <cell r="B25">
            <v>578</v>
          </cell>
          <cell r="C25" t="str">
            <v>城中片区</v>
          </cell>
          <cell r="D25" t="str">
            <v>四川太极成华区华油路药店</v>
          </cell>
          <cell r="E25">
            <v>148955</v>
          </cell>
          <cell r="F25" t="str">
            <v>定坤丹</v>
          </cell>
          <cell r="G25" t="str">
            <v>7gx4瓶（水蜜丸）</v>
          </cell>
          <cell r="H25" t="str">
            <v>盒</v>
          </cell>
          <cell r="I25" t="str">
            <v>山西广誉远国药</v>
          </cell>
          <cell r="J25">
            <v>1</v>
          </cell>
        </row>
        <row r="26">
          <cell r="B26">
            <v>582</v>
          </cell>
          <cell r="C26" t="str">
            <v>西北片区</v>
          </cell>
          <cell r="D26" t="str">
            <v>四川太极青羊区十二桥药店</v>
          </cell>
          <cell r="E26">
            <v>148955</v>
          </cell>
          <cell r="F26" t="str">
            <v>定坤丹</v>
          </cell>
          <cell r="G26" t="str">
            <v>7gx4瓶（水蜜丸）</v>
          </cell>
          <cell r="H26" t="str">
            <v>盒</v>
          </cell>
          <cell r="I26" t="str">
            <v>山西广誉远国药</v>
          </cell>
          <cell r="J26">
            <v>5</v>
          </cell>
        </row>
        <row r="27">
          <cell r="B27">
            <v>585</v>
          </cell>
          <cell r="C27" t="str">
            <v>西北片区</v>
          </cell>
          <cell r="D27" t="str">
            <v>四川太极成华区羊子山西路药店（兴元华盛）</v>
          </cell>
          <cell r="E27">
            <v>148955</v>
          </cell>
          <cell r="F27" t="str">
            <v>定坤丹</v>
          </cell>
          <cell r="G27" t="str">
            <v>7gx4瓶（水蜜丸）</v>
          </cell>
          <cell r="H27" t="str">
            <v>盒</v>
          </cell>
          <cell r="I27" t="str">
            <v>山西广誉远国药</v>
          </cell>
          <cell r="J27">
            <v>6</v>
          </cell>
        </row>
        <row r="28">
          <cell r="B28">
            <v>587</v>
          </cell>
          <cell r="C28" t="str">
            <v>城郊二片区</v>
          </cell>
          <cell r="D28" t="str">
            <v>四川太极都江堰景中路店</v>
          </cell>
          <cell r="E28">
            <v>148955</v>
          </cell>
          <cell r="F28" t="str">
            <v>定坤丹</v>
          </cell>
          <cell r="G28" t="str">
            <v>7gx4瓶（水蜜丸）</v>
          </cell>
          <cell r="H28" t="str">
            <v>盒</v>
          </cell>
          <cell r="I28" t="str">
            <v>山西广誉远国药</v>
          </cell>
          <cell r="J28">
            <v>6</v>
          </cell>
        </row>
        <row r="29">
          <cell r="B29">
            <v>598</v>
          </cell>
          <cell r="C29" t="str">
            <v>东南片区</v>
          </cell>
          <cell r="D29" t="str">
            <v>四川太极锦江区水杉街药店</v>
          </cell>
          <cell r="E29">
            <v>148955</v>
          </cell>
          <cell r="F29" t="str">
            <v>定坤丹</v>
          </cell>
          <cell r="G29" t="str">
            <v>7gx4瓶（水蜜丸）</v>
          </cell>
          <cell r="H29" t="str">
            <v>盒</v>
          </cell>
          <cell r="I29" t="str">
            <v>山西广誉远国药</v>
          </cell>
          <cell r="J29">
            <v>4</v>
          </cell>
        </row>
        <row r="30">
          <cell r="B30">
            <v>704</v>
          </cell>
          <cell r="C30" t="str">
            <v>城郊二片区</v>
          </cell>
          <cell r="D30" t="str">
            <v>四川太极都江堰奎光路中段药店</v>
          </cell>
          <cell r="E30">
            <v>148955</v>
          </cell>
          <cell r="F30" t="str">
            <v>定坤丹</v>
          </cell>
          <cell r="G30" t="str">
            <v>7gx4瓶（水蜜丸）</v>
          </cell>
          <cell r="H30" t="str">
            <v>盒</v>
          </cell>
          <cell r="I30" t="str">
            <v>山西广誉远国药</v>
          </cell>
          <cell r="J30">
            <v>3</v>
          </cell>
        </row>
        <row r="31">
          <cell r="B31">
            <v>707</v>
          </cell>
          <cell r="C31" t="str">
            <v>东南片区</v>
          </cell>
          <cell r="D31" t="str">
            <v>四川太极成华区万科路药店</v>
          </cell>
          <cell r="E31">
            <v>148955</v>
          </cell>
          <cell r="F31" t="str">
            <v>定坤丹</v>
          </cell>
          <cell r="G31" t="str">
            <v>7gx4瓶（水蜜丸）</v>
          </cell>
          <cell r="H31" t="str">
            <v>盒</v>
          </cell>
          <cell r="I31" t="str">
            <v>山西广誉远国药</v>
          </cell>
          <cell r="J31">
            <v>1</v>
          </cell>
        </row>
        <row r="32">
          <cell r="B32">
            <v>712</v>
          </cell>
          <cell r="C32" t="str">
            <v>东南片区</v>
          </cell>
          <cell r="D32" t="str">
            <v>四川太极成华区华泰路药店</v>
          </cell>
          <cell r="E32">
            <v>148955</v>
          </cell>
          <cell r="F32" t="str">
            <v>定坤丹</v>
          </cell>
          <cell r="G32" t="str">
            <v>7gx4瓶（水蜜丸）</v>
          </cell>
          <cell r="H32" t="str">
            <v>盒</v>
          </cell>
          <cell r="I32" t="str">
            <v>山西广誉远国药</v>
          </cell>
          <cell r="J32">
            <v>7</v>
          </cell>
        </row>
        <row r="33">
          <cell r="B33">
            <v>713</v>
          </cell>
          <cell r="C33" t="str">
            <v>城郊二片区</v>
          </cell>
          <cell r="D33" t="str">
            <v>四川太极都江堰聚源镇药店</v>
          </cell>
          <cell r="E33">
            <v>148955</v>
          </cell>
          <cell r="F33" t="str">
            <v>定坤丹</v>
          </cell>
          <cell r="G33" t="str">
            <v>7gx4瓶（水蜜丸）</v>
          </cell>
          <cell r="H33" t="str">
            <v>盒</v>
          </cell>
          <cell r="I33" t="str">
            <v>山西广誉远国药</v>
          </cell>
          <cell r="J33">
            <v>1</v>
          </cell>
        </row>
        <row r="34">
          <cell r="B34">
            <v>717</v>
          </cell>
          <cell r="C34" t="str">
            <v>城郊一片区</v>
          </cell>
          <cell r="D34" t="str">
            <v>四川太极大邑县晋原镇通达东路五段药店</v>
          </cell>
          <cell r="E34">
            <v>148955</v>
          </cell>
          <cell r="F34" t="str">
            <v>定坤丹</v>
          </cell>
          <cell r="G34" t="str">
            <v>7gx4瓶（水蜜丸）</v>
          </cell>
          <cell r="H34" t="str">
            <v>盒</v>
          </cell>
          <cell r="I34" t="str">
            <v>山西广誉远国药</v>
          </cell>
          <cell r="J34">
            <v>1</v>
          </cell>
        </row>
        <row r="35">
          <cell r="B35">
            <v>726</v>
          </cell>
          <cell r="C35" t="str">
            <v>西北片区</v>
          </cell>
          <cell r="D35" t="str">
            <v>四川太极金牛区交大路第三药店</v>
          </cell>
          <cell r="E35">
            <v>148955</v>
          </cell>
          <cell r="F35" t="str">
            <v>定坤丹</v>
          </cell>
          <cell r="G35" t="str">
            <v>7gx4瓶（水蜜丸）</v>
          </cell>
          <cell r="H35" t="str">
            <v>盒</v>
          </cell>
          <cell r="I35" t="str">
            <v>山西广誉远国药</v>
          </cell>
          <cell r="J35">
            <v>14</v>
          </cell>
        </row>
        <row r="36">
          <cell r="B36">
            <v>740</v>
          </cell>
          <cell r="C36" t="str">
            <v>东南片区</v>
          </cell>
          <cell r="D36" t="str">
            <v>四川太极成华区华康路药店</v>
          </cell>
          <cell r="E36">
            <v>148955</v>
          </cell>
          <cell r="F36" t="str">
            <v>定坤丹</v>
          </cell>
          <cell r="G36" t="str">
            <v>7gx4瓶（水蜜丸）</v>
          </cell>
          <cell r="H36" t="str">
            <v>盒</v>
          </cell>
          <cell r="I36" t="str">
            <v>山西广誉远国药</v>
          </cell>
          <cell r="J36">
            <v>6</v>
          </cell>
        </row>
        <row r="37">
          <cell r="B37">
            <v>741</v>
          </cell>
          <cell r="C37" t="str">
            <v>西北片区</v>
          </cell>
          <cell r="D37" t="str">
            <v>四川太极成华区新怡路店</v>
          </cell>
          <cell r="E37">
            <v>148955</v>
          </cell>
          <cell r="F37" t="str">
            <v>定坤丹</v>
          </cell>
          <cell r="G37" t="str">
            <v>7gx4瓶（水蜜丸）</v>
          </cell>
          <cell r="H37" t="str">
            <v>盒</v>
          </cell>
          <cell r="I37" t="str">
            <v>山西广誉远国药</v>
          </cell>
          <cell r="J37">
            <v>6</v>
          </cell>
        </row>
        <row r="38">
          <cell r="B38">
            <v>745</v>
          </cell>
          <cell r="C38" t="str">
            <v>西北片区</v>
          </cell>
          <cell r="D38" t="str">
            <v>四川太极金牛区金沙路药店</v>
          </cell>
          <cell r="E38">
            <v>148955</v>
          </cell>
          <cell r="F38" t="str">
            <v>定坤丹</v>
          </cell>
          <cell r="G38" t="str">
            <v>7gx4瓶（水蜜丸）</v>
          </cell>
          <cell r="H38" t="str">
            <v>盒</v>
          </cell>
          <cell r="I38" t="str">
            <v>山西广誉远国药</v>
          </cell>
          <cell r="J38">
            <v>1</v>
          </cell>
        </row>
        <row r="39">
          <cell r="B39">
            <v>747</v>
          </cell>
          <cell r="C39" t="str">
            <v>城中片区</v>
          </cell>
          <cell r="D39" t="str">
            <v>四川太极郫县郫筒镇一环路东南段药店</v>
          </cell>
          <cell r="E39">
            <v>148955</v>
          </cell>
          <cell r="F39" t="str">
            <v>定坤丹</v>
          </cell>
          <cell r="G39" t="str">
            <v>7gx4瓶（水蜜丸）</v>
          </cell>
          <cell r="H39" t="str">
            <v>盒</v>
          </cell>
          <cell r="I39" t="str">
            <v>山西广誉远国药</v>
          </cell>
          <cell r="J39">
            <v>5</v>
          </cell>
        </row>
        <row r="40">
          <cell r="B40">
            <v>750</v>
          </cell>
          <cell r="C40" t="str">
            <v>东南片区</v>
          </cell>
          <cell r="D40" t="str">
            <v>成都成汉太极大药房有限公司</v>
          </cell>
          <cell r="E40">
            <v>148955</v>
          </cell>
          <cell r="F40" t="str">
            <v>定坤丹</v>
          </cell>
          <cell r="G40" t="str">
            <v>7gx4瓶（水蜜丸）</v>
          </cell>
          <cell r="H40" t="str">
            <v>盒</v>
          </cell>
          <cell r="I40" t="str">
            <v>山西广誉远国药</v>
          </cell>
          <cell r="J40">
            <v>8</v>
          </cell>
        </row>
        <row r="41">
          <cell r="B41">
            <v>102565</v>
          </cell>
          <cell r="C41" t="str">
            <v>西北片区</v>
          </cell>
          <cell r="D41" t="str">
            <v>四川太极武侯区佳灵路药店</v>
          </cell>
          <cell r="E41">
            <v>148955</v>
          </cell>
          <cell r="F41" t="str">
            <v>定坤丹</v>
          </cell>
          <cell r="G41" t="str">
            <v>7gx4瓶（水蜜丸）</v>
          </cell>
          <cell r="H41" t="str">
            <v>盒</v>
          </cell>
          <cell r="I41" t="str">
            <v>山西广誉远国药</v>
          </cell>
          <cell r="J41">
            <v>4</v>
          </cell>
        </row>
        <row r="42">
          <cell r="B42">
            <v>102935</v>
          </cell>
          <cell r="C42" t="str">
            <v>城中片区</v>
          </cell>
          <cell r="D42" t="str">
            <v>四川太极大药房连锁有限公司青羊区童子街药店</v>
          </cell>
          <cell r="E42">
            <v>148955</v>
          </cell>
          <cell r="F42" t="str">
            <v>定坤丹</v>
          </cell>
          <cell r="G42" t="str">
            <v>7gx4瓶（水蜜丸）</v>
          </cell>
          <cell r="H42" t="str">
            <v>盒</v>
          </cell>
          <cell r="I42" t="str">
            <v>山西广誉远国药</v>
          </cell>
          <cell r="J42">
            <v>7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>
            <v>216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</sheetNames>
    <sheetDataSet>
      <sheetData sheetId="0">
        <row r="1">
          <cell r="B1" t="str">
            <v>门店ID</v>
          </cell>
          <cell r="C1" t="str">
            <v>门店名称</v>
          </cell>
          <cell r="D1" t="str">
            <v>销售额
分类</v>
          </cell>
          <cell r="E1" t="str">
            <v>来益牌叶黄素30s</v>
          </cell>
          <cell r="F1" t="str">
            <v>来益牌叶黄素90s</v>
          </cell>
          <cell r="G1" t="str">
            <v>来益牌天然维生素e</v>
          </cell>
        </row>
        <row r="2">
          <cell r="B2">
            <v>308</v>
          </cell>
          <cell r="C2" t="str">
            <v>红星店</v>
          </cell>
          <cell r="D2" t="str">
            <v>A</v>
          </cell>
          <cell r="E2">
            <v>10</v>
          </cell>
          <cell r="F2">
            <v>2</v>
          </cell>
          <cell r="G2">
            <v>6</v>
          </cell>
        </row>
        <row r="3">
          <cell r="B3">
            <v>329</v>
          </cell>
          <cell r="C3" t="str">
            <v>温江店</v>
          </cell>
          <cell r="D3" t="str">
            <v>A</v>
          </cell>
          <cell r="E3">
            <v>10</v>
          </cell>
          <cell r="F3">
            <v>2</v>
          </cell>
          <cell r="G3">
            <v>5</v>
          </cell>
        </row>
        <row r="4">
          <cell r="B4">
            <v>337</v>
          </cell>
          <cell r="C4" t="str">
            <v>浆洗街药店</v>
          </cell>
          <cell r="D4" t="str">
            <v>A</v>
          </cell>
          <cell r="E4">
            <v>15</v>
          </cell>
          <cell r="F4">
            <v>2</v>
          </cell>
          <cell r="G4">
            <v>10</v>
          </cell>
        </row>
        <row r="5">
          <cell r="B5">
            <v>343</v>
          </cell>
          <cell r="C5" t="str">
            <v>光华药店</v>
          </cell>
          <cell r="D5" t="str">
            <v>A</v>
          </cell>
          <cell r="E5">
            <v>20</v>
          </cell>
          <cell r="F5">
            <v>2</v>
          </cell>
          <cell r="G5">
            <v>10</v>
          </cell>
        </row>
        <row r="6">
          <cell r="B6">
            <v>359</v>
          </cell>
          <cell r="C6" t="str">
            <v>枣子巷药店</v>
          </cell>
          <cell r="D6" t="str">
            <v>A</v>
          </cell>
          <cell r="E6">
            <v>10</v>
          </cell>
          <cell r="F6">
            <v>1</v>
          </cell>
          <cell r="G6">
            <v>6</v>
          </cell>
        </row>
        <row r="7">
          <cell r="B7">
            <v>365</v>
          </cell>
          <cell r="C7" t="str">
            <v>光华村街药店</v>
          </cell>
          <cell r="D7" t="str">
            <v>A</v>
          </cell>
          <cell r="E7">
            <v>8</v>
          </cell>
          <cell r="F7">
            <v>1</v>
          </cell>
          <cell r="G7">
            <v>4</v>
          </cell>
        </row>
        <row r="8">
          <cell r="B8">
            <v>341</v>
          </cell>
          <cell r="C8" t="str">
            <v>邛崃中心药店</v>
          </cell>
          <cell r="D8" t="str">
            <v>A</v>
          </cell>
          <cell r="E8">
            <v>20</v>
          </cell>
          <cell r="F8">
            <v>2</v>
          </cell>
          <cell r="G8">
            <v>10</v>
          </cell>
        </row>
        <row r="9">
          <cell r="B9">
            <v>387</v>
          </cell>
          <cell r="C9" t="str">
            <v>新乐中街药店</v>
          </cell>
          <cell r="D9" t="str">
            <v>A</v>
          </cell>
          <cell r="E9">
            <v>15</v>
          </cell>
          <cell r="F9">
            <v>2</v>
          </cell>
          <cell r="G9">
            <v>8</v>
          </cell>
        </row>
        <row r="10">
          <cell r="B10">
            <v>513</v>
          </cell>
          <cell r="C10" t="str">
            <v>武侯区顺和街店</v>
          </cell>
          <cell r="D10" t="str">
            <v>A</v>
          </cell>
          <cell r="E10">
            <v>8</v>
          </cell>
          <cell r="F10">
            <v>1</v>
          </cell>
          <cell r="G10">
            <v>6</v>
          </cell>
        </row>
        <row r="11">
          <cell r="B11">
            <v>517</v>
          </cell>
          <cell r="C11" t="str">
            <v>青羊区北东街店</v>
          </cell>
          <cell r="D11" t="str">
            <v>A</v>
          </cell>
          <cell r="E11">
            <v>10</v>
          </cell>
          <cell r="F11">
            <v>2</v>
          </cell>
          <cell r="G11">
            <v>8</v>
          </cell>
        </row>
        <row r="12">
          <cell r="B12">
            <v>541</v>
          </cell>
          <cell r="C12" t="str">
            <v>高新区府城大道西段店</v>
          </cell>
          <cell r="D12" t="str">
            <v>A</v>
          </cell>
          <cell r="E12">
            <v>8</v>
          </cell>
          <cell r="F12">
            <v>2</v>
          </cell>
          <cell r="G12">
            <v>6</v>
          </cell>
        </row>
        <row r="13">
          <cell r="B13">
            <v>355</v>
          </cell>
          <cell r="C13" t="str">
            <v>双林路药店</v>
          </cell>
          <cell r="D13" t="str">
            <v>A</v>
          </cell>
          <cell r="E13">
            <v>8</v>
          </cell>
          <cell r="F13">
            <v>1</v>
          </cell>
          <cell r="G13">
            <v>5</v>
          </cell>
        </row>
        <row r="14">
          <cell r="B14">
            <v>546</v>
          </cell>
          <cell r="C14" t="str">
            <v>锦江区榕声路店</v>
          </cell>
          <cell r="D14" t="str">
            <v>A</v>
          </cell>
          <cell r="E14">
            <v>8</v>
          </cell>
          <cell r="F14">
            <v>1</v>
          </cell>
          <cell r="G14">
            <v>4</v>
          </cell>
        </row>
        <row r="15">
          <cell r="B15">
            <v>571</v>
          </cell>
          <cell r="C15" t="str">
            <v>高新区民丰大道西段药店</v>
          </cell>
          <cell r="D15" t="str">
            <v>A</v>
          </cell>
          <cell r="E15">
            <v>10</v>
          </cell>
          <cell r="F15">
            <v>2</v>
          </cell>
          <cell r="G15">
            <v>6</v>
          </cell>
        </row>
        <row r="16">
          <cell r="B16">
            <v>385</v>
          </cell>
          <cell r="C16" t="str">
            <v>五津西路药店</v>
          </cell>
          <cell r="D16" t="str">
            <v>A</v>
          </cell>
          <cell r="E16">
            <v>8</v>
          </cell>
          <cell r="F16">
            <v>1</v>
          </cell>
          <cell r="G16">
            <v>4</v>
          </cell>
        </row>
        <row r="17">
          <cell r="B17">
            <v>578</v>
          </cell>
          <cell r="C17" t="str">
            <v>成华区华油路药店</v>
          </cell>
          <cell r="D17" t="str">
            <v>A</v>
          </cell>
          <cell r="E17">
            <v>8</v>
          </cell>
          <cell r="F17">
            <v>2</v>
          </cell>
          <cell r="G17">
            <v>6</v>
          </cell>
        </row>
        <row r="18">
          <cell r="B18">
            <v>581</v>
          </cell>
          <cell r="C18" t="str">
            <v>成华区二环路北四段药店（汇融名城）</v>
          </cell>
          <cell r="D18" t="str">
            <v>A</v>
          </cell>
          <cell r="E18">
            <v>10</v>
          </cell>
          <cell r="F18">
            <v>2</v>
          </cell>
          <cell r="G18">
            <v>6</v>
          </cell>
        </row>
        <row r="19">
          <cell r="B19">
            <v>514</v>
          </cell>
          <cell r="C19" t="str">
            <v>新津邓双镇岷江店</v>
          </cell>
          <cell r="D19" t="str">
            <v>A</v>
          </cell>
          <cell r="E19">
            <v>5</v>
          </cell>
          <cell r="F19">
            <v>1</v>
          </cell>
          <cell r="G19">
            <v>4</v>
          </cell>
        </row>
        <row r="20">
          <cell r="B20">
            <v>585</v>
          </cell>
          <cell r="C20" t="str">
            <v>成华区羊子山西路药店（兴元华盛）</v>
          </cell>
          <cell r="D20" t="str">
            <v>A</v>
          </cell>
          <cell r="E20">
            <v>8</v>
          </cell>
          <cell r="F20">
            <v>1</v>
          </cell>
          <cell r="G20">
            <v>4</v>
          </cell>
        </row>
        <row r="21">
          <cell r="B21">
            <v>707</v>
          </cell>
          <cell r="C21" t="str">
            <v>成华区万科路药店</v>
          </cell>
          <cell r="D21" t="str">
            <v>A</v>
          </cell>
          <cell r="E21">
            <v>8</v>
          </cell>
          <cell r="F21">
            <v>1</v>
          </cell>
          <cell r="G21">
            <v>6</v>
          </cell>
        </row>
        <row r="22">
          <cell r="B22">
            <v>712</v>
          </cell>
          <cell r="C22" t="str">
            <v>成华区华泰路药店</v>
          </cell>
          <cell r="D22" t="str">
            <v>A</v>
          </cell>
          <cell r="E22">
            <v>15</v>
          </cell>
          <cell r="F22">
            <v>1</v>
          </cell>
          <cell r="G22">
            <v>8</v>
          </cell>
        </row>
        <row r="23">
          <cell r="B23">
            <v>726</v>
          </cell>
          <cell r="C23" t="str">
            <v>金牛区交大路第三药店</v>
          </cell>
          <cell r="D23" t="str">
            <v>A</v>
          </cell>
          <cell r="E23">
            <v>8</v>
          </cell>
          <cell r="F23">
            <v>1</v>
          </cell>
          <cell r="G23">
            <v>6</v>
          </cell>
        </row>
        <row r="24">
          <cell r="B24">
            <v>724</v>
          </cell>
          <cell r="C24" t="str">
            <v>锦江区观音桥街药店</v>
          </cell>
          <cell r="D24" t="str">
            <v>A</v>
          </cell>
          <cell r="E24">
            <v>8</v>
          </cell>
          <cell r="F24">
            <v>1</v>
          </cell>
          <cell r="G24">
            <v>6</v>
          </cell>
        </row>
        <row r="25">
          <cell r="B25">
            <v>730</v>
          </cell>
          <cell r="C25" t="str">
            <v>新都区新繁镇繁江北路药店</v>
          </cell>
          <cell r="D25" t="str">
            <v>A</v>
          </cell>
          <cell r="E25">
            <v>8</v>
          </cell>
          <cell r="F25">
            <v>1</v>
          </cell>
          <cell r="G25">
            <v>6</v>
          </cell>
        </row>
        <row r="26">
          <cell r="B26">
            <v>742</v>
          </cell>
          <cell r="C26" t="str">
            <v>锦江区庆云南街药店</v>
          </cell>
          <cell r="D26" t="str">
            <v>A</v>
          </cell>
          <cell r="E26">
            <v>8</v>
          </cell>
          <cell r="F26">
            <v>1</v>
          </cell>
          <cell r="G26">
            <v>6</v>
          </cell>
        </row>
        <row r="27">
          <cell r="B27">
            <v>744</v>
          </cell>
          <cell r="C27" t="str">
            <v>科华路店</v>
          </cell>
          <cell r="D27" t="str">
            <v>A</v>
          </cell>
          <cell r="E27">
            <v>8</v>
          </cell>
          <cell r="F27">
            <v>1</v>
          </cell>
          <cell r="G27">
            <v>6</v>
          </cell>
        </row>
        <row r="28">
          <cell r="B28">
            <v>750</v>
          </cell>
          <cell r="C28" t="str">
            <v>成汉南路店</v>
          </cell>
          <cell r="D28" t="str">
            <v>A</v>
          </cell>
          <cell r="E28">
            <v>10</v>
          </cell>
          <cell r="F28">
            <v>2</v>
          </cell>
          <cell r="G28">
            <v>6</v>
          </cell>
        </row>
        <row r="29">
          <cell r="B29">
            <v>582</v>
          </cell>
          <cell r="C29" t="str">
            <v>青羊区十二桥药店</v>
          </cell>
          <cell r="D29" t="str">
            <v>A</v>
          </cell>
          <cell r="E29">
            <v>20</v>
          </cell>
          <cell r="F29">
            <v>2</v>
          </cell>
          <cell r="G29">
            <v>10</v>
          </cell>
        </row>
        <row r="30">
          <cell r="B30">
            <v>102934</v>
          </cell>
          <cell r="C30" t="str">
            <v>银河北街</v>
          </cell>
          <cell r="D30" t="str">
            <v>A</v>
          </cell>
          <cell r="E30">
            <v>8</v>
          </cell>
          <cell r="F30">
            <v>1</v>
          </cell>
          <cell r="G30">
            <v>6</v>
          </cell>
        </row>
        <row r="31">
          <cell r="B31">
            <v>52</v>
          </cell>
          <cell r="C31" t="str">
            <v>崇州中心店</v>
          </cell>
          <cell r="D31" t="str">
            <v>B</v>
          </cell>
          <cell r="E31">
            <v>10</v>
          </cell>
          <cell r="F31">
            <v>1</v>
          </cell>
          <cell r="G31">
            <v>4</v>
          </cell>
        </row>
        <row r="32">
          <cell r="B32">
            <v>54</v>
          </cell>
          <cell r="C32" t="str">
            <v>怀远店</v>
          </cell>
          <cell r="D32" t="str">
            <v>B</v>
          </cell>
          <cell r="E32">
            <v>10</v>
          </cell>
          <cell r="F32">
            <v>1</v>
          </cell>
          <cell r="G32">
            <v>4</v>
          </cell>
        </row>
        <row r="33">
          <cell r="B33">
            <v>347</v>
          </cell>
          <cell r="C33" t="str">
            <v>清江2店</v>
          </cell>
          <cell r="D33" t="str">
            <v>B</v>
          </cell>
          <cell r="E33">
            <v>5</v>
          </cell>
          <cell r="F33">
            <v>1</v>
          </cell>
          <cell r="G33">
            <v>4</v>
          </cell>
        </row>
        <row r="34">
          <cell r="B34">
            <v>339</v>
          </cell>
          <cell r="C34" t="str">
            <v>沙河源药店</v>
          </cell>
          <cell r="D34" t="str">
            <v>B</v>
          </cell>
          <cell r="E34">
            <v>4</v>
          </cell>
          <cell r="F34">
            <v>1</v>
          </cell>
          <cell r="G34">
            <v>3</v>
          </cell>
        </row>
        <row r="35">
          <cell r="B35">
            <v>311</v>
          </cell>
          <cell r="C35" t="str">
            <v>西部店</v>
          </cell>
          <cell r="D35" t="str">
            <v>B</v>
          </cell>
          <cell r="E35">
            <v>4</v>
          </cell>
          <cell r="F35">
            <v>1</v>
          </cell>
          <cell r="G35">
            <v>3</v>
          </cell>
        </row>
        <row r="36">
          <cell r="B36">
            <v>349</v>
          </cell>
          <cell r="C36" t="str">
            <v>人民中路店</v>
          </cell>
          <cell r="D36" t="str">
            <v>B</v>
          </cell>
          <cell r="E36">
            <v>4</v>
          </cell>
          <cell r="F36">
            <v>1</v>
          </cell>
          <cell r="G36">
            <v>3</v>
          </cell>
        </row>
        <row r="37">
          <cell r="B37">
            <v>351</v>
          </cell>
          <cell r="C37" t="str">
            <v>都江堰药店</v>
          </cell>
          <cell r="D37" t="str">
            <v>B</v>
          </cell>
          <cell r="E37">
            <v>4</v>
          </cell>
          <cell r="F37">
            <v>1</v>
          </cell>
          <cell r="G37">
            <v>3</v>
          </cell>
        </row>
        <row r="38">
          <cell r="B38">
            <v>357</v>
          </cell>
          <cell r="C38" t="str">
            <v>清江东路药店</v>
          </cell>
          <cell r="D38" t="str">
            <v>B</v>
          </cell>
          <cell r="E38">
            <v>6</v>
          </cell>
          <cell r="F38">
            <v>1</v>
          </cell>
          <cell r="G38">
            <v>3</v>
          </cell>
        </row>
        <row r="39">
          <cell r="B39">
            <v>379</v>
          </cell>
          <cell r="C39" t="str">
            <v>土龙路药店</v>
          </cell>
          <cell r="D39" t="str">
            <v>B</v>
          </cell>
          <cell r="E39">
            <v>4</v>
          </cell>
          <cell r="F39">
            <v>1</v>
          </cell>
          <cell r="G39">
            <v>3</v>
          </cell>
        </row>
        <row r="40">
          <cell r="B40">
            <v>391</v>
          </cell>
          <cell r="C40" t="str">
            <v>金丝街药店</v>
          </cell>
          <cell r="D40" t="str">
            <v>B</v>
          </cell>
          <cell r="E40">
            <v>4</v>
          </cell>
          <cell r="F40">
            <v>1</v>
          </cell>
          <cell r="G40">
            <v>3</v>
          </cell>
        </row>
        <row r="41">
          <cell r="B41">
            <v>367</v>
          </cell>
          <cell r="C41" t="str">
            <v>金带街药店</v>
          </cell>
          <cell r="D41" t="str">
            <v>B</v>
          </cell>
          <cell r="E41">
            <v>4</v>
          </cell>
          <cell r="F41">
            <v>1</v>
          </cell>
          <cell r="G41">
            <v>3</v>
          </cell>
        </row>
        <row r="42">
          <cell r="B42">
            <v>377</v>
          </cell>
          <cell r="C42" t="str">
            <v>新园大道药店</v>
          </cell>
          <cell r="D42" t="str">
            <v>B</v>
          </cell>
          <cell r="E42">
            <v>6</v>
          </cell>
          <cell r="F42">
            <v>1</v>
          </cell>
          <cell r="G42">
            <v>3</v>
          </cell>
        </row>
        <row r="43">
          <cell r="B43">
            <v>373</v>
          </cell>
          <cell r="C43" t="str">
            <v>通盈街药店</v>
          </cell>
          <cell r="D43" t="str">
            <v>B</v>
          </cell>
          <cell r="E43">
            <v>6</v>
          </cell>
          <cell r="F43">
            <v>1</v>
          </cell>
          <cell r="G43">
            <v>3</v>
          </cell>
        </row>
        <row r="44">
          <cell r="B44">
            <v>511</v>
          </cell>
          <cell r="C44" t="str">
            <v>成华杉板桥南一路店</v>
          </cell>
          <cell r="D44" t="str">
            <v>B</v>
          </cell>
          <cell r="E44">
            <v>6</v>
          </cell>
          <cell r="F44">
            <v>1</v>
          </cell>
          <cell r="G44">
            <v>3</v>
          </cell>
        </row>
        <row r="45">
          <cell r="B45">
            <v>515</v>
          </cell>
          <cell r="C45" t="str">
            <v>成华区崔家店路药店</v>
          </cell>
          <cell r="D45" t="str">
            <v>B</v>
          </cell>
          <cell r="E45">
            <v>6</v>
          </cell>
          <cell r="F45">
            <v>1</v>
          </cell>
          <cell r="G45">
            <v>3</v>
          </cell>
        </row>
        <row r="46">
          <cell r="B46">
            <v>570</v>
          </cell>
          <cell r="C46" t="str">
            <v>青羊区浣花滨河路药店</v>
          </cell>
          <cell r="D46" t="str">
            <v>B</v>
          </cell>
          <cell r="E46">
            <v>4</v>
          </cell>
          <cell r="F46">
            <v>1</v>
          </cell>
          <cell r="G46">
            <v>3</v>
          </cell>
        </row>
        <row r="47">
          <cell r="B47">
            <v>572</v>
          </cell>
          <cell r="C47" t="str">
            <v>郫县郫筒镇东大街药店</v>
          </cell>
          <cell r="D47" t="str">
            <v>B</v>
          </cell>
          <cell r="E47">
            <v>6</v>
          </cell>
          <cell r="F47">
            <v>1</v>
          </cell>
          <cell r="G47">
            <v>3</v>
          </cell>
        </row>
        <row r="48">
          <cell r="B48">
            <v>587</v>
          </cell>
          <cell r="C48" t="str">
            <v>都江堰景中路店</v>
          </cell>
          <cell r="D48" t="str">
            <v>B</v>
          </cell>
          <cell r="E48">
            <v>4</v>
          </cell>
          <cell r="F48">
            <v>1</v>
          </cell>
          <cell r="G48">
            <v>3</v>
          </cell>
        </row>
        <row r="49">
          <cell r="B49">
            <v>704</v>
          </cell>
          <cell r="C49" t="str">
            <v>都江堰奎光路中段药店</v>
          </cell>
          <cell r="D49" t="str">
            <v>B</v>
          </cell>
          <cell r="E49">
            <v>3</v>
          </cell>
          <cell r="F49">
            <v>1</v>
          </cell>
          <cell r="G49">
            <v>3</v>
          </cell>
        </row>
        <row r="50">
          <cell r="B50">
            <v>399</v>
          </cell>
          <cell r="C50" t="str">
            <v>高新天久北巷药店</v>
          </cell>
          <cell r="D50" t="str">
            <v>B</v>
          </cell>
          <cell r="E50">
            <v>8</v>
          </cell>
          <cell r="F50">
            <v>1</v>
          </cell>
          <cell r="G50">
            <v>3</v>
          </cell>
        </row>
        <row r="51">
          <cell r="B51">
            <v>727</v>
          </cell>
          <cell r="C51" t="str">
            <v>金牛区黄苑东街药店</v>
          </cell>
          <cell r="D51" t="str">
            <v>B</v>
          </cell>
          <cell r="E51">
            <v>6</v>
          </cell>
          <cell r="F51">
            <v>1</v>
          </cell>
          <cell r="G51">
            <v>3</v>
          </cell>
        </row>
        <row r="52">
          <cell r="B52">
            <v>573</v>
          </cell>
          <cell r="C52" t="str">
            <v>双流县西航港街道锦华路一段药店</v>
          </cell>
          <cell r="D52" t="str">
            <v>B</v>
          </cell>
          <cell r="E52">
            <v>4</v>
          </cell>
          <cell r="F52">
            <v>1</v>
          </cell>
          <cell r="G52">
            <v>3</v>
          </cell>
        </row>
        <row r="53">
          <cell r="B53">
            <v>591</v>
          </cell>
          <cell r="C53" t="str">
            <v>邛崃市临邛镇长安大道药店</v>
          </cell>
          <cell r="D53" t="str">
            <v>B</v>
          </cell>
          <cell r="E53">
            <v>4</v>
          </cell>
          <cell r="F53">
            <v>1</v>
          </cell>
          <cell r="G53">
            <v>3</v>
          </cell>
        </row>
        <row r="54">
          <cell r="B54">
            <v>709</v>
          </cell>
          <cell r="C54" t="str">
            <v>新都区马超东路店</v>
          </cell>
          <cell r="D54" t="str">
            <v>B</v>
          </cell>
          <cell r="E54">
            <v>4</v>
          </cell>
          <cell r="F54">
            <v>1</v>
          </cell>
          <cell r="G54">
            <v>3</v>
          </cell>
        </row>
        <row r="55">
          <cell r="B55">
            <v>598</v>
          </cell>
          <cell r="C55" t="str">
            <v>锦江区水杉街药店</v>
          </cell>
          <cell r="D55" t="str">
            <v>B</v>
          </cell>
          <cell r="E55">
            <v>6</v>
          </cell>
          <cell r="F55">
            <v>1</v>
          </cell>
          <cell r="G55">
            <v>3</v>
          </cell>
        </row>
        <row r="56">
          <cell r="B56">
            <v>717</v>
          </cell>
          <cell r="C56" t="str">
            <v>大邑县晋原镇通达东路五段药店</v>
          </cell>
          <cell r="D56" t="str">
            <v>B</v>
          </cell>
          <cell r="E56">
            <v>4</v>
          </cell>
          <cell r="F56">
            <v>1</v>
          </cell>
          <cell r="G56">
            <v>3</v>
          </cell>
        </row>
        <row r="57">
          <cell r="B57">
            <v>721</v>
          </cell>
          <cell r="C57" t="str">
            <v>邛崃市临邛镇洪川小区药店</v>
          </cell>
          <cell r="D57" t="str">
            <v>B</v>
          </cell>
          <cell r="E57">
            <v>4</v>
          </cell>
          <cell r="F57">
            <v>1</v>
          </cell>
          <cell r="G57">
            <v>3</v>
          </cell>
        </row>
        <row r="58">
          <cell r="B58">
            <v>745</v>
          </cell>
          <cell r="C58" t="str">
            <v>金沙路店</v>
          </cell>
          <cell r="D58" t="str">
            <v>B</v>
          </cell>
          <cell r="E58">
            <v>4</v>
          </cell>
          <cell r="F58">
            <v>1</v>
          </cell>
          <cell r="G58">
            <v>3</v>
          </cell>
        </row>
        <row r="59">
          <cell r="B59">
            <v>737</v>
          </cell>
          <cell r="C59" t="str">
            <v>高新区大源北街药店</v>
          </cell>
          <cell r="D59" t="str">
            <v>B</v>
          </cell>
          <cell r="E59">
            <v>4</v>
          </cell>
          <cell r="F59">
            <v>1</v>
          </cell>
          <cell r="G59">
            <v>3</v>
          </cell>
        </row>
        <row r="60">
          <cell r="B60">
            <v>746</v>
          </cell>
          <cell r="C60" t="str">
            <v>大邑县晋原镇内蒙古桃源店</v>
          </cell>
          <cell r="D60" t="str">
            <v>B</v>
          </cell>
          <cell r="E60">
            <v>6</v>
          </cell>
          <cell r="F60">
            <v>1</v>
          </cell>
          <cell r="G60">
            <v>3</v>
          </cell>
        </row>
        <row r="61">
          <cell r="B61">
            <v>102567</v>
          </cell>
          <cell r="C61" t="str">
            <v>武阳西路</v>
          </cell>
          <cell r="D61" t="str">
            <v>B</v>
          </cell>
          <cell r="E61">
            <v>4</v>
          </cell>
          <cell r="F61">
            <v>1</v>
          </cell>
          <cell r="G61">
            <v>3</v>
          </cell>
        </row>
        <row r="62">
          <cell r="B62">
            <v>101453</v>
          </cell>
          <cell r="C62" t="str">
            <v>江安路</v>
          </cell>
          <cell r="D62" t="str">
            <v>B</v>
          </cell>
          <cell r="E62">
            <v>4</v>
          </cell>
          <cell r="F62">
            <v>1</v>
          </cell>
          <cell r="G62">
            <v>3</v>
          </cell>
        </row>
        <row r="63">
          <cell r="B63">
            <v>102479</v>
          </cell>
          <cell r="C63" t="str">
            <v>劼人路店</v>
          </cell>
          <cell r="D63" t="str">
            <v>B</v>
          </cell>
          <cell r="E63">
            <v>4</v>
          </cell>
          <cell r="F63">
            <v>1</v>
          </cell>
          <cell r="G63">
            <v>3</v>
          </cell>
        </row>
        <row r="64">
          <cell r="B64">
            <v>102564</v>
          </cell>
          <cell r="C64" t="str">
            <v>翠荫路 </v>
          </cell>
          <cell r="D64" t="str">
            <v>B</v>
          </cell>
          <cell r="E64">
            <v>4</v>
          </cell>
          <cell r="F64">
            <v>1</v>
          </cell>
          <cell r="G64">
            <v>3</v>
          </cell>
        </row>
        <row r="65">
          <cell r="B65">
            <v>102565</v>
          </cell>
          <cell r="C65" t="str">
            <v>佳灵路</v>
          </cell>
          <cell r="D65" t="str">
            <v>B</v>
          </cell>
          <cell r="E65">
            <v>4</v>
          </cell>
          <cell r="F65">
            <v>1</v>
          </cell>
          <cell r="G65">
            <v>3</v>
          </cell>
        </row>
        <row r="66">
          <cell r="B66">
            <v>102935</v>
          </cell>
          <cell r="C66" t="str">
            <v>童子街店</v>
          </cell>
          <cell r="D66" t="str">
            <v>B</v>
          </cell>
          <cell r="E66">
            <v>4</v>
          </cell>
          <cell r="F66">
            <v>1</v>
          </cell>
          <cell r="G66">
            <v>3</v>
          </cell>
        </row>
        <row r="67">
          <cell r="B67">
            <v>103198</v>
          </cell>
          <cell r="C67" t="str">
            <v>贝森路店</v>
          </cell>
          <cell r="D67" t="str">
            <v>B</v>
          </cell>
          <cell r="E67">
            <v>8</v>
          </cell>
          <cell r="F67">
            <v>1</v>
          </cell>
          <cell r="G67">
            <v>3</v>
          </cell>
        </row>
        <row r="68">
          <cell r="B68">
            <v>103199</v>
          </cell>
          <cell r="C68" t="str">
            <v>西林一街店</v>
          </cell>
          <cell r="D68" t="str">
            <v>B</v>
          </cell>
          <cell r="E68">
            <v>4</v>
          </cell>
          <cell r="F68">
            <v>1</v>
          </cell>
          <cell r="G68">
            <v>3</v>
          </cell>
        </row>
        <row r="69">
          <cell r="B69">
            <v>103639</v>
          </cell>
          <cell r="C69" t="str">
            <v>金马河店</v>
          </cell>
          <cell r="D69" t="str">
            <v>B</v>
          </cell>
          <cell r="E69">
            <v>4</v>
          </cell>
          <cell r="F69">
            <v>1</v>
          </cell>
          <cell r="G69">
            <v>3</v>
          </cell>
        </row>
        <row r="70">
          <cell r="B70">
            <v>56</v>
          </cell>
          <cell r="C70" t="str">
            <v>三江店</v>
          </cell>
          <cell r="D70" t="str">
            <v>C</v>
          </cell>
          <cell r="E70">
            <v>4</v>
          </cell>
          <cell r="F70">
            <v>1</v>
          </cell>
          <cell r="G70">
            <v>3</v>
          </cell>
        </row>
        <row r="71">
          <cell r="B71">
            <v>371</v>
          </cell>
          <cell r="C71" t="str">
            <v>兴义镇万兴路药店</v>
          </cell>
          <cell r="D71" t="str">
            <v>C</v>
          </cell>
          <cell r="E71">
            <v>4</v>
          </cell>
          <cell r="F71">
            <v>1</v>
          </cell>
          <cell r="G71">
            <v>3</v>
          </cell>
        </row>
        <row r="72">
          <cell r="B72">
            <v>545</v>
          </cell>
          <cell r="C72" t="str">
            <v>龙潭西路店</v>
          </cell>
          <cell r="D72" t="str">
            <v>C</v>
          </cell>
          <cell r="E72">
            <v>4</v>
          </cell>
          <cell r="F72">
            <v>1</v>
          </cell>
          <cell r="G72">
            <v>3</v>
          </cell>
        </row>
        <row r="73">
          <cell r="B73">
            <v>706</v>
          </cell>
          <cell r="C73" t="str">
            <v>都江堰幸福镇翔凤路药店</v>
          </cell>
          <cell r="D73" t="str">
            <v>C</v>
          </cell>
          <cell r="E73">
            <v>4</v>
          </cell>
          <cell r="F73">
            <v>1</v>
          </cell>
          <cell r="G73">
            <v>3</v>
          </cell>
        </row>
        <row r="74">
          <cell r="B74">
            <v>539</v>
          </cell>
          <cell r="C74" t="str">
            <v>大邑县晋原镇子龙路店</v>
          </cell>
          <cell r="D74" t="str">
            <v>C</v>
          </cell>
          <cell r="E74">
            <v>4</v>
          </cell>
          <cell r="F74">
            <v>1</v>
          </cell>
          <cell r="G74">
            <v>3</v>
          </cell>
        </row>
        <row r="75">
          <cell r="B75">
            <v>710</v>
          </cell>
          <cell r="C75" t="str">
            <v>都江堰市蒲阳镇堰问道西路药店</v>
          </cell>
          <cell r="D75" t="str">
            <v>C</v>
          </cell>
          <cell r="E75">
            <v>4</v>
          </cell>
          <cell r="F75">
            <v>1</v>
          </cell>
          <cell r="G75">
            <v>3</v>
          </cell>
        </row>
        <row r="76">
          <cell r="B76">
            <v>713</v>
          </cell>
          <cell r="C76" t="str">
            <v>都江堰聚源镇药店</v>
          </cell>
          <cell r="D76" t="str">
            <v>C</v>
          </cell>
          <cell r="E76">
            <v>4</v>
          </cell>
          <cell r="F76">
            <v>1</v>
          </cell>
          <cell r="G76">
            <v>3</v>
          </cell>
        </row>
        <row r="77">
          <cell r="B77">
            <v>549</v>
          </cell>
          <cell r="C77" t="str">
            <v>大邑县晋源镇东壕沟段药店</v>
          </cell>
          <cell r="D77" t="str">
            <v>C</v>
          </cell>
          <cell r="E77">
            <v>4</v>
          </cell>
          <cell r="F77">
            <v>1</v>
          </cell>
          <cell r="G77">
            <v>3</v>
          </cell>
        </row>
        <row r="78">
          <cell r="B78">
            <v>584</v>
          </cell>
          <cell r="C78" t="str">
            <v>高新区中和街道柳荫街药店</v>
          </cell>
          <cell r="D78" t="str">
            <v>C</v>
          </cell>
          <cell r="E78">
            <v>4</v>
          </cell>
          <cell r="F78">
            <v>1</v>
          </cell>
          <cell r="G78">
            <v>3</v>
          </cell>
        </row>
        <row r="79">
          <cell r="B79">
            <v>594</v>
          </cell>
          <cell r="C79" t="str">
            <v>大邑县安仁镇千禧街药店</v>
          </cell>
          <cell r="D79" t="str">
            <v>C</v>
          </cell>
          <cell r="E79">
            <v>4</v>
          </cell>
          <cell r="F79">
            <v>1</v>
          </cell>
          <cell r="G79">
            <v>3</v>
          </cell>
        </row>
        <row r="80">
          <cell r="B80">
            <v>716</v>
          </cell>
          <cell r="C80" t="str">
            <v>大邑县沙渠镇方圆路药店</v>
          </cell>
          <cell r="D80" t="str">
            <v>C</v>
          </cell>
          <cell r="E80">
            <v>4</v>
          </cell>
          <cell r="F80">
            <v>1</v>
          </cell>
          <cell r="G80">
            <v>3</v>
          </cell>
        </row>
        <row r="81">
          <cell r="B81">
            <v>718</v>
          </cell>
          <cell r="C81" t="str">
            <v>龙泉驿生路店</v>
          </cell>
          <cell r="D81" t="str">
            <v>C</v>
          </cell>
          <cell r="E81">
            <v>4</v>
          </cell>
          <cell r="F81">
            <v>1</v>
          </cell>
          <cell r="G81">
            <v>3</v>
          </cell>
        </row>
        <row r="82">
          <cell r="B82">
            <v>720</v>
          </cell>
          <cell r="C82" t="str">
            <v>大邑县新场镇文昌街药店</v>
          </cell>
          <cell r="D82" t="str">
            <v>C</v>
          </cell>
          <cell r="E82">
            <v>4</v>
          </cell>
          <cell r="F82">
            <v>1</v>
          </cell>
          <cell r="G82">
            <v>3</v>
          </cell>
        </row>
        <row r="83">
          <cell r="B83">
            <v>723</v>
          </cell>
          <cell r="C83" t="str">
            <v>锦江区柳翠路药店</v>
          </cell>
          <cell r="D83" t="str">
            <v>C</v>
          </cell>
          <cell r="E83">
            <v>4</v>
          </cell>
          <cell r="F83">
            <v>1</v>
          </cell>
          <cell r="G83">
            <v>3</v>
          </cell>
        </row>
        <row r="84">
          <cell r="B84">
            <v>738</v>
          </cell>
          <cell r="C84" t="str">
            <v>都江堰市蒲阳路药店</v>
          </cell>
          <cell r="D84" t="str">
            <v>C</v>
          </cell>
          <cell r="E84">
            <v>4</v>
          </cell>
          <cell r="F84">
            <v>1</v>
          </cell>
          <cell r="G84">
            <v>3</v>
          </cell>
        </row>
        <row r="85">
          <cell r="B85">
            <v>732</v>
          </cell>
          <cell r="C85" t="str">
            <v>邛崃市羊安镇永康大道药店</v>
          </cell>
          <cell r="D85" t="str">
            <v>C</v>
          </cell>
          <cell r="E85">
            <v>4</v>
          </cell>
          <cell r="F85">
            <v>1</v>
          </cell>
          <cell r="G85">
            <v>3</v>
          </cell>
        </row>
        <row r="86">
          <cell r="B86">
            <v>733</v>
          </cell>
          <cell r="C86" t="str">
            <v>双流县三强西路</v>
          </cell>
          <cell r="D86" t="str">
            <v>C</v>
          </cell>
          <cell r="E86">
            <v>4</v>
          </cell>
          <cell r="F86">
            <v>1</v>
          </cell>
          <cell r="G86">
            <v>3</v>
          </cell>
        </row>
        <row r="87">
          <cell r="B87">
            <v>741</v>
          </cell>
          <cell r="C87" t="str">
            <v>成华区新怡路店</v>
          </cell>
          <cell r="D87" t="str">
            <v>C</v>
          </cell>
          <cell r="E87">
            <v>4</v>
          </cell>
          <cell r="F87">
            <v>1</v>
          </cell>
          <cell r="G87">
            <v>3</v>
          </cell>
        </row>
        <row r="88">
          <cell r="B88">
            <v>740</v>
          </cell>
          <cell r="C88" t="str">
            <v>成华区华康路药店</v>
          </cell>
          <cell r="D88" t="str">
            <v>C</v>
          </cell>
          <cell r="E88">
            <v>4</v>
          </cell>
          <cell r="F88">
            <v>1</v>
          </cell>
          <cell r="G88">
            <v>3</v>
          </cell>
        </row>
        <row r="89">
          <cell r="B89">
            <v>743</v>
          </cell>
          <cell r="C89" t="str">
            <v>成华区万宇路药店</v>
          </cell>
          <cell r="D89" t="str">
            <v>C</v>
          </cell>
          <cell r="E89">
            <v>4</v>
          </cell>
          <cell r="F89">
            <v>1</v>
          </cell>
          <cell r="G89">
            <v>3</v>
          </cell>
        </row>
        <row r="90">
          <cell r="B90">
            <v>748</v>
          </cell>
          <cell r="C90" t="str">
            <v>大邑东街店</v>
          </cell>
          <cell r="D90" t="str">
            <v>C</v>
          </cell>
          <cell r="E90">
            <v>4</v>
          </cell>
          <cell r="F90">
            <v>1</v>
          </cell>
          <cell r="G90">
            <v>3</v>
          </cell>
        </row>
        <row r="91">
          <cell r="B91">
            <v>747</v>
          </cell>
          <cell r="C91" t="str">
            <v>郫县一环路东南段店</v>
          </cell>
          <cell r="D91" t="str">
            <v>C</v>
          </cell>
          <cell r="E91">
            <v>4</v>
          </cell>
          <cell r="F91">
            <v>1</v>
          </cell>
          <cell r="G91">
            <v>3</v>
          </cell>
        </row>
        <row r="92">
          <cell r="B92">
            <v>753</v>
          </cell>
          <cell r="C92" t="str">
            <v>合欢树街</v>
          </cell>
          <cell r="D92" t="str">
            <v>C</v>
          </cell>
          <cell r="E92">
            <v>4</v>
          </cell>
          <cell r="F92">
            <v>1</v>
          </cell>
          <cell r="G92">
            <v>3</v>
          </cell>
        </row>
        <row r="93">
          <cell r="B93">
            <v>754</v>
          </cell>
          <cell r="C93" t="str">
            <v>崇州尚贤坊街店</v>
          </cell>
          <cell r="D93" t="str">
            <v>C</v>
          </cell>
          <cell r="E93">
            <v>4</v>
          </cell>
          <cell r="F93">
            <v>1</v>
          </cell>
          <cell r="G93">
            <v>3</v>
          </cell>
        </row>
        <row r="94">
          <cell r="B94">
            <v>755</v>
          </cell>
          <cell r="C94" t="str">
            <v>鱼凫路</v>
          </cell>
          <cell r="D94" t="str">
            <v>C</v>
          </cell>
          <cell r="E94">
            <v>4</v>
          </cell>
          <cell r="F94">
            <v>1</v>
          </cell>
          <cell r="G94">
            <v>3</v>
          </cell>
        </row>
        <row r="95">
          <cell r="B95">
            <v>102478</v>
          </cell>
          <cell r="C95" t="str">
            <v>静明路店</v>
          </cell>
          <cell r="D95" t="str">
            <v>C</v>
          </cell>
          <cell r="E95">
            <v>4</v>
          </cell>
          <cell r="F95">
            <v>1</v>
          </cell>
          <cell r="G95">
            <v>3</v>
          </cell>
        </row>
        <row r="96">
          <cell r="B96">
            <v>752</v>
          </cell>
          <cell r="C96" t="str">
            <v>聚萃路店</v>
          </cell>
          <cell r="D96" t="str">
            <v>C</v>
          </cell>
          <cell r="E96">
            <v>4</v>
          </cell>
          <cell r="F96">
            <v>1</v>
          </cell>
          <cell r="G96">
            <v>3</v>
          </cell>
        </row>
        <row r="97">
          <cell r="B97">
            <v>307</v>
          </cell>
          <cell r="C97" t="str">
            <v>旗舰店</v>
          </cell>
          <cell r="D97" t="str">
            <v>T</v>
          </cell>
          <cell r="E97">
            <v>35</v>
          </cell>
          <cell r="F97">
            <v>1</v>
          </cell>
          <cell r="G97">
            <v>25</v>
          </cell>
        </row>
        <row r="98">
          <cell r="D98" t="str">
            <v>合计</v>
          </cell>
          <cell r="E98">
            <v>637</v>
          </cell>
          <cell r="F98">
            <v>109</v>
          </cell>
          <cell r="G98">
            <v>410</v>
          </cell>
        </row>
        <row r="99">
          <cell r="D99" t="str">
            <v>总计</v>
          </cell>
          <cell r="E99">
            <v>1156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9"/>
  <sheetViews>
    <sheetView tabSelected="1" workbookViewId="0">
      <selection activeCell="L4" sqref="L4"/>
    </sheetView>
  </sheetViews>
  <sheetFormatPr defaultColWidth="9" defaultRowHeight="13.5"/>
  <cols>
    <col min="1" max="1" width="3.75" style="25" customWidth="1"/>
    <col min="2" max="2" width="6.75" style="25" customWidth="1"/>
    <col min="3" max="3" width="30.625" style="26" customWidth="1"/>
    <col min="4" max="4" width="11" style="26" hidden="1" customWidth="1"/>
    <col min="5" max="5" width="5.75" style="27" hidden="1" customWidth="1"/>
    <col min="6" max="6" width="7.25" style="25" hidden="1" customWidth="1"/>
    <col min="7" max="7" width="10.125" style="28" hidden="1" customWidth="1"/>
    <col min="8" max="8" width="9" style="3" hidden="1" customWidth="1"/>
    <col min="9" max="9" width="14.375" customWidth="1"/>
    <col min="10" max="13" width="12.625" customWidth="1"/>
    <col min="14" max="14" width="9" style="29"/>
  </cols>
  <sheetData>
    <row r="1" ht="37" customHeight="1" spans="1:14">
      <c r="A1" s="30" t="s">
        <v>0</v>
      </c>
      <c r="B1" s="30"/>
      <c r="C1" s="30"/>
      <c r="D1" s="31"/>
      <c r="E1" s="31"/>
      <c r="F1" s="31"/>
      <c r="G1" s="31"/>
      <c r="H1" s="32"/>
      <c r="I1" s="32"/>
      <c r="J1" s="32"/>
      <c r="K1" s="37"/>
      <c r="L1" s="3"/>
      <c r="M1" s="3"/>
      <c r="N1" s="3"/>
    </row>
    <row r="2" s="24" customFormat="1" ht="27.75" spans="1:14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4" t="s">
        <v>8</v>
      </c>
      <c r="I2" s="38" t="s">
        <v>9</v>
      </c>
      <c r="J2" s="38" t="s">
        <v>10</v>
      </c>
      <c r="K2" s="39" t="s">
        <v>11</v>
      </c>
      <c r="L2" s="39" t="s">
        <v>12</v>
      </c>
      <c r="M2" s="39" t="s">
        <v>13</v>
      </c>
      <c r="N2" s="40" t="s">
        <v>14</v>
      </c>
    </row>
    <row r="3" spans="1:14">
      <c r="A3" s="35">
        <v>1</v>
      </c>
      <c r="B3" s="35">
        <v>307</v>
      </c>
      <c r="C3" s="35" t="s">
        <v>15</v>
      </c>
      <c r="D3" s="35" t="s">
        <v>16</v>
      </c>
      <c r="E3" s="35">
        <v>21</v>
      </c>
      <c r="F3" s="36" t="s">
        <v>17</v>
      </c>
      <c r="G3" s="36">
        <f>VLOOKUP(B:B,[1]查询时间段分门店销售明细!$B$1:$J$65536,9,0)</f>
        <v>4</v>
      </c>
      <c r="H3" s="32">
        <v>35</v>
      </c>
      <c r="I3" s="32">
        <v>31</v>
      </c>
      <c r="J3" s="32">
        <v>60</v>
      </c>
      <c r="K3" s="32">
        <f>VLOOKUP(B:B,[2]查询时间段分门店销售汇总!$B$1:$E$65536,4,0)</f>
        <v>35</v>
      </c>
      <c r="L3" s="41">
        <v>3</v>
      </c>
      <c r="M3" s="32">
        <f>VLOOKUP(B:B,[2]查询时间段分门店销售汇总!$B$1:$G$65536,6,0)</f>
        <v>25</v>
      </c>
      <c r="N3" s="42">
        <f>K3+L3+M3</f>
        <v>63</v>
      </c>
    </row>
    <row r="4" spans="1:14">
      <c r="A4" s="35">
        <v>2</v>
      </c>
      <c r="B4" s="35">
        <v>337</v>
      </c>
      <c r="C4" s="35" t="s">
        <v>18</v>
      </c>
      <c r="D4" s="35" t="s">
        <v>19</v>
      </c>
      <c r="E4" s="35">
        <v>5</v>
      </c>
      <c r="F4" s="36" t="s">
        <v>20</v>
      </c>
      <c r="G4" s="36">
        <f>VLOOKUP(B:B,[1]查询时间段分门店销售明细!$B$1:$J$65536,9,0)</f>
        <v>2</v>
      </c>
      <c r="H4" s="32">
        <f t="shared" ref="H4:H15" si="0">E4+G4</f>
        <v>7</v>
      </c>
      <c r="I4" s="32">
        <v>10</v>
      </c>
      <c r="J4" s="32">
        <v>24</v>
      </c>
      <c r="K4" s="32">
        <f>VLOOKUP(B:B,[2]查询时间段分门店销售汇总!$B$1:$E$65536,4,0)</f>
        <v>15</v>
      </c>
      <c r="L4" s="32">
        <f>VLOOKUP(B:B,[2]查询时间段分门店销售汇总!$B$1:$F$65536,5,0)</f>
        <v>2</v>
      </c>
      <c r="M4" s="32">
        <f>VLOOKUP(B:B,[2]查询时间段分门店销售汇总!$B$1:$G$65536,6,0)</f>
        <v>10</v>
      </c>
      <c r="N4" s="42">
        <f t="shared" ref="N4:N35" si="1">K4+L4+M4</f>
        <v>27</v>
      </c>
    </row>
    <row r="5" spans="1:14">
      <c r="A5" s="35">
        <v>3</v>
      </c>
      <c r="B5" s="35">
        <v>343</v>
      </c>
      <c r="C5" s="35" t="s">
        <v>21</v>
      </c>
      <c r="D5" s="35" t="s">
        <v>22</v>
      </c>
      <c r="E5" s="35">
        <v>5</v>
      </c>
      <c r="F5" s="36" t="s">
        <v>20</v>
      </c>
      <c r="G5" s="36">
        <f>VLOOKUP(B:B,[1]查询时间段分门店销售明细!$B$1:$J$65536,9,0)</f>
        <v>5</v>
      </c>
      <c r="H5" s="32">
        <f t="shared" si="0"/>
        <v>10</v>
      </c>
      <c r="I5" s="32">
        <v>13</v>
      </c>
      <c r="J5" s="32">
        <v>26</v>
      </c>
      <c r="K5" s="32">
        <f>VLOOKUP(B:B,[2]查询时间段分门店销售汇总!$B$1:$E$65536,4,0)</f>
        <v>20</v>
      </c>
      <c r="L5" s="32">
        <f>VLOOKUP(B:B,[2]查询时间段分门店销售汇总!$B$1:$F$65536,5,0)</f>
        <v>2</v>
      </c>
      <c r="M5" s="32">
        <f>VLOOKUP(B:B,[2]查询时间段分门店销售汇总!$B$1:$G$65536,6,0)</f>
        <v>10</v>
      </c>
      <c r="N5" s="42">
        <f t="shared" si="1"/>
        <v>32</v>
      </c>
    </row>
    <row r="6" spans="1:14">
      <c r="A6" s="35">
        <v>4</v>
      </c>
      <c r="B6" s="35">
        <v>341</v>
      </c>
      <c r="C6" s="35" t="s">
        <v>23</v>
      </c>
      <c r="D6" s="35" t="s">
        <v>24</v>
      </c>
      <c r="E6" s="35">
        <v>7</v>
      </c>
      <c r="F6" s="36" t="s">
        <v>20</v>
      </c>
      <c r="G6" s="36"/>
      <c r="H6" s="32">
        <f t="shared" si="0"/>
        <v>7</v>
      </c>
      <c r="I6" s="32">
        <v>8</v>
      </c>
      <c r="J6" s="32">
        <v>28</v>
      </c>
      <c r="K6" s="32">
        <f>VLOOKUP(B:B,[2]查询时间段分门店销售汇总!$B$1:$E$65536,4,0)</f>
        <v>20</v>
      </c>
      <c r="L6" s="32">
        <f>VLOOKUP(B:B,[2]查询时间段分门店销售汇总!$B$1:$F$65536,5,0)</f>
        <v>2</v>
      </c>
      <c r="M6" s="32">
        <f>VLOOKUP(B:B,[2]查询时间段分门店销售汇总!$B$1:$G$65536,6,0)</f>
        <v>10</v>
      </c>
      <c r="N6" s="42">
        <f t="shared" si="1"/>
        <v>32</v>
      </c>
    </row>
    <row r="7" spans="1:14">
      <c r="A7" s="35">
        <v>5</v>
      </c>
      <c r="B7" s="35">
        <v>712</v>
      </c>
      <c r="C7" s="35" t="s">
        <v>25</v>
      </c>
      <c r="D7" s="35" t="s">
        <v>26</v>
      </c>
      <c r="E7" s="35">
        <v>6</v>
      </c>
      <c r="F7" s="36" t="s">
        <v>20</v>
      </c>
      <c r="G7" s="36">
        <f>VLOOKUP(B:B,[1]查询时间段分门店销售明细!$B$1:$J$65536,9,0)</f>
        <v>7</v>
      </c>
      <c r="H7" s="32">
        <f t="shared" si="0"/>
        <v>13</v>
      </c>
      <c r="I7" s="32">
        <v>16</v>
      </c>
      <c r="J7" s="32">
        <v>24</v>
      </c>
      <c r="K7" s="32">
        <f>VLOOKUP(B:B,[2]查询时间段分门店销售汇总!$B$1:$E$65536,4,0)</f>
        <v>15</v>
      </c>
      <c r="L7" s="32">
        <f>VLOOKUP(B:B,[2]查询时间段分门店销售汇总!$B$1:$F$65536,5,0)</f>
        <v>1</v>
      </c>
      <c r="M7" s="32">
        <f>VLOOKUP(B:B,[2]查询时间段分门店销售汇总!$B$1:$G$65536,6,0)</f>
        <v>8</v>
      </c>
      <c r="N7" s="42">
        <f t="shared" si="1"/>
        <v>24</v>
      </c>
    </row>
    <row r="8" spans="1:14">
      <c r="A8" s="35">
        <v>6</v>
      </c>
      <c r="B8" s="35">
        <v>581</v>
      </c>
      <c r="C8" s="35" t="s">
        <v>27</v>
      </c>
      <c r="D8" s="35" t="s">
        <v>22</v>
      </c>
      <c r="E8" s="35">
        <v>5</v>
      </c>
      <c r="F8" s="36" t="s">
        <v>28</v>
      </c>
      <c r="G8" s="36"/>
      <c r="H8" s="32">
        <f t="shared" si="0"/>
        <v>5</v>
      </c>
      <c r="I8" s="32">
        <v>6</v>
      </c>
      <c r="J8" s="32">
        <v>20</v>
      </c>
      <c r="K8" s="32">
        <f>VLOOKUP(B:B,[2]查询时间段分门店销售汇总!$B$1:$E$65536,4,0)</f>
        <v>10</v>
      </c>
      <c r="L8" s="32">
        <f>VLOOKUP(B:B,[2]查询时间段分门店销售汇总!$B$1:$F$65536,5,0)</f>
        <v>2</v>
      </c>
      <c r="M8" s="32">
        <f>VLOOKUP(B:B,[2]查询时间段分门店销售汇总!$B$1:$G$65536,6,0)</f>
        <v>6</v>
      </c>
      <c r="N8" s="42">
        <f t="shared" si="1"/>
        <v>18</v>
      </c>
    </row>
    <row r="9" spans="1:14">
      <c r="A9" s="35">
        <v>7</v>
      </c>
      <c r="B9" s="35">
        <v>571</v>
      </c>
      <c r="C9" s="35" t="s">
        <v>29</v>
      </c>
      <c r="D9" s="35" t="s">
        <v>26</v>
      </c>
      <c r="E9" s="35">
        <v>3</v>
      </c>
      <c r="F9" s="36" t="s">
        <v>20</v>
      </c>
      <c r="G9" s="36">
        <f>VLOOKUP(B:B,[1]查询时间段分门店销售明细!$B$1:$J$65536,9,0)</f>
        <v>12</v>
      </c>
      <c r="H9" s="32">
        <f t="shared" si="0"/>
        <v>15</v>
      </c>
      <c r="I9" s="32">
        <v>25</v>
      </c>
      <c r="J9" s="32">
        <v>20</v>
      </c>
      <c r="K9" s="32">
        <f>VLOOKUP(B:B,[2]查询时间段分门店销售汇总!$B$1:$E$65536,4,0)</f>
        <v>10</v>
      </c>
      <c r="L9" s="32">
        <f>VLOOKUP(B:B,[2]查询时间段分门店销售汇总!$B$1:$F$65536,5,0)</f>
        <v>2</v>
      </c>
      <c r="M9" s="32">
        <f>VLOOKUP(B:B,[2]查询时间段分门店销售汇总!$B$1:$G$65536,6,0)</f>
        <v>6</v>
      </c>
      <c r="N9" s="42">
        <f t="shared" si="1"/>
        <v>18</v>
      </c>
    </row>
    <row r="10" spans="1:14">
      <c r="A10" s="35">
        <v>8</v>
      </c>
      <c r="B10" s="35">
        <v>750</v>
      </c>
      <c r="C10" s="35" t="s">
        <v>30</v>
      </c>
      <c r="D10" s="35" t="s">
        <v>26</v>
      </c>
      <c r="E10" s="35">
        <v>4</v>
      </c>
      <c r="F10" s="36" t="s">
        <v>20</v>
      </c>
      <c r="G10" s="36">
        <f>VLOOKUP(B:B,[1]查询时间段分门店销售明细!$B$1:$J$65536,9,0)</f>
        <v>8</v>
      </c>
      <c r="H10" s="32">
        <f t="shared" si="0"/>
        <v>12</v>
      </c>
      <c r="I10" s="32">
        <v>17</v>
      </c>
      <c r="J10" s="32">
        <v>16</v>
      </c>
      <c r="K10" s="32">
        <f>VLOOKUP(B:B,[2]查询时间段分门店销售汇总!$B$1:$E$65536,4,0)</f>
        <v>10</v>
      </c>
      <c r="L10" s="32">
        <f>VLOOKUP(B:B,[2]查询时间段分门店销售汇总!$B$1:$F$65536,5,0)</f>
        <v>2</v>
      </c>
      <c r="M10" s="32">
        <f>VLOOKUP(B:B,[2]查询时间段分门店销售汇总!$B$1:$G$65536,6,0)</f>
        <v>6</v>
      </c>
      <c r="N10" s="42">
        <f t="shared" si="1"/>
        <v>18</v>
      </c>
    </row>
    <row r="11" spans="1:14">
      <c r="A11" s="35">
        <v>9</v>
      </c>
      <c r="B11" s="35">
        <v>707</v>
      </c>
      <c r="C11" s="35" t="s">
        <v>31</v>
      </c>
      <c r="D11" s="35" t="s">
        <v>26</v>
      </c>
      <c r="E11" s="35">
        <v>4</v>
      </c>
      <c r="F11" s="36" t="s">
        <v>28</v>
      </c>
      <c r="G11" s="36">
        <f>VLOOKUP(B:B,[1]查询时间段分门店销售明细!$B$1:$J$65536,9,0)</f>
        <v>1</v>
      </c>
      <c r="H11" s="32">
        <f t="shared" si="0"/>
        <v>5</v>
      </c>
      <c r="I11" s="32">
        <v>8</v>
      </c>
      <c r="J11" s="32">
        <v>16</v>
      </c>
      <c r="K11" s="32">
        <f>VLOOKUP(B:B,[2]查询时间段分门店销售汇总!$B$1:$E$65536,4,0)</f>
        <v>8</v>
      </c>
      <c r="L11" s="32">
        <f>VLOOKUP(B:B,[2]查询时间段分门店销售汇总!$B$1:$F$65536,5,0)</f>
        <v>1</v>
      </c>
      <c r="M11" s="32">
        <f>VLOOKUP(B:B,[2]查询时间段分门店销售汇总!$B$1:$G$65536,6,0)</f>
        <v>6</v>
      </c>
      <c r="N11" s="42">
        <f t="shared" si="1"/>
        <v>15</v>
      </c>
    </row>
    <row r="12" spans="1:14">
      <c r="A12" s="35">
        <v>10</v>
      </c>
      <c r="B12" s="35">
        <v>387</v>
      </c>
      <c r="C12" s="35" t="s">
        <v>32</v>
      </c>
      <c r="D12" s="35" t="s">
        <v>26</v>
      </c>
      <c r="E12" s="35">
        <v>3</v>
      </c>
      <c r="F12" s="36" t="s">
        <v>20</v>
      </c>
      <c r="G12" s="36">
        <f>VLOOKUP(B:B,[1]查询时间段分门店销售明细!$B$1:$J$65536,9,0)</f>
        <v>11</v>
      </c>
      <c r="H12" s="32">
        <f t="shared" si="0"/>
        <v>14</v>
      </c>
      <c r="I12" s="32">
        <v>23</v>
      </c>
      <c r="J12" s="32">
        <v>12</v>
      </c>
      <c r="K12" s="32">
        <f>VLOOKUP(B:B,[2]查询时间段分门店销售汇总!$B$1:$E$65536,4,0)</f>
        <v>15</v>
      </c>
      <c r="L12" s="32">
        <f>VLOOKUP(B:B,[2]查询时间段分门店销售汇总!$B$1:$F$65536,5,0)</f>
        <v>2</v>
      </c>
      <c r="M12" s="32">
        <f>VLOOKUP(B:B,[2]查询时间段分门店销售汇总!$B$1:$G$65536,6,0)</f>
        <v>8</v>
      </c>
      <c r="N12" s="42">
        <f t="shared" si="1"/>
        <v>25</v>
      </c>
    </row>
    <row r="13" spans="1:14">
      <c r="A13" s="35">
        <v>11</v>
      </c>
      <c r="B13" s="35">
        <v>582</v>
      </c>
      <c r="C13" s="35" t="s">
        <v>33</v>
      </c>
      <c r="D13" s="35" t="s">
        <v>22</v>
      </c>
      <c r="E13" s="35">
        <v>5</v>
      </c>
      <c r="F13" s="36" t="s">
        <v>20</v>
      </c>
      <c r="G13" s="36">
        <f>VLOOKUP(B:B,[1]查询时间段分门店销售明细!$B$1:$J$65536,9,0)</f>
        <v>5</v>
      </c>
      <c r="H13" s="32">
        <f t="shared" si="0"/>
        <v>10</v>
      </c>
      <c r="I13" s="32">
        <v>13</v>
      </c>
      <c r="J13" s="32">
        <v>20</v>
      </c>
      <c r="K13" s="32">
        <f>VLOOKUP(B:B,[2]查询时间段分门店销售汇总!$B$1:$E$65536,4,0)</f>
        <v>20</v>
      </c>
      <c r="L13" s="32">
        <f>VLOOKUP(B:B,[2]查询时间段分门店销售汇总!$B$1:$F$65536,5,0)</f>
        <v>2</v>
      </c>
      <c r="M13" s="32">
        <f>VLOOKUP(B:B,[2]查询时间段分门店销售汇总!$B$1:$G$65536,6,0)</f>
        <v>10</v>
      </c>
      <c r="N13" s="42">
        <f t="shared" si="1"/>
        <v>32</v>
      </c>
    </row>
    <row r="14" spans="1:14">
      <c r="A14" s="35">
        <v>12</v>
      </c>
      <c r="B14" s="35">
        <v>514</v>
      </c>
      <c r="C14" s="35" t="s">
        <v>34</v>
      </c>
      <c r="D14" s="35" t="s">
        <v>24</v>
      </c>
      <c r="E14" s="35">
        <v>4</v>
      </c>
      <c r="F14" s="36" t="s">
        <v>28</v>
      </c>
      <c r="G14" s="36"/>
      <c r="H14" s="32">
        <f t="shared" si="0"/>
        <v>4</v>
      </c>
      <c r="I14" s="32">
        <v>5</v>
      </c>
      <c r="J14" s="32">
        <v>16</v>
      </c>
      <c r="K14" s="32">
        <f>VLOOKUP(B:B,[2]查询时间段分门店销售汇总!$B$1:$E$65536,4,0)</f>
        <v>5</v>
      </c>
      <c r="L14" s="32">
        <f>VLOOKUP(B:B,[2]查询时间段分门店销售汇总!$B$1:$F$65536,5,0)</f>
        <v>1</v>
      </c>
      <c r="M14" s="32">
        <f>VLOOKUP(B:B,[2]查询时间段分门店销售汇总!$B$1:$G$65536,6,0)</f>
        <v>4</v>
      </c>
      <c r="N14" s="42">
        <f t="shared" si="1"/>
        <v>10</v>
      </c>
    </row>
    <row r="15" spans="1:14">
      <c r="A15" s="35">
        <v>13</v>
      </c>
      <c r="B15" s="35">
        <v>359</v>
      </c>
      <c r="C15" s="35" t="s">
        <v>35</v>
      </c>
      <c r="D15" s="35" t="s">
        <v>22</v>
      </c>
      <c r="E15" s="35">
        <v>4</v>
      </c>
      <c r="F15" s="36" t="s">
        <v>28</v>
      </c>
      <c r="G15" s="36"/>
      <c r="H15" s="32">
        <f t="shared" si="0"/>
        <v>4</v>
      </c>
      <c r="I15" s="32">
        <v>5</v>
      </c>
      <c r="J15" s="32">
        <v>16</v>
      </c>
      <c r="K15" s="32">
        <f>VLOOKUP(B:B,[2]查询时间段分门店销售汇总!$B$1:$E$65536,4,0)</f>
        <v>10</v>
      </c>
      <c r="L15" s="32">
        <f>VLOOKUP(B:B,[2]查询时间段分门店销售汇总!$B$1:$F$65536,5,0)</f>
        <v>1</v>
      </c>
      <c r="M15" s="32">
        <f>VLOOKUP(B:B,[2]查询时间段分门店销售汇总!$B$1:$G$65536,6,0)</f>
        <v>6</v>
      </c>
      <c r="N15" s="42">
        <f t="shared" si="1"/>
        <v>17</v>
      </c>
    </row>
    <row r="16" spans="1:14">
      <c r="A16" s="35">
        <v>14</v>
      </c>
      <c r="B16" s="35">
        <v>726</v>
      </c>
      <c r="C16" s="35" t="s">
        <v>36</v>
      </c>
      <c r="D16" s="35" t="s">
        <v>22</v>
      </c>
      <c r="E16" s="35">
        <v>4</v>
      </c>
      <c r="F16" s="36" t="s">
        <v>28</v>
      </c>
      <c r="G16" s="36">
        <f>VLOOKUP(B:B,[1]查询时间段分门店销售明细!$B$1:$J$65536,9,0)</f>
        <v>14</v>
      </c>
      <c r="H16" s="32">
        <f t="shared" ref="H16:H47" si="2">E16+G16</f>
        <v>18</v>
      </c>
      <c r="I16" s="32">
        <v>29</v>
      </c>
      <c r="J16" s="32">
        <v>16</v>
      </c>
      <c r="K16" s="32">
        <f>VLOOKUP(B:B,[2]查询时间段分门店销售汇总!$B$1:$E$65536,4,0)</f>
        <v>8</v>
      </c>
      <c r="L16" s="32">
        <f>VLOOKUP(B:B,[2]查询时间段分门店销售汇总!$B$1:$F$65536,5,0)</f>
        <v>1</v>
      </c>
      <c r="M16" s="32">
        <f>VLOOKUP(B:B,[2]查询时间段分门店销售汇总!$B$1:$G$65536,6,0)</f>
        <v>6</v>
      </c>
      <c r="N16" s="42">
        <f t="shared" si="1"/>
        <v>15</v>
      </c>
    </row>
    <row r="17" spans="1:14">
      <c r="A17" s="35">
        <v>15</v>
      </c>
      <c r="B17" s="35">
        <v>578</v>
      </c>
      <c r="C17" s="35" t="s">
        <v>37</v>
      </c>
      <c r="D17" s="35" t="s">
        <v>19</v>
      </c>
      <c r="E17" s="35">
        <v>3</v>
      </c>
      <c r="F17" s="36" t="s">
        <v>28</v>
      </c>
      <c r="G17" s="36">
        <f>VLOOKUP(B:B,[1]查询时间段分门店销售明细!$B$1:$J$65536,9,0)</f>
        <v>1</v>
      </c>
      <c r="H17" s="32">
        <f t="shared" si="2"/>
        <v>4</v>
      </c>
      <c r="I17" s="32">
        <v>7</v>
      </c>
      <c r="J17" s="32">
        <v>12</v>
      </c>
      <c r="K17" s="32">
        <f>VLOOKUP(B:B,[2]查询时间段分门店销售汇总!$B$1:$E$65536,4,0)</f>
        <v>8</v>
      </c>
      <c r="L17" s="32">
        <f>VLOOKUP(B:B,[2]查询时间段分门店销售汇总!$B$1:$F$65536,5,0)</f>
        <v>2</v>
      </c>
      <c r="M17" s="32">
        <f>VLOOKUP(B:B,[2]查询时间段分门店销售汇总!$B$1:$G$65536,6,0)</f>
        <v>6</v>
      </c>
      <c r="N17" s="42">
        <f t="shared" si="1"/>
        <v>16</v>
      </c>
    </row>
    <row r="18" spans="1:14">
      <c r="A18" s="35">
        <v>16</v>
      </c>
      <c r="B18" s="35">
        <v>365</v>
      </c>
      <c r="C18" s="35" t="s">
        <v>38</v>
      </c>
      <c r="D18" s="35" t="s">
        <v>22</v>
      </c>
      <c r="E18" s="35">
        <v>3</v>
      </c>
      <c r="F18" s="36" t="s">
        <v>28</v>
      </c>
      <c r="G18" s="36">
        <f>VLOOKUP(B:B,[1]查询时间段分门店销售明细!$B$1:$J$65536,9,0)</f>
        <v>4</v>
      </c>
      <c r="H18" s="32">
        <f t="shared" si="2"/>
        <v>7</v>
      </c>
      <c r="I18" s="32">
        <v>10</v>
      </c>
      <c r="J18" s="32">
        <v>12</v>
      </c>
      <c r="K18" s="32">
        <f>VLOOKUP(B:B,[2]查询时间段分门店销售汇总!$B$1:$E$65536,4,0)</f>
        <v>8</v>
      </c>
      <c r="L18" s="32">
        <f>VLOOKUP(B:B,[2]查询时间段分门店销售汇总!$B$1:$F$65536,5,0)</f>
        <v>1</v>
      </c>
      <c r="M18" s="32">
        <f>VLOOKUP(B:B,[2]查询时间段分门店销售汇总!$B$1:$G$65536,6,0)</f>
        <v>4</v>
      </c>
      <c r="N18" s="42">
        <f t="shared" si="1"/>
        <v>13</v>
      </c>
    </row>
    <row r="19" spans="1:14">
      <c r="A19" s="35">
        <v>17</v>
      </c>
      <c r="B19" s="35">
        <v>373</v>
      </c>
      <c r="C19" s="35" t="s">
        <v>39</v>
      </c>
      <c r="D19" s="35" t="s">
        <v>19</v>
      </c>
      <c r="E19" s="35">
        <v>4</v>
      </c>
      <c r="F19" s="36" t="s">
        <v>40</v>
      </c>
      <c r="G19" s="36"/>
      <c r="H19" s="32">
        <f t="shared" si="2"/>
        <v>4</v>
      </c>
      <c r="I19" s="32">
        <v>5</v>
      </c>
      <c r="J19" s="32">
        <v>9</v>
      </c>
      <c r="K19" s="32">
        <f>VLOOKUP(B:B,[2]查询时间段分门店销售汇总!$B$1:$E$65536,4,0)</f>
        <v>6</v>
      </c>
      <c r="L19" s="32">
        <f>VLOOKUP(B:B,[2]查询时间段分门店销售汇总!$B$1:$F$65536,5,0)</f>
        <v>1</v>
      </c>
      <c r="M19" s="32">
        <f>VLOOKUP(B:B,[2]查询时间段分门店销售汇总!$B$1:$G$65536,6,0)</f>
        <v>3</v>
      </c>
      <c r="N19" s="42">
        <f t="shared" si="1"/>
        <v>10</v>
      </c>
    </row>
    <row r="20" spans="1:14">
      <c r="A20" s="35">
        <v>18</v>
      </c>
      <c r="B20" s="35">
        <v>513</v>
      </c>
      <c r="C20" s="35" t="s">
        <v>41</v>
      </c>
      <c r="D20" s="35" t="s">
        <v>22</v>
      </c>
      <c r="E20" s="35">
        <v>3</v>
      </c>
      <c r="F20" s="36" t="s">
        <v>28</v>
      </c>
      <c r="G20" s="36">
        <f>VLOOKUP(B:B,[1]查询时间段分门店销售明细!$B$1:$J$65536,9,0)</f>
        <v>13</v>
      </c>
      <c r="H20" s="32">
        <f t="shared" si="2"/>
        <v>16</v>
      </c>
      <c r="I20" s="32">
        <v>27</v>
      </c>
      <c r="J20" s="32">
        <v>12</v>
      </c>
      <c r="K20" s="32">
        <f>VLOOKUP(B:B,[2]查询时间段分门店销售汇总!$B$1:$E$65536,4,0)</f>
        <v>8</v>
      </c>
      <c r="L20" s="32">
        <f>VLOOKUP(B:B,[2]查询时间段分门店销售汇总!$B$1:$F$65536,5,0)</f>
        <v>1</v>
      </c>
      <c r="M20" s="32">
        <f>VLOOKUP(B:B,[2]查询时间段分门店销售汇总!$B$1:$G$65536,6,0)</f>
        <v>6</v>
      </c>
      <c r="N20" s="42">
        <f t="shared" si="1"/>
        <v>15</v>
      </c>
    </row>
    <row r="21" spans="1:14">
      <c r="A21" s="35">
        <v>19</v>
      </c>
      <c r="B21" s="35">
        <v>546</v>
      </c>
      <c r="C21" s="35" t="s">
        <v>42</v>
      </c>
      <c r="D21" s="35" t="s">
        <v>26</v>
      </c>
      <c r="E21" s="35">
        <v>4</v>
      </c>
      <c r="F21" s="36" t="s">
        <v>28</v>
      </c>
      <c r="G21" s="36">
        <f>VLOOKUP(B:B,[1]查询时间段分门店销售明细!$B$1:$J$65536,9,0)</f>
        <v>3</v>
      </c>
      <c r="H21" s="32">
        <f t="shared" si="2"/>
        <v>7</v>
      </c>
      <c r="I21" s="32">
        <v>10</v>
      </c>
      <c r="J21" s="32">
        <v>16</v>
      </c>
      <c r="K21" s="32">
        <f>VLOOKUP(B:B,[2]查询时间段分门店销售汇总!$B$1:$E$65536,4,0)</f>
        <v>8</v>
      </c>
      <c r="L21" s="32">
        <f>VLOOKUP(B:B,[2]查询时间段分门店销售汇总!$B$1:$F$65536,5,0)</f>
        <v>1</v>
      </c>
      <c r="M21" s="32">
        <f>VLOOKUP(B:B,[2]查询时间段分门店销售汇总!$B$1:$G$65536,6,0)</f>
        <v>4</v>
      </c>
      <c r="N21" s="42">
        <f t="shared" si="1"/>
        <v>13</v>
      </c>
    </row>
    <row r="22" spans="1:14">
      <c r="A22" s="35">
        <v>20</v>
      </c>
      <c r="B22" s="35">
        <v>746</v>
      </c>
      <c r="C22" s="35" t="s">
        <v>43</v>
      </c>
      <c r="D22" s="35" t="s">
        <v>24</v>
      </c>
      <c r="E22" s="35">
        <v>4</v>
      </c>
      <c r="F22" s="36" t="s">
        <v>44</v>
      </c>
      <c r="G22" s="36"/>
      <c r="H22" s="32">
        <f t="shared" si="2"/>
        <v>4</v>
      </c>
      <c r="I22" s="32">
        <v>5</v>
      </c>
      <c r="J22" s="32">
        <v>8</v>
      </c>
      <c r="K22" s="32">
        <f>VLOOKUP(B:B,[2]查询时间段分门店销售汇总!$B$1:$E$65536,4,0)</f>
        <v>6</v>
      </c>
      <c r="L22" s="32">
        <f>VLOOKUP(B:B,[2]查询时间段分门店销售汇总!$B$1:$F$65536,5,0)</f>
        <v>1</v>
      </c>
      <c r="M22" s="32">
        <f>VLOOKUP(B:B,[2]查询时间段分门店销售汇总!$B$1:$G$65536,6,0)</f>
        <v>3</v>
      </c>
      <c r="N22" s="42">
        <f t="shared" si="1"/>
        <v>10</v>
      </c>
    </row>
    <row r="23" spans="1:14">
      <c r="A23" s="35">
        <v>21</v>
      </c>
      <c r="B23" s="35">
        <v>515</v>
      </c>
      <c r="C23" s="35" t="s">
        <v>45</v>
      </c>
      <c r="D23" s="35" t="s">
        <v>19</v>
      </c>
      <c r="E23" s="35">
        <v>4</v>
      </c>
      <c r="F23" s="36" t="s">
        <v>40</v>
      </c>
      <c r="G23" s="36">
        <f>VLOOKUP(B:B,[1]查询时间段分门店销售明细!$B$1:$J$65536,9,0)</f>
        <v>2</v>
      </c>
      <c r="H23" s="32">
        <f t="shared" si="2"/>
        <v>6</v>
      </c>
      <c r="I23" s="32">
        <v>9</v>
      </c>
      <c r="J23" s="32">
        <v>8</v>
      </c>
      <c r="K23" s="32">
        <f>VLOOKUP(B:B,[2]查询时间段分门店销售汇总!$B$1:$E$65536,4,0)</f>
        <v>6</v>
      </c>
      <c r="L23" s="32">
        <f>VLOOKUP(B:B,[2]查询时间段分门店销售汇总!$B$1:$F$65536,5,0)</f>
        <v>1</v>
      </c>
      <c r="M23" s="32">
        <f>VLOOKUP(B:B,[2]查询时间段分门店销售汇总!$B$1:$G$65536,6,0)</f>
        <v>3</v>
      </c>
      <c r="N23" s="42">
        <f t="shared" si="1"/>
        <v>10</v>
      </c>
    </row>
    <row r="24" spans="1:14">
      <c r="A24" s="35">
        <v>22</v>
      </c>
      <c r="B24" s="35">
        <v>730</v>
      </c>
      <c r="C24" s="35" t="s">
        <v>46</v>
      </c>
      <c r="D24" s="35" t="s">
        <v>22</v>
      </c>
      <c r="E24" s="35">
        <v>4</v>
      </c>
      <c r="F24" s="36" t="s">
        <v>28</v>
      </c>
      <c r="G24" s="36"/>
      <c r="H24" s="32">
        <f t="shared" si="2"/>
        <v>4</v>
      </c>
      <c r="I24" s="32">
        <v>5</v>
      </c>
      <c r="J24" s="32">
        <v>16</v>
      </c>
      <c r="K24" s="32">
        <f>VLOOKUP(B:B,[2]查询时间段分门店销售汇总!$B$1:$E$65536,4,0)</f>
        <v>8</v>
      </c>
      <c r="L24" s="32">
        <f>VLOOKUP(B:B,[2]查询时间段分门店销售汇总!$B$1:$F$65536,5,0)</f>
        <v>1</v>
      </c>
      <c r="M24" s="32">
        <f>VLOOKUP(B:B,[2]查询时间段分门店销售汇总!$B$1:$G$65536,6,0)</f>
        <v>6</v>
      </c>
      <c r="N24" s="42">
        <f t="shared" si="1"/>
        <v>15</v>
      </c>
    </row>
    <row r="25" spans="1:14">
      <c r="A25" s="35">
        <v>23</v>
      </c>
      <c r="B25" s="35">
        <v>308</v>
      </c>
      <c r="C25" s="35" t="s">
        <v>47</v>
      </c>
      <c r="D25" s="35" t="s">
        <v>19</v>
      </c>
      <c r="E25" s="35">
        <v>5</v>
      </c>
      <c r="F25" s="36" t="s">
        <v>28</v>
      </c>
      <c r="G25" s="36">
        <f>VLOOKUP(B:B,[1]查询时间段分门店销售明细!$B$1:$J$65536,9,0)</f>
        <v>10</v>
      </c>
      <c r="H25" s="32">
        <f t="shared" si="2"/>
        <v>15</v>
      </c>
      <c r="I25" s="32">
        <v>21</v>
      </c>
      <c r="J25" s="32">
        <v>20</v>
      </c>
      <c r="K25" s="32">
        <f>VLOOKUP(B:B,[2]查询时间段分门店销售汇总!$B$1:$E$65536,4,0)</f>
        <v>10</v>
      </c>
      <c r="L25" s="32">
        <f>VLOOKUP(B:B,[2]查询时间段分门店销售汇总!$B$1:$F$65536,5,0)</f>
        <v>2</v>
      </c>
      <c r="M25" s="32">
        <f>VLOOKUP(B:B,[2]查询时间段分门店销售汇总!$B$1:$G$65536,6,0)</f>
        <v>6</v>
      </c>
      <c r="N25" s="42">
        <f t="shared" si="1"/>
        <v>18</v>
      </c>
    </row>
    <row r="26" spans="1:14">
      <c r="A26" s="35">
        <v>24</v>
      </c>
      <c r="B26" s="35">
        <v>517</v>
      </c>
      <c r="C26" s="35" t="s">
        <v>48</v>
      </c>
      <c r="D26" s="35" t="s">
        <v>19</v>
      </c>
      <c r="E26" s="35">
        <v>4</v>
      </c>
      <c r="F26" s="36" t="s">
        <v>20</v>
      </c>
      <c r="G26" s="36">
        <f>VLOOKUP(B:B,[1]查询时间段分门店销售明细!$B$1:$J$65536,9,0)</f>
        <v>9</v>
      </c>
      <c r="H26" s="32">
        <f t="shared" si="2"/>
        <v>13</v>
      </c>
      <c r="I26" s="32">
        <v>19</v>
      </c>
      <c r="J26" s="32">
        <v>20</v>
      </c>
      <c r="K26" s="32">
        <f>VLOOKUP(B:B,[2]查询时间段分门店销售汇总!$B$1:$E$65536,4,0)</f>
        <v>10</v>
      </c>
      <c r="L26" s="32">
        <f>VLOOKUP(B:B,[2]查询时间段分门店销售汇总!$B$1:$F$65536,5,0)</f>
        <v>2</v>
      </c>
      <c r="M26" s="32">
        <f>VLOOKUP(B:B,[2]查询时间段分门店销售汇总!$B$1:$G$65536,6,0)</f>
        <v>8</v>
      </c>
      <c r="N26" s="42">
        <f t="shared" si="1"/>
        <v>20</v>
      </c>
    </row>
    <row r="27" spans="1:14">
      <c r="A27" s="35">
        <v>25</v>
      </c>
      <c r="B27" s="35">
        <v>585</v>
      </c>
      <c r="C27" s="35" t="s">
        <v>49</v>
      </c>
      <c r="D27" s="35" t="s">
        <v>22</v>
      </c>
      <c r="E27" s="35">
        <v>4</v>
      </c>
      <c r="F27" s="36" t="s">
        <v>28</v>
      </c>
      <c r="G27" s="36">
        <f>VLOOKUP(B:B,[1]查询时间段分门店销售明细!$B$1:$J$65536,9,0)</f>
        <v>6</v>
      </c>
      <c r="H27" s="32">
        <f t="shared" si="2"/>
        <v>10</v>
      </c>
      <c r="I27" s="32">
        <v>13</v>
      </c>
      <c r="J27" s="32">
        <v>16</v>
      </c>
      <c r="K27" s="32">
        <f>VLOOKUP(B:B,[2]查询时间段分门店销售汇总!$B$1:$E$65536,4,0)</f>
        <v>8</v>
      </c>
      <c r="L27" s="32">
        <f>VLOOKUP(B:B,[2]查询时间段分门店销售汇总!$B$1:$F$65536,5,0)</f>
        <v>1</v>
      </c>
      <c r="M27" s="32">
        <f>VLOOKUP(B:B,[2]查询时间段分门店销售汇总!$B$1:$G$65536,6,0)</f>
        <v>4</v>
      </c>
      <c r="N27" s="42">
        <f t="shared" si="1"/>
        <v>13</v>
      </c>
    </row>
    <row r="28" spans="1:14">
      <c r="A28" s="35">
        <v>26</v>
      </c>
      <c r="B28" s="35">
        <v>385</v>
      </c>
      <c r="C28" s="35" t="s">
        <v>50</v>
      </c>
      <c r="D28" s="35" t="s">
        <v>24</v>
      </c>
      <c r="E28" s="35">
        <v>4</v>
      </c>
      <c r="F28" s="36" t="s">
        <v>20</v>
      </c>
      <c r="G28" s="36">
        <f>VLOOKUP(B:B,[1]查询时间段分门店销售明细!$B$1:$J$65536,9,0)</f>
        <v>1</v>
      </c>
      <c r="H28" s="32">
        <f t="shared" si="2"/>
        <v>5</v>
      </c>
      <c r="I28" s="32">
        <v>6</v>
      </c>
      <c r="J28" s="32">
        <v>20</v>
      </c>
      <c r="K28" s="32">
        <f>VLOOKUP(B:B,[2]查询时间段分门店销售汇总!$B$1:$E$65536,4,0)</f>
        <v>8</v>
      </c>
      <c r="L28" s="32">
        <f>VLOOKUP(B:B,[2]查询时间段分门店销售汇总!$B$1:$F$65536,5,0)</f>
        <v>1</v>
      </c>
      <c r="M28" s="32">
        <f>VLOOKUP(B:B,[2]查询时间段分门店销售汇总!$B$1:$G$65536,6,0)</f>
        <v>4</v>
      </c>
      <c r="N28" s="42">
        <f t="shared" si="1"/>
        <v>13</v>
      </c>
    </row>
    <row r="29" spans="1:14">
      <c r="A29" s="35">
        <v>27</v>
      </c>
      <c r="B29" s="35">
        <v>744</v>
      </c>
      <c r="C29" s="35" t="s">
        <v>51</v>
      </c>
      <c r="D29" s="35" t="s">
        <v>19</v>
      </c>
      <c r="E29" s="35">
        <v>4</v>
      </c>
      <c r="F29" s="36" t="s">
        <v>28</v>
      </c>
      <c r="G29" s="36"/>
      <c r="H29" s="32">
        <f t="shared" si="2"/>
        <v>4</v>
      </c>
      <c r="I29" s="32">
        <v>5</v>
      </c>
      <c r="J29" s="32">
        <v>16</v>
      </c>
      <c r="K29" s="32">
        <f>VLOOKUP(B:B,[2]查询时间段分门店销售汇总!$B$1:$E$65536,4,0)</f>
        <v>8</v>
      </c>
      <c r="L29" s="32">
        <f>VLOOKUP(B:B,[2]查询时间段分门店销售汇总!$B$1:$F$65536,5,0)</f>
        <v>1</v>
      </c>
      <c r="M29" s="32">
        <f>VLOOKUP(B:B,[2]查询时间段分门店销售汇总!$B$1:$G$65536,6,0)</f>
        <v>6</v>
      </c>
      <c r="N29" s="42">
        <f t="shared" si="1"/>
        <v>15</v>
      </c>
    </row>
    <row r="30" spans="1:14">
      <c r="A30" s="35">
        <v>28</v>
      </c>
      <c r="B30" s="35">
        <v>724</v>
      </c>
      <c r="C30" s="35" t="s">
        <v>52</v>
      </c>
      <c r="D30" s="35" t="s">
        <v>26</v>
      </c>
      <c r="E30" s="35">
        <v>4</v>
      </c>
      <c r="F30" s="36" t="s">
        <v>28</v>
      </c>
      <c r="G30" s="36"/>
      <c r="H30" s="32">
        <f t="shared" si="2"/>
        <v>4</v>
      </c>
      <c r="I30" s="32">
        <v>5</v>
      </c>
      <c r="J30" s="32">
        <v>16</v>
      </c>
      <c r="K30" s="32">
        <f>VLOOKUP(B:B,[2]查询时间段分门店销售汇总!$B$1:$E$65536,4,0)</f>
        <v>8</v>
      </c>
      <c r="L30" s="32">
        <f>VLOOKUP(B:B,[2]查询时间段分门店销售汇总!$B$1:$F$65536,5,0)</f>
        <v>1</v>
      </c>
      <c r="M30" s="32">
        <f>VLOOKUP(B:B,[2]查询时间段分门店销售汇总!$B$1:$G$65536,6,0)</f>
        <v>6</v>
      </c>
      <c r="N30" s="42">
        <f t="shared" si="1"/>
        <v>15</v>
      </c>
    </row>
    <row r="31" spans="1:14">
      <c r="A31" s="35">
        <v>29</v>
      </c>
      <c r="B31" s="35">
        <v>391</v>
      </c>
      <c r="C31" s="35" t="s">
        <v>53</v>
      </c>
      <c r="D31" s="35" t="s">
        <v>19</v>
      </c>
      <c r="E31" s="35">
        <v>3</v>
      </c>
      <c r="F31" s="36" t="s">
        <v>40</v>
      </c>
      <c r="G31" s="36">
        <f>VLOOKUP(B:B,[1]查询时间段分门店销售明细!$B$1:$J$65536,9,0)</f>
        <v>5</v>
      </c>
      <c r="H31" s="32">
        <f t="shared" si="2"/>
        <v>8</v>
      </c>
      <c r="I31" s="32">
        <v>11</v>
      </c>
      <c r="J31" s="32">
        <v>8</v>
      </c>
      <c r="K31" s="32">
        <f>VLOOKUP(B:B,[2]查询时间段分门店销售汇总!$B$1:$E$65536,4,0)</f>
        <v>4</v>
      </c>
      <c r="L31" s="32">
        <f>VLOOKUP(B:B,[2]查询时间段分门店销售汇总!$B$1:$F$65536,5,0)</f>
        <v>1</v>
      </c>
      <c r="M31" s="32">
        <f>VLOOKUP(B:B,[2]查询时间段分门店销售汇总!$B$1:$G$65536,6,0)</f>
        <v>3</v>
      </c>
      <c r="N31" s="42">
        <f t="shared" si="1"/>
        <v>8</v>
      </c>
    </row>
    <row r="32" spans="1:14">
      <c r="A32" s="35">
        <v>30</v>
      </c>
      <c r="B32" s="35">
        <v>709</v>
      </c>
      <c r="C32" s="35" t="s">
        <v>54</v>
      </c>
      <c r="D32" s="35" t="s">
        <v>22</v>
      </c>
      <c r="E32" s="35">
        <v>4</v>
      </c>
      <c r="F32" s="36" t="s">
        <v>40</v>
      </c>
      <c r="G32" s="36"/>
      <c r="H32" s="32">
        <f t="shared" si="2"/>
        <v>4</v>
      </c>
      <c r="I32" s="32">
        <v>5</v>
      </c>
      <c r="J32" s="32">
        <v>8</v>
      </c>
      <c r="K32" s="32">
        <f>VLOOKUP(B:B,[2]查询时间段分门店销售汇总!$B$1:$E$65536,4,0)</f>
        <v>4</v>
      </c>
      <c r="L32" s="32">
        <f>VLOOKUP(B:B,[2]查询时间段分门店销售汇总!$B$1:$F$65536,5,0)</f>
        <v>1</v>
      </c>
      <c r="M32" s="32">
        <f>VLOOKUP(B:B,[2]查询时间段分门店销售汇总!$B$1:$G$65536,6,0)</f>
        <v>3</v>
      </c>
      <c r="N32" s="42">
        <f t="shared" si="1"/>
        <v>8</v>
      </c>
    </row>
    <row r="33" spans="1:14">
      <c r="A33" s="35">
        <v>31</v>
      </c>
      <c r="B33" s="35">
        <v>355</v>
      </c>
      <c r="C33" s="35" t="s">
        <v>55</v>
      </c>
      <c r="D33" s="35" t="s">
        <v>19</v>
      </c>
      <c r="E33" s="35">
        <v>4</v>
      </c>
      <c r="F33" s="36" t="s">
        <v>28</v>
      </c>
      <c r="G33" s="36">
        <f>VLOOKUP(B:B,[1]查询时间段分门店销售明细!$B$1:$J$65536,9,0)</f>
        <v>5</v>
      </c>
      <c r="H33" s="32">
        <f t="shared" si="2"/>
        <v>9</v>
      </c>
      <c r="I33" s="32">
        <v>11</v>
      </c>
      <c r="J33" s="32">
        <v>16</v>
      </c>
      <c r="K33" s="32">
        <f>VLOOKUP(B:B,[2]查询时间段分门店销售汇总!$B$1:$E$65536,4,0)</f>
        <v>8</v>
      </c>
      <c r="L33" s="32">
        <f>VLOOKUP(B:B,[2]查询时间段分门店销售汇总!$B$1:$F$65536,5,0)</f>
        <v>1</v>
      </c>
      <c r="M33" s="32">
        <f>VLOOKUP(B:B,[2]查询时间段分门店销售汇总!$B$1:$G$65536,6,0)</f>
        <v>5</v>
      </c>
      <c r="N33" s="42">
        <f t="shared" si="1"/>
        <v>14</v>
      </c>
    </row>
    <row r="34" spans="1:14">
      <c r="A34" s="35">
        <v>32</v>
      </c>
      <c r="B34" s="35">
        <v>541</v>
      </c>
      <c r="C34" s="35" t="s">
        <v>56</v>
      </c>
      <c r="D34" s="35" t="s">
        <v>26</v>
      </c>
      <c r="E34" s="35">
        <v>3</v>
      </c>
      <c r="F34" s="36" t="s">
        <v>20</v>
      </c>
      <c r="G34" s="36">
        <f>VLOOKUP(B:B,[1]查询时间段分门店销售明细!$B$1:$J$65536,9,0)</f>
        <v>9</v>
      </c>
      <c r="H34" s="32">
        <f t="shared" si="2"/>
        <v>12</v>
      </c>
      <c r="I34" s="32">
        <v>19</v>
      </c>
      <c r="J34" s="32">
        <v>12</v>
      </c>
      <c r="K34" s="32">
        <f>VLOOKUP(B:B,[2]查询时间段分门店销售汇总!$B$1:$E$65536,4,0)</f>
        <v>8</v>
      </c>
      <c r="L34" s="32">
        <f>VLOOKUP(B:B,[2]查询时间段分门店销售汇总!$B$1:$F$65536,5,0)</f>
        <v>2</v>
      </c>
      <c r="M34" s="32">
        <f>VLOOKUP(B:B,[2]查询时间段分门店销售汇总!$B$1:$G$65536,6,0)</f>
        <v>6</v>
      </c>
      <c r="N34" s="42">
        <f t="shared" si="1"/>
        <v>16</v>
      </c>
    </row>
    <row r="35" spans="1:14">
      <c r="A35" s="35">
        <v>33</v>
      </c>
      <c r="B35" s="35">
        <v>349</v>
      </c>
      <c r="C35" s="35" t="s">
        <v>57</v>
      </c>
      <c r="D35" s="35" t="s">
        <v>19</v>
      </c>
      <c r="E35" s="35">
        <v>4</v>
      </c>
      <c r="F35" s="36" t="s">
        <v>40</v>
      </c>
      <c r="G35" s="36">
        <f>VLOOKUP(B:B,[1]查询时间段分门店销售明细!$B$1:$J$65536,9,0)</f>
        <v>5</v>
      </c>
      <c r="H35" s="32">
        <f t="shared" si="2"/>
        <v>9</v>
      </c>
      <c r="I35" s="32">
        <v>11</v>
      </c>
      <c r="J35" s="32">
        <v>8</v>
      </c>
      <c r="K35" s="32">
        <f>VLOOKUP(B:B,[2]查询时间段分门店销售汇总!$B$1:$E$65536,4,0)</f>
        <v>4</v>
      </c>
      <c r="L35" s="32">
        <f>VLOOKUP(B:B,[2]查询时间段分门店销售汇总!$B$1:$F$65536,5,0)</f>
        <v>1</v>
      </c>
      <c r="M35" s="32">
        <f>VLOOKUP(B:B,[2]查询时间段分门店销售汇总!$B$1:$G$65536,6,0)</f>
        <v>3</v>
      </c>
      <c r="N35" s="42">
        <f t="shared" si="1"/>
        <v>8</v>
      </c>
    </row>
    <row r="36" spans="1:14">
      <c r="A36" s="35">
        <v>34</v>
      </c>
      <c r="B36" s="35">
        <v>742</v>
      </c>
      <c r="C36" s="35" t="s">
        <v>58</v>
      </c>
      <c r="D36" s="35" t="s">
        <v>19</v>
      </c>
      <c r="E36" s="35">
        <v>4</v>
      </c>
      <c r="F36" s="36" t="s">
        <v>28</v>
      </c>
      <c r="G36" s="36"/>
      <c r="H36" s="32">
        <f t="shared" si="2"/>
        <v>4</v>
      </c>
      <c r="I36" s="32">
        <v>5</v>
      </c>
      <c r="J36" s="32">
        <v>16</v>
      </c>
      <c r="K36" s="32">
        <f>VLOOKUP(B:B,[2]查询时间段分门店销售汇总!$B$1:$E$65536,4,0)</f>
        <v>8</v>
      </c>
      <c r="L36" s="32">
        <f>VLOOKUP(B:B,[2]查询时间段分门店销售汇总!$B$1:$F$65536,5,0)</f>
        <v>1</v>
      </c>
      <c r="M36" s="32">
        <f>VLOOKUP(B:B,[2]查询时间段分门店销售汇总!$B$1:$G$65536,6,0)</f>
        <v>6</v>
      </c>
      <c r="N36" s="42">
        <f t="shared" ref="N36:N67" si="3">K36+L36+M36</f>
        <v>15</v>
      </c>
    </row>
    <row r="37" spans="1:14">
      <c r="A37" s="35">
        <v>35</v>
      </c>
      <c r="B37" s="35">
        <v>721</v>
      </c>
      <c r="C37" s="35" t="s">
        <v>59</v>
      </c>
      <c r="D37" s="35" t="s">
        <v>24</v>
      </c>
      <c r="E37" s="35">
        <v>4</v>
      </c>
      <c r="F37" s="36" t="s">
        <v>44</v>
      </c>
      <c r="G37" s="36"/>
      <c r="H37" s="32">
        <f t="shared" si="2"/>
        <v>4</v>
      </c>
      <c r="I37" s="32">
        <v>5</v>
      </c>
      <c r="J37" s="32">
        <v>8</v>
      </c>
      <c r="K37" s="32">
        <f>VLOOKUP(B:B,[2]查询时间段分门店销售汇总!$B$1:$E$65536,4,0)</f>
        <v>4</v>
      </c>
      <c r="L37" s="32">
        <f>VLOOKUP(B:B,[2]查询时间段分门店销售汇总!$B$1:$F$65536,5,0)</f>
        <v>1</v>
      </c>
      <c r="M37" s="32">
        <f>VLOOKUP(B:B,[2]查询时间段分门店销售汇总!$B$1:$G$65536,6,0)</f>
        <v>3</v>
      </c>
      <c r="N37" s="42">
        <f t="shared" si="3"/>
        <v>8</v>
      </c>
    </row>
    <row r="38" spans="1:14">
      <c r="A38" s="35">
        <v>36</v>
      </c>
      <c r="B38" s="35">
        <v>598</v>
      </c>
      <c r="C38" s="35" t="s">
        <v>60</v>
      </c>
      <c r="D38" s="35" t="s">
        <v>26</v>
      </c>
      <c r="E38" s="35">
        <v>3</v>
      </c>
      <c r="F38" s="36" t="s">
        <v>40</v>
      </c>
      <c r="G38" s="36">
        <f>VLOOKUP(B:B,[1]查询时间段分门店销售明细!$B$1:$J$65536,9,0)</f>
        <v>4</v>
      </c>
      <c r="H38" s="32">
        <f t="shared" si="2"/>
        <v>7</v>
      </c>
      <c r="I38" s="32">
        <v>9</v>
      </c>
      <c r="J38" s="32">
        <v>6</v>
      </c>
      <c r="K38" s="32">
        <f>VLOOKUP(B:B,[2]查询时间段分门店销售汇总!$B$1:$E$65536,4,0)</f>
        <v>6</v>
      </c>
      <c r="L38" s="32">
        <f>VLOOKUP(B:B,[2]查询时间段分门店销售汇总!$B$1:$F$65536,5,0)</f>
        <v>1</v>
      </c>
      <c r="M38" s="32">
        <f>VLOOKUP(B:B,[2]查询时间段分门店销售汇总!$B$1:$G$65536,6,0)</f>
        <v>3</v>
      </c>
      <c r="N38" s="42">
        <f t="shared" si="3"/>
        <v>10</v>
      </c>
    </row>
    <row r="39" spans="1:14">
      <c r="A39" s="35">
        <v>37</v>
      </c>
      <c r="B39" s="35">
        <v>367</v>
      </c>
      <c r="C39" s="35" t="s">
        <v>61</v>
      </c>
      <c r="D39" s="35" t="s">
        <v>62</v>
      </c>
      <c r="E39" s="35">
        <v>4</v>
      </c>
      <c r="F39" s="36" t="s">
        <v>44</v>
      </c>
      <c r="G39" s="36">
        <f>VLOOKUP(B:B,[1]查询时间段分门店销售明细!$B$1:$J$65536,9,0)</f>
        <v>1</v>
      </c>
      <c r="H39" s="32">
        <f t="shared" si="2"/>
        <v>5</v>
      </c>
      <c r="I39" s="32">
        <v>8</v>
      </c>
      <c r="J39" s="32">
        <v>8</v>
      </c>
      <c r="K39" s="32">
        <f>VLOOKUP(B:B,[2]查询时间段分门店销售汇总!$B$1:$E$65536,4,0)</f>
        <v>4</v>
      </c>
      <c r="L39" s="32">
        <f>VLOOKUP(B:B,[2]查询时间段分门店销售汇总!$B$1:$F$65536,5,0)</f>
        <v>1</v>
      </c>
      <c r="M39" s="32">
        <f>VLOOKUP(B:B,[2]查询时间段分门店销售汇总!$B$1:$G$65536,6,0)</f>
        <v>3</v>
      </c>
      <c r="N39" s="42">
        <f t="shared" si="3"/>
        <v>8</v>
      </c>
    </row>
    <row r="40" spans="1:14">
      <c r="A40" s="35">
        <v>38</v>
      </c>
      <c r="B40" s="35">
        <v>399</v>
      </c>
      <c r="C40" s="35" t="s">
        <v>63</v>
      </c>
      <c r="D40" s="35" t="s">
        <v>26</v>
      </c>
      <c r="E40" s="35">
        <v>2</v>
      </c>
      <c r="F40" s="36" t="s">
        <v>40</v>
      </c>
      <c r="G40" s="36">
        <f>VLOOKUP(B:B,[1]查询时间段分门店销售明细!$B$1:$J$65536,9,0)</f>
        <v>8</v>
      </c>
      <c r="H40" s="32">
        <f t="shared" si="2"/>
        <v>10</v>
      </c>
      <c r="I40" s="32">
        <v>17</v>
      </c>
      <c r="J40" s="32">
        <v>6</v>
      </c>
      <c r="K40" s="32">
        <f>VLOOKUP(B:B,[2]查询时间段分门店销售汇总!$B$1:$E$65536,4,0)</f>
        <v>8</v>
      </c>
      <c r="L40" s="32">
        <f>VLOOKUP(B:B,[2]查询时间段分门店销售汇总!$B$1:$F$65536,5,0)</f>
        <v>1</v>
      </c>
      <c r="M40" s="32">
        <f>VLOOKUP(B:B,[2]查询时间段分门店销售汇总!$B$1:$G$65536,6,0)</f>
        <v>3</v>
      </c>
      <c r="N40" s="42">
        <f t="shared" si="3"/>
        <v>12</v>
      </c>
    </row>
    <row r="41" spans="1:14">
      <c r="A41" s="35">
        <v>39</v>
      </c>
      <c r="B41" s="35">
        <v>379</v>
      </c>
      <c r="C41" s="35" t="s">
        <v>64</v>
      </c>
      <c r="D41" s="35" t="s">
        <v>22</v>
      </c>
      <c r="E41" s="35">
        <v>3</v>
      </c>
      <c r="F41" s="36" t="s">
        <v>40</v>
      </c>
      <c r="G41" s="36"/>
      <c r="H41" s="32">
        <f t="shared" si="2"/>
        <v>3</v>
      </c>
      <c r="I41" s="32">
        <v>4</v>
      </c>
      <c r="J41" s="32">
        <v>6</v>
      </c>
      <c r="K41" s="32">
        <f>VLOOKUP(B:B,[2]查询时间段分门店销售汇总!$B$1:$E$65536,4,0)</f>
        <v>4</v>
      </c>
      <c r="L41" s="32">
        <f>VLOOKUP(B:B,[2]查询时间段分门店销售汇总!$B$1:$F$65536,5,0)</f>
        <v>1</v>
      </c>
      <c r="M41" s="32">
        <f>VLOOKUP(B:B,[2]查询时间段分门店销售汇总!$B$1:$G$65536,6,0)</f>
        <v>3</v>
      </c>
      <c r="N41" s="42">
        <f t="shared" si="3"/>
        <v>8</v>
      </c>
    </row>
    <row r="42" spans="1:14">
      <c r="A42" s="35">
        <v>40</v>
      </c>
      <c r="B42" s="35">
        <v>511</v>
      </c>
      <c r="C42" s="35" t="s">
        <v>65</v>
      </c>
      <c r="D42" s="35" t="s">
        <v>19</v>
      </c>
      <c r="E42" s="35">
        <v>5</v>
      </c>
      <c r="F42" s="36" t="s">
        <v>66</v>
      </c>
      <c r="G42" s="36"/>
      <c r="H42" s="32">
        <f t="shared" si="2"/>
        <v>5</v>
      </c>
      <c r="I42" s="32">
        <v>6</v>
      </c>
      <c r="J42" s="32">
        <v>15</v>
      </c>
      <c r="K42" s="32">
        <f>VLOOKUP(B:B,[2]查询时间段分门店销售汇总!$B$1:$E$65536,4,0)</f>
        <v>6</v>
      </c>
      <c r="L42" s="32">
        <f>VLOOKUP(B:B,[2]查询时间段分门店销售汇总!$B$1:$F$65536,5,0)</f>
        <v>1</v>
      </c>
      <c r="M42" s="32">
        <f>VLOOKUP(B:B,[2]查询时间段分门店销售汇总!$B$1:$G$65536,6,0)</f>
        <v>3</v>
      </c>
      <c r="N42" s="42">
        <f t="shared" si="3"/>
        <v>10</v>
      </c>
    </row>
    <row r="43" spans="1:14">
      <c r="A43" s="35">
        <v>41</v>
      </c>
      <c r="B43" s="35">
        <v>54</v>
      </c>
      <c r="C43" s="35" t="s">
        <v>67</v>
      </c>
      <c r="D43" s="35" t="s">
        <v>62</v>
      </c>
      <c r="E43" s="35">
        <v>4</v>
      </c>
      <c r="F43" s="36" t="s">
        <v>40</v>
      </c>
      <c r="G43" s="36"/>
      <c r="H43" s="32">
        <f t="shared" si="2"/>
        <v>4</v>
      </c>
      <c r="I43" s="32">
        <v>5</v>
      </c>
      <c r="J43" s="32">
        <v>8</v>
      </c>
      <c r="K43" s="32">
        <f>VLOOKUP(B:B,[2]查询时间段分门店销售汇总!$B$1:$E$65536,4,0)</f>
        <v>10</v>
      </c>
      <c r="L43" s="32">
        <f>VLOOKUP(B:B,[2]查询时间段分门店销售汇总!$B$1:$F$65536,5,0)</f>
        <v>1</v>
      </c>
      <c r="M43" s="32">
        <f>VLOOKUP(B:B,[2]查询时间段分门店销售汇总!$B$1:$G$65536,6,0)</f>
        <v>4</v>
      </c>
      <c r="N43" s="42">
        <f t="shared" si="3"/>
        <v>15</v>
      </c>
    </row>
    <row r="44" spans="1:14">
      <c r="A44" s="35">
        <v>42</v>
      </c>
      <c r="B44" s="35">
        <v>52</v>
      </c>
      <c r="C44" s="35" t="s">
        <v>68</v>
      </c>
      <c r="D44" s="35" t="s">
        <v>62</v>
      </c>
      <c r="E44" s="35">
        <v>4</v>
      </c>
      <c r="F44" s="36" t="s">
        <v>40</v>
      </c>
      <c r="G44" s="36"/>
      <c r="H44" s="32">
        <f t="shared" si="2"/>
        <v>4</v>
      </c>
      <c r="I44" s="32">
        <v>5</v>
      </c>
      <c r="J44" s="32">
        <v>8</v>
      </c>
      <c r="K44" s="32">
        <f>VLOOKUP(B:B,[2]查询时间段分门店销售汇总!$B$1:$E$65536,4,0)</f>
        <v>10</v>
      </c>
      <c r="L44" s="32">
        <f>VLOOKUP(B:B,[2]查询时间段分门店销售汇总!$B$1:$F$65536,5,0)</f>
        <v>1</v>
      </c>
      <c r="M44" s="32">
        <f>VLOOKUP(B:B,[2]查询时间段分门店销售汇总!$B$1:$G$65536,6,0)</f>
        <v>4</v>
      </c>
      <c r="N44" s="42">
        <f t="shared" si="3"/>
        <v>15</v>
      </c>
    </row>
    <row r="45" spans="1:14">
      <c r="A45" s="35">
        <v>43</v>
      </c>
      <c r="B45" s="35">
        <v>573</v>
      </c>
      <c r="C45" s="35" t="s">
        <v>69</v>
      </c>
      <c r="D45" s="35" t="s">
        <v>26</v>
      </c>
      <c r="E45" s="35">
        <v>2</v>
      </c>
      <c r="F45" s="36" t="s">
        <v>66</v>
      </c>
      <c r="G45" s="36"/>
      <c r="H45" s="32">
        <f t="shared" si="2"/>
        <v>2</v>
      </c>
      <c r="I45" s="32">
        <v>3</v>
      </c>
      <c r="J45" s="32">
        <v>4</v>
      </c>
      <c r="K45" s="32">
        <f>VLOOKUP(B:B,[2]查询时间段分门店销售汇总!$B$1:$E$65536,4,0)</f>
        <v>4</v>
      </c>
      <c r="L45" s="32">
        <f>VLOOKUP(B:B,[2]查询时间段分门店销售汇总!$B$1:$F$65536,5,0)</f>
        <v>1</v>
      </c>
      <c r="M45" s="32">
        <f>VLOOKUP(B:B,[2]查询时间段分门店销售汇总!$B$1:$G$65536,6,0)</f>
        <v>3</v>
      </c>
      <c r="N45" s="42">
        <f t="shared" si="3"/>
        <v>8</v>
      </c>
    </row>
    <row r="46" spans="1:14">
      <c r="A46" s="35">
        <v>44</v>
      </c>
      <c r="B46" s="35">
        <v>745</v>
      </c>
      <c r="C46" s="35" t="s">
        <v>70</v>
      </c>
      <c r="D46" s="35" t="s">
        <v>22</v>
      </c>
      <c r="E46" s="35">
        <v>3</v>
      </c>
      <c r="F46" s="36" t="s">
        <v>66</v>
      </c>
      <c r="G46" s="36">
        <f>VLOOKUP(B:B,[1]查询时间段分门店销售明细!$B$1:$J$65536,9,0)</f>
        <v>1</v>
      </c>
      <c r="H46" s="32">
        <f t="shared" si="2"/>
        <v>4</v>
      </c>
      <c r="I46" s="32">
        <v>7</v>
      </c>
      <c r="J46" s="32">
        <v>6</v>
      </c>
      <c r="K46" s="32">
        <f>VLOOKUP(B:B,[2]查询时间段分门店销售汇总!$B$1:$E$65536,4,0)</f>
        <v>4</v>
      </c>
      <c r="L46" s="32">
        <f>VLOOKUP(B:B,[2]查询时间段分门店销售汇总!$B$1:$F$65536,5,0)</f>
        <v>1</v>
      </c>
      <c r="M46" s="32">
        <f>VLOOKUP(B:B,[2]查询时间段分门店销售汇总!$B$1:$G$65536,6,0)</f>
        <v>3</v>
      </c>
      <c r="N46" s="42">
        <f t="shared" si="3"/>
        <v>8</v>
      </c>
    </row>
    <row r="47" spans="1:14">
      <c r="A47" s="35">
        <v>45</v>
      </c>
      <c r="B47" s="35">
        <v>377</v>
      </c>
      <c r="C47" s="35" t="s">
        <v>71</v>
      </c>
      <c r="D47" s="35" t="s">
        <v>26</v>
      </c>
      <c r="E47" s="35">
        <v>3</v>
      </c>
      <c r="F47" s="36" t="s">
        <v>40</v>
      </c>
      <c r="G47" s="36">
        <f>VLOOKUP(B:B,[1]查询时间段分门店销售明细!$B$1:$J$65536,9,0)</f>
        <v>1</v>
      </c>
      <c r="H47" s="32">
        <f t="shared" si="2"/>
        <v>4</v>
      </c>
      <c r="I47" s="32">
        <v>7</v>
      </c>
      <c r="J47" s="32">
        <v>6</v>
      </c>
      <c r="K47" s="32">
        <f>VLOOKUP(B:B,[2]查询时间段分门店销售汇总!$B$1:$E$65536,4,0)</f>
        <v>6</v>
      </c>
      <c r="L47" s="32">
        <f>VLOOKUP(B:B,[2]查询时间段分门店销售汇总!$B$1:$F$65536,5,0)</f>
        <v>1</v>
      </c>
      <c r="M47" s="32">
        <f>VLOOKUP(B:B,[2]查询时间段分门店销售汇总!$B$1:$G$65536,6,0)</f>
        <v>3</v>
      </c>
      <c r="N47" s="42">
        <f t="shared" si="3"/>
        <v>10</v>
      </c>
    </row>
    <row r="48" spans="1:14">
      <c r="A48" s="35">
        <v>46</v>
      </c>
      <c r="B48" s="35">
        <v>743</v>
      </c>
      <c r="C48" s="35" t="s">
        <v>72</v>
      </c>
      <c r="D48" s="35" t="s">
        <v>26</v>
      </c>
      <c r="E48" s="35">
        <v>3</v>
      </c>
      <c r="F48" s="36" t="s">
        <v>73</v>
      </c>
      <c r="G48" s="36"/>
      <c r="H48" s="32">
        <f t="shared" ref="H48:H79" si="4">E48+G48</f>
        <v>3</v>
      </c>
      <c r="I48" s="32">
        <f>E48+0</f>
        <v>3</v>
      </c>
      <c r="J48" s="32">
        <v>6</v>
      </c>
      <c r="K48" s="32">
        <f>VLOOKUP(B:B,[2]查询时间段分门店销售汇总!$B$1:$E$65536,4,0)</f>
        <v>4</v>
      </c>
      <c r="L48" s="32">
        <f>VLOOKUP(B:B,[2]查询时间段分门店销售汇总!$B$1:$F$65536,5,0)</f>
        <v>1</v>
      </c>
      <c r="M48" s="32">
        <f>VLOOKUP(B:B,[2]查询时间段分门店销售汇总!$B$1:$G$65536,6,0)</f>
        <v>3</v>
      </c>
      <c r="N48" s="42">
        <f t="shared" si="3"/>
        <v>8</v>
      </c>
    </row>
    <row r="49" spans="1:14">
      <c r="A49" s="35">
        <v>47</v>
      </c>
      <c r="B49" s="35">
        <v>347</v>
      </c>
      <c r="C49" s="35" t="s">
        <v>74</v>
      </c>
      <c r="D49" s="35" t="s">
        <v>22</v>
      </c>
      <c r="E49" s="35">
        <v>3</v>
      </c>
      <c r="F49" s="36" t="s">
        <v>44</v>
      </c>
      <c r="G49" s="36"/>
      <c r="H49" s="32">
        <f t="shared" si="4"/>
        <v>3</v>
      </c>
      <c r="I49" s="32">
        <v>4</v>
      </c>
      <c r="J49" s="32">
        <v>6</v>
      </c>
      <c r="K49" s="32">
        <f>VLOOKUP(B:B,[2]查询时间段分门店销售汇总!$B$1:$E$65536,4,0)</f>
        <v>5</v>
      </c>
      <c r="L49" s="32">
        <f>VLOOKUP(B:B,[2]查询时间段分门店销售汇总!$B$1:$F$65536,5,0)</f>
        <v>1</v>
      </c>
      <c r="M49" s="32">
        <f>VLOOKUP(B:B,[2]查询时间段分门店销售汇总!$B$1:$G$65536,6,0)</f>
        <v>4</v>
      </c>
      <c r="N49" s="42">
        <f t="shared" si="3"/>
        <v>10</v>
      </c>
    </row>
    <row r="50" spans="1:14">
      <c r="A50" s="35">
        <v>48</v>
      </c>
      <c r="B50" s="35">
        <v>717</v>
      </c>
      <c r="C50" s="35" t="s">
        <v>75</v>
      </c>
      <c r="D50" s="35" t="s">
        <v>24</v>
      </c>
      <c r="E50" s="35">
        <v>3</v>
      </c>
      <c r="F50" s="36" t="s">
        <v>44</v>
      </c>
      <c r="G50" s="36">
        <f>VLOOKUP(B:B,[1]查询时间段分门店销售明细!$B$1:$J$65536,9,0)</f>
        <v>1</v>
      </c>
      <c r="H50" s="32">
        <f t="shared" si="4"/>
        <v>4</v>
      </c>
      <c r="I50" s="32">
        <v>7</v>
      </c>
      <c r="J50" s="32">
        <v>6</v>
      </c>
      <c r="K50" s="32">
        <f>VLOOKUP(B:B,[2]查询时间段分门店销售汇总!$B$1:$E$65536,4,0)</f>
        <v>4</v>
      </c>
      <c r="L50" s="32">
        <f>VLOOKUP(B:B,[2]查询时间段分门店销售汇总!$B$1:$F$65536,5,0)</f>
        <v>1</v>
      </c>
      <c r="M50" s="32">
        <f>VLOOKUP(B:B,[2]查询时间段分门店销售汇总!$B$1:$G$65536,6,0)</f>
        <v>3</v>
      </c>
      <c r="N50" s="42">
        <f t="shared" si="3"/>
        <v>8</v>
      </c>
    </row>
    <row r="51" spans="1:14">
      <c r="A51" s="35">
        <v>49</v>
      </c>
      <c r="B51" s="35">
        <v>587</v>
      </c>
      <c r="C51" s="35" t="s">
        <v>76</v>
      </c>
      <c r="D51" s="35" t="s">
        <v>62</v>
      </c>
      <c r="E51" s="35">
        <v>4</v>
      </c>
      <c r="F51" s="36" t="s">
        <v>40</v>
      </c>
      <c r="G51" s="36">
        <f>VLOOKUP(B:B,[1]查询时间段分门店销售明细!$B$1:$J$65536,9,0)</f>
        <v>6</v>
      </c>
      <c r="H51" s="32">
        <f t="shared" si="4"/>
        <v>10</v>
      </c>
      <c r="I51" s="32">
        <v>13</v>
      </c>
      <c r="J51" s="32">
        <v>8</v>
      </c>
      <c r="K51" s="32">
        <f>VLOOKUP(B:B,[2]查询时间段分门店销售汇总!$B$1:$E$65536,4,0)</f>
        <v>4</v>
      </c>
      <c r="L51" s="32">
        <f>VLOOKUP(B:B,[2]查询时间段分门店销售汇总!$B$1:$F$65536,5,0)</f>
        <v>1</v>
      </c>
      <c r="M51" s="32">
        <f>VLOOKUP(B:B,[2]查询时间段分门店销售汇总!$B$1:$G$65536,6,0)</f>
        <v>3</v>
      </c>
      <c r="N51" s="42">
        <f t="shared" si="3"/>
        <v>8</v>
      </c>
    </row>
    <row r="52" spans="1:14">
      <c r="A52" s="35">
        <v>50</v>
      </c>
      <c r="B52" s="35">
        <v>747</v>
      </c>
      <c r="C52" s="35" t="s">
        <v>77</v>
      </c>
      <c r="D52" s="35" t="s">
        <v>19</v>
      </c>
      <c r="E52" s="35">
        <v>3</v>
      </c>
      <c r="F52" s="36" t="s">
        <v>73</v>
      </c>
      <c r="G52" s="36">
        <f>VLOOKUP(B:B,[1]查询时间段分门店销售明细!$B$1:$J$65536,9,0)</f>
        <v>5</v>
      </c>
      <c r="H52" s="32">
        <f t="shared" si="4"/>
        <v>8</v>
      </c>
      <c r="I52" s="32">
        <v>11</v>
      </c>
      <c r="J52" s="32">
        <v>7</v>
      </c>
      <c r="K52" s="32">
        <f>VLOOKUP(B:B,[2]查询时间段分门店销售汇总!$B$1:$E$65536,4,0)</f>
        <v>4</v>
      </c>
      <c r="L52" s="32">
        <f>VLOOKUP(B:B,[2]查询时间段分门店销售汇总!$B$1:$F$65536,5,0)</f>
        <v>1</v>
      </c>
      <c r="M52" s="32">
        <f>VLOOKUP(B:B,[2]查询时间段分门店销售汇总!$B$1:$G$65536,6,0)</f>
        <v>3</v>
      </c>
      <c r="N52" s="42">
        <f t="shared" si="3"/>
        <v>8</v>
      </c>
    </row>
    <row r="53" spans="1:14">
      <c r="A53" s="35">
        <v>51</v>
      </c>
      <c r="B53" s="35">
        <v>591</v>
      </c>
      <c r="C53" s="35" t="s">
        <v>78</v>
      </c>
      <c r="D53" s="35" t="s">
        <v>24</v>
      </c>
      <c r="E53" s="35">
        <v>4</v>
      </c>
      <c r="F53" s="36" t="s">
        <v>44</v>
      </c>
      <c r="G53" s="36"/>
      <c r="H53" s="32">
        <f t="shared" si="4"/>
        <v>4</v>
      </c>
      <c r="I53" s="32">
        <v>5</v>
      </c>
      <c r="J53" s="32">
        <v>8</v>
      </c>
      <c r="K53" s="32">
        <f>VLOOKUP(B:B,[2]查询时间段分门店销售汇总!$B$1:$E$65536,4,0)</f>
        <v>4</v>
      </c>
      <c r="L53" s="32">
        <f>VLOOKUP(B:B,[2]查询时间段分门店销售汇总!$B$1:$F$65536,5,0)</f>
        <v>1</v>
      </c>
      <c r="M53" s="32">
        <f>VLOOKUP(B:B,[2]查询时间段分门店销售汇总!$B$1:$G$65536,6,0)</f>
        <v>3</v>
      </c>
      <c r="N53" s="42">
        <f t="shared" si="3"/>
        <v>8</v>
      </c>
    </row>
    <row r="54" spans="1:14">
      <c r="A54" s="35">
        <v>52</v>
      </c>
      <c r="B54" s="35">
        <v>727</v>
      </c>
      <c r="C54" s="35" t="s">
        <v>79</v>
      </c>
      <c r="D54" s="35" t="s">
        <v>22</v>
      </c>
      <c r="E54" s="35">
        <v>3</v>
      </c>
      <c r="F54" s="36" t="s">
        <v>66</v>
      </c>
      <c r="G54" s="36"/>
      <c r="H54" s="32">
        <f t="shared" si="4"/>
        <v>3</v>
      </c>
      <c r="I54" s="32">
        <v>4</v>
      </c>
      <c r="J54" s="32">
        <v>6</v>
      </c>
      <c r="K54" s="32">
        <f>VLOOKUP(B:B,[2]查询时间段分门店销售汇总!$B$1:$E$65536,4,0)</f>
        <v>6</v>
      </c>
      <c r="L54" s="32">
        <f>VLOOKUP(B:B,[2]查询时间段分门店销售汇总!$B$1:$F$65536,5,0)</f>
        <v>1</v>
      </c>
      <c r="M54" s="32">
        <f>VLOOKUP(B:B,[2]查询时间段分门店销售汇总!$B$1:$G$65536,6,0)</f>
        <v>3</v>
      </c>
      <c r="N54" s="42">
        <f t="shared" si="3"/>
        <v>10</v>
      </c>
    </row>
    <row r="55" spans="1:14">
      <c r="A55" s="35">
        <v>53</v>
      </c>
      <c r="B55" s="35">
        <v>748</v>
      </c>
      <c r="C55" s="35" t="s">
        <v>80</v>
      </c>
      <c r="D55" s="35" t="s">
        <v>24</v>
      </c>
      <c r="E55" s="35">
        <v>2</v>
      </c>
      <c r="F55" s="36" t="s">
        <v>81</v>
      </c>
      <c r="G55" s="36"/>
      <c r="H55" s="32">
        <f t="shared" si="4"/>
        <v>2</v>
      </c>
      <c r="I55" s="32">
        <f>E55+0</f>
        <v>2</v>
      </c>
      <c r="J55" s="32">
        <v>8</v>
      </c>
      <c r="K55" s="32">
        <f>VLOOKUP(B:B,[2]查询时间段分门店销售汇总!$B$1:$E$65536,4,0)</f>
        <v>4</v>
      </c>
      <c r="L55" s="32">
        <f>VLOOKUP(B:B,[2]查询时间段分门店销售汇总!$B$1:$F$65536,5,0)</f>
        <v>1</v>
      </c>
      <c r="M55" s="32">
        <f>VLOOKUP(B:B,[2]查询时间段分门店销售汇总!$B$1:$G$65536,6,0)</f>
        <v>3</v>
      </c>
      <c r="N55" s="42">
        <f t="shared" si="3"/>
        <v>8</v>
      </c>
    </row>
    <row r="56" spans="1:14">
      <c r="A56" s="35">
        <v>54</v>
      </c>
      <c r="B56" s="35">
        <v>584</v>
      </c>
      <c r="C56" s="35" t="s">
        <v>82</v>
      </c>
      <c r="D56" s="35" t="s">
        <v>26</v>
      </c>
      <c r="E56" s="35">
        <v>3</v>
      </c>
      <c r="F56" s="36" t="s">
        <v>73</v>
      </c>
      <c r="G56" s="36"/>
      <c r="H56" s="32">
        <f t="shared" si="4"/>
        <v>3</v>
      </c>
      <c r="I56" s="32">
        <f>E56+0</f>
        <v>3</v>
      </c>
      <c r="J56" s="32">
        <v>6</v>
      </c>
      <c r="K56" s="32">
        <f>VLOOKUP(B:B,[2]查询时间段分门店销售汇总!$B$1:$E$65536,4,0)</f>
        <v>4</v>
      </c>
      <c r="L56" s="32">
        <f>VLOOKUP(B:B,[2]查询时间段分门店销售汇总!$B$1:$F$65536,5,0)</f>
        <v>1</v>
      </c>
      <c r="M56" s="32">
        <f>VLOOKUP(B:B,[2]查询时间段分门店销售汇总!$B$1:$G$65536,6,0)</f>
        <v>3</v>
      </c>
      <c r="N56" s="42">
        <f t="shared" si="3"/>
        <v>8</v>
      </c>
    </row>
    <row r="57" spans="1:14">
      <c r="A57" s="35">
        <v>55</v>
      </c>
      <c r="B57" s="35">
        <v>329</v>
      </c>
      <c r="C57" s="35" t="s">
        <v>83</v>
      </c>
      <c r="D57" s="35" t="s">
        <v>62</v>
      </c>
      <c r="E57" s="35">
        <v>4</v>
      </c>
      <c r="F57" s="36" t="s">
        <v>28</v>
      </c>
      <c r="G57" s="36">
        <f>VLOOKUP(B:B,[1]查询时间段分门店销售明细!$B$1:$J$65536,9,0)</f>
        <v>8</v>
      </c>
      <c r="H57" s="32">
        <f t="shared" si="4"/>
        <v>12</v>
      </c>
      <c r="I57" s="32">
        <v>17</v>
      </c>
      <c r="J57" s="32">
        <v>16</v>
      </c>
      <c r="K57" s="32">
        <f>VLOOKUP(B:B,[2]查询时间段分门店销售汇总!$B$1:$E$65536,4,0)</f>
        <v>10</v>
      </c>
      <c r="L57" s="32">
        <f>VLOOKUP(B:B,[2]查询时间段分门店销售汇总!$B$1:$F$65536,5,0)</f>
        <v>2</v>
      </c>
      <c r="M57" s="32">
        <f>VLOOKUP(B:B,[2]查询时间段分门店销售汇总!$B$1:$G$65536,6,0)</f>
        <v>5</v>
      </c>
      <c r="N57" s="42">
        <f t="shared" si="3"/>
        <v>17</v>
      </c>
    </row>
    <row r="58" spans="1:14">
      <c r="A58" s="35">
        <v>56</v>
      </c>
      <c r="B58" s="35">
        <v>737</v>
      </c>
      <c r="C58" s="35" t="s">
        <v>84</v>
      </c>
      <c r="D58" s="35" t="s">
        <v>26</v>
      </c>
      <c r="E58" s="35">
        <v>3</v>
      </c>
      <c r="F58" s="36" t="s">
        <v>66</v>
      </c>
      <c r="G58" s="36"/>
      <c r="H58" s="32">
        <f t="shared" si="4"/>
        <v>3</v>
      </c>
      <c r="I58" s="32">
        <v>4</v>
      </c>
      <c r="J58" s="32">
        <v>6</v>
      </c>
      <c r="K58" s="32">
        <f>VLOOKUP(B:B,[2]查询时间段分门店销售汇总!$B$1:$E$65536,4,0)</f>
        <v>4</v>
      </c>
      <c r="L58" s="32">
        <f>VLOOKUP(B:B,[2]查询时间段分门店销售汇总!$B$1:$F$65536,5,0)</f>
        <v>1</v>
      </c>
      <c r="M58" s="32">
        <f>VLOOKUP(B:B,[2]查询时间段分门店销售汇总!$B$1:$G$65536,6,0)</f>
        <v>3</v>
      </c>
      <c r="N58" s="42">
        <f t="shared" si="3"/>
        <v>8</v>
      </c>
    </row>
    <row r="59" spans="1:14">
      <c r="A59" s="35">
        <v>57</v>
      </c>
      <c r="B59" s="35">
        <v>754</v>
      </c>
      <c r="C59" s="35" t="s">
        <v>85</v>
      </c>
      <c r="D59" s="35" t="s">
        <v>62</v>
      </c>
      <c r="E59" s="35">
        <v>4</v>
      </c>
      <c r="F59" s="36" t="s">
        <v>73</v>
      </c>
      <c r="G59" s="36"/>
      <c r="H59" s="32">
        <f t="shared" si="4"/>
        <v>4</v>
      </c>
      <c r="I59" s="32">
        <f>E59+0</f>
        <v>4</v>
      </c>
      <c r="J59" s="32">
        <v>8</v>
      </c>
      <c r="K59" s="32">
        <f>VLOOKUP(B:B,[2]查询时间段分门店销售汇总!$B$1:$E$65536,4,0)</f>
        <v>4</v>
      </c>
      <c r="L59" s="32">
        <f>VLOOKUP(B:B,[2]查询时间段分门店销售汇总!$B$1:$F$65536,5,0)</f>
        <v>1</v>
      </c>
      <c r="M59" s="32">
        <f>VLOOKUP(B:B,[2]查询时间段分门店销售汇总!$B$1:$G$65536,6,0)</f>
        <v>3</v>
      </c>
      <c r="N59" s="42">
        <f t="shared" si="3"/>
        <v>8</v>
      </c>
    </row>
    <row r="60" spans="1:14">
      <c r="A60" s="35">
        <v>58</v>
      </c>
      <c r="B60" s="35">
        <v>733</v>
      </c>
      <c r="C60" s="35" t="s">
        <v>86</v>
      </c>
      <c r="D60" s="35" t="s">
        <v>26</v>
      </c>
      <c r="E60" s="35">
        <v>3</v>
      </c>
      <c r="F60" s="36" t="s">
        <v>73</v>
      </c>
      <c r="G60" s="36"/>
      <c r="H60" s="32">
        <f t="shared" si="4"/>
        <v>3</v>
      </c>
      <c r="I60" s="32">
        <f>E60+0</f>
        <v>3</v>
      </c>
      <c r="J60" s="32">
        <v>6</v>
      </c>
      <c r="K60" s="32">
        <f>VLOOKUP(B:B,[2]查询时间段分门店销售汇总!$B$1:$E$65536,4,0)</f>
        <v>4</v>
      </c>
      <c r="L60" s="32">
        <f>VLOOKUP(B:B,[2]查询时间段分门店销售汇总!$B$1:$F$65536,5,0)</f>
        <v>1</v>
      </c>
      <c r="M60" s="32">
        <f>VLOOKUP(B:B,[2]查询时间段分门店销售汇总!$B$1:$G$65536,6,0)</f>
        <v>3</v>
      </c>
      <c r="N60" s="42">
        <f t="shared" si="3"/>
        <v>8</v>
      </c>
    </row>
    <row r="61" spans="1:14">
      <c r="A61" s="35">
        <v>59</v>
      </c>
      <c r="B61" s="35">
        <v>704</v>
      </c>
      <c r="C61" s="35" t="s">
        <v>87</v>
      </c>
      <c r="D61" s="35" t="s">
        <v>62</v>
      </c>
      <c r="E61" s="35">
        <v>3</v>
      </c>
      <c r="F61" s="36" t="s">
        <v>66</v>
      </c>
      <c r="G61" s="36">
        <f>VLOOKUP(B:B,[1]查询时间段分门店销售明细!$B$1:$J$65536,9,0)</f>
        <v>3</v>
      </c>
      <c r="H61" s="32">
        <f t="shared" si="4"/>
        <v>6</v>
      </c>
      <c r="I61" s="32">
        <v>9</v>
      </c>
      <c r="J61" s="32">
        <v>6</v>
      </c>
      <c r="K61" s="32">
        <f>VLOOKUP(B:B,[2]查询时间段分门店销售汇总!$B$1:$E$65536,4,0)</f>
        <v>3</v>
      </c>
      <c r="L61" s="32">
        <f>VLOOKUP(B:B,[2]查询时间段分门店销售汇总!$B$1:$F$65536,5,0)</f>
        <v>1</v>
      </c>
      <c r="M61" s="32">
        <f>VLOOKUP(B:B,[2]查询时间段分门店销售汇总!$B$1:$G$65536,6,0)</f>
        <v>3</v>
      </c>
      <c r="N61" s="42">
        <f t="shared" si="3"/>
        <v>7</v>
      </c>
    </row>
    <row r="62" spans="1:14">
      <c r="A62" s="35">
        <v>60</v>
      </c>
      <c r="B62" s="35">
        <v>371</v>
      </c>
      <c r="C62" s="35" t="s">
        <v>88</v>
      </c>
      <c r="D62" s="35" t="s">
        <v>24</v>
      </c>
      <c r="E62" s="35">
        <v>3</v>
      </c>
      <c r="F62" s="36" t="s">
        <v>73</v>
      </c>
      <c r="G62" s="36"/>
      <c r="H62" s="32">
        <f t="shared" si="4"/>
        <v>3</v>
      </c>
      <c r="I62" s="32">
        <f>E62+0</f>
        <v>3</v>
      </c>
      <c r="J62" s="32">
        <v>6</v>
      </c>
      <c r="K62" s="32">
        <f>VLOOKUP(B:B,[2]查询时间段分门店销售汇总!$B$1:$E$65536,4,0)</f>
        <v>4</v>
      </c>
      <c r="L62" s="32">
        <f>VLOOKUP(B:B,[2]查询时间段分门店销售汇总!$B$1:$F$65536,5,0)</f>
        <v>1</v>
      </c>
      <c r="M62" s="32">
        <f>VLOOKUP(B:B,[2]查询时间段分门店销售汇总!$B$1:$G$65536,6,0)</f>
        <v>3</v>
      </c>
      <c r="N62" s="42">
        <f t="shared" si="3"/>
        <v>8</v>
      </c>
    </row>
    <row r="63" spans="1:14">
      <c r="A63" s="35">
        <v>61</v>
      </c>
      <c r="B63" s="35">
        <v>740</v>
      </c>
      <c r="C63" s="35" t="s">
        <v>89</v>
      </c>
      <c r="D63" s="35" t="s">
        <v>26</v>
      </c>
      <c r="E63" s="35">
        <v>2</v>
      </c>
      <c r="F63" s="36" t="s">
        <v>81</v>
      </c>
      <c r="G63" s="36">
        <f>VLOOKUP(B:B,[1]查询时间段分门店销售明细!$B$1:$J$65536,9,0)</f>
        <v>6</v>
      </c>
      <c r="H63" s="32">
        <f t="shared" si="4"/>
        <v>8</v>
      </c>
      <c r="I63" s="32">
        <v>13</v>
      </c>
      <c r="J63" s="32">
        <v>4</v>
      </c>
      <c r="K63" s="32">
        <f>VLOOKUP(B:B,[2]查询时间段分门店销售汇总!$B$1:$E$65536,4,0)</f>
        <v>4</v>
      </c>
      <c r="L63" s="32">
        <f>VLOOKUP(B:B,[2]查询时间段分门店销售汇总!$B$1:$F$65536,5,0)</f>
        <v>1</v>
      </c>
      <c r="M63" s="32">
        <f>VLOOKUP(B:B,[2]查询时间段分门店销售汇总!$B$1:$G$65536,6,0)</f>
        <v>3</v>
      </c>
      <c r="N63" s="42">
        <f t="shared" si="3"/>
        <v>8</v>
      </c>
    </row>
    <row r="64" spans="1:14">
      <c r="A64" s="35">
        <v>62</v>
      </c>
      <c r="B64" s="35">
        <v>539</v>
      </c>
      <c r="C64" s="35" t="s">
        <v>90</v>
      </c>
      <c r="D64" s="35" t="s">
        <v>24</v>
      </c>
      <c r="E64" s="35">
        <v>3</v>
      </c>
      <c r="F64" s="36" t="s">
        <v>73</v>
      </c>
      <c r="G64" s="36"/>
      <c r="H64" s="32">
        <f t="shared" si="4"/>
        <v>3</v>
      </c>
      <c r="I64" s="32">
        <f>E64+0</f>
        <v>3</v>
      </c>
      <c r="J64" s="32">
        <v>6</v>
      </c>
      <c r="K64" s="32">
        <f>VLOOKUP(B:B,[2]查询时间段分门店销售汇总!$B$1:$E$65536,4,0)</f>
        <v>4</v>
      </c>
      <c r="L64" s="32">
        <f>VLOOKUP(B:B,[2]查询时间段分门店销售汇总!$B$1:$F$65536,5,0)</f>
        <v>1</v>
      </c>
      <c r="M64" s="32">
        <f>VLOOKUP(B:B,[2]查询时间段分门店销售汇总!$B$1:$G$65536,6,0)</f>
        <v>3</v>
      </c>
      <c r="N64" s="42">
        <f t="shared" si="3"/>
        <v>8</v>
      </c>
    </row>
    <row r="65" spans="1:14">
      <c r="A65" s="35">
        <v>63</v>
      </c>
      <c r="B65" s="35">
        <v>339</v>
      </c>
      <c r="C65" s="35" t="s">
        <v>91</v>
      </c>
      <c r="D65" s="35" t="s">
        <v>22</v>
      </c>
      <c r="E65" s="35">
        <v>2</v>
      </c>
      <c r="F65" s="36" t="s">
        <v>44</v>
      </c>
      <c r="G65" s="36">
        <f>VLOOKUP(B:B,[1]查询时间段分门店销售明细!$B$1:$J$65536,9,0)</f>
        <v>5</v>
      </c>
      <c r="H65" s="32">
        <f t="shared" si="4"/>
        <v>7</v>
      </c>
      <c r="I65" s="32">
        <v>11</v>
      </c>
      <c r="J65" s="32">
        <v>4</v>
      </c>
      <c r="K65" s="32">
        <f>VLOOKUP(B:B,[2]查询时间段分门店销售汇总!$B$1:$E$65536,4,0)</f>
        <v>4</v>
      </c>
      <c r="L65" s="32">
        <f>VLOOKUP(B:B,[2]查询时间段分门店销售汇总!$B$1:$F$65536,5,0)</f>
        <v>1</v>
      </c>
      <c r="M65" s="32">
        <f>VLOOKUP(B:B,[2]查询时间段分门店销售汇总!$B$1:$G$65536,6,0)</f>
        <v>3</v>
      </c>
      <c r="N65" s="42">
        <f t="shared" si="3"/>
        <v>8</v>
      </c>
    </row>
    <row r="66" spans="1:14">
      <c r="A66" s="35">
        <v>64</v>
      </c>
      <c r="B66" s="35">
        <v>572</v>
      </c>
      <c r="C66" s="35" t="s">
        <v>92</v>
      </c>
      <c r="D66" s="35" t="s">
        <v>19</v>
      </c>
      <c r="E66" s="35">
        <v>4</v>
      </c>
      <c r="F66" s="36" t="s">
        <v>40</v>
      </c>
      <c r="G66" s="36"/>
      <c r="H66" s="32">
        <f t="shared" si="4"/>
        <v>4</v>
      </c>
      <c r="I66" s="32">
        <v>5</v>
      </c>
      <c r="J66" s="32">
        <v>8</v>
      </c>
      <c r="K66" s="32">
        <f>VLOOKUP(B:B,[2]查询时间段分门店销售汇总!$B$1:$E$65536,4,0)</f>
        <v>6</v>
      </c>
      <c r="L66" s="32">
        <f>VLOOKUP(B:B,[2]查询时间段分门店销售汇总!$B$1:$F$65536,5,0)</f>
        <v>1</v>
      </c>
      <c r="M66" s="32">
        <f>VLOOKUP(B:B,[2]查询时间段分门店销售汇总!$B$1:$G$65536,6,0)</f>
        <v>3</v>
      </c>
      <c r="N66" s="42">
        <f t="shared" si="3"/>
        <v>10</v>
      </c>
    </row>
    <row r="67" spans="1:14">
      <c r="A67" s="35">
        <v>65</v>
      </c>
      <c r="B67" s="35">
        <v>720</v>
      </c>
      <c r="C67" s="35" t="s">
        <v>93</v>
      </c>
      <c r="D67" s="35" t="s">
        <v>24</v>
      </c>
      <c r="E67" s="35">
        <v>3</v>
      </c>
      <c r="F67" s="36" t="s">
        <v>81</v>
      </c>
      <c r="G67" s="36"/>
      <c r="H67" s="32">
        <f t="shared" si="4"/>
        <v>3</v>
      </c>
      <c r="I67" s="32">
        <f>E67+0</f>
        <v>3</v>
      </c>
      <c r="J67" s="32">
        <v>6</v>
      </c>
      <c r="K67" s="32">
        <f>VLOOKUP(B:B,[2]查询时间段分门店销售汇总!$B$1:$E$65536,4,0)</f>
        <v>4</v>
      </c>
      <c r="L67" s="32">
        <f>VLOOKUP(B:B,[2]查询时间段分门店销售汇总!$B$1:$F$65536,5,0)</f>
        <v>1</v>
      </c>
      <c r="M67" s="32">
        <f>VLOOKUP(B:B,[2]查询时间段分门店销售汇总!$B$1:$G$65536,6,0)</f>
        <v>3</v>
      </c>
      <c r="N67" s="42">
        <f t="shared" si="3"/>
        <v>8</v>
      </c>
    </row>
    <row r="68" spans="1:14">
      <c r="A68" s="35">
        <v>66</v>
      </c>
      <c r="B68" s="35">
        <v>594</v>
      </c>
      <c r="C68" s="35" t="s">
        <v>94</v>
      </c>
      <c r="D68" s="35" t="s">
        <v>24</v>
      </c>
      <c r="E68" s="35">
        <v>2</v>
      </c>
      <c r="F68" s="36" t="s">
        <v>81</v>
      </c>
      <c r="G68" s="36"/>
      <c r="H68" s="32">
        <f t="shared" si="4"/>
        <v>2</v>
      </c>
      <c r="I68" s="32">
        <f>E68+0</f>
        <v>2</v>
      </c>
      <c r="J68" s="32">
        <v>4</v>
      </c>
      <c r="K68" s="32">
        <f>VLOOKUP(B:B,[2]查询时间段分门店销售汇总!$B$1:$E$65536,4,0)</f>
        <v>4</v>
      </c>
      <c r="L68" s="32">
        <f>VLOOKUP(B:B,[2]查询时间段分门店销售汇总!$B$1:$F$65536,5,0)</f>
        <v>1</v>
      </c>
      <c r="M68" s="32">
        <f>VLOOKUP(B:B,[2]查询时间段分门店销售汇总!$B$1:$G$65536,6,0)</f>
        <v>3</v>
      </c>
      <c r="N68" s="42">
        <f t="shared" ref="N68:N99" si="5">K68+L68+M68</f>
        <v>8</v>
      </c>
    </row>
    <row r="69" spans="1:14">
      <c r="A69" s="35">
        <v>67</v>
      </c>
      <c r="B69" s="35">
        <v>56</v>
      </c>
      <c r="C69" s="35" t="s">
        <v>95</v>
      </c>
      <c r="D69" s="35" t="s">
        <v>62</v>
      </c>
      <c r="E69" s="35">
        <v>3</v>
      </c>
      <c r="F69" s="36" t="s">
        <v>73</v>
      </c>
      <c r="G69" s="36"/>
      <c r="H69" s="32">
        <f t="shared" si="4"/>
        <v>3</v>
      </c>
      <c r="I69" s="32">
        <f>E69+0</f>
        <v>3</v>
      </c>
      <c r="J69" s="32">
        <v>6</v>
      </c>
      <c r="K69" s="32">
        <f>VLOOKUP(B:B,[2]查询时间段分门店销售汇总!$B$1:$E$65536,4,0)</f>
        <v>4</v>
      </c>
      <c r="L69" s="32">
        <f>VLOOKUP(B:B,[2]查询时间段分门店销售汇总!$B$1:$F$65536,5,0)</f>
        <v>1</v>
      </c>
      <c r="M69" s="32">
        <f>VLOOKUP(B:B,[2]查询时间段分门店销售汇总!$B$1:$G$65536,6,0)</f>
        <v>3</v>
      </c>
      <c r="N69" s="42">
        <f t="shared" si="5"/>
        <v>8</v>
      </c>
    </row>
    <row r="70" spans="1:14">
      <c r="A70" s="35">
        <v>68</v>
      </c>
      <c r="B70" s="35">
        <v>351</v>
      </c>
      <c r="C70" s="35" t="s">
        <v>96</v>
      </c>
      <c r="D70" s="35" t="s">
        <v>62</v>
      </c>
      <c r="E70" s="35">
        <v>3</v>
      </c>
      <c r="F70" s="36" t="s">
        <v>40</v>
      </c>
      <c r="G70" s="36"/>
      <c r="H70" s="32">
        <f t="shared" si="4"/>
        <v>3</v>
      </c>
      <c r="I70" s="32">
        <v>4</v>
      </c>
      <c r="J70" s="32">
        <v>6</v>
      </c>
      <c r="K70" s="32">
        <f>VLOOKUP(B:B,[2]查询时间段分门店销售汇总!$B$1:$E$65536,4,0)</f>
        <v>4</v>
      </c>
      <c r="L70" s="32">
        <f>VLOOKUP(B:B,[2]查询时间段分门店销售汇总!$B$1:$F$65536,5,0)</f>
        <v>1</v>
      </c>
      <c r="M70" s="32">
        <f>VLOOKUP(B:B,[2]查询时间段分门店销售汇总!$B$1:$G$65536,6,0)</f>
        <v>3</v>
      </c>
      <c r="N70" s="42">
        <f t="shared" si="5"/>
        <v>8</v>
      </c>
    </row>
    <row r="71" spans="1:14">
      <c r="A71" s="35">
        <v>69</v>
      </c>
      <c r="B71" s="35">
        <v>549</v>
      </c>
      <c r="C71" s="35" t="s">
        <v>97</v>
      </c>
      <c r="D71" s="35" t="s">
        <v>24</v>
      </c>
      <c r="E71" s="35">
        <v>3</v>
      </c>
      <c r="F71" s="36" t="s">
        <v>73</v>
      </c>
      <c r="G71" s="36"/>
      <c r="H71" s="32">
        <f t="shared" si="4"/>
        <v>3</v>
      </c>
      <c r="I71" s="32">
        <f>E71+0</f>
        <v>3</v>
      </c>
      <c r="J71" s="32">
        <v>12</v>
      </c>
      <c r="K71" s="32">
        <f>VLOOKUP(B:B,[2]查询时间段分门店销售汇总!$B$1:$E$65536,4,0)</f>
        <v>4</v>
      </c>
      <c r="L71" s="32">
        <f>VLOOKUP(B:B,[2]查询时间段分门店销售汇总!$B$1:$F$65536,5,0)</f>
        <v>1</v>
      </c>
      <c r="M71" s="32">
        <f>VLOOKUP(B:B,[2]查询时间段分门店销售汇总!$B$1:$G$65536,6,0)</f>
        <v>3</v>
      </c>
      <c r="N71" s="42">
        <f t="shared" si="5"/>
        <v>8</v>
      </c>
    </row>
    <row r="72" spans="1:14">
      <c r="A72" s="35">
        <v>70</v>
      </c>
      <c r="B72" s="35">
        <v>545</v>
      </c>
      <c r="C72" s="35" t="s">
        <v>98</v>
      </c>
      <c r="D72" s="35" t="s">
        <v>26</v>
      </c>
      <c r="E72" s="35">
        <v>2</v>
      </c>
      <c r="F72" s="36" t="s">
        <v>81</v>
      </c>
      <c r="G72" s="36">
        <f>VLOOKUP(B:B,[1]查询时间段分门店销售明细!$B$1:$J$65536,9,0)</f>
        <v>7</v>
      </c>
      <c r="H72" s="32">
        <f t="shared" si="4"/>
        <v>9</v>
      </c>
      <c r="I72" s="32">
        <v>15</v>
      </c>
      <c r="J72" s="32">
        <v>4</v>
      </c>
      <c r="K72" s="32">
        <f>VLOOKUP(B:B,[2]查询时间段分门店销售汇总!$B$1:$E$65536,4,0)</f>
        <v>4</v>
      </c>
      <c r="L72" s="32">
        <f>VLOOKUP(B:B,[2]查询时间段分门店销售汇总!$B$1:$F$65536,5,0)</f>
        <v>1</v>
      </c>
      <c r="M72" s="32">
        <f>VLOOKUP(B:B,[2]查询时间段分门店销售汇总!$B$1:$G$65536,6,0)</f>
        <v>3</v>
      </c>
      <c r="N72" s="42">
        <f t="shared" si="5"/>
        <v>8</v>
      </c>
    </row>
    <row r="73" spans="1:14">
      <c r="A73" s="35">
        <v>71</v>
      </c>
      <c r="B73" s="35">
        <v>706</v>
      </c>
      <c r="C73" s="35" t="s">
        <v>99</v>
      </c>
      <c r="D73" s="35" t="s">
        <v>62</v>
      </c>
      <c r="E73" s="35">
        <v>2</v>
      </c>
      <c r="F73" s="36" t="s">
        <v>81</v>
      </c>
      <c r="G73" s="36"/>
      <c r="H73" s="32">
        <f t="shared" si="4"/>
        <v>2</v>
      </c>
      <c r="I73" s="32">
        <f>E73+0</f>
        <v>2</v>
      </c>
      <c r="J73" s="32">
        <v>4</v>
      </c>
      <c r="K73" s="32">
        <f>VLOOKUP(B:B,[2]查询时间段分门店销售汇总!$B$1:$E$65536,4,0)</f>
        <v>4</v>
      </c>
      <c r="L73" s="32">
        <f>VLOOKUP(B:B,[2]查询时间段分门店销售汇总!$B$1:$F$65536,5,0)</f>
        <v>1</v>
      </c>
      <c r="M73" s="32">
        <f>VLOOKUP(B:B,[2]查询时间段分门店销售汇总!$B$1:$G$65536,6,0)</f>
        <v>3</v>
      </c>
      <c r="N73" s="42">
        <f t="shared" si="5"/>
        <v>8</v>
      </c>
    </row>
    <row r="74" spans="1:14">
      <c r="A74" s="35">
        <v>72</v>
      </c>
      <c r="B74" s="35">
        <v>716</v>
      </c>
      <c r="C74" s="35" t="s">
        <v>100</v>
      </c>
      <c r="D74" s="35" t="s">
        <v>24</v>
      </c>
      <c r="E74" s="35">
        <v>3</v>
      </c>
      <c r="F74" s="36" t="s">
        <v>73</v>
      </c>
      <c r="G74" s="36"/>
      <c r="H74" s="32">
        <f t="shared" si="4"/>
        <v>3</v>
      </c>
      <c r="I74" s="32">
        <f>E74+0</f>
        <v>3</v>
      </c>
      <c r="J74" s="32">
        <v>13</v>
      </c>
      <c r="K74" s="32">
        <f>VLOOKUP(B:B,[2]查询时间段分门店销售汇总!$B$1:$E$65536,4,0)</f>
        <v>4</v>
      </c>
      <c r="L74" s="32">
        <f>VLOOKUP(B:B,[2]查询时间段分门店销售汇总!$B$1:$F$65536,5,0)</f>
        <v>1</v>
      </c>
      <c r="M74" s="32">
        <f>VLOOKUP(B:B,[2]查询时间段分门店销售汇总!$B$1:$G$65536,6,0)</f>
        <v>3</v>
      </c>
      <c r="N74" s="42">
        <f t="shared" si="5"/>
        <v>8</v>
      </c>
    </row>
    <row r="75" spans="1:14">
      <c r="A75" s="35">
        <v>73</v>
      </c>
      <c r="B75" s="35">
        <v>752</v>
      </c>
      <c r="C75" s="35" t="s">
        <v>101</v>
      </c>
      <c r="D75" s="35" t="s">
        <v>22</v>
      </c>
      <c r="E75" s="35">
        <v>3</v>
      </c>
      <c r="F75" s="36" t="s">
        <v>81</v>
      </c>
      <c r="G75" s="36"/>
      <c r="H75" s="32">
        <f t="shared" si="4"/>
        <v>3</v>
      </c>
      <c r="I75" s="32">
        <f>E75+0</f>
        <v>3</v>
      </c>
      <c r="J75" s="32">
        <v>6</v>
      </c>
      <c r="K75" s="32">
        <f>VLOOKUP(B:B,[2]查询时间段分门店销售汇总!$B$1:$E$65536,4,0)</f>
        <v>4</v>
      </c>
      <c r="L75" s="32">
        <f>VLOOKUP(B:B,[2]查询时间段分门店销售汇总!$B$1:$F$65536,5,0)</f>
        <v>1</v>
      </c>
      <c r="M75" s="32">
        <f>VLOOKUP(B:B,[2]查询时间段分门店销售汇总!$B$1:$G$65536,6,0)</f>
        <v>3</v>
      </c>
      <c r="N75" s="42">
        <f t="shared" si="5"/>
        <v>8</v>
      </c>
    </row>
    <row r="76" spans="1:14">
      <c r="A76" s="35">
        <v>74</v>
      </c>
      <c r="B76" s="35">
        <v>741</v>
      </c>
      <c r="C76" s="35" t="s">
        <v>102</v>
      </c>
      <c r="D76" s="35" t="s">
        <v>22</v>
      </c>
      <c r="E76" s="35">
        <v>1</v>
      </c>
      <c r="F76" s="36" t="s">
        <v>81</v>
      </c>
      <c r="G76" s="36">
        <f>VLOOKUP(B:B,[1]查询时间段分门店销售明细!$B$1:$J$65536,9,0)</f>
        <v>6</v>
      </c>
      <c r="H76" s="32">
        <f t="shared" si="4"/>
        <v>7</v>
      </c>
      <c r="I76" s="32">
        <v>13</v>
      </c>
      <c r="J76" s="32">
        <v>2</v>
      </c>
      <c r="K76" s="32">
        <f>VLOOKUP(B:B,[2]查询时间段分门店销售汇总!$B$1:$E$65536,4,0)</f>
        <v>4</v>
      </c>
      <c r="L76" s="32">
        <f>VLOOKUP(B:B,[2]查询时间段分门店销售汇总!$B$1:$F$65536,5,0)</f>
        <v>1</v>
      </c>
      <c r="M76" s="32">
        <f>VLOOKUP(B:B,[2]查询时间段分门店销售汇总!$B$1:$G$65536,6,0)</f>
        <v>3</v>
      </c>
      <c r="N76" s="42">
        <f t="shared" si="5"/>
        <v>8</v>
      </c>
    </row>
    <row r="77" spans="1:14">
      <c r="A77" s="35">
        <v>75</v>
      </c>
      <c r="B77" s="35">
        <v>710</v>
      </c>
      <c r="C77" s="35" t="s">
        <v>103</v>
      </c>
      <c r="D77" s="35" t="s">
        <v>62</v>
      </c>
      <c r="E77" s="35">
        <v>2</v>
      </c>
      <c r="F77" s="36" t="s">
        <v>81</v>
      </c>
      <c r="G77" s="36"/>
      <c r="H77" s="32">
        <f t="shared" si="4"/>
        <v>2</v>
      </c>
      <c r="I77" s="32">
        <f>E77+0</f>
        <v>2</v>
      </c>
      <c r="J77" s="32">
        <v>4</v>
      </c>
      <c r="K77" s="32">
        <f>VLOOKUP(B:B,[2]查询时间段分门店销售汇总!$B$1:$E$65536,4,0)</f>
        <v>4</v>
      </c>
      <c r="L77" s="32">
        <f>VLOOKUP(B:B,[2]查询时间段分门店销售汇总!$B$1:$F$65536,5,0)</f>
        <v>1</v>
      </c>
      <c r="M77" s="32">
        <f>VLOOKUP(B:B,[2]查询时间段分门店销售汇总!$B$1:$G$65536,6,0)</f>
        <v>3</v>
      </c>
      <c r="N77" s="42">
        <f t="shared" si="5"/>
        <v>8</v>
      </c>
    </row>
    <row r="78" spans="1:14">
      <c r="A78" s="35">
        <v>76</v>
      </c>
      <c r="B78" s="35">
        <v>732</v>
      </c>
      <c r="C78" s="35" t="s">
        <v>104</v>
      </c>
      <c r="D78" s="35" t="s">
        <v>24</v>
      </c>
      <c r="E78" s="35">
        <v>2</v>
      </c>
      <c r="F78" s="36" t="s">
        <v>73</v>
      </c>
      <c r="G78" s="36"/>
      <c r="H78" s="32">
        <f t="shared" si="4"/>
        <v>2</v>
      </c>
      <c r="I78" s="32">
        <f>E78+0</f>
        <v>2</v>
      </c>
      <c r="J78" s="32">
        <v>4</v>
      </c>
      <c r="K78" s="32">
        <f>VLOOKUP(B:B,[2]查询时间段分门店销售汇总!$B$1:$E$65536,4,0)</f>
        <v>4</v>
      </c>
      <c r="L78" s="32">
        <f>VLOOKUP(B:B,[2]查询时间段分门店销售汇总!$B$1:$F$65536,5,0)</f>
        <v>1</v>
      </c>
      <c r="M78" s="32">
        <f>VLOOKUP(B:B,[2]查询时间段分门店销售汇总!$B$1:$G$65536,6,0)</f>
        <v>3</v>
      </c>
      <c r="N78" s="42">
        <f t="shared" si="5"/>
        <v>8</v>
      </c>
    </row>
    <row r="79" spans="1:14">
      <c r="A79" s="35">
        <v>77</v>
      </c>
      <c r="B79" s="35">
        <v>357</v>
      </c>
      <c r="C79" s="35" t="s">
        <v>105</v>
      </c>
      <c r="D79" s="35" t="s">
        <v>22</v>
      </c>
      <c r="E79" s="35">
        <v>4</v>
      </c>
      <c r="F79" s="36" t="s">
        <v>40</v>
      </c>
      <c r="G79" s="36"/>
      <c r="H79" s="32">
        <f t="shared" si="4"/>
        <v>4</v>
      </c>
      <c r="I79" s="32">
        <v>5</v>
      </c>
      <c r="J79" s="32">
        <v>8</v>
      </c>
      <c r="K79" s="32">
        <f>VLOOKUP(B:B,[2]查询时间段分门店销售汇总!$B$1:$E$65536,4,0)</f>
        <v>6</v>
      </c>
      <c r="L79" s="32">
        <f>VLOOKUP(B:B,[2]查询时间段分门店销售汇总!$B$1:$F$65536,5,0)</f>
        <v>1</v>
      </c>
      <c r="M79" s="32">
        <f>VLOOKUP(B:B,[2]查询时间段分门店销售汇总!$B$1:$G$65536,6,0)</f>
        <v>3</v>
      </c>
      <c r="N79" s="42">
        <f t="shared" si="5"/>
        <v>10</v>
      </c>
    </row>
    <row r="80" spans="1:14">
      <c r="A80" s="35">
        <v>78</v>
      </c>
      <c r="B80" s="35">
        <v>570</v>
      </c>
      <c r="C80" s="35" t="s">
        <v>106</v>
      </c>
      <c r="D80" s="35" t="s">
        <v>22</v>
      </c>
      <c r="E80" s="35">
        <v>3</v>
      </c>
      <c r="F80" s="36" t="s">
        <v>66</v>
      </c>
      <c r="G80" s="36"/>
      <c r="H80" s="32">
        <f t="shared" ref="H80:H98" si="6">E80+G80</f>
        <v>3</v>
      </c>
      <c r="I80" s="32">
        <v>4</v>
      </c>
      <c r="J80" s="32">
        <v>6</v>
      </c>
      <c r="K80" s="32">
        <f>VLOOKUP(B:B,[2]查询时间段分门店销售汇总!$B$1:$E$65536,4,0)</f>
        <v>4</v>
      </c>
      <c r="L80" s="32">
        <f>VLOOKUP(B:B,[2]查询时间段分门店销售汇总!$B$1:$F$65536,5,0)</f>
        <v>1</v>
      </c>
      <c r="M80" s="32">
        <f>VLOOKUP(B:B,[2]查询时间段分门店销售汇总!$B$1:$G$65536,6,0)</f>
        <v>3</v>
      </c>
      <c r="N80" s="42">
        <f t="shared" si="5"/>
        <v>8</v>
      </c>
    </row>
    <row r="81" spans="1:14">
      <c r="A81" s="35">
        <v>79</v>
      </c>
      <c r="B81" s="35">
        <v>738</v>
      </c>
      <c r="C81" s="35" t="s">
        <v>107</v>
      </c>
      <c r="D81" s="35" t="s">
        <v>62</v>
      </c>
      <c r="E81" s="35">
        <v>3</v>
      </c>
      <c r="F81" s="36" t="s">
        <v>73</v>
      </c>
      <c r="G81" s="36"/>
      <c r="H81" s="32">
        <f t="shared" si="6"/>
        <v>3</v>
      </c>
      <c r="I81" s="32">
        <f>E81+0</f>
        <v>3</v>
      </c>
      <c r="J81" s="32">
        <v>6</v>
      </c>
      <c r="K81" s="32">
        <f>VLOOKUP(B:B,[2]查询时间段分门店销售汇总!$B$1:$E$65536,4,0)</f>
        <v>4</v>
      </c>
      <c r="L81" s="32">
        <f>VLOOKUP(B:B,[2]查询时间段分门店销售汇总!$B$1:$F$65536,5,0)</f>
        <v>1</v>
      </c>
      <c r="M81" s="32">
        <f>VLOOKUP(B:B,[2]查询时间段分门店销售汇总!$B$1:$G$65536,6,0)</f>
        <v>3</v>
      </c>
      <c r="N81" s="42">
        <f t="shared" si="5"/>
        <v>8</v>
      </c>
    </row>
    <row r="82" spans="1:14">
      <c r="A82" s="35">
        <v>80</v>
      </c>
      <c r="B82" s="35">
        <v>723</v>
      </c>
      <c r="C82" s="35" t="s">
        <v>108</v>
      </c>
      <c r="D82" s="35" t="s">
        <v>19</v>
      </c>
      <c r="E82" s="35">
        <v>3</v>
      </c>
      <c r="F82" s="36" t="s">
        <v>81</v>
      </c>
      <c r="G82" s="36"/>
      <c r="H82" s="32">
        <f t="shared" si="6"/>
        <v>3</v>
      </c>
      <c r="I82" s="32">
        <f>E82+0</f>
        <v>3</v>
      </c>
      <c r="J82" s="32">
        <v>6</v>
      </c>
      <c r="K82" s="32">
        <f>VLOOKUP(B:B,[2]查询时间段分门店销售汇总!$B$1:$E$65536,4,0)</f>
        <v>4</v>
      </c>
      <c r="L82" s="32">
        <f>VLOOKUP(B:B,[2]查询时间段分门店销售汇总!$B$1:$F$65536,5,0)</f>
        <v>1</v>
      </c>
      <c r="M82" s="32">
        <f>VLOOKUP(B:B,[2]查询时间段分门店销售汇总!$B$1:$G$65536,6,0)</f>
        <v>3</v>
      </c>
      <c r="N82" s="42">
        <f t="shared" si="5"/>
        <v>8</v>
      </c>
    </row>
    <row r="83" spans="1:14">
      <c r="A83" s="35">
        <v>81</v>
      </c>
      <c r="B83" s="35">
        <v>755</v>
      </c>
      <c r="C83" s="35" t="s">
        <v>109</v>
      </c>
      <c r="D83" s="35" t="s">
        <v>62</v>
      </c>
      <c r="E83" s="35">
        <v>3</v>
      </c>
      <c r="F83" s="36" t="s">
        <v>81</v>
      </c>
      <c r="G83" s="36"/>
      <c r="H83" s="32">
        <f t="shared" si="6"/>
        <v>3</v>
      </c>
      <c r="I83" s="32">
        <f>E83+0</f>
        <v>3</v>
      </c>
      <c r="J83" s="32">
        <v>6</v>
      </c>
      <c r="K83" s="32">
        <f>VLOOKUP(B:B,[2]查询时间段分门店销售汇总!$B$1:$E$65536,4,0)</f>
        <v>4</v>
      </c>
      <c r="L83" s="32">
        <f>VLOOKUP(B:B,[2]查询时间段分门店销售汇总!$B$1:$F$65536,5,0)</f>
        <v>1</v>
      </c>
      <c r="M83" s="32">
        <f>VLOOKUP(B:B,[2]查询时间段分门店销售汇总!$B$1:$G$65536,6,0)</f>
        <v>3</v>
      </c>
      <c r="N83" s="42">
        <f t="shared" si="5"/>
        <v>8</v>
      </c>
    </row>
    <row r="84" spans="1:14">
      <c r="A84" s="35">
        <v>82</v>
      </c>
      <c r="B84" s="35">
        <v>753</v>
      </c>
      <c r="C84" s="35" t="s">
        <v>110</v>
      </c>
      <c r="D84" s="35" t="s">
        <v>26</v>
      </c>
      <c r="E84" s="35">
        <v>2</v>
      </c>
      <c r="F84" s="36" t="s">
        <v>81</v>
      </c>
      <c r="G84" s="36"/>
      <c r="H84" s="32">
        <f t="shared" si="6"/>
        <v>2</v>
      </c>
      <c r="I84" s="32">
        <f>E84+0</f>
        <v>2</v>
      </c>
      <c r="J84" s="32">
        <v>4</v>
      </c>
      <c r="K84" s="32">
        <f>VLOOKUP(B:B,[2]查询时间段分门店销售汇总!$B$1:$E$65536,4,0)</f>
        <v>4</v>
      </c>
      <c r="L84" s="32">
        <f>VLOOKUP(B:B,[2]查询时间段分门店销售汇总!$B$1:$F$65536,5,0)</f>
        <v>1</v>
      </c>
      <c r="M84" s="32">
        <f>VLOOKUP(B:B,[2]查询时间段分门店销售汇总!$B$1:$G$65536,6,0)</f>
        <v>3</v>
      </c>
      <c r="N84" s="42">
        <f t="shared" si="5"/>
        <v>8</v>
      </c>
    </row>
    <row r="85" spans="1:14">
      <c r="A85" s="35">
        <v>83</v>
      </c>
      <c r="B85" s="36">
        <v>101453</v>
      </c>
      <c r="C85" s="35" t="s">
        <v>111</v>
      </c>
      <c r="D85" s="35" t="s">
        <v>112</v>
      </c>
      <c r="E85" s="35">
        <v>4</v>
      </c>
      <c r="F85" s="36" t="s">
        <v>44</v>
      </c>
      <c r="G85" s="36"/>
      <c r="H85" s="32">
        <f t="shared" si="6"/>
        <v>4</v>
      </c>
      <c r="I85" s="32">
        <v>5</v>
      </c>
      <c r="J85" s="32">
        <v>8</v>
      </c>
      <c r="K85" s="32">
        <f>VLOOKUP(B:B,[2]查询时间段分门店销售汇总!$B$1:$E$65536,4,0)</f>
        <v>4</v>
      </c>
      <c r="L85" s="32">
        <f>VLOOKUP(B:B,[2]查询时间段分门店销售汇总!$B$1:$F$65536,5,0)</f>
        <v>1</v>
      </c>
      <c r="M85" s="32">
        <f>VLOOKUP(B:B,[2]查询时间段分门店销售汇总!$B$1:$G$65536,6,0)</f>
        <v>3</v>
      </c>
      <c r="N85" s="42">
        <f t="shared" si="5"/>
        <v>8</v>
      </c>
    </row>
    <row r="86" spans="1:14">
      <c r="A86" s="35">
        <v>84</v>
      </c>
      <c r="B86" s="35">
        <v>718</v>
      </c>
      <c r="C86" s="35" t="s">
        <v>113</v>
      </c>
      <c r="D86" s="35" t="s">
        <v>19</v>
      </c>
      <c r="E86" s="35">
        <v>3</v>
      </c>
      <c r="F86" s="36" t="s">
        <v>81</v>
      </c>
      <c r="G86" s="36"/>
      <c r="H86" s="32">
        <f t="shared" si="6"/>
        <v>3</v>
      </c>
      <c r="I86" s="32">
        <f>E86+0</f>
        <v>3</v>
      </c>
      <c r="J86" s="32">
        <v>6</v>
      </c>
      <c r="K86" s="32">
        <f>VLOOKUP(B:B,[2]查询时间段分门店销售汇总!$B$1:$E$65536,4,0)</f>
        <v>4</v>
      </c>
      <c r="L86" s="32">
        <f>VLOOKUP(B:B,[2]查询时间段分门店销售汇总!$B$1:$F$65536,5,0)</f>
        <v>1</v>
      </c>
      <c r="M86" s="32">
        <f>VLOOKUP(B:B,[2]查询时间段分门店销售汇总!$B$1:$G$65536,6,0)</f>
        <v>3</v>
      </c>
      <c r="N86" s="42">
        <f t="shared" si="5"/>
        <v>8</v>
      </c>
    </row>
    <row r="87" spans="1:14">
      <c r="A87" s="35">
        <v>85</v>
      </c>
      <c r="B87" s="35">
        <v>713</v>
      </c>
      <c r="C87" s="35" t="s">
        <v>114</v>
      </c>
      <c r="D87" s="35" t="s">
        <v>62</v>
      </c>
      <c r="E87" s="35">
        <v>2</v>
      </c>
      <c r="F87" s="36" t="s">
        <v>81</v>
      </c>
      <c r="G87" s="36">
        <f>VLOOKUP(B:B,[1]查询时间段分门店销售明细!$B$1:$J$65536,9,0)</f>
        <v>1</v>
      </c>
      <c r="H87" s="32">
        <f t="shared" si="6"/>
        <v>3</v>
      </c>
      <c r="I87" s="32">
        <v>6</v>
      </c>
      <c r="J87" s="32">
        <v>4</v>
      </c>
      <c r="K87" s="32">
        <f>VLOOKUP(B:B,[2]查询时间段分门店销售汇总!$B$1:$E$65536,4,0)</f>
        <v>4</v>
      </c>
      <c r="L87" s="32">
        <f>VLOOKUP(B:B,[2]查询时间段分门店销售汇总!$B$1:$F$65536,5,0)</f>
        <v>1</v>
      </c>
      <c r="M87" s="32">
        <f>VLOOKUP(B:B,[2]查询时间段分门店销售汇总!$B$1:$G$65536,6,0)</f>
        <v>3</v>
      </c>
      <c r="N87" s="42">
        <f t="shared" si="5"/>
        <v>8</v>
      </c>
    </row>
    <row r="88" spans="1:14">
      <c r="A88" s="35">
        <v>86</v>
      </c>
      <c r="B88" s="35">
        <v>311</v>
      </c>
      <c r="C88" s="35" t="s">
        <v>115</v>
      </c>
      <c r="D88" s="35" t="s">
        <v>22</v>
      </c>
      <c r="E88" s="35">
        <v>2</v>
      </c>
      <c r="F88" s="36" t="s">
        <v>66</v>
      </c>
      <c r="G88" s="36"/>
      <c r="H88" s="32">
        <f t="shared" si="6"/>
        <v>2</v>
      </c>
      <c r="I88" s="32">
        <v>3</v>
      </c>
      <c r="J88" s="32">
        <v>4</v>
      </c>
      <c r="K88" s="32">
        <f>VLOOKUP(B:B,[2]查询时间段分门店销售汇总!$B$1:$E$65536,4,0)</f>
        <v>4</v>
      </c>
      <c r="L88" s="32">
        <f>VLOOKUP(B:B,[2]查询时间段分门店销售汇总!$B$1:$F$65536,5,0)</f>
        <v>1</v>
      </c>
      <c r="M88" s="32">
        <f>VLOOKUP(B:B,[2]查询时间段分门店销售汇总!$B$1:$G$65536,6,0)</f>
        <v>3</v>
      </c>
      <c r="N88" s="42">
        <f t="shared" si="5"/>
        <v>8</v>
      </c>
    </row>
    <row r="89" spans="1:14">
      <c r="A89" s="35">
        <v>87</v>
      </c>
      <c r="B89" s="36">
        <v>102565</v>
      </c>
      <c r="C89" s="35" t="s">
        <v>116</v>
      </c>
      <c r="D89" s="35" t="s">
        <v>22</v>
      </c>
      <c r="E89" s="35">
        <v>3</v>
      </c>
      <c r="F89" s="36" t="s">
        <v>44</v>
      </c>
      <c r="G89" s="36">
        <f>VLOOKUP(B:B,[1]查询时间段分门店销售明细!$B$1:$J$65536,9,0)</f>
        <v>4</v>
      </c>
      <c r="H89" s="32">
        <f t="shared" si="6"/>
        <v>7</v>
      </c>
      <c r="I89" s="32">
        <v>9</v>
      </c>
      <c r="J89" s="32">
        <v>7</v>
      </c>
      <c r="K89" s="32">
        <f>VLOOKUP(B:B,[2]查询时间段分门店销售汇总!$B$1:$E$65536,4,0)</f>
        <v>4</v>
      </c>
      <c r="L89" s="32">
        <f>VLOOKUP(B:B,[2]查询时间段分门店销售汇总!$B$1:$F$65536,5,0)</f>
        <v>1</v>
      </c>
      <c r="M89" s="32">
        <f>VLOOKUP(B:B,[2]查询时间段分门店销售汇总!$B$1:$G$65536,6,0)</f>
        <v>3</v>
      </c>
      <c r="N89" s="42">
        <f t="shared" si="5"/>
        <v>8</v>
      </c>
    </row>
    <row r="90" spans="1:14">
      <c r="A90" s="35">
        <v>88</v>
      </c>
      <c r="B90" s="36">
        <v>102564</v>
      </c>
      <c r="C90" s="35" t="s">
        <v>117</v>
      </c>
      <c r="D90" s="35" t="s">
        <v>112</v>
      </c>
      <c r="E90" s="35">
        <v>3</v>
      </c>
      <c r="F90" s="36" t="s">
        <v>81</v>
      </c>
      <c r="G90" s="36"/>
      <c r="H90" s="32">
        <f t="shared" si="6"/>
        <v>3</v>
      </c>
      <c r="I90" s="32">
        <f>E90+0</f>
        <v>3</v>
      </c>
      <c r="J90" s="32">
        <v>7</v>
      </c>
      <c r="K90" s="32">
        <f>VLOOKUP(B:B,[2]查询时间段分门店销售汇总!$B$1:$E$65536,4,0)</f>
        <v>4</v>
      </c>
      <c r="L90" s="32">
        <f>VLOOKUP(B:B,[2]查询时间段分门店销售汇总!$B$1:$F$65536,5,0)</f>
        <v>1</v>
      </c>
      <c r="M90" s="32">
        <f>VLOOKUP(B:B,[2]查询时间段分门店销售汇总!$B$1:$G$65536,6,0)</f>
        <v>3</v>
      </c>
      <c r="N90" s="42">
        <f t="shared" si="5"/>
        <v>8</v>
      </c>
    </row>
    <row r="91" spans="1:14">
      <c r="A91" s="35">
        <v>89</v>
      </c>
      <c r="B91" s="36">
        <v>102567</v>
      </c>
      <c r="C91" s="35" t="s">
        <v>118</v>
      </c>
      <c r="D91" s="35" t="s">
        <v>119</v>
      </c>
      <c r="E91" s="35">
        <v>3</v>
      </c>
      <c r="F91" s="36" t="s">
        <v>44</v>
      </c>
      <c r="G91" s="36"/>
      <c r="H91" s="32">
        <f t="shared" si="6"/>
        <v>3</v>
      </c>
      <c r="I91" s="32">
        <v>4</v>
      </c>
      <c r="J91" s="32">
        <v>7</v>
      </c>
      <c r="K91" s="32">
        <f>VLOOKUP(B:B,[2]查询时间段分门店销售汇总!$B$1:$E$65536,4,0)</f>
        <v>4</v>
      </c>
      <c r="L91" s="32">
        <f>VLOOKUP(B:B,[2]查询时间段分门店销售汇总!$B$1:$F$65536,5,0)</f>
        <v>1</v>
      </c>
      <c r="M91" s="32">
        <f>VLOOKUP(B:B,[2]查询时间段分门店销售汇总!$B$1:$G$65536,6,0)</f>
        <v>3</v>
      </c>
      <c r="N91" s="42">
        <f t="shared" si="5"/>
        <v>8</v>
      </c>
    </row>
    <row r="92" spans="1:14">
      <c r="A92" s="35">
        <v>90</v>
      </c>
      <c r="B92" s="36">
        <v>102935</v>
      </c>
      <c r="C92" s="35" t="s">
        <v>120</v>
      </c>
      <c r="D92" s="35" t="s">
        <v>19</v>
      </c>
      <c r="E92" s="35">
        <v>4</v>
      </c>
      <c r="F92" s="36" t="s">
        <v>44</v>
      </c>
      <c r="G92" s="36">
        <f>VLOOKUP(B:B,[1]查询时间段分门店销售明细!$B$1:$J$65536,9,0)</f>
        <v>7</v>
      </c>
      <c r="H92" s="32">
        <f t="shared" si="6"/>
        <v>11</v>
      </c>
      <c r="I92" s="32">
        <v>7</v>
      </c>
      <c r="J92" s="32">
        <v>9</v>
      </c>
      <c r="K92" s="32">
        <f>VLOOKUP(B:B,[2]查询时间段分门店销售汇总!$B$1:$E$65536,4,0)</f>
        <v>4</v>
      </c>
      <c r="L92" s="32">
        <f>VLOOKUP(B:B,[2]查询时间段分门店销售汇总!$B$1:$F$65536,5,0)</f>
        <v>1</v>
      </c>
      <c r="M92" s="32">
        <f>VLOOKUP(B:B,[2]查询时间段分门店销售汇总!$B$1:$G$65536,6,0)</f>
        <v>3</v>
      </c>
      <c r="N92" s="42">
        <f t="shared" si="5"/>
        <v>8</v>
      </c>
    </row>
    <row r="93" spans="1:14">
      <c r="A93" s="35">
        <v>91</v>
      </c>
      <c r="B93" s="36">
        <v>103198</v>
      </c>
      <c r="C93" s="35" t="s">
        <v>121</v>
      </c>
      <c r="D93" s="35" t="s">
        <v>22</v>
      </c>
      <c r="E93" s="35">
        <v>3</v>
      </c>
      <c r="F93" s="36" t="s">
        <v>40</v>
      </c>
      <c r="G93" s="36"/>
      <c r="H93" s="32">
        <f t="shared" si="6"/>
        <v>3</v>
      </c>
      <c r="I93" s="32">
        <v>4</v>
      </c>
      <c r="J93" s="32">
        <v>8</v>
      </c>
      <c r="K93" s="32">
        <f>VLOOKUP(B:B,[2]查询时间段分门店销售汇总!$B$1:$E$65536,4,0)</f>
        <v>8</v>
      </c>
      <c r="L93" s="32">
        <f>VLOOKUP(B:B,[2]查询时间段分门店销售汇总!$B$1:$F$65536,5,0)</f>
        <v>1</v>
      </c>
      <c r="M93" s="32">
        <f>VLOOKUP(B:B,[2]查询时间段分门店销售汇总!$B$1:$G$65536,6,0)</f>
        <v>3</v>
      </c>
      <c r="N93" s="42">
        <f t="shared" si="5"/>
        <v>12</v>
      </c>
    </row>
    <row r="94" spans="1:14">
      <c r="A94" s="35">
        <v>92</v>
      </c>
      <c r="B94" s="36">
        <v>103199</v>
      </c>
      <c r="C94" s="35" t="s">
        <v>122</v>
      </c>
      <c r="D94" s="35" t="s">
        <v>22</v>
      </c>
      <c r="E94" s="35">
        <v>3</v>
      </c>
      <c r="F94" s="36" t="s">
        <v>44</v>
      </c>
      <c r="G94" s="36"/>
      <c r="H94" s="32">
        <f t="shared" si="6"/>
        <v>3</v>
      </c>
      <c r="I94" s="32">
        <v>4</v>
      </c>
      <c r="J94" s="32">
        <v>8</v>
      </c>
      <c r="K94" s="32">
        <f>VLOOKUP(B:B,[2]查询时间段分门店销售汇总!$B$1:$E$65536,4,0)</f>
        <v>4</v>
      </c>
      <c r="L94" s="32">
        <f>VLOOKUP(B:B,[2]查询时间段分门店销售汇总!$B$1:$F$65536,5,0)</f>
        <v>1</v>
      </c>
      <c r="M94" s="32">
        <f>VLOOKUP(B:B,[2]查询时间段分门店销售汇总!$B$1:$G$65536,6,0)</f>
        <v>3</v>
      </c>
      <c r="N94" s="42">
        <f t="shared" si="5"/>
        <v>8</v>
      </c>
    </row>
    <row r="95" spans="1:14">
      <c r="A95" s="35">
        <v>93</v>
      </c>
      <c r="B95" s="36">
        <v>102934</v>
      </c>
      <c r="C95" s="35" t="s">
        <v>123</v>
      </c>
      <c r="D95" s="35" t="s">
        <v>22</v>
      </c>
      <c r="E95" s="35">
        <v>4</v>
      </c>
      <c r="F95" s="36" t="s">
        <v>20</v>
      </c>
      <c r="G95" s="36"/>
      <c r="H95" s="32">
        <f t="shared" si="6"/>
        <v>4</v>
      </c>
      <c r="I95" s="32">
        <v>5</v>
      </c>
      <c r="J95" s="32">
        <v>8</v>
      </c>
      <c r="K95" s="32">
        <f>VLOOKUP(B:B,[2]查询时间段分门店销售汇总!$B$1:$E$65536,4,0)</f>
        <v>8</v>
      </c>
      <c r="L95" s="32">
        <f>VLOOKUP(B:B,[2]查询时间段分门店销售汇总!$B$1:$F$65536,5,0)</f>
        <v>1</v>
      </c>
      <c r="M95" s="32">
        <f>VLOOKUP(B:B,[2]查询时间段分门店销售汇总!$B$1:$G$65536,6,0)</f>
        <v>6</v>
      </c>
      <c r="N95" s="42">
        <f t="shared" si="5"/>
        <v>15</v>
      </c>
    </row>
    <row r="96" spans="1:14">
      <c r="A96" s="35">
        <v>94</v>
      </c>
      <c r="B96" s="36">
        <v>102478</v>
      </c>
      <c r="C96" s="35" t="s">
        <v>124</v>
      </c>
      <c r="D96" s="35" t="s">
        <v>19</v>
      </c>
      <c r="E96" s="35">
        <v>2</v>
      </c>
      <c r="F96" s="36" t="s">
        <v>73</v>
      </c>
      <c r="G96" s="36"/>
      <c r="H96" s="32">
        <f t="shared" si="6"/>
        <v>2</v>
      </c>
      <c r="I96" s="32">
        <f>E96+0</f>
        <v>2</v>
      </c>
      <c r="J96" s="32">
        <v>7</v>
      </c>
      <c r="K96" s="32">
        <f>VLOOKUP(B:B,[2]查询时间段分门店销售汇总!$B$1:$E$65536,4,0)</f>
        <v>4</v>
      </c>
      <c r="L96" s="32">
        <f>VLOOKUP(B:B,[2]查询时间段分门店销售汇总!$B$1:$F$65536,5,0)</f>
        <v>1</v>
      </c>
      <c r="M96" s="32">
        <f>VLOOKUP(B:B,[2]查询时间段分门店销售汇总!$B$1:$G$65536,6,0)</f>
        <v>3</v>
      </c>
      <c r="N96" s="42">
        <f t="shared" si="5"/>
        <v>8</v>
      </c>
    </row>
    <row r="97" spans="1:14">
      <c r="A97" s="35">
        <v>95</v>
      </c>
      <c r="B97" s="36">
        <v>102479</v>
      </c>
      <c r="C97" s="35" t="s">
        <v>125</v>
      </c>
      <c r="D97" s="35" t="s">
        <v>19</v>
      </c>
      <c r="E97" s="35">
        <v>3</v>
      </c>
      <c r="F97" s="36" t="s">
        <v>44</v>
      </c>
      <c r="G97" s="36"/>
      <c r="H97" s="32">
        <f t="shared" si="6"/>
        <v>3</v>
      </c>
      <c r="I97" s="32">
        <v>4</v>
      </c>
      <c r="J97" s="32">
        <v>8</v>
      </c>
      <c r="K97" s="32">
        <f>VLOOKUP(B:B,[2]查询时间段分门店销售汇总!$B$1:$E$65536,4,0)</f>
        <v>4</v>
      </c>
      <c r="L97" s="32">
        <f>VLOOKUP(B:B,[2]查询时间段分门店销售汇总!$B$1:$F$65536,5,0)</f>
        <v>1</v>
      </c>
      <c r="M97" s="32">
        <f>VLOOKUP(B:B,[2]查询时间段分门店销售汇总!$B$1:$G$65536,6,0)</f>
        <v>3</v>
      </c>
      <c r="N97" s="42">
        <f t="shared" si="5"/>
        <v>8</v>
      </c>
    </row>
    <row r="98" spans="1:14">
      <c r="A98" s="35">
        <v>96</v>
      </c>
      <c r="B98" s="36">
        <v>103639</v>
      </c>
      <c r="C98" s="35" t="s">
        <v>126</v>
      </c>
      <c r="D98" s="35" t="s">
        <v>26</v>
      </c>
      <c r="E98" s="35">
        <v>4</v>
      </c>
      <c r="F98" s="36" t="s">
        <v>44</v>
      </c>
      <c r="G98" s="36"/>
      <c r="H98" s="32">
        <f t="shared" si="6"/>
        <v>4</v>
      </c>
      <c r="I98" s="32">
        <v>4</v>
      </c>
      <c r="J98" s="32">
        <v>7</v>
      </c>
      <c r="K98" s="32">
        <f>VLOOKUP(B:B,[2]查询时间段分门店销售汇总!$B$1:$E$65536,4,0)</f>
        <v>4</v>
      </c>
      <c r="L98" s="32">
        <f>VLOOKUP(B:B,[2]查询时间段分门店销售汇总!$B$1:$F$65536,5,0)</f>
        <v>1</v>
      </c>
      <c r="M98" s="32">
        <f>VLOOKUP(B:B,[2]查询时间段分门店销售汇总!$B$1:$G$65536,6,0)</f>
        <v>3</v>
      </c>
      <c r="N98" s="42">
        <f t="shared" si="5"/>
        <v>8</v>
      </c>
    </row>
    <row r="99" spans="1:14">
      <c r="A99" s="36"/>
      <c r="B99" s="31" t="s">
        <v>127</v>
      </c>
      <c r="C99" s="43"/>
      <c r="D99" s="43"/>
      <c r="E99" s="35">
        <f>SUM(E3:E98)</f>
        <v>342</v>
      </c>
      <c r="F99" s="43"/>
      <c r="G99" s="36"/>
      <c r="H99" s="32">
        <f t="shared" ref="H99:M99" si="7">SUM(H3:H98)</f>
        <v>568</v>
      </c>
      <c r="I99" s="32">
        <f t="shared" si="7"/>
        <v>756</v>
      </c>
      <c r="J99" s="32">
        <f t="shared" si="7"/>
        <v>1000</v>
      </c>
      <c r="K99" s="32">
        <f t="shared" si="7"/>
        <v>637</v>
      </c>
      <c r="L99" s="32">
        <f t="shared" si="7"/>
        <v>111</v>
      </c>
      <c r="M99" s="32">
        <f t="shared" si="7"/>
        <v>410</v>
      </c>
      <c r="N99" s="42">
        <f t="shared" si="5"/>
        <v>1158</v>
      </c>
    </row>
  </sheetData>
  <mergeCells count="2">
    <mergeCell ref="A1:C1"/>
    <mergeCell ref="K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F3" sqref="F3"/>
    </sheetView>
  </sheetViews>
  <sheetFormatPr defaultColWidth="9" defaultRowHeight="13.5"/>
  <cols>
    <col min="1" max="1" width="5" style="3" customWidth="1"/>
    <col min="2" max="2" width="11.625" style="4" customWidth="1"/>
    <col min="3" max="4" width="9" style="4" hidden="1" customWidth="1"/>
    <col min="5" max="7" width="9" style="4"/>
    <col min="8" max="8" width="6.75" style="4" customWidth="1"/>
    <col min="9" max="9" width="9.625" style="3" customWidth="1"/>
    <col min="10" max="10" width="17" style="4" customWidth="1"/>
    <col min="11" max="11" width="33.125" customWidth="1"/>
    <col min="12" max="12" width="11.5" hidden="1" customWidth="1"/>
    <col min="13" max="13" width="12" customWidth="1"/>
  </cols>
  <sheetData>
    <row r="1" s="1" customFormat="1" ht="44" customHeight="1" spans="1:13">
      <c r="A1" s="5" t="s">
        <v>128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44" customHeight="1" spans="1:13">
      <c r="A2" s="6" t="s">
        <v>1</v>
      </c>
      <c r="B2" s="6" t="s">
        <v>129</v>
      </c>
      <c r="C2" s="6"/>
      <c r="D2" s="6"/>
      <c r="E2" s="6" t="s">
        <v>130</v>
      </c>
      <c r="F2" s="6" t="s">
        <v>131</v>
      </c>
      <c r="G2" s="6" t="s">
        <v>132</v>
      </c>
      <c r="H2" s="6" t="s">
        <v>133</v>
      </c>
      <c r="I2" s="6" t="s">
        <v>134</v>
      </c>
      <c r="J2" s="6" t="s">
        <v>135</v>
      </c>
      <c r="K2" s="6" t="s">
        <v>136</v>
      </c>
      <c r="L2" s="19" t="s">
        <v>137</v>
      </c>
      <c r="M2" s="19" t="s">
        <v>138</v>
      </c>
    </row>
    <row r="3" s="1" customFormat="1" ht="62" customHeight="1" spans="1:13">
      <c r="A3" s="7">
        <v>1</v>
      </c>
      <c r="B3" s="8">
        <v>148955</v>
      </c>
      <c r="C3" s="8" t="s">
        <v>139</v>
      </c>
      <c r="D3" s="8" t="str">
        <f>B3&amp;C3</f>
        <v>148955,</v>
      </c>
      <c r="E3" s="8" t="s">
        <v>8</v>
      </c>
      <c r="F3" s="8" t="s">
        <v>140</v>
      </c>
      <c r="G3" s="8" t="s">
        <v>141</v>
      </c>
      <c r="H3" s="8">
        <v>198</v>
      </c>
      <c r="I3" s="8">
        <v>756</v>
      </c>
      <c r="J3" s="8" t="s">
        <v>142</v>
      </c>
      <c r="K3" s="20" t="s">
        <v>143</v>
      </c>
      <c r="L3" s="19" t="s">
        <v>144</v>
      </c>
      <c r="M3" s="19" t="s">
        <v>145</v>
      </c>
    </row>
    <row r="4" ht="62" customHeight="1" spans="1:13">
      <c r="A4" s="7">
        <v>2</v>
      </c>
      <c r="B4" s="8">
        <v>139577</v>
      </c>
      <c r="C4" s="8" t="s">
        <v>139</v>
      </c>
      <c r="D4" s="8" t="str">
        <f>B4&amp;C4</f>
        <v>139577,</v>
      </c>
      <c r="E4" s="8" t="s">
        <v>146</v>
      </c>
      <c r="F4" s="8" t="s">
        <v>147</v>
      </c>
      <c r="G4" s="8" t="s">
        <v>148</v>
      </c>
      <c r="H4" s="8">
        <v>48</v>
      </c>
      <c r="I4" s="8">
        <v>1000</v>
      </c>
      <c r="J4" s="8" t="s">
        <v>149</v>
      </c>
      <c r="K4" s="20" t="s">
        <v>150</v>
      </c>
      <c r="L4" s="19" t="s">
        <v>144</v>
      </c>
      <c r="M4" s="19" t="s">
        <v>145</v>
      </c>
    </row>
    <row r="5" ht="62" customHeight="1" spans="1:13">
      <c r="A5" s="7">
        <v>3</v>
      </c>
      <c r="B5" s="9">
        <v>139954</v>
      </c>
      <c r="C5" s="9"/>
      <c r="D5" s="9"/>
      <c r="E5" s="9" t="s">
        <v>151</v>
      </c>
      <c r="F5" s="9" t="s">
        <v>152</v>
      </c>
      <c r="G5" s="9" t="s">
        <v>153</v>
      </c>
      <c r="H5" s="10">
        <v>198</v>
      </c>
      <c r="I5" s="13">
        <v>637</v>
      </c>
      <c r="J5" s="21" t="s">
        <v>154</v>
      </c>
      <c r="K5" s="13" t="s">
        <v>155</v>
      </c>
      <c r="L5" s="13"/>
      <c r="M5" s="19" t="s">
        <v>145</v>
      </c>
    </row>
    <row r="6" ht="62" customHeight="1" spans="1:13">
      <c r="A6" s="7">
        <v>4</v>
      </c>
      <c r="B6" s="11">
        <v>175235</v>
      </c>
      <c r="C6" s="11"/>
      <c r="D6" s="11"/>
      <c r="E6" s="9" t="s">
        <v>156</v>
      </c>
      <c r="F6" s="9" t="s">
        <v>157</v>
      </c>
      <c r="G6" s="9" t="s">
        <v>158</v>
      </c>
      <c r="H6" s="10">
        <v>128</v>
      </c>
      <c r="I6" s="13">
        <v>111</v>
      </c>
      <c r="J6" s="21"/>
      <c r="K6" s="13" t="s">
        <v>159</v>
      </c>
      <c r="L6" s="13"/>
      <c r="M6" s="19" t="s">
        <v>145</v>
      </c>
    </row>
    <row r="7" s="2" customFormat="1" ht="62" customHeight="1" spans="1:13">
      <c r="A7" s="7">
        <v>5</v>
      </c>
      <c r="B7" s="12">
        <v>178962</v>
      </c>
      <c r="C7" s="12"/>
      <c r="D7" s="12"/>
      <c r="E7" s="13" t="s">
        <v>160</v>
      </c>
      <c r="F7" s="14" t="s">
        <v>161</v>
      </c>
      <c r="G7" s="10" t="s">
        <v>162</v>
      </c>
      <c r="H7" s="15">
        <v>398</v>
      </c>
      <c r="I7" s="13">
        <v>410</v>
      </c>
      <c r="J7" s="21"/>
      <c r="K7" s="13" t="s">
        <v>163</v>
      </c>
      <c r="L7" s="13"/>
      <c r="M7" s="19" t="s">
        <v>145</v>
      </c>
    </row>
    <row r="8" ht="32" customHeight="1" spans="1:13">
      <c r="A8" s="16" t="s">
        <v>164</v>
      </c>
      <c r="B8" s="17"/>
      <c r="C8" s="18"/>
      <c r="D8" s="18"/>
      <c r="E8" s="18"/>
      <c r="F8" s="18"/>
      <c r="G8" s="18"/>
      <c r="H8" s="18">
        <f>SUM(H5:H7)</f>
        <v>724</v>
      </c>
      <c r="I8" s="18">
        <f>SUM(I5:I7)</f>
        <v>1158</v>
      </c>
      <c r="J8" s="18"/>
      <c r="K8" s="22"/>
      <c r="L8" s="22"/>
      <c r="M8" s="19" t="s">
        <v>145</v>
      </c>
    </row>
    <row r="10" spans="1:13">
      <c r="A10" s="3" t="s">
        <v>165</v>
      </c>
      <c r="B10" s="3"/>
      <c r="I10" s="3" t="s">
        <v>166</v>
      </c>
      <c r="K10" s="23" t="s">
        <v>167</v>
      </c>
      <c r="L10" s="23"/>
      <c r="M10" s="23"/>
    </row>
  </sheetData>
  <mergeCells count="5">
    <mergeCell ref="A1:M1"/>
    <mergeCell ref="A8:B8"/>
    <mergeCell ref="A10:B10"/>
    <mergeCell ref="K10:M10"/>
    <mergeCell ref="J5:J7"/>
  </mergeCells>
  <pageMargins left="0.747916666666667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门店任务表</vt:lpstr>
      <vt:lpstr>政策明细表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2018-07-10T03:34:00Z</dcterms:created>
  <dcterms:modified xsi:type="dcterms:W3CDTF">2018-09-03T10:05:30Z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