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 firstSheet="1" activeTab="2"/>
  </bookViews>
  <sheets>
    <sheet name="Sheet4" sheetId="4" state="hidden" r:id="rId1"/>
    <sheet name="门店任务表" sheetId="6" r:id="rId2"/>
    <sheet name="分人员" sheetId="1" r:id="rId3"/>
    <sheet name="重点品种7月销售情况汇总" sheetId="5" state="hidden" r:id="rId4"/>
    <sheet name="政策明细表" sheetId="7" r:id="rId5"/>
    <sheet name="Sheet3" sheetId="3" state="hidden" r:id="rId6"/>
  </sheets>
  <externalReferences>
    <externalReference r:id="rId8"/>
    <externalReference r:id="rId9"/>
  </externalReferences>
  <definedNames>
    <definedName name="_xlnm._FilterDatabase" localSheetId="1" hidden="1">门店任务表!$A$1:$L$99</definedName>
    <definedName name="_xlnm._FilterDatabase" localSheetId="2" hidden="1">分人员!$A$2:$W$2</definedName>
  </definedNames>
  <calcPr calcId="144525"/>
  <pivotCaches>
    <pivotCache cacheId="0" r:id="rId7"/>
  </pivotCaches>
</workbook>
</file>

<file path=xl/sharedStrings.xml><?xml version="1.0" encoding="utf-8"?>
<sst xmlns="http://schemas.openxmlformats.org/spreadsheetml/2006/main" count="619">
  <si>
    <t>门店id</t>
  </si>
  <si>
    <t>求和项:定坤丹（148955）</t>
  </si>
  <si>
    <t>求和项:黄芪颗粒（144854,104191）</t>
  </si>
  <si>
    <t>求和项:气血康口服液（140541）</t>
  </si>
  <si>
    <t>求和项:黄芪精（139577）</t>
  </si>
  <si>
    <t>总计</t>
  </si>
  <si>
    <t>重点品种7月门店任务指标</t>
  </si>
  <si>
    <t>序号</t>
  </si>
  <si>
    <t>门店ID</t>
  </si>
  <si>
    <t>门店名称</t>
  </si>
  <si>
    <t>片区分类</t>
  </si>
  <si>
    <t>人数</t>
  </si>
  <si>
    <t>销售额
分类</t>
  </si>
  <si>
    <t>定坤丹上月销量</t>
  </si>
  <si>
    <t>定坤丹</t>
  </si>
  <si>
    <t>定坤丹（148955）</t>
  </si>
  <si>
    <t>黄芪颗粒（144854,104191）</t>
  </si>
  <si>
    <t>气血康口服液（140541）</t>
  </si>
  <si>
    <t>黄芪精（139577）</t>
  </si>
  <si>
    <t>旗舰店</t>
  </si>
  <si>
    <t>旗舰片</t>
  </si>
  <si>
    <t>T</t>
  </si>
  <si>
    <t>浆洗街药店</t>
  </si>
  <si>
    <t>城中片区</t>
  </si>
  <si>
    <t>A1</t>
  </si>
  <si>
    <t>光华药店</t>
  </si>
  <si>
    <t>西北片区</t>
  </si>
  <si>
    <t>邛崃中心药店</t>
  </si>
  <si>
    <t>城郊一片区</t>
  </si>
  <si>
    <t>成华区华泰路药店</t>
  </si>
  <si>
    <t>东南片区</t>
  </si>
  <si>
    <t>成华区二环路北四段药店（汇融名城）</t>
  </si>
  <si>
    <t>A2</t>
  </si>
  <si>
    <t>高新区民丰大道西段药店</t>
  </si>
  <si>
    <t>成汉南路店</t>
  </si>
  <si>
    <t>成华区万科路药店</t>
  </si>
  <si>
    <t>新乐中街药店</t>
  </si>
  <si>
    <t>青羊区十二桥药店</t>
  </si>
  <si>
    <t>新津邓双镇岷江店</t>
  </si>
  <si>
    <t>枣子巷药店</t>
  </si>
  <si>
    <t>金牛区交大路第三药店</t>
  </si>
  <si>
    <t>成华区华油路药店</t>
  </si>
  <si>
    <t>光华村街药店</t>
  </si>
  <si>
    <t>通盈街药店</t>
  </si>
  <si>
    <t>B1</t>
  </si>
  <si>
    <t>武侯区顺和街店</t>
  </si>
  <si>
    <t>锦江区楠丰路店</t>
  </si>
  <si>
    <t>大邑县晋原镇内蒙古桃源店</t>
  </si>
  <si>
    <t>B2</t>
  </si>
  <si>
    <t>成华区崔家店路药店</t>
  </si>
  <si>
    <t>新都区新繁镇繁江北路药店</t>
  </si>
  <si>
    <t>红星店</t>
  </si>
  <si>
    <t>青羊区北东街店</t>
  </si>
  <si>
    <t>成华区羊子山西路药店（兴元华盛）</t>
  </si>
  <si>
    <t>五津西路药店</t>
  </si>
  <si>
    <t>科华路店</t>
  </si>
  <si>
    <t>锦江区观音桥街药店</t>
  </si>
  <si>
    <t>金丝街药店</t>
  </si>
  <si>
    <t>新都区马超东路店</t>
  </si>
  <si>
    <t>双林路药店</t>
  </si>
  <si>
    <t>高新区府城大道西段店</t>
  </si>
  <si>
    <t>人民中路店</t>
  </si>
  <si>
    <t>锦江区庆云南街药店</t>
  </si>
  <si>
    <t>邛崃市临邛镇洪川小区药店</t>
  </si>
  <si>
    <t>锦江区水杉街药店</t>
  </si>
  <si>
    <t>金带街药店</t>
  </si>
  <si>
    <t>城郊二片区</t>
  </si>
  <si>
    <t>高新天久北巷药店</t>
  </si>
  <si>
    <t>土龙路药店</t>
  </si>
  <si>
    <t>成华杉板桥南一路店</t>
  </si>
  <si>
    <t xml:space="preserve">B2 </t>
  </si>
  <si>
    <t>怀远店</t>
  </si>
  <si>
    <t>崇州中心店</t>
  </si>
  <si>
    <t>双流县西航港街道锦华路一段药店</t>
  </si>
  <si>
    <t>金沙路店</t>
  </si>
  <si>
    <t>新园大道药店</t>
  </si>
  <si>
    <t>成华区万宇路药店</t>
  </si>
  <si>
    <t>C1</t>
  </si>
  <si>
    <t>清江2店</t>
  </si>
  <si>
    <t>大邑县晋原镇通达东路五段药店</t>
  </si>
  <si>
    <t>都江堰景中路店</t>
  </si>
  <si>
    <t>郫县一环路东南段店</t>
  </si>
  <si>
    <t>邛崃市临邛镇长安大道药店</t>
  </si>
  <si>
    <t>金牛区黄苑东街药店</t>
  </si>
  <si>
    <t>大邑东街店</t>
  </si>
  <si>
    <t>C2</t>
  </si>
  <si>
    <t>高新区中和街道柳荫街药店</t>
  </si>
  <si>
    <t>温江店</t>
  </si>
  <si>
    <t>高新区大源北街药店</t>
  </si>
  <si>
    <t>崇州尚贤坊街店</t>
  </si>
  <si>
    <t>双流县三强西路</t>
  </si>
  <si>
    <t>都江堰奎光路中段药店</t>
  </si>
  <si>
    <t>兴义镇万兴路药店</t>
  </si>
  <si>
    <t>成华区华康路药店</t>
  </si>
  <si>
    <t>大邑县晋原镇子龙路店</t>
  </si>
  <si>
    <t>沙河源药店</t>
  </si>
  <si>
    <t>郫县郫筒镇东大街药店</t>
  </si>
  <si>
    <t>大邑县新场镇文昌街药店</t>
  </si>
  <si>
    <t>大邑县安仁镇千禧街药店</t>
  </si>
  <si>
    <t>三江店</t>
  </si>
  <si>
    <t>都江堰药店</t>
  </si>
  <si>
    <t>大邑县晋源镇东壕沟段药店</t>
  </si>
  <si>
    <t>龙潭西路店</t>
  </si>
  <si>
    <t>都江堰幸福镇翔凤路药店</t>
  </si>
  <si>
    <t>大邑县沙渠镇方圆路药店</t>
  </si>
  <si>
    <t>聚萃路店</t>
  </si>
  <si>
    <t>成华区新怡路店</t>
  </si>
  <si>
    <t>都江堰市蒲阳镇堰问道西路药店</t>
  </si>
  <si>
    <t>邛崃市羊安镇永康大道药店</t>
  </si>
  <si>
    <t>清江东路药店</t>
  </si>
  <si>
    <t>青羊区浣花滨河路药店</t>
  </si>
  <si>
    <t>都江堰市蒲阳路药店</t>
  </si>
  <si>
    <t>锦江区柳翠路药店</t>
  </si>
  <si>
    <t>鱼凫路</t>
  </si>
  <si>
    <t>合欢树街</t>
  </si>
  <si>
    <t>江安路</t>
  </si>
  <si>
    <t>城郊二片</t>
  </si>
  <si>
    <t>龙泉驿生路店</t>
  </si>
  <si>
    <t>都江堰聚源镇药店</t>
  </si>
  <si>
    <t>西部店</t>
  </si>
  <si>
    <t>佳灵路</t>
  </si>
  <si>
    <t xml:space="preserve">翠荫路 </t>
  </si>
  <si>
    <t>武阳西路</t>
  </si>
  <si>
    <t>城郊一片</t>
  </si>
  <si>
    <t>童子街店</t>
  </si>
  <si>
    <t>贝森路店</t>
  </si>
  <si>
    <t>西林一街店</t>
  </si>
  <si>
    <t>银河北街</t>
  </si>
  <si>
    <t>静明路店</t>
  </si>
  <si>
    <t>劼人路店</t>
  </si>
  <si>
    <t>金马河店</t>
  </si>
  <si>
    <t>合计</t>
  </si>
  <si>
    <t>7月重点品种任务明细</t>
  </si>
  <si>
    <t>个人任务（盒）</t>
  </si>
  <si>
    <t>片区</t>
  </si>
  <si>
    <t>人员名</t>
  </si>
  <si>
    <t>人员ID</t>
  </si>
  <si>
    <t>门店名</t>
  </si>
  <si>
    <t>职务</t>
  </si>
  <si>
    <t>实际销售</t>
  </si>
  <si>
    <t>完成率</t>
  </si>
  <si>
    <t>处罚（销售挂0）</t>
  </si>
  <si>
    <t>处罚</t>
  </si>
  <si>
    <t>合计处罚</t>
  </si>
  <si>
    <t>夏彩红</t>
  </si>
  <si>
    <t>店长</t>
  </si>
  <si>
    <t>罗璇</t>
  </si>
  <si>
    <t>营业员</t>
  </si>
  <si>
    <t>李思琪</t>
  </si>
  <si>
    <t>试用期</t>
  </si>
  <si>
    <t>王馨</t>
  </si>
  <si>
    <t>江安路店</t>
  </si>
  <si>
    <t>文清芳</t>
  </si>
  <si>
    <t>毛露瑶</t>
  </si>
  <si>
    <t>毛春英</t>
  </si>
  <si>
    <t>何倩倩</t>
  </si>
  <si>
    <t>胡建梅</t>
  </si>
  <si>
    <t>店员</t>
  </si>
  <si>
    <t>钱亚辉</t>
  </si>
  <si>
    <t>奎光店</t>
  </si>
  <si>
    <t>陈蓉</t>
  </si>
  <si>
    <t>贾益娟</t>
  </si>
  <si>
    <t>王慧</t>
  </si>
  <si>
    <t>鱼凫店</t>
  </si>
  <si>
    <t>李小凤</t>
  </si>
  <si>
    <t>杨文英</t>
  </si>
  <si>
    <t>蒲阳路店</t>
  </si>
  <si>
    <t>韩启敏</t>
  </si>
  <si>
    <t>朱玉梅</t>
  </si>
  <si>
    <t>尚贤坊</t>
  </si>
  <si>
    <t>邓杨</t>
  </si>
  <si>
    <t>郑娇</t>
  </si>
  <si>
    <t>聂丽</t>
  </si>
  <si>
    <t>都江堰店</t>
  </si>
  <si>
    <t>梁海燕</t>
  </si>
  <si>
    <t>刘娟</t>
  </si>
  <si>
    <t>袁晓捷</t>
  </si>
  <si>
    <t>促销员</t>
  </si>
  <si>
    <t>何丽萍</t>
  </si>
  <si>
    <t>聚源店</t>
  </si>
  <si>
    <t>蒲旭荣</t>
  </si>
  <si>
    <t>陈凤珍</t>
  </si>
  <si>
    <t>金带街店</t>
  </si>
  <si>
    <t>王旭</t>
  </si>
  <si>
    <t>彭勤</t>
  </si>
  <si>
    <t>谢娇</t>
  </si>
  <si>
    <t>刘丹</t>
  </si>
  <si>
    <t>刘莎</t>
  </si>
  <si>
    <t>林霞</t>
  </si>
  <si>
    <t>李茜</t>
  </si>
  <si>
    <t>窦潘</t>
  </si>
  <si>
    <t>韩艳梅</t>
  </si>
  <si>
    <t>曹琼</t>
  </si>
  <si>
    <t>费诗尧</t>
  </si>
  <si>
    <t>吴阳</t>
  </si>
  <si>
    <t>翔凤路店</t>
  </si>
  <si>
    <t>乐良清</t>
  </si>
  <si>
    <t>杨科</t>
  </si>
  <si>
    <t>景中店</t>
  </si>
  <si>
    <t>晏祥春</t>
  </si>
  <si>
    <t>李燕</t>
  </si>
  <si>
    <t>吴莉玲</t>
  </si>
  <si>
    <t>孙佳丽</t>
  </si>
  <si>
    <t>问道西路店</t>
  </si>
  <si>
    <t>杨久会</t>
  </si>
  <si>
    <t>旗舰片区</t>
  </si>
  <si>
    <t>黄长菊</t>
  </si>
  <si>
    <t>马昕</t>
  </si>
  <si>
    <t>唐文琼</t>
  </si>
  <si>
    <t>廖桂英</t>
  </si>
  <si>
    <t>销售代表</t>
  </si>
  <si>
    <t>张光琼</t>
  </si>
  <si>
    <t>李金华</t>
  </si>
  <si>
    <t>余志彬</t>
  </si>
  <si>
    <t>柜组长</t>
  </si>
  <si>
    <t>李静</t>
  </si>
  <si>
    <t>阮丽</t>
  </si>
  <si>
    <t>阳玲</t>
  </si>
  <si>
    <t>李  莎</t>
  </si>
  <si>
    <t>大邑安仁店</t>
  </si>
  <si>
    <t>店长兼执业药师</t>
  </si>
  <si>
    <t>张  群</t>
  </si>
  <si>
    <t>执业药师</t>
  </si>
  <si>
    <t>高  艳</t>
  </si>
  <si>
    <t>大邑东壕沟</t>
  </si>
  <si>
    <t>彭  蓉</t>
  </si>
  <si>
    <t>杨  丽</t>
  </si>
  <si>
    <t>孙  莉</t>
  </si>
  <si>
    <t>彭  叶</t>
  </si>
  <si>
    <t>叶  娟</t>
  </si>
  <si>
    <t>大邑沙渠店</t>
  </si>
  <si>
    <t>邓杨梅</t>
  </si>
  <si>
    <t>胡怡梅</t>
  </si>
  <si>
    <t>田  兰</t>
  </si>
  <si>
    <t>大邑桃源店</t>
  </si>
  <si>
    <t>高  亚</t>
  </si>
  <si>
    <t>黄  梅</t>
  </si>
  <si>
    <t>方小敏</t>
  </si>
  <si>
    <t>袁文秀</t>
  </si>
  <si>
    <t>大邑通达店</t>
  </si>
  <si>
    <t>唐礼萍</t>
  </si>
  <si>
    <t>孟晓明</t>
  </si>
  <si>
    <t>大邑新场店</t>
  </si>
  <si>
    <t>胡永丽</t>
  </si>
  <si>
    <t>王  茹</t>
  </si>
  <si>
    <t>李秀辉</t>
  </si>
  <si>
    <t>大邑子龙店</t>
  </si>
  <si>
    <t>熊小玲</t>
  </si>
  <si>
    <t>执业医师</t>
  </si>
  <si>
    <t>芶奂香</t>
  </si>
  <si>
    <t>任姗姗</t>
  </si>
  <si>
    <t>邛崃翠荫店</t>
  </si>
  <si>
    <t>陈礼凤</t>
  </si>
  <si>
    <t>陈昱邑</t>
  </si>
  <si>
    <t>杨  平</t>
  </si>
  <si>
    <t>邛崃洪川店</t>
  </si>
  <si>
    <t>戚  彩</t>
  </si>
  <si>
    <t>杨若澜</t>
  </si>
  <si>
    <t>马婷婷</t>
  </si>
  <si>
    <t>李雪梅</t>
  </si>
  <si>
    <t>邛崃羊安店</t>
  </si>
  <si>
    <t>闵雪</t>
  </si>
  <si>
    <t>付  静</t>
  </si>
  <si>
    <t>邛崃长安店</t>
  </si>
  <si>
    <t>李宋琴</t>
  </si>
  <si>
    <t>万义丽</t>
  </si>
  <si>
    <t>何蕴文</t>
  </si>
  <si>
    <t>任会茹</t>
  </si>
  <si>
    <t>邛崃中心店</t>
  </si>
  <si>
    <t>周有惠</t>
  </si>
  <si>
    <t>古素琼</t>
  </si>
  <si>
    <t>刘  旭</t>
  </si>
  <si>
    <t>杨晓毅</t>
  </si>
  <si>
    <t>汪梦雨</t>
  </si>
  <si>
    <t>王李秋</t>
  </si>
  <si>
    <t>周  静</t>
  </si>
  <si>
    <t>古显琼</t>
  </si>
  <si>
    <t>王燕丽</t>
  </si>
  <si>
    <t>五津西路店</t>
  </si>
  <si>
    <t>祁  荣</t>
  </si>
  <si>
    <t>刘  芬</t>
  </si>
  <si>
    <t>李迎新</t>
  </si>
  <si>
    <t>李红梅</t>
  </si>
  <si>
    <t>武阳西路店</t>
  </si>
  <si>
    <t>朱春梅</t>
  </si>
  <si>
    <t>张  琴</t>
  </si>
  <si>
    <t>新津邓双店</t>
  </si>
  <si>
    <t>郑红艳</t>
  </si>
  <si>
    <t>薛  燕</t>
  </si>
  <si>
    <t>谌美静</t>
  </si>
  <si>
    <t>庄  静</t>
  </si>
  <si>
    <t>新津兴义店</t>
  </si>
  <si>
    <t>伍映利</t>
  </si>
  <si>
    <t>张  丹</t>
  </si>
  <si>
    <t>段文秀</t>
  </si>
  <si>
    <t>易永红</t>
  </si>
  <si>
    <t>邓  黎</t>
  </si>
  <si>
    <t>冯晓雨</t>
  </si>
  <si>
    <t>吴  丹</t>
  </si>
  <si>
    <t>谢玉涛</t>
  </si>
  <si>
    <t>华油店</t>
  </si>
  <si>
    <t>周燕</t>
  </si>
  <si>
    <t>朱晓芹</t>
  </si>
  <si>
    <t>黄娟</t>
  </si>
  <si>
    <t>金丝街</t>
  </si>
  <si>
    <t>刘樽</t>
  </si>
  <si>
    <t>任嘉欣</t>
  </si>
  <si>
    <t>宋留艺</t>
  </si>
  <si>
    <t>柳翠店</t>
  </si>
  <si>
    <t>余梦思</t>
  </si>
  <si>
    <t>谯红俐</t>
  </si>
  <si>
    <t>实习生</t>
  </si>
  <si>
    <t>赵君兰</t>
  </si>
  <si>
    <t>通盈街</t>
  </si>
  <si>
    <t>钟友群</t>
  </si>
  <si>
    <t>王娟</t>
  </si>
  <si>
    <t>吕彩霞</t>
  </si>
  <si>
    <t>崔家店</t>
  </si>
  <si>
    <t>副店长</t>
  </si>
  <si>
    <t>杨伟钰</t>
  </si>
  <si>
    <t>周宇琳</t>
  </si>
  <si>
    <t>曾佳敏</t>
  </si>
  <si>
    <t>李甜甜</t>
  </si>
  <si>
    <t>郫县东大街</t>
  </si>
  <si>
    <t>曹春燕</t>
  </si>
  <si>
    <t>罗丽</t>
  </si>
  <si>
    <t>邓红梅</t>
  </si>
  <si>
    <t>马雪</t>
  </si>
  <si>
    <t>李霞</t>
  </si>
  <si>
    <t>杨菊</t>
  </si>
  <si>
    <t>蔡旌晶</t>
  </si>
  <si>
    <t>李新莲</t>
  </si>
  <si>
    <t>黄玲</t>
  </si>
  <si>
    <t>科华店</t>
  </si>
  <si>
    <t>闵腾西</t>
  </si>
  <si>
    <t>销售员</t>
  </si>
  <si>
    <t>许巧丽</t>
  </si>
  <si>
    <t>尹萍</t>
  </si>
  <si>
    <t>单菊</t>
  </si>
  <si>
    <t>杨丽蓉</t>
  </si>
  <si>
    <t>王娜</t>
  </si>
  <si>
    <t>郫县二店</t>
  </si>
  <si>
    <t>王俊</t>
  </si>
  <si>
    <t>何媛</t>
  </si>
  <si>
    <t>易金莉</t>
  </si>
  <si>
    <t>人中店</t>
  </si>
  <si>
    <t>王丽超</t>
  </si>
  <si>
    <t>张甦</t>
  </si>
  <si>
    <t>何亚</t>
  </si>
  <si>
    <t>殷岱菊</t>
  </si>
  <si>
    <t>杉板桥</t>
  </si>
  <si>
    <t>彭宇</t>
  </si>
  <si>
    <t>罗妍</t>
  </si>
  <si>
    <t>营业员（实习</t>
  </si>
  <si>
    <t>董华</t>
  </si>
  <si>
    <t>营业员（试用</t>
  </si>
  <si>
    <t>梅茜</t>
  </si>
  <si>
    <t>双林店</t>
  </si>
  <si>
    <t>陈志勇</t>
  </si>
  <si>
    <t>张玉</t>
  </si>
  <si>
    <t>罗传浩</t>
  </si>
  <si>
    <t>叶素英</t>
  </si>
  <si>
    <t>促销</t>
  </si>
  <si>
    <t>周莉</t>
  </si>
  <si>
    <t>童子街</t>
  </si>
  <si>
    <t>伍佳慧</t>
  </si>
  <si>
    <t>尹海兵</t>
  </si>
  <si>
    <t>彭志萍</t>
  </si>
  <si>
    <t>周金梅</t>
  </si>
  <si>
    <t>浆洗街</t>
  </si>
  <si>
    <t>赵英</t>
  </si>
  <si>
    <t>江元梅</t>
  </si>
  <si>
    <t>唐丽</t>
  </si>
  <si>
    <t>陈思敏</t>
  </si>
  <si>
    <t>莫晓菊</t>
  </si>
  <si>
    <t>王盛英</t>
  </si>
  <si>
    <t>罗玮</t>
  </si>
  <si>
    <t>北东街店</t>
  </si>
  <si>
    <t>向海英</t>
  </si>
  <si>
    <t>鲁雪</t>
  </si>
  <si>
    <t>卫荟垟</t>
  </si>
  <si>
    <t>谭凤旭</t>
  </si>
  <si>
    <t>庆云南街</t>
  </si>
  <si>
    <t>肖然</t>
  </si>
  <si>
    <t>赖千禧</t>
  </si>
  <si>
    <t>陈琪</t>
  </si>
  <si>
    <t>西北片</t>
  </si>
  <si>
    <t>李秀芳</t>
  </si>
  <si>
    <t>黄苑东街</t>
  </si>
  <si>
    <t>梁娟</t>
  </si>
  <si>
    <t>陈小风</t>
  </si>
  <si>
    <t>佳灵路店</t>
  </si>
  <si>
    <t>张蓝方</t>
  </si>
  <si>
    <t>王婷</t>
  </si>
  <si>
    <t>郭祥</t>
  </si>
  <si>
    <t>枣子巷店</t>
  </si>
  <si>
    <t>王兰</t>
  </si>
  <si>
    <t>付能梅</t>
  </si>
  <si>
    <t>解超霞</t>
  </si>
  <si>
    <t>姜萍</t>
  </si>
  <si>
    <t>西林一街</t>
  </si>
  <si>
    <t>黄敏</t>
  </si>
  <si>
    <t>冯静</t>
  </si>
  <si>
    <t>周思</t>
  </si>
  <si>
    <t>十二桥</t>
  </si>
  <si>
    <t>冯莉</t>
  </si>
  <si>
    <t>郑佳</t>
  </si>
  <si>
    <t>刘莉</t>
  </si>
  <si>
    <t>羊玉梅</t>
  </si>
  <si>
    <t>朱朝霞</t>
  </si>
  <si>
    <t>新繁店</t>
  </si>
  <si>
    <t>范旭</t>
  </si>
  <si>
    <t>钟学兰</t>
  </si>
  <si>
    <t>蔡小丽</t>
  </si>
  <si>
    <t>西北</t>
  </si>
  <si>
    <t>杨素芬</t>
  </si>
  <si>
    <t>周娟</t>
  </si>
  <si>
    <t>沙河原</t>
  </si>
  <si>
    <t>曹娉</t>
  </si>
  <si>
    <t>黎婷婷</t>
  </si>
  <si>
    <t>胡荣琼</t>
  </si>
  <si>
    <t>光华村店</t>
  </si>
  <si>
    <t>陈春花</t>
  </si>
  <si>
    <t>姜孝杨</t>
  </si>
  <si>
    <t>杨梅</t>
  </si>
  <si>
    <t>林思敏</t>
  </si>
  <si>
    <t>清江二店</t>
  </si>
  <si>
    <t>王锐峰</t>
  </si>
  <si>
    <t>王娇</t>
  </si>
  <si>
    <t>代志斌</t>
  </si>
  <si>
    <t>王艳</t>
  </si>
  <si>
    <t>刘秀琼</t>
  </si>
  <si>
    <t>马玉梅</t>
  </si>
  <si>
    <t>舒海燕</t>
  </si>
  <si>
    <t>汇融名城</t>
  </si>
  <si>
    <t>李可</t>
  </si>
  <si>
    <t>曾艳</t>
  </si>
  <si>
    <t>肖瑶</t>
  </si>
  <si>
    <t>青羊区浣花滨河店</t>
  </si>
  <si>
    <t>余济秀</t>
  </si>
  <si>
    <t>王娅</t>
  </si>
  <si>
    <t>李海燕</t>
  </si>
  <si>
    <t>聚萃店</t>
  </si>
  <si>
    <t>李俊俐</t>
  </si>
  <si>
    <t>高文棋</t>
  </si>
  <si>
    <t>贝森北路</t>
  </si>
  <si>
    <t>李玉先</t>
  </si>
  <si>
    <t>周玉</t>
  </si>
  <si>
    <t>杨琼</t>
  </si>
  <si>
    <t>金沙店</t>
  </si>
  <si>
    <t>胡欢</t>
  </si>
  <si>
    <t>程欢欢</t>
  </si>
  <si>
    <t>刘雨婷</t>
  </si>
  <si>
    <t>马超东路店</t>
  </si>
  <si>
    <t>郑万利</t>
  </si>
  <si>
    <t>陈丽媛</t>
  </si>
  <si>
    <t>苟俊驰</t>
  </si>
  <si>
    <t>高红华</t>
  </si>
  <si>
    <t>羊子山</t>
  </si>
  <si>
    <t>王波</t>
  </si>
  <si>
    <t>张亚红</t>
  </si>
  <si>
    <t>杨苗</t>
  </si>
  <si>
    <t>江月红</t>
  </si>
  <si>
    <t>顺和</t>
  </si>
  <si>
    <t>李媛</t>
  </si>
  <si>
    <t>彭燕</t>
  </si>
  <si>
    <t>刘新</t>
  </si>
  <si>
    <t>土龙路</t>
  </si>
  <si>
    <t>何英</t>
  </si>
  <si>
    <t>贾静</t>
  </si>
  <si>
    <t>王伽璐</t>
  </si>
  <si>
    <t>新怡店</t>
  </si>
  <si>
    <t>苟姗</t>
  </si>
  <si>
    <t>陈文芳</t>
  </si>
  <si>
    <t>交大三店</t>
  </si>
  <si>
    <t>魏小琴</t>
  </si>
  <si>
    <t>曾胜男</t>
  </si>
  <si>
    <t>张茹君</t>
  </si>
  <si>
    <t>钱芳</t>
  </si>
  <si>
    <t>清江东路</t>
  </si>
  <si>
    <t>胡艳弘</t>
  </si>
  <si>
    <t>李梦菊</t>
  </si>
  <si>
    <t>魏津</t>
  </si>
  <si>
    <t>光华店</t>
  </si>
  <si>
    <t>朱小桃</t>
  </si>
  <si>
    <t>药师</t>
  </si>
  <si>
    <t>罗丹</t>
  </si>
  <si>
    <t>员工</t>
  </si>
  <si>
    <t>汤雪琴</t>
  </si>
  <si>
    <t>刘晓燕</t>
  </si>
  <si>
    <t>张登玉</t>
  </si>
  <si>
    <t>王晗</t>
  </si>
  <si>
    <t>万宇店</t>
  </si>
  <si>
    <t>何晓蝶</t>
  </si>
  <si>
    <t>邓玉英</t>
  </si>
  <si>
    <t>晏玲</t>
  </si>
  <si>
    <t>天久北巷</t>
  </si>
  <si>
    <t>张芙蓉</t>
  </si>
  <si>
    <t>门店店长</t>
  </si>
  <si>
    <t>纪莉萍</t>
  </si>
  <si>
    <t>双流锦华</t>
  </si>
  <si>
    <t>黄丹</t>
  </si>
  <si>
    <t>张建</t>
  </si>
  <si>
    <t>新乐中街</t>
  </si>
  <si>
    <t>任远芳</t>
  </si>
  <si>
    <t>陈会</t>
  </si>
  <si>
    <t>李蕊如</t>
  </si>
  <si>
    <t>大源北街</t>
  </si>
  <si>
    <t>陈吉吉</t>
  </si>
  <si>
    <t>于新蕾</t>
  </si>
  <si>
    <t>王美</t>
  </si>
  <si>
    <t>观音桥</t>
  </si>
  <si>
    <t>张阳</t>
  </si>
  <si>
    <t>袁咏梅</t>
  </si>
  <si>
    <t>王媚</t>
  </si>
  <si>
    <t>罗婷</t>
  </si>
  <si>
    <t>新园大道</t>
  </si>
  <si>
    <t>黄伦倩</t>
  </si>
  <si>
    <t>张杰</t>
  </si>
  <si>
    <t>龙潭西路</t>
  </si>
  <si>
    <t>刘春花</t>
  </si>
  <si>
    <t>陈丽梅</t>
  </si>
  <si>
    <t>华康店</t>
  </si>
  <si>
    <t>黄雨</t>
  </si>
  <si>
    <t>李青燕</t>
  </si>
  <si>
    <t>合欢树</t>
  </si>
  <si>
    <t>黄天平</t>
  </si>
  <si>
    <t>曾佳丽</t>
  </si>
  <si>
    <t>榕声店</t>
  </si>
  <si>
    <t>熊琴</t>
  </si>
  <si>
    <t>黄梅</t>
  </si>
  <si>
    <t>张丽</t>
  </si>
  <si>
    <t>毛静静</t>
  </si>
  <si>
    <t>华泰路店</t>
  </si>
  <si>
    <t>李桂芳</t>
  </si>
  <si>
    <t>兰新喻</t>
  </si>
  <si>
    <t>廖苹</t>
  </si>
  <si>
    <t>黄艳</t>
  </si>
  <si>
    <t>邹惠</t>
  </si>
  <si>
    <t>三强西路店</t>
  </si>
  <si>
    <t>李银萍</t>
  </si>
  <si>
    <t>袁媛</t>
  </si>
  <si>
    <t>黄姣</t>
  </si>
  <si>
    <t>万科店</t>
  </si>
  <si>
    <t>张洁</t>
  </si>
  <si>
    <t>李小平</t>
  </si>
  <si>
    <t>刘洁</t>
  </si>
  <si>
    <t>王芳</t>
  </si>
  <si>
    <t>柳荫店</t>
  </si>
  <si>
    <t>黄鑫</t>
  </si>
  <si>
    <t>林云</t>
  </si>
  <si>
    <t>于春莲</t>
  </si>
  <si>
    <t>锦城大道店</t>
  </si>
  <si>
    <t>杨秀娟</t>
  </si>
  <si>
    <t>朱文艺</t>
  </si>
  <si>
    <t>林玲</t>
  </si>
  <si>
    <t>胡光宾</t>
  </si>
  <si>
    <t>水杉街</t>
  </si>
  <si>
    <t>何圆晴</t>
  </si>
  <si>
    <t>廖丹</t>
  </si>
  <si>
    <t>刘思蝶</t>
  </si>
  <si>
    <t>金马河</t>
  </si>
  <si>
    <t>唐东方</t>
  </si>
  <si>
    <t>杨静思</t>
  </si>
  <si>
    <t>贾兰</t>
  </si>
  <si>
    <t>府城大道</t>
  </si>
  <si>
    <t>梁兰</t>
  </si>
  <si>
    <t>周红蓉</t>
  </si>
  <si>
    <t>蒋雪琴</t>
  </si>
  <si>
    <t>吴伟利</t>
  </si>
  <si>
    <t>甘俊莉</t>
  </si>
  <si>
    <t>7月重点品种销售情况（7.11-8.10）</t>
  </si>
  <si>
    <t>销售      品种</t>
  </si>
  <si>
    <t>销售金额</t>
  </si>
  <si>
    <t>销售数量</t>
  </si>
  <si>
    <t>毛利额</t>
  </si>
  <si>
    <t>毛利率</t>
  </si>
  <si>
    <t>考核任务</t>
  </si>
  <si>
    <t>任务完成率</t>
  </si>
  <si>
    <t>去年同期销售数量</t>
  </si>
  <si>
    <t>同比销售增长率</t>
  </si>
  <si>
    <t>上月销售数量</t>
  </si>
  <si>
    <t>环比销售增长率</t>
  </si>
  <si>
    <t>7月重点品种政策明细表</t>
  </si>
  <si>
    <t>货品ID</t>
  </si>
  <si>
    <t>品名</t>
  </si>
  <si>
    <t>规格</t>
  </si>
  <si>
    <t>产地</t>
  </si>
  <si>
    <t>零售价</t>
  </si>
  <si>
    <t>任务</t>
  </si>
  <si>
    <t>未完成处罚</t>
  </si>
  <si>
    <t>晒单奖励细则（采购发7月晒单品种明细）</t>
  </si>
  <si>
    <t>备注</t>
  </si>
  <si>
    <t>考核时间</t>
  </si>
  <si>
    <t>,</t>
  </si>
  <si>
    <t>7gx4瓶（水蜜丸）</t>
  </si>
  <si>
    <t>山西广誉远国药</t>
  </si>
  <si>
    <t>个人销售挂0，罚款50元</t>
  </si>
  <si>
    <t>1.单盒晒单奖励16元/盒2.疗程6盒以上（含6盒）销售奖励20元/盒，晒单奖励不含赠品。3.疗程6盒以上（含6盒）案列分享奖励5元/笔。不再享受其余奖励</t>
  </si>
  <si>
    <t>7月底结束</t>
  </si>
  <si>
    <t>7.11-8.10</t>
  </si>
  <si>
    <t>黄芪颗粒</t>
  </si>
  <si>
    <t>4gx36袋(无蔗糖)</t>
  </si>
  <si>
    <t>四川百利</t>
  </si>
  <si>
    <t>完成率低于80%，罚款30元</t>
  </si>
  <si>
    <r>
      <rPr>
        <sz val="9"/>
        <rFont val="宋体"/>
        <charset val="134"/>
      </rPr>
      <t>1、单品奖励5元/盒。    2、晒单追加奖励4元/盒。3、疗程销售</t>
    </r>
    <r>
      <rPr>
        <sz val="9"/>
        <color rgb="FFFF0000"/>
        <rFont val="宋体"/>
        <charset val="134"/>
      </rPr>
      <t>2盒以上</t>
    </r>
    <r>
      <rPr>
        <sz val="9"/>
        <rFont val="宋体"/>
        <charset val="134"/>
      </rPr>
      <t>（含</t>
    </r>
    <r>
      <rPr>
        <sz val="9"/>
        <color rgb="FFFF0000"/>
        <rFont val="宋体"/>
        <charset val="134"/>
      </rPr>
      <t>2盒</t>
    </r>
    <r>
      <rPr>
        <sz val="9"/>
        <rFont val="宋体"/>
        <charset val="134"/>
      </rPr>
      <t>），追加奖励2元/盒</t>
    </r>
  </si>
  <si>
    <t>4gx90袋（无蔗糖）</t>
  </si>
  <si>
    <t>四川百利药业</t>
  </si>
  <si>
    <t>1、单品奖励10元/盒。   2、晒单追加奖励10元/盒。3、疗程销售2盒以上（含2盒）追加奖励5元/盒</t>
  </si>
  <si>
    <t>气血康口服液</t>
  </si>
  <si>
    <t>30mlx7支</t>
  </si>
  <si>
    <t>云南白药三七花</t>
  </si>
  <si>
    <t>完成率低于80%，罚款40元</t>
  </si>
  <si>
    <t>1.单张小票3盒以下晒单奖励6元/盒。2.3盒以上（含3盒）晒单奖励10元/盒。3.个人当日累计销售5盒以上奖励10元/盒。不再享受其余奖励</t>
  </si>
  <si>
    <t>黄芪精</t>
  </si>
  <si>
    <t>10mlx12支</t>
  </si>
  <si>
    <t>扬子江药</t>
  </si>
  <si>
    <r>
      <rPr>
        <sz val="9"/>
        <color theme="1"/>
        <rFont val="宋体"/>
        <charset val="134"/>
      </rPr>
      <t>1.单张小票1盒晒单奖励1元/盒。2.3盒以上（含3盒）奖励</t>
    </r>
    <r>
      <rPr>
        <sz val="9"/>
        <color rgb="FFFF0000"/>
        <rFont val="宋体"/>
        <charset val="134"/>
      </rPr>
      <t>2.5元</t>
    </r>
    <r>
      <rPr>
        <sz val="9"/>
        <color theme="1"/>
        <rFont val="宋体"/>
        <charset val="134"/>
      </rPr>
      <t>/盒。3.5盒以上（含5盒）奖励3元/盒。不再享受其余奖励</t>
    </r>
  </si>
  <si>
    <t xml:space="preserve">mendian 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</si>
</sst>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  <numFmt numFmtId="177" formatCode="0.00_ "/>
    <numFmt numFmtId="178" formatCode="0_);[Red]\(0\)"/>
  </numFmts>
  <fonts count="3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2"/>
      <name val="宋体"/>
      <charset val="134"/>
    </font>
    <font>
      <b/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9"/>
      <name val="宋体"/>
      <charset val="134"/>
    </font>
    <font>
      <sz val="9"/>
      <color theme="1"/>
      <name val="宋体"/>
      <charset val="134"/>
    </font>
    <font>
      <sz val="14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sz val="11"/>
      <color theme="1"/>
      <name val="宋体"/>
      <charset val="134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b/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rgb="FFFF0000"/>
      <name val="宋体"/>
      <charset val="134"/>
    </font>
  </fonts>
  <fills count="40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4" tint="0.799981688894314"/>
        <bgColor theme="4" tint="0.799981688894314"/>
      </patternFill>
    </fill>
    <fill>
      <patternFill patternType="solid">
        <fgColor theme="6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9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11" borderId="4" applyNumberFormat="0" applyFont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0" fillId="0" borderId="8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5" fillId="18" borderId="7" applyNumberFormat="0" applyAlignment="0" applyProtection="0">
      <alignment vertical="center"/>
    </xf>
    <xf numFmtId="0" fontId="32" fillId="18" borderId="5" applyNumberFormat="0" applyAlignment="0" applyProtection="0">
      <alignment vertical="center"/>
    </xf>
    <xf numFmtId="0" fontId="33" fillId="25" borderId="10" applyNumberFormat="0" applyAlignment="0" applyProtection="0">
      <alignment vertical="center"/>
    </xf>
    <xf numFmtId="0" fontId="18" fillId="27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31" fillId="0" borderId="9" applyNumberFormat="0" applyFill="0" applyAlignment="0" applyProtection="0">
      <alignment vertical="center"/>
    </xf>
    <xf numFmtId="0" fontId="35" fillId="0" borderId="11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  <xf numFmtId="0" fontId="18" fillId="36" borderId="0" applyNumberFormat="0" applyBorder="0" applyAlignment="0" applyProtection="0">
      <alignment vertical="center"/>
    </xf>
    <xf numFmtId="0" fontId="21" fillId="38" borderId="0" applyNumberFormat="0" applyBorder="0" applyAlignment="0" applyProtection="0">
      <alignment vertical="center"/>
    </xf>
    <xf numFmtId="0" fontId="21" fillId="39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7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13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0" fillId="0" borderId="0">
      <alignment vertical="center"/>
    </xf>
    <xf numFmtId="0" fontId="2" fillId="0" borderId="0">
      <alignment vertical="center"/>
    </xf>
  </cellStyleXfs>
  <cellXfs count="89">
    <xf numFmtId="0" fontId="0" fillId="0" borderId="0" xfId="0">
      <alignment vertical="center"/>
    </xf>
    <xf numFmtId="0" fontId="0" fillId="2" borderId="0" xfId="0" applyFill="1">
      <alignment vertical="center"/>
    </xf>
    <xf numFmtId="0" fontId="0" fillId="3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0" fillId="2" borderId="1" xfId="0" applyFill="1" applyBorder="1">
      <alignment vertical="center"/>
    </xf>
    <xf numFmtId="0" fontId="1" fillId="4" borderId="1" xfId="0" applyFont="1" applyFill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left" vertical="center" wrapText="1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Font="1" applyBorder="1">
      <alignment vertical="center"/>
    </xf>
    <xf numFmtId="57" fontId="0" fillId="0" borderId="1" xfId="0" applyNumberFormat="1" applyBorder="1" applyAlignment="1">
      <alignment horizontal="center" vertical="center"/>
    </xf>
    <xf numFmtId="177" fontId="0" fillId="0" borderId="1" xfId="0" applyNumberForma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9" fontId="8" fillId="0" borderId="1" xfId="11" applyFont="1" applyFill="1" applyBorder="1" applyAlignment="1">
      <alignment horizontal="center" vertical="center"/>
    </xf>
    <xf numFmtId="178" fontId="0" fillId="0" borderId="1" xfId="11" applyNumberFormat="1" applyBorder="1" applyAlignment="1">
      <alignment horizontal="center" vertical="center"/>
    </xf>
    <xf numFmtId="0" fontId="7" fillId="0" borderId="0" xfId="0" applyFont="1" applyBorder="1">
      <alignment vertical="center"/>
    </xf>
    <xf numFmtId="0" fontId="0" fillId="0" borderId="0" xfId="0" applyBorder="1">
      <alignment vertical="center"/>
    </xf>
    <xf numFmtId="0" fontId="0" fillId="0" borderId="0" xfId="0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0" fillId="0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 wrapText="1"/>
    </xf>
    <xf numFmtId="0" fontId="0" fillId="0" borderId="1" xfId="0" applyFont="1" applyFill="1" applyBorder="1" applyAlignment="1">
      <alignment horizontal="left" vertical="center"/>
    </xf>
    <xf numFmtId="0" fontId="0" fillId="5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177" fontId="11" fillId="0" borderId="1" xfId="0" applyNumberFormat="1" applyFont="1" applyFill="1" applyBorder="1" applyAlignment="1">
      <alignment horizontal="left" vertical="center"/>
    </xf>
    <xf numFmtId="176" fontId="0" fillId="5" borderId="1" xfId="0" applyNumberFormat="1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0" fillId="6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 wrapText="1"/>
    </xf>
    <xf numFmtId="0" fontId="0" fillId="3" borderId="1" xfId="0" applyFont="1" applyFill="1" applyBorder="1" applyAlignment="1">
      <alignment horizontal="left" vertical="center" wrapText="1"/>
    </xf>
    <xf numFmtId="9" fontId="0" fillId="5" borderId="1" xfId="11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9" fontId="0" fillId="7" borderId="1" xfId="11" applyFont="1" applyFill="1" applyBorder="1" applyAlignment="1">
      <alignment horizontal="left" vertical="center"/>
    </xf>
    <xf numFmtId="0" fontId="0" fillId="3" borderId="1" xfId="0" applyFont="1" applyFill="1" applyBorder="1" applyAlignment="1">
      <alignment horizontal="left" vertical="center"/>
    </xf>
    <xf numFmtId="176" fontId="0" fillId="7" borderId="1" xfId="0" applyNumberFormat="1" applyFont="1" applyFill="1" applyBorder="1" applyAlignment="1">
      <alignment horizontal="left" vertical="center"/>
    </xf>
    <xf numFmtId="176" fontId="0" fillId="3" borderId="1" xfId="0" applyNumberFormat="1" applyFont="1" applyFill="1" applyBorder="1" applyAlignment="1">
      <alignment horizontal="left" vertical="center"/>
    </xf>
    <xf numFmtId="0" fontId="0" fillId="8" borderId="1" xfId="0" applyFont="1" applyFill="1" applyBorder="1" applyAlignment="1">
      <alignment horizontal="left" vertical="center" wrapText="1"/>
    </xf>
    <xf numFmtId="0" fontId="0" fillId="8" borderId="1" xfId="0" applyFont="1" applyFill="1" applyBorder="1" applyAlignment="1">
      <alignment horizontal="left" vertical="center"/>
    </xf>
    <xf numFmtId="0" fontId="0" fillId="8" borderId="1" xfId="0" applyFont="1" applyFill="1" applyBorder="1">
      <alignment vertical="center"/>
    </xf>
    <xf numFmtId="9" fontId="0" fillId="3" borderId="1" xfId="11" applyFont="1" applyFill="1" applyBorder="1" applyAlignment="1">
      <alignment horizontal="left" vertical="center"/>
    </xf>
    <xf numFmtId="9" fontId="0" fillId="8" borderId="1" xfId="11" applyFont="1" applyFill="1" applyBorder="1" applyAlignment="1">
      <alignment horizontal="left" vertical="center"/>
    </xf>
    <xf numFmtId="176" fontId="0" fillId="8" borderId="1" xfId="0" applyNumberFormat="1" applyFont="1" applyFill="1" applyBorder="1" applyAlignment="1">
      <alignment horizontal="left" vertical="center"/>
    </xf>
    <xf numFmtId="0" fontId="0" fillId="0" borderId="1" xfId="49" applyFont="1" applyBorder="1" applyAlignment="1">
      <alignment horizontal="left" vertical="center"/>
    </xf>
    <xf numFmtId="0" fontId="0" fillId="5" borderId="1" xfId="49" applyFont="1" applyFill="1" applyBorder="1" applyAlignment="1">
      <alignment horizontal="left" vertical="center"/>
    </xf>
    <xf numFmtId="177" fontId="13" fillId="5" borderId="1" xfId="0" applyNumberFormat="1" applyFont="1" applyFill="1" applyBorder="1" applyAlignment="1">
      <alignment horizontal="left" vertical="center"/>
    </xf>
    <xf numFmtId="0" fontId="11" fillId="0" borderId="1" xfId="50" applyFont="1" applyBorder="1" applyAlignment="1">
      <alignment horizontal="left" vertical="center"/>
    </xf>
    <xf numFmtId="0" fontId="13" fillId="6" borderId="1" xfId="50" applyFont="1" applyFill="1" applyBorder="1" applyAlignment="1">
      <alignment horizontal="left" vertical="center"/>
    </xf>
    <xf numFmtId="0" fontId="13" fillId="6" borderId="1" xfId="0" applyFont="1" applyFill="1" applyBorder="1" applyAlignment="1">
      <alignment horizontal="left"/>
    </xf>
    <xf numFmtId="0" fontId="0" fillId="7" borderId="1" xfId="49" applyFont="1" applyFill="1" applyBorder="1" applyAlignment="1">
      <alignment horizontal="left" vertical="center"/>
    </xf>
    <xf numFmtId="0" fontId="0" fillId="3" borderId="1" xfId="49" applyFont="1" applyFill="1" applyBorder="1" applyAlignment="1">
      <alignment horizontal="left" vertical="center"/>
    </xf>
    <xf numFmtId="177" fontId="13" fillId="7" borderId="1" xfId="0" applyNumberFormat="1" applyFont="1" applyFill="1" applyBorder="1" applyAlignment="1">
      <alignment horizontal="left" vertical="center"/>
    </xf>
    <xf numFmtId="177" fontId="13" fillId="3" borderId="1" xfId="0" applyNumberFormat="1" applyFont="1" applyFill="1" applyBorder="1" applyAlignment="1">
      <alignment horizontal="left" vertical="center"/>
    </xf>
    <xf numFmtId="0" fontId="0" fillId="8" borderId="1" xfId="49" applyFont="1" applyFill="1" applyBorder="1" applyAlignment="1">
      <alignment horizontal="left" vertical="center"/>
    </xf>
    <xf numFmtId="177" fontId="13" fillId="8" borderId="1" xfId="0" applyNumberFormat="1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0" fontId="0" fillId="5" borderId="1" xfId="0" applyFont="1" applyFill="1" applyBorder="1">
      <alignment vertical="center"/>
    </xf>
    <xf numFmtId="0" fontId="0" fillId="7" borderId="1" xfId="0" applyFont="1" applyFill="1" applyBorder="1">
      <alignment vertical="center"/>
    </xf>
    <xf numFmtId="0" fontId="0" fillId="3" borderId="1" xfId="0" applyFont="1" applyFill="1" applyBorder="1">
      <alignment vertical="center"/>
    </xf>
    <xf numFmtId="0" fontId="0" fillId="0" borderId="0" xfId="0" applyFont="1" applyFill="1" applyAlignment="1">
      <alignment vertical="center" wrapText="1"/>
    </xf>
    <xf numFmtId="0" fontId="14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left"/>
    </xf>
    <xf numFmtId="0" fontId="14" fillId="0" borderId="0" xfId="0" applyFont="1" applyFill="1" applyAlignment="1">
      <alignment horizontal="left"/>
    </xf>
    <xf numFmtId="0" fontId="14" fillId="0" borderId="0" xfId="0" applyFont="1" applyFill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0" fontId="15" fillId="3" borderId="1" xfId="0" applyFont="1" applyFill="1" applyBorder="1" applyAlignment="1">
      <alignment horizontal="center" wrapText="1"/>
    </xf>
    <xf numFmtId="0" fontId="16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3" xfId="49"/>
    <cellStyle name="常规 2" xfId="50"/>
  </cellStyles>
  <dxfs count="2">
    <dxf>
      <border>
        <left style="thin">
          <color indexed="0"/>
        </left>
        <right style="thin">
          <color indexed="0"/>
        </right>
        <top style="thin">
          <color indexed="0"/>
        </top>
        <bottom style="thin">
          <color indexed="0"/>
        </bottom>
      </border>
    </dxf>
    <dxf/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2.xml"/><Relationship Id="rId8" Type="http://schemas.openxmlformats.org/officeDocument/2006/relationships/externalLink" Target="externalLinks/externalLink1.xml"/><Relationship Id="rId7" Type="http://schemas.openxmlformats.org/officeDocument/2006/relationships/pivotCacheDefinition" Target="pivotCache/pivotCacheDefinition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9525</xdr:colOff>
      <xdr:row>1</xdr:row>
      <xdr:rowOff>9525</xdr:rowOff>
    </xdr:from>
    <xdr:to>
      <xdr:col>0</xdr:col>
      <xdr:colOff>1085850</xdr:colOff>
      <xdr:row>1</xdr:row>
      <xdr:rowOff>419100</xdr:rowOff>
    </xdr:to>
    <xdr:cxnSp>
      <xdr:nvCxnSpPr>
        <xdr:cNvPr id="2" name="直接连接符 1"/>
        <xdr:cNvCxnSpPr/>
      </xdr:nvCxnSpPr>
      <xdr:spPr>
        <a:xfrm>
          <a:off x="9525" y="631825"/>
          <a:ext cx="1076325" cy="409575"/>
        </a:xfrm>
        <a:prstGeom prst="line">
          <a:avLst/>
        </a:prstGeom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&#37325;&#28857;&#21697;&#31181;&#20219;&#21153;&#20998;&#37197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&#26597;&#35810;&#26102;&#38388;&#27573;&#20998;&#38376;&#24215;&#38144;&#21806;&#26126;&#3245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任务表"/>
      <sheetName val="政策明细表"/>
      <sheetName val="Sheet3"/>
    </sheetNames>
    <sheetDataSet>
      <sheetData sheetId="0">
        <row r="2">
          <cell r="B2" t="str">
            <v>门店ID</v>
          </cell>
          <cell r="C2" t="str">
            <v>门店名称</v>
          </cell>
          <cell r="D2" t="str">
            <v>片区分类</v>
          </cell>
          <cell r="E2" t="str">
            <v>人数</v>
          </cell>
          <cell r="F2" t="str">
            <v>销售额
分类</v>
          </cell>
          <cell r="G2" t="str">
            <v>定坤丹上月销量</v>
          </cell>
          <cell r="H2" t="str">
            <v>定坤丹</v>
          </cell>
          <cell r="I2" t="str">
            <v>定坤丹（148955）</v>
          </cell>
          <cell r="J2" t="str">
            <v>黄芪颗粒（144854,104191）</v>
          </cell>
          <cell r="K2" t="str">
            <v>气血康口服液（140541）</v>
          </cell>
          <cell r="L2" t="str">
            <v>黄芪精（139577）</v>
          </cell>
        </row>
        <row r="3">
          <cell r="B3">
            <v>307</v>
          </cell>
          <cell r="C3" t="str">
            <v>旗舰店</v>
          </cell>
          <cell r="D3" t="str">
            <v>旗舰片</v>
          </cell>
          <cell r="E3">
            <v>21</v>
          </cell>
          <cell r="F3" t="str">
            <v>T</v>
          </cell>
          <cell r="G3">
            <v>4</v>
          </cell>
          <cell r="H3">
            <v>35</v>
          </cell>
          <cell r="I3">
            <v>31</v>
          </cell>
          <cell r="J3">
            <v>21</v>
          </cell>
          <cell r="K3">
            <v>21</v>
          </cell>
          <cell r="L3">
            <v>42</v>
          </cell>
        </row>
        <row r="4">
          <cell r="B4">
            <v>337</v>
          </cell>
          <cell r="C4" t="str">
            <v>浆洗街药店</v>
          </cell>
          <cell r="D4" t="str">
            <v>城中片区</v>
          </cell>
          <cell r="E4">
            <v>5</v>
          </cell>
          <cell r="F4" t="str">
            <v>A1</v>
          </cell>
          <cell r="G4">
            <v>2</v>
          </cell>
          <cell r="H4">
            <v>7</v>
          </cell>
          <cell r="I4">
            <v>10</v>
          </cell>
          <cell r="J4">
            <v>5</v>
          </cell>
          <cell r="K4">
            <v>5</v>
          </cell>
          <cell r="L4">
            <v>10</v>
          </cell>
        </row>
        <row r="5">
          <cell r="B5">
            <v>343</v>
          </cell>
          <cell r="C5" t="str">
            <v>光华药店</v>
          </cell>
          <cell r="D5" t="str">
            <v>西北片区</v>
          </cell>
          <cell r="E5">
            <v>5</v>
          </cell>
          <cell r="F5" t="str">
            <v>A1</v>
          </cell>
          <cell r="G5">
            <v>5</v>
          </cell>
          <cell r="H5">
            <v>10</v>
          </cell>
          <cell r="I5">
            <v>13</v>
          </cell>
          <cell r="J5">
            <v>5</v>
          </cell>
          <cell r="K5">
            <v>5</v>
          </cell>
          <cell r="L5">
            <v>10</v>
          </cell>
        </row>
        <row r="6">
          <cell r="B6">
            <v>341</v>
          </cell>
          <cell r="C6" t="str">
            <v>邛崃中心药店</v>
          </cell>
          <cell r="D6" t="str">
            <v>城郊一片区</v>
          </cell>
          <cell r="E6">
            <v>7</v>
          </cell>
          <cell r="F6" t="str">
            <v>A1</v>
          </cell>
        </row>
        <row r="6">
          <cell r="H6">
            <v>7</v>
          </cell>
          <cell r="I6">
            <v>8</v>
          </cell>
          <cell r="J6">
            <v>7</v>
          </cell>
          <cell r="K6">
            <v>7</v>
          </cell>
          <cell r="L6">
            <v>14</v>
          </cell>
        </row>
        <row r="7">
          <cell r="B7">
            <v>712</v>
          </cell>
          <cell r="C7" t="str">
            <v>成华区华泰路药店</v>
          </cell>
          <cell r="D7" t="str">
            <v>东南片区</v>
          </cell>
          <cell r="E7">
            <v>6</v>
          </cell>
          <cell r="F7" t="str">
            <v>A1</v>
          </cell>
          <cell r="G7">
            <v>7</v>
          </cell>
          <cell r="H7">
            <v>13</v>
          </cell>
          <cell r="I7">
            <v>16</v>
          </cell>
          <cell r="J7">
            <v>6</v>
          </cell>
          <cell r="K7">
            <v>6</v>
          </cell>
          <cell r="L7">
            <v>12</v>
          </cell>
        </row>
        <row r="8">
          <cell r="B8">
            <v>581</v>
          </cell>
          <cell r="C8" t="str">
            <v>成华区二环路北四段药店（汇融名城）</v>
          </cell>
          <cell r="D8" t="str">
            <v>西北片区</v>
          </cell>
          <cell r="E8">
            <v>5</v>
          </cell>
          <cell r="F8" t="str">
            <v>A2</v>
          </cell>
        </row>
        <row r="8">
          <cell r="H8">
            <v>5</v>
          </cell>
          <cell r="I8">
            <v>6</v>
          </cell>
          <cell r="J8">
            <v>5</v>
          </cell>
          <cell r="K8">
            <v>5</v>
          </cell>
          <cell r="L8">
            <v>10</v>
          </cell>
        </row>
        <row r="9">
          <cell r="B9">
            <v>571</v>
          </cell>
          <cell r="C9" t="str">
            <v>高新区民丰大道西段药店</v>
          </cell>
          <cell r="D9" t="str">
            <v>东南片区</v>
          </cell>
          <cell r="E9">
            <v>3</v>
          </cell>
          <cell r="F9" t="str">
            <v>A1</v>
          </cell>
          <cell r="G9">
            <v>12</v>
          </cell>
          <cell r="H9">
            <v>15</v>
          </cell>
          <cell r="I9">
            <v>25</v>
          </cell>
          <cell r="J9">
            <v>3</v>
          </cell>
          <cell r="K9">
            <v>3</v>
          </cell>
          <cell r="L9">
            <v>6</v>
          </cell>
        </row>
        <row r="10">
          <cell r="B10">
            <v>750</v>
          </cell>
          <cell r="C10" t="str">
            <v>成汉南路店</v>
          </cell>
          <cell r="D10" t="str">
            <v>东南片区</v>
          </cell>
          <cell r="E10">
            <v>4</v>
          </cell>
          <cell r="F10" t="str">
            <v>A1</v>
          </cell>
          <cell r="G10">
            <v>8</v>
          </cell>
          <cell r="H10">
            <v>12</v>
          </cell>
          <cell r="I10">
            <v>17</v>
          </cell>
          <cell r="J10">
            <v>4</v>
          </cell>
          <cell r="K10">
            <v>4</v>
          </cell>
          <cell r="L10">
            <v>8</v>
          </cell>
        </row>
        <row r="11">
          <cell r="B11">
            <v>707</v>
          </cell>
          <cell r="C11" t="str">
            <v>成华区万科路药店</v>
          </cell>
          <cell r="D11" t="str">
            <v>东南片区</v>
          </cell>
          <cell r="E11">
            <v>4</v>
          </cell>
          <cell r="F11" t="str">
            <v>A2</v>
          </cell>
          <cell r="G11">
            <v>1</v>
          </cell>
          <cell r="H11">
            <v>5</v>
          </cell>
          <cell r="I11">
            <v>8</v>
          </cell>
          <cell r="J11">
            <v>4</v>
          </cell>
          <cell r="K11">
            <v>4</v>
          </cell>
          <cell r="L11">
            <v>8</v>
          </cell>
        </row>
        <row r="12">
          <cell r="B12">
            <v>387</v>
          </cell>
          <cell r="C12" t="str">
            <v>新乐中街药店</v>
          </cell>
          <cell r="D12" t="str">
            <v>东南片区</v>
          </cell>
          <cell r="E12">
            <v>3</v>
          </cell>
          <cell r="F12" t="str">
            <v>A1</v>
          </cell>
          <cell r="G12">
            <v>11</v>
          </cell>
          <cell r="H12">
            <v>14</v>
          </cell>
          <cell r="I12">
            <v>23</v>
          </cell>
          <cell r="J12">
            <v>3</v>
          </cell>
          <cell r="K12">
            <v>3</v>
          </cell>
          <cell r="L12">
            <v>6</v>
          </cell>
        </row>
        <row r="13">
          <cell r="B13">
            <v>582</v>
          </cell>
          <cell r="C13" t="str">
            <v>青羊区十二桥药店</v>
          </cell>
          <cell r="D13" t="str">
            <v>西北片区</v>
          </cell>
          <cell r="E13">
            <v>5</v>
          </cell>
          <cell r="F13" t="str">
            <v>A1</v>
          </cell>
          <cell r="G13">
            <v>5</v>
          </cell>
          <cell r="H13">
            <v>10</v>
          </cell>
          <cell r="I13">
            <v>13</v>
          </cell>
          <cell r="J13">
            <v>5</v>
          </cell>
          <cell r="K13">
            <v>5</v>
          </cell>
          <cell r="L13">
            <v>10</v>
          </cell>
        </row>
        <row r="14">
          <cell r="B14">
            <v>514</v>
          </cell>
          <cell r="C14" t="str">
            <v>新津邓双镇岷江店</v>
          </cell>
          <cell r="D14" t="str">
            <v>城郊一片区</v>
          </cell>
          <cell r="E14">
            <v>4</v>
          </cell>
          <cell r="F14" t="str">
            <v>A2</v>
          </cell>
        </row>
        <row r="14">
          <cell r="H14">
            <v>4</v>
          </cell>
          <cell r="I14">
            <v>5</v>
          </cell>
          <cell r="J14">
            <v>4</v>
          </cell>
          <cell r="K14">
            <v>4</v>
          </cell>
          <cell r="L14">
            <v>8</v>
          </cell>
        </row>
        <row r="15">
          <cell r="B15">
            <v>359</v>
          </cell>
          <cell r="C15" t="str">
            <v>枣子巷药店</v>
          </cell>
          <cell r="D15" t="str">
            <v>西北片区</v>
          </cell>
          <cell r="E15">
            <v>4</v>
          </cell>
          <cell r="F15" t="str">
            <v>A2</v>
          </cell>
        </row>
        <row r="15">
          <cell r="H15">
            <v>4</v>
          </cell>
          <cell r="I15">
            <v>5</v>
          </cell>
          <cell r="J15">
            <v>4</v>
          </cell>
          <cell r="K15">
            <v>4</v>
          </cell>
          <cell r="L15">
            <v>8</v>
          </cell>
        </row>
        <row r="16">
          <cell r="B16">
            <v>726</v>
          </cell>
          <cell r="C16" t="str">
            <v>金牛区交大路第三药店</v>
          </cell>
          <cell r="D16" t="str">
            <v>西北片区</v>
          </cell>
          <cell r="E16">
            <v>4</v>
          </cell>
          <cell r="F16" t="str">
            <v>A2</v>
          </cell>
          <cell r="G16">
            <v>14</v>
          </cell>
          <cell r="H16">
            <v>18</v>
          </cell>
          <cell r="I16">
            <v>29</v>
          </cell>
          <cell r="J16">
            <v>4</v>
          </cell>
          <cell r="K16">
            <v>4</v>
          </cell>
          <cell r="L16">
            <v>8</v>
          </cell>
        </row>
        <row r="17">
          <cell r="B17">
            <v>578</v>
          </cell>
          <cell r="C17" t="str">
            <v>成华区华油路药店</v>
          </cell>
          <cell r="D17" t="str">
            <v>城中片区</v>
          </cell>
          <cell r="E17">
            <v>3</v>
          </cell>
          <cell r="F17" t="str">
            <v>A2</v>
          </cell>
          <cell r="G17">
            <v>1</v>
          </cell>
          <cell r="H17">
            <v>4</v>
          </cell>
          <cell r="I17">
            <v>7</v>
          </cell>
          <cell r="J17">
            <v>3</v>
          </cell>
          <cell r="K17">
            <v>3</v>
          </cell>
          <cell r="L17">
            <v>6</v>
          </cell>
        </row>
        <row r="18">
          <cell r="B18">
            <v>365</v>
          </cell>
          <cell r="C18" t="str">
            <v>光华村街药店</v>
          </cell>
          <cell r="D18" t="str">
            <v>西北片区</v>
          </cell>
          <cell r="E18">
            <v>3</v>
          </cell>
          <cell r="F18" t="str">
            <v>A2</v>
          </cell>
          <cell r="G18">
            <v>4</v>
          </cell>
          <cell r="H18">
            <v>7</v>
          </cell>
          <cell r="I18">
            <v>10</v>
          </cell>
          <cell r="J18">
            <v>3</v>
          </cell>
          <cell r="K18">
            <v>3</v>
          </cell>
          <cell r="L18">
            <v>6</v>
          </cell>
        </row>
        <row r="19">
          <cell r="B19">
            <v>373</v>
          </cell>
          <cell r="C19" t="str">
            <v>通盈街药店</v>
          </cell>
          <cell r="D19" t="str">
            <v>城中片区</v>
          </cell>
          <cell r="E19">
            <v>4</v>
          </cell>
          <cell r="F19" t="str">
            <v>B1</v>
          </cell>
        </row>
        <row r="19">
          <cell r="H19">
            <v>4</v>
          </cell>
          <cell r="I19">
            <v>5</v>
          </cell>
          <cell r="J19">
            <v>4</v>
          </cell>
          <cell r="K19">
            <v>4</v>
          </cell>
          <cell r="L19">
            <v>4</v>
          </cell>
        </row>
        <row r="20">
          <cell r="B20">
            <v>513</v>
          </cell>
          <cell r="C20" t="str">
            <v>武侯区顺和街店</v>
          </cell>
          <cell r="D20" t="str">
            <v>西北片区</v>
          </cell>
          <cell r="E20">
            <v>3</v>
          </cell>
          <cell r="F20" t="str">
            <v>A2</v>
          </cell>
          <cell r="G20">
            <v>13</v>
          </cell>
          <cell r="H20">
            <v>16</v>
          </cell>
          <cell r="I20">
            <v>27</v>
          </cell>
          <cell r="J20">
            <v>3</v>
          </cell>
          <cell r="K20">
            <v>3</v>
          </cell>
          <cell r="L20">
            <v>6</v>
          </cell>
        </row>
        <row r="21">
          <cell r="B21">
            <v>546</v>
          </cell>
          <cell r="C21" t="str">
            <v>锦江区楠丰路店</v>
          </cell>
          <cell r="D21" t="str">
            <v>东南片区</v>
          </cell>
          <cell r="E21">
            <v>4</v>
          </cell>
          <cell r="F21" t="str">
            <v>A2</v>
          </cell>
          <cell r="G21">
            <v>3</v>
          </cell>
          <cell r="H21">
            <v>7</v>
          </cell>
          <cell r="I21">
            <v>10</v>
          </cell>
          <cell r="J21">
            <v>4</v>
          </cell>
          <cell r="K21">
            <v>4</v>
          </cell>
          <cell r="L21">
            <v>8</v>
          </cell>
        </row>
        <row r="22">
          <cell r="B22">
            <v>746</v>
          </cell>
          <cell r="C22" t="str">
            <v>大邑县晋原镇内蒙古桃源店</v>
          </cell>
          <cell r="D22" t="str">
            <v>城郊一片区</v>
          </cell>
          <cell r="E22">
            <v>4</v>
          </cell>
          <cell r="F22" t="str">
            <v>B2</v>
          </cell>
        </row>
        <row r="22">
          <cell r="H22">
            <v>4</v>
          </cell>
          <cell r="I22">
            <v>5</v>
          </cell>
          <cell r="J22">
            <v>4</v>
          </cell>
          <cell r="K22">
            <v>4</v>
          </cell>
          <cell r="L22">
            <v>4</v>
          </cell>
        </row>
        <row r="23">
          <cell r="B23">
            <v>515</v>
          </cell>
          <cell r="C23" t="str">
            <v>成华区崔家店路药店</v>
          </cell>
          <cell r="D23" t="str">
            <v>城中片区</v>
          </cell>
          <cell r="E23">
            <v>4</v>
          </cell>
          <cell r="F23" t="str">
            <v>B1</v>
          </cell>
          <cell r="G23">
            <v>2</v>
          </cell>
          <cell r="H23">
            <v>6</v>
          </cell>
          <cell r="I23">
            <v>9</v>
          </cell>
          <cell r="J23">
            <v>4</v>
          </cell>
          <cell r="K23">
            <v>4</v>
          </cell>
          <cell r="L23">
            <v>4</v>
          </cell>
        </row>
        <row r="24">
          <cell r="B24">
            <v>730</v>
          </cell>
          <cell r="C24" t="str">
            <v>新都区新繁镇繁江北路药店</v>
          </cell>
          <cell r="D24" t="str">
            <v>西北片区</v>
          </cell>
          <cell r="E24">
            <v>4</v>
          </cell>
          <cell r="F24" t="str">
            <v>A2</v>
          </cell>
        </row>
        <row r="24">
          <cell r="H24">
            <v>4</v>
          </cell>
          <cell r="I24">
            <v>5</v>
          </cell>
          <cell r="J24">
            <v>4</v>
          </cell>
          <cell r="K24">
            <v>4</v>
          </cell>
          <cell r="L24">
            <v>8</v>
          </cell>
        </row>
        <row r="25">
          <cell r="B25">
            <v>308</v>
          </cell>
          <cell r="C25" t="str">
            <v>红星店</v>
          </cell>
          <cell r="D25" t="str">
            <v>城中片区</v>
          </cell>
          <cell r="E25">
            <v>5</v>
          </cell>
          <cell r="F25" t="str">
            <v>A2</v>
          </cell>
          <cell r="G25">
            <v>10</v>
          </cell>
          <cell r="H25">
            <v>15</v>
          </cell>
          <cell r="I25">
            <v>21</v>
          </cell>
          <cell r="J25">
            <v>5</v>
          </cell>
          <cell r="K25">
            <v>5</v>
          </cell>
          <cell r="L25">
            <v>10</v>
          </cell>
        </row>
        <row r="26">
          <cell r="B26">
            <v>517</v>
          </cell>
          <cell r="C26" t="str">
            <v>青羊区北东街店</v>
          </cell>
          <cell r="D26" t="str">
            <v>城中片区</v>
          </cell>
          <cell r="E26">
            <v>4</v>
          </cell>
          <cell r="F26" t="str">
            <v>A1</v>
          </cell>
          <cell r="G26">
            <v>9</v>
          </cell>
          <cell r="H26">
            <v>13</v>
          </cell>
          <cell r="I26">
            <v>19</v>
          </cell>
          <cell r="J26">
            <v>4</v>
          </cell>
          <cell r="K26">
            <v>4</v>
          </cell>
          <cell r="L26">
            <v>8</v>
          </cell>
        </row>
        <row r="27">
          <cell r="B27">
            <v>585</v>
          </cell>
          <cell r="C27" t="str">
            <v>成华区羊子山西路药店（兴元华盛）</v>
          </cell>
          <cell r="D27" t="str">
            <v>西北片区</v>
          </cell>
          <cell r="E27">
            <v>4</v>
          </cell>
          <cell r="F27" t="str">
            <v>A2</v>
          </cell>
          <cell r="G27">
            <v>6</v>
          </cell>
          <cell r="H27">
            <v>10</v>
          </cell>
          <cell r="I27">
            <v>13</v>
          </cell>
          <cell r="J27">
            <v>4</v>
          </cell>
          <cell r="K27">
            <v>4</v>
          </cell>
          <cell r="L27">
            <v>8</v>
          </cell>
        </row>
        <row r="28">
          <cell r="B28">
            <v>385</v>
          </cell>
          <cell r="C28" t="str">
            <v>五津西路药店</v>
          </cell>
          <cell r="D28" t="str">
            <v>城郊一片区</v>
          </cell>
          <cell r="E28">
            <v>4</v>
          </cell>
          <cell r="F28" t="str">
            <v>A1</v>
          </cell>
          <cell r="G28">
            <v>1</v>
          </cell>
          <cell r="H28">
            <v>5</v>
          </cell>
          <cell r="I28">
            <v>6</v>
          </cell>
          <cell r="J28">
            <v>4</v>
          </cell>
          <cell r="K28">
            <v>4</v>
          </cell>
          <cell r="L28">
            <v>8</v>
          </cell>
        </row>
        <row r="29">
          <cell r="B29">
            <v>744</v>
          </cell>
          <cell r="C29" t="str">
            <v>科华路店</v>
          </cell>
          <cell r="D29" t="str">
            <v>城中片区</v>
          </cell>
          <cell r="E29">
            <v>4</v>
          </cell>
          <cell r="F29" t="str">
            <v>A2</v>
          </cell>
        </row>
        <row r="29">
          <cell r="H29">
            <v>4</v>
          </cell>
          <cell r="I29">
            <v>5</v>
          </cell>
          <cell r="J29">
            <v>4</v>
          </cell>
          <cell r="K29">
            <v>4</v>
          </cell>
          <cell r="L29">
            <v>8</v>
          </cell>
        </row>
        <row r="30">
          <cell r="B30">
            <v>724</v>
          </cell>
          <cell r="C30" t="str">
            <v>锦江区观音桥街药店</v>
          </cell>
          <cell r="D30" t="str">
            <v>东南片区</v>
          </cell>
          <cell r="E30">
            <v>4</v>
          </cell>
          <cell r="F30" t="str">
            <v>A2</v>
          </cell>
        </row>
        <row r="30">
          <cell r="H30">
            <v>4</v>
          </cell>
          <cell r="I30">
            <v>5</v>
          </cell>
          <cell r="J30">
            <v>4</v>
          </cell>
          <cell r="K30">
            <v>4</v>
          </cell>
          <cell r="L30">
            <v>8</v>
          </cell>
        </row>
        <row r="31">
          <cell r="B31">
            <v>391</v>
          </cell>
          <cell r="C31" t="str">
            <v>金丝街药店</v>
          </cell>
          <cell r="D31" t="str">
            <v>城中片区</v>
          </cell>
          <cell r="E31">
            <v>3</v>
          </cell>
          <cell r="F31" t="str">
            <v>B1</v>
          </cell>
          <cell r="G31">
            <v>5</v>
          </cell>
          <cell r="H31">
            <v>8</v>
          </cell>
          <cell r="I31">
            <v>11</v>
          </cell>
          <cell r="J31">
            <v>3</v>
          </cell>
          <cell r="K31">
            <v>3</v>
          </cell>
          <cell r="L31">
            <v>3</v>
          </cell>
        </row>
        <row r="32">
          <cell r="B32">
            <v>709</v>
          </cell>
          <cell r="C32" t="str">
            <v>新都区马超东路店</v>
          </cell>
          <cell r="D32" t="str">
            <v>西北片区</v>
          </cell>
          <cell r="E32">
            <v>4</v>
          </cell>
          <cell r="F32" t="str">
            <v>B1</v>
          </cell>
        </row>
        <row r="32">
          <cell r="H32">
            <v>4</v>
          </cell>
          <cell r="I32">
            <v>5</v>
          </cell>
          <cell r="J32">
            <v>4</v>
          </cell>
          <cell r="K32">
            <v>4</v>
          </cell>
          <cell r="L32">
            <v>4</v>
          </cell>
        </row>
        <row r="33">
          <cell r="B33">
            <v>355</v>
          </cell>
          <cell r="C33" t="str">
            <v>双林路药店</v>
          </cell>
          <cell r="D33" t="str">
            <v>城中片区</v>
          </cell>
          <cell r="E33">
            <v>4</v>
          </cell>
          <cell r="F33" t="str">
            <v>A2</v>
          </cell>
          <cell r="G33">
            <v>5</v>
          </cell>
          <cell r="H33">
            <v>9</v>
          </cell>
          <cell r="I33">
            <v>11</v>
          </cell>
          <cell r="J33">
            <v>4</v>
          </cell>
          <cell r="K33">
            <v>4</v>
          </cell>
          <cell r="L33">
            <v>8</v>
          </cell>
        </row>
        <row r="34">
          <cell r="B34">
            <v>541</v>
          </cell>
          <cell r="C34" t="str">
            <v>高新区府城大道西段店</v>
          </cell>
          <cell r="D34" t="str">
            <v>东南片区</v>
          </cell>
          <cell r="E34">
            <v>3</v>
          </cell>
          <cell r="F34" t="str">
            <v>A1</v>
          </cell>
          <cell r="G34">
            <v>9</v>
          </cell>
          <cell r="H34">
            <v>12</v>
          </cell>
          <cell r="I34">
            <v>19</v>
          </cell>
          <cell r="J34">
            <v>3</v>
          </cell>
          <cell r="K34">
            <v>3</v>
          </cell>
          <cell r="L34">
            <v>6</v>
          </cell>
        </row>
        <row r="35">
          <cell r="B35">
            <v>349</v>
          </cell>
          <cell r="C35" t="str">
            <v>人民中路店</v>
          </cell>
          <cell r="D35" t="str">
            <v>城中片区</v>
          </cell>
          <cell r="E35">
            <v>4</v>
          </cell>
          <cell r="F35" t="str">
            <v>B1</v>
          </cell>
          <cell r="G35">
            <v>5</v>
          </cell>
          <cell r="H35">
            <v>9</v>
          </cell>
          <cell r="I35">
            <v>11</v>
          </cell>
          <cell r="J35">
            <v>4</v>
          </cell>
          <cell r="K35">
            <v>4</v>
          </cell>
          <cell r="L35">
            <v>4</v>
          </cell>
        </row>
        <row r="36">
          <cell r="B36">
            <v>742</v>
          </cell>
          <cell r="C36" t="str">
            <v>锦江区庆云南街药店</v>
          </cell>
          <cell r="D36" t="str">
            <v>城中片区</v>
          </cell>
          <cell r="E36">
            <v>4</v>
          </cell>
          <cell r="F36" t="str">
            <v>A2</v>
          </cell>
        </row>
        <row r="36">
          <cell r="H36">
            <v>4</v>
          </cell>
          <cell r="I36">
            <v>5</v>
          </cell>
          <cell r="J36">
            <v>4</v>
          </cell>
          <cell r="K36">
            <v>4</v>
          </cell>
          <cell r="L36">
            <v>8</v>
          </cell>
        </row>
        <row r="37">
          <cell r="B37">
            <v>721</v>
          </cell>
          <cell r="C37" t="str">
            <v>邛崃市临邛镇洪川小区药店</v>
          </cell>
          <cell r="D37" t="str">
            <v>城郊一片区</v>
          </cell>
          <cell r="E37">
            <v>4</v>
          </cell>
          <cell r="F37" t="str">
            <v>B2</v>
          </cell>
        </row>
        <row r="37">
          <cell r="H37">
            <v>4</v>
          </cell>
          <cell r="I37">
            <v>5</v>
          </cell>
          <cell r="J37">
            <v>4</v>
          </cell>
          <cell r="K37">
            <v>4</v>
          </cell>
          <cell r="L37">
            <v>4</v>
          </cell>
        </row>
        <row r="38">
          <cell r="B38">
            <v>598</v>
          </cell>
          <cell r="C38" t="str">
            <v>锦江区水杉街药店</v>
          </cell>
          <cell r="D38" t="str">
            <v>东南片区</v>
          </cell>
          <cell r="E38">
            <v>3</v>
          </cell>
          <cell r="F38" t="str">
            <v>B1</v>
          </cell>
          <cell r="G38">
            <v>4</v>
          </cell>
          <cell r="H38">
            <v>7</v>
          </cell>
          <cell r="I38">
            <v>9</v>
          </cell>
          <cell r="J38">
            <v>3</v>
          </cell>
          <cell r="K38">
            <v>3</v>
          </cell>
          <cell r="L38">
            <v>3</v>
          </cell>
        </row>
        <row r="39">
          <cell r="B39">
            <v>367</v>
          </cell>
          <cell r="C39" t="str">
            <v>金带街药店</v>
          </cell>
          <cell r="D39" t="str">
            <v>城郊二片区</v>
          </cell>
          <cell r="E39">
            <v>4</v>
          </cell>
          <cell r="F39" t="str">
            <v>B2</v>
          </cell>
          <cell r="G39">
            <v>1</v>
          </cell>
          <cell r="H39">
            <v>5</v>
          </cell>
          <cell r="I39">
            <v>8</v>
          </cell>
          <cell r="J39">
            <v>4</v>
          </cell>
          <cell r="K39">
            <v>4</v>
          </cell>
          <cell r="L39">
            <v>4</v>
          </cell>
        </row>
        <row r="40">
          <cell r="B40">
            <v>399</v>
          </cell>
          <cell r="C40" t="str">
            <v>高新天久北巷药店</v>
          </cell>
          <cell r="D40" t="str">
            <v>东南片区</v>
          </cell>
          <cell r="E40">
            <v>2</v>
          </cell>
          <cell r="F40" t="str">
            <v>B1</v>
          </cell>
          <cell r="G40">
            <v>8</v>
          </cell>
          <cell r="H40">
            <v>10</v>
          </cell>
          <cell r="I40">
            <v>17</v>
          </cell>
          <cell r="J40">
            <v>2</v>
          </cell>
          <cell r="K40">
            <v>2</v>
          </cell>
          <cell r="L40">
            <v>2</v>
          </cell>
        </row>
        <row r="41">
          <cell r="B41">
            <v>379</v>
          </cell>
          <cell r="C41" t="str">
            <v>土龙路药店</v>
          </cell>
          <cell r="D41" t="str">
            <v>西北片区</v>
          </cell>
          <cell r="E41">
            <v>3</v>
          </cell>
          <cell r="F41" t="str">
            <v>B1</v>
          </cell>
        </row>
        <row r="41">
          <cell r="H41">
            <v>3</v>
          </cell>
          <cell r="I41">
            <v>4</v>
          </cell>
          <cell r="J41">
            <v>3</v>
          </cell>
          <cell r="K41">
            <v>3</v>
          </cell>
          <cell r="L41">
            <v>3</v>
          </cell>
        </row>
        <row r="42">
          <cell r="B42">
            <v>511</v>
          </cell>
          <cell r="C42" t="str">
            <v>成华杉板桥南一路店</v>
          </cell>
          <cell r="D42" t="str">
            <v>城中片区</v>
          </cell>
          <cell r="E42">
            <v>5</v>
          </cell>
          <cell r="F42" t="str">
            <v>B2 </v>
          </cell>
        </row>
        <row r="42">
          <cell r="H42">
            <v>5</v>
          </cell>
          <cell r="I42">
            <v>6</v>
          </cell>
          <cell r="J42">
            <v>5</v>
          </cell>
          <cell r="K42">
            <v>5</v>
          </cell>
          <cell r="L42">
            <v>5</v>
          </cell>
        </row>
        <row r="43">
          <cell r="B43">
            <v>54</v>
          </cell>
          <cell r="C43" t="str">
            <v>怀远店</v>
          </cell>
          <cell r="D43" t="str">
            <v>城郊二片区</v>
          </cell>
          <cell r="E43">
            <v>4</v>
          </cell>
          <cell r="F43" t="str">
            <v>B1</v>
          </cell>
        </row>
        <row r="43">
          <cell r="H43">
            <v>4</v>
          </cell>
          <cell r="I43">
            <v>5</v>
          </cell>
          <cell r="J43">
            <v>4</v>
          </cell>
          <cell r="K43">
            <v>4</v>
          </cell>
          <cell r="L43">
            <v>4</v>
          </cell>
        </row>
        <row r="44">
          <cell r="B44">
            <v>52</v>
          </cell>
          <cell r="C44" t="str">
            <v>崇州中心店</v>
          </cell>
          <cell r="D44" t="str">
            <v>城郊二片区</v>
          </cell>
          <cell r="E44">
            <v>4</v>
          </cell>
          <cell r="F44" t="str">
            <v>B1</v>
          </cell>
        </row>
        <row r="44">
          <cell r="H44">
            <v>4</v>
          </cell>
          <cell r="I44">
            <v>5</v>
          </cell>
          <cell r="J44">
            <v>4</v>
          </cell>
          <cell r="K44">
            <v>4</v>
          </cell>
          <cell r="L44">
            <v>4</v>
          </cell>
        </row>
        <row r="45">
          <cell r="B45">
            <v>573</v>
          </cell>
          <cell r="C45" t="str">
            <v>双流县西航港街道锦华路一段药店</v>
          </cell>
          <cell r="D45" t="str">
            <v>东南片区</v>
          </cell>
          <cell r="E45">
            <v>2</v>
          </cell>
          <cell r="F45" t="str">
            <v>B2 </v>
          </cell>
        </row>
        <row r="45">
          <cell r="H45">
            <v>2</v>
          </cell>
          <cell r="I45">
            <v>3</v>
          </cell>
          <cell r="J45">
            <v>2</v>
          </cell>
          <cell r="K45">
            <v>2</v>
          </cell>
          <cell r="L45">
            <v>2</v>
          </cell>
        </row>
        <row r="46">
          <cell r="B46">
            <v>745</v>
          </cell>
          <cell r="C46" t="str">
            <v>金沙路店</v>
          </cell>
          <cell r="D46" t="str">
            <v>西北片区</v>
          </cell>
          <cell r="E46">
            <v>3</v>
          </cell>
          <cell r="F46" t="str">
            <v>B2 </v>
          </cell>
          <cell r="G46">
            <v>1</v>
          </cell>
          <cell r="H46">
            <v>4</v>
          </cell>
          <cell r="I46">
            <v>7</v>
          </cell>
          <cell r="J46">
            <v>3</v>
          </cell>
          <cell r="K46">
            <v>3</v>
          </cell>
          <cell r="L46">
            <v>3</v>
          </cell>
        </row>
        <row r="47">
          <cell r="B47">
            <v>377</v>
          </cell>
          <cell r="C47" t="str">
            <v>新园大道药店</v>
          </cell>
          <cell r="D47" t="str">
            <v>东南片区</v>
          </cell>
          <cell r="E47">
            <v>3</v>
          </cell>
          <cell r="F47" t="str">
            <v>B1</v>
          </cell>
          <cell r="G47">
            <v>1</v>
          </cell>
          <cell r="H47">
            <v>4</v>
          </cell>
          <cell r="I47">
            <v>7</v>
          </cell>
          <cell r="J47">
            <v>3</v>
          </cell>
          <cell r="K47">
            <v>3</v>
          </cell>
          <cell r="L47">
            <v>3</v>
          </cell>
        </row>
        <row r="48">
          <cell r="B48">
            <v>743</v>
          </cell>
          <cell r="C48" t="str">
            <v>成华区万宇路药店</v>
          </cell>
          <cell r="D48" t="str">
            <v>东南片区</v>
          </cell>
          <cell r="E48">
            <v>3</v>
          </cell>
          <cell r="F48" t="str">
            <v>C1</v>
          </cell>
        </row>
        <row r="48">
          <cell r="H48">
            <v>3</v>
          </cell>
          <cell r="I48">
            <v>3</v>
          </cell>
          <cell r="J48">
            <v>3</v>
          </cell>
          <cell r="K48">
            <v>3</v>
          </cell>
          <cell r="L48">
            <v>3</v>
          </cell>
        </row>
        <row r="49">
          <cell r="B49">
            <v>347</v>
          </cell>
          <cell r="C49" t="str">
            <v>清江2店</v>
          </cell>
          <cell r="D49" t="str">
            <v>西北片区</v>
          </cell>
          <cell r="E49">
            <v>3</v>
          </cell>
          <cell r="F49" t="str">
            <v>B2</v>
          </cell>
        </row>
        <row r="49">
          <cell r="H49">
            <v>3</v>
          </cell>
          <cell r="I49">
            <v>4</v>
          </cell>
          <cell r="J49">
            <v>3</v>
          </cell>
          <cell r="K49">
            <v>3</v>
          </cell>
          <cell r="L49">
            <v>3</v>
          </cell>
        </row>
        <row r="50">
          <cell r="B50">
            <v>717</v>
          </cell>
          <cell r="C50" t="str">
            <v>大邑县晋原镇通达东路五段药店</v>
          </cell>
          <cell r="D50" t="str">
            <v>城郊一片区</v>
          </cell>
          <cell r="E50">
            <v>3</v>
          </cell>
          <cell r="F50" t="str">
            <v>B2</v>
          </cell>
          <cell r="G50">
            <v>1</v>
          </cell>
          <cell r="H50">
            <v>4</v>
          </cell>
          <cell r="I50">
            <v>7</v>
          </cell>
          <cell r="J50">
            <v>3</v>
          </cell>
          <cell r="K50">
            <v>3</v>
          </cell>
          <cell r="L50">
            <v>3</v>
          </cell>
        </row>
        <row r="51">
          <cell r="B51">
            <v>587</v>
          </cell>
          <cell r="C51" t="str">
            <v>都江堰景中路店</v>
          </cell>
          <cell r="D51" t="str">
            <v>城郊二片区</v>
          </cell>
          <cell r="E51">
            <v>4</v>
          </cell>
          <cell r="F51" t="str">
            <v>B1</v>
          </cell>
          <cell r="G51">
            <v>6</v>
          </cell>
          <cell r="H51">
            <v>10</v>
          </cell>
          <cell r="I51">
            <v>13</v>
          </cell>
          <cell r="J51">
            <v>4</v>
          </cell>
          <cell r="K51">
            <v>4</v>
          </cell>
          <cell r="L51">
            <v>4</v>
          </cell>
        </row>
        <row r="52">
          <cell r="B52">
            <v>747</v>
          </cell>
          <cell r="C52" t="str">
            <v>郫县一环路东南段店</v>
          </cell>
          <cell r="D52" t="str">
            <v>城中片区</v>
          </cell>
          <cell r="E52">
            <v>3</v>
          </cell>
          <cell r="F52" t="str">
            <v>C1</v>
          </cell>
          <cell r="G52">
            <v>5</v>
          </cell>
          <cell r="H52">
            <v>8</v>
          </cell>
          <cell r="I52">
            <v>11</v>
          </cell>
          <cell r="J52">
            <v>3</v>
          </cell>
          <cell r="K52">
            <v>3</v>
          </cell>
          <cell r="L52">
            <v>3</v>
          </cell>
        </row>
        <row r="53">
          <cell r="B53">
            <v>591</v>
          </cell>
          <cell r="C53" t="str">
            <v>邛崃市临邛镇长安大道药店</v>
          </cell>
          <cell r="D53" t="str">
            <v>城郊一片区</v>
          </cell>
          <cell r="E53">
            <v>4</v>
          </cell>
          <cell r="F53" t="str">
            <v>B2</v>
          </cell>
        </row>
        <row r="53">
          <cell r="H53">
            <v>4</v>
          </cell>
          <cell r="I53">
            <v>5</v>
          </cell>
          <cell r="J53">
            <v>4</v>
          </cell>
          <cell r="K53">
            <v>4</v>
          </cell>
          <cell r="L53">
            <v>4</v>
          </cell>
        </row>
        <row r="54">
          <cell r="B54">
            <v>727</v>
          </cell>
          <cell r="C54" t="str">
            <v>金牛区黄苑东街药店</v>
          </cell>
          <cell r="D54" t="str">
            <v>西北片区</v>
          </cell>
          <cell r="E54">
            <v>3</v>
          </cell>
          <cell r="F54" t="str">
            <v>B2 </v>
          </cell>
        </row>
        <row r="54">
          <cell r="H54">
            <v>3</v>
          </cell>
          <cell r="I54">
            <v>4</v>
          </cell>
          <cell r="J54">
            <v>3</v>
          </cell>
          <cell r="K54">
            <v>3</v>
          </cell>
          <cell r="L54">
            <v>3</v>
          </cell>
        </row>
        <row r="55">
          <cell r="B55">
            <v>748</v>
          </cell>
          <cell r="C55" t="str">
            <v>大邑东街店</v>
          </cell>
          <cell r="D55" t="str">
            <v>城郊一片区</v>
          </cell>
          <cell r="E55">
            <v>2</v>
          </cell>
          <cell r="F55" t="str">
            <v>C2</v>
          </cell>
        </row>
        <row r="55">
          <cell r="H55">
            <v>2</v>
          </cell>
          <cell r="I55">
            <v>2</v>
          </cell>
          <cell r="J55">
            <v>2</v>
          </cell>
          <cell r="K55">
            <v>2</v>
          </cell>
          <cell r="L55">
            <v>2</v>
          </cell>
        </row>
        <row r="56">
          <cell r="B56">
            <v>584</v>
          </cell>
          <cell r="C56" t="str">
            <v>高新区中和街道柳荫街药店</v>
          </cell>
          <cell r="D56" t="str">
            <v>东南片区</v>
          </cell>
          <cell r="E56">
            <v>3</v>
          </cell>
          <cell r="F56" t="str">
            <v>C1</v>
          </cell>
        </row>
        <row r="56">
          <cell r="H56">
            <v>3</v>
          </cell>
          <cell r="I56">
            <v>3</v>
          </cell>
          <cell r="J56">
            <v>3</v>
          </cell>
          <cell r="K56">
            <v>3</v>
          </cell>
          <cell r="L56">
            <v>3</v>
          </cell>
        </row>
        <row r="57">
          <cell r="B57">
            <v>329</v>
          </cell>
          <cell r="C57" t="str">
            <v>温江店</v>
          </cell>
          <cell r="D57" t="str">
            <v>城郊二片区</v>
          </cell>
          <cell r="E57">
            <v>4</v>
          </cell>
          <cell r="F57" t="str">
            <v>A2</v>
          </cell>
          <cell r="G57">
            <v>8</v>
          </cell>
          <cell r="H57">
            <v>12</v>
          </cell>
          <cell r="I57">
            <v>17</v>
          </cell>
          <cell r="J57">
            <v>4</v>
          </cell>
          <cell r="K57">
            <v>4</v>
          </cell>
          <cell r="L57">
            <v>8</v>
          </cell>
        </row>
        <row r="58">
          <cell r="B58">
            <v>737</v>
          </cell>
          <cell r="C58" t="str">
            <v>高新区大源北街药店</v>
          </cell>
          <cell r="D58" t="str">
            <v>东南片区</v>
          </cell>
          <cell r="E58">
            <v>3</v>
          </cell>
          <cell r="F58" t="str">
            <v>B2 </v>
          </cell>
        </row>
        <row r="58">
          <cell r="H58">
            <v>3</v>
          </cell>
          <cell r="I58">
            <v>4</v>
          </cell>
          <cell r="J58">
            <v>3</v>
          </cell>
          <cell r="K58">
            <v>3</v>
          </cell>
          <cell r="L58">
            <v>3</v>
          </cell>
        </row>
        <row r="59">
          <cell r="B59">
            <v>754</v>
          </cell>
          <cell r="C59" t="str">
            <v>崇州尚贤坊街店</v>
          </cell>
          <cell r="D59" t="str">
            <v>城郊二片区</v>
          </cell>
          <cell r="E59">
            <v>4</v>
          </cell>
          <cell r="F59" t="str">
            <v>C1</v>
          </cell>
        </row>
        <row r="59">
          <cell r="H59">
            <v>4</v>
          </cell>
          <cell r="I59">
            <v>4</v>
          </cell>
          <cell r="J59">
            <v>4</v>
          </cell>
          <cell r="K59">
            <v>4</v>
          </cell>
          <cell r="L59">
            <v>4</v>
          </cell>
        </row>
        <row r="60">
          <cell r="B60">
            <v>733</v>
          </cell>
          <cell r="C60" t="str">
            <v>双流县三强西路</v>
          </cell>
          <cell r="D60" t="str">
            <v>东南片区</v>
          </cell>
          <cell r="E60">
            <v>3</v>
          </cell>
          <cell r="F60" t="str">
            <v>C1</v>
          </cell>
        </row>
        <row r="60">
          <cell r="H60">
            <v>3</v>
          </cell>
          <cell r="I60">
            <v>3</v>
          </cell>
          <cell r="J60">
            <v>3</v>
          </cell>
          <cell r="K60">
            <v>3</v>
          </cell>
          <cell r="L60">
            <v>3</v>
          </cell>
        </row>
        <row r="61">
          <cell r="B61">
            <v>704</v>
          </cell>
          <cell r="C61" t="str">
            <v>都江堰奎光路中段药店</v>
          </cell>
          <cell r="D61" t="str">
            <v>城郊二片区</v>
          </cell>
          <cell r="E61">
            <v>3</v>
          </cell>
          <cell r="F61" t="str">
            <v>B2 </v>
          </cell>
          <cell r="G61">
            <v>3</v>
          </cell>
          <cell r="H61">
            <v>6</v>
          </cell>
          <cell r="I61">
            <v>9</v>
          </cell>
          <cell r="J61">
            <v>3</v>
          </cell>
          <cell r="K61">
            <v>3</v>
          </cell>
          <cell r="L61">
            <v>3</v>
          </cell>
        </row>
        <row r="62">
          <cell r="B62">
            <v>371</v>
          </cell>
          <cell r="C62" t="str">
            <v>兴义镇万兴路药店</v>
          </cell>
          <cell r="D62" t="str">
            <v>城郊一片区</v>
          </cell>
          <cell r="E62">
            <v>3</v>
          </cell>
          <cell r="F62" t="str">
            <v>C1</v>
          </cell>
        </row>
        <row r="62">
          <cell r="H62">
            <v>3</v>
          </cell>
          <cell r="I62">
            <v>3</v>
          </cell>
          <cell r="J62">
            <v>3</v>
          </cell>
          <cell r="K62">
            <v>3</v>
          </cell>
          <cell r="L62">
            <v>3</v>
          </cell>
        </row>
        <row r="63">
          <cell r="B63">
            <v>740</v>
          </cell>
          <cell r="C63" t="str">
            <v>成华区华康路药店</v>
          </cell>
          <cell r="D63" t="str">
            <v>东南片区</v>
          </cell>
          <cell r="E63">
            <v>2</v>
          </cell>
          <cell r="F63" t="str">
            <v>C2</v>
          </cell>
          <cell r="G63">
            <v>6</v>
          </cell>
          <cell r="H63">
            <v>8</v>
          </cell>
          <cell r="I63">
            <v>13</v>
          </cell>
          <cell r="J63">
            <v>2</v>
          </cell>
          <cell r="K63">
            <v>2</v>
          </cell>
          <cell r="L63">
            <v>2</v>
          </cell>
        </row>
        <row r="64">
          <cell r="B64">
            <v>539</v>
          </cell>
          <cell r="C64" t="str">
            <v>大邑县晋原镇子龙路店</v>
          </cell>
          <cell r="D64" t="str">
            <v>城郊一片区</v>
          </cell>
          <cell r="E64">
            <v>3</v>
          </cell>
          <cell r="F64" t="str">
            <v>C1</v>
          </cell>
        </row>
        <row r="64">
          <cell r="H64">
            <v>3</v>
          </cell>
          <cell r="I64">
            <v>3</v>
          </cell>
          <cell r="J64">
            <v>3</v>
          </cell>
          <cell r="K64">
            <v>3</v>
          </cell>
          <cell r="L64">
            <v>3</v>
          </cell>
        </row>
        <row r="65">
          <cell r="B65">
            <v>339</v>
          </cell>
          <cell r="C65" t="str">
            <v>沙河源药店</v>
          </cell>
          <cell r="D65" t="str">
            <v>西北片区</v>
          </cell>
          <cell r="E65">
            <v>2</v>
          </cell>
          <cell r="F65" t="str">
            <v>B2</v>
          </cell>
          <cell r="G65">
            <v>5</v>
          </cell>
          <cell r="H65">
            <v>7</v>
          </cell>
          <cell r="I65">
            <v>11</v>
          </cell>
          <cell r="J65">
            <v>2</v>
          </cell>
          <cell r="K65">
            <v>2</v>
          </cell>
          <cell r="L65">
            <v>2</v>
          </cell>
        </row>
        <row r="66">
          <cell r="B66">
            <v>572</v>
          </cell>
          <cell r="C66" t="str">
            <v>郫县郫筒镇东大街药店</v>
          </cell>
          <cell r="D66" t="str">
            <v>城中片区</v>
          </cell>
          <cell r="E66">
            <v>4</v>
          </cell>
          <cell r="F66" t="str">
            <v>B1</v>
          </cell>
        </row>
        <row r="66">
          <cell r="H66">
            <v>4</v>
          </cell>
          <cell r="I66">
            <v>5</v>
          </cell>
          <cell r="J66">
            <v>4</v>
          </cell>
          <cell r="K66">
            <v>4</v>
          </cell>
          <cell r="L66">
            <v>4</v>
          </cell>
        </row>
        <row r="67">
          <cell r="B67">
            <v>720</v>
          </cell>
          <cell r="C67" t="str">
            <v>大邑县新场镇文昌街药店</v>
          </cell>
          <cell r="D67" t="str">
            <v>城郊一片区</v>
          </cell>
          <cell r="E67">
            <v>3</v>
          </cell>
          <cell r="F67" t="str">
            <v>C2</v>
          </cell>
        </row>
        <row r="67">
          <cell r="H67">
            <v>3</v>
          </cell>
          <cell r="I67">
            <v>3</v>
          </cell>
          <cell r="J67">
            <v>3</v>
          </cell>
          <cell r="K67">
            <v>3</v>
          </cell>
          <cell r="L67">
            <v>3</v>
          </cell>
        </row>
        <row r="68">
          <cell r="B68">
            <v>594</v>
          </cell>
          <cell r="C68" t="str">
            <v>大邑县安仁镇千禧街药店</v>
          </cell>
          <cell r="D68" t="str">
            <v>城郊一片区</v>
          </cell>
          <cell r="E68">
            <v>2</v>
          </cell>
          <cell r="F68" t="str">
            <v>C2</v>
          </cell>
        </row>
        <row r="68">
          <cell r="H68">
            <v>2</v>
          </cell>
          <cell r="I68">
            <v>2</v>
          </cell>
          <cell r="J68">
            <v>2</v>
          </cell>
          <cell r="K68">
            <v>2</v>
          </cell>
          <cell r="L68">
            <v>2</v>
          </cell>
        </row>
        <row r="69">
          <cell r="B69">
            <v>56</v>
          </cell>
          <cell r="C69" t="str">
            <v>三江店</v>
          </cell>
          <cell r="D69" t="str">
            <v>城郊二片区</v>
          </cell>
          <cell r="E69">
            <v>3</v>
          </cell>
          <cell r="F69" t="str">
            <v>C1</v>
          </cell>
        </row>
        <row r="69">
          <cell r="H69">
            <v>3</v>
          </cell>
          <cell r="I69">
            <v>3</v>
          </cell>
          <cell r="J69">
            <v>3</v>
          </cell>
          <cell r="K69">
            <v>3</v>
          </cell>
          <cell r="L69">
            <v>3</v>
          </cell>
        </row>
        <row r="70">
          <cell r="B70">
            <v>351</v>
          </cell>
          <cell r="C70" t="str">
            <v>都江堰药店</v>
          </cell>
          <cell r="D70" t="str">
            <v>城郊二片区</v>
          </cell>
          <cell r="E70">
            <v>3</v>
          </cell>
          <cell r="F70" t="str">
            <v>B1</v>
          </cell>
        </row>
        <row r="70">
          <cell r="H70">
            <v>3</v>
          </cell>
          <cell r="I70">
            <v>4</v>
          </cell>
          <cell r="J70">
            <v>3</v>
          </cell>
          <cell r="K70">
            <v>3</v>
          </cell>
          <cell r="L70">
            <v>3</v>
          </cell>
        </row>
        <row r="71">
          <cell r="B71">
            <v>549</v>
          </cell>
          <cell r="C71" t="str">
            <v>大邑县晋源镇东壕沟段药店</v>
          </cell>
          <cell r="D71" t="str">
            <v>城郊一片区</v>
          </cell>
          <cell r="E71">
            <v>3</v>
          </cell>
          <cell r="F71" t="str">
            <v>C1</v>
          </cell>
        </row>
        <row r="71">
          <cell r="H71">
            <v>3</v>
          </cell>
          <cell r="I71">
            <v>3</v>
          </cell>
          <cell r="J71">
            <v>3</v>
          </cell>
          <cell r="K71">
            <v>3</v>
          </cell>
          <cell r="L71">
            <v>3</v>
          </cell>
        </row>
        <row r="72">
          <cell r="B72">
            <v>545</v>
          </cell>
          <cell r="C72" t="str">
            <v>龙潭西路店</v>
          </cell>
          <cell r="D72" t="str">
            <v>东南片区</v>
          </cell>
          <cell r="E72">
            <v>2</v>
          </cell>
          <cell r="F72" t="str">
            <v>C2</v>
          </cell>
          <cell r="G72">
            <v>7</v>
          </cell>
          <cell r="H72">
            <v>9</v>
          </cell>
          <cell r="I72">
            <v>15</v>
          </cell>
          <cell r="J72">
            <v>2</v>
          </cell>
          <cell r="K72">
            <v>2</v>
          </cell>
          <cell r="L72">
            <v>2</v>
          </cell>
        </row>
        <row r="73">
          <cell r="B73">
            <v>706</v>
          </cell>
          <cell r="C73" t="str">
            <v>都江堰幸福镇翔凤路药店</v>
          </cell>
          <cell r="D73" t="str">
            <v>城郊二片区</v>
          </cell>
          <cell r="E73">
            <v>2</v>
          </cell>
          <cell r="F73" t="str">
            <v>C2</v>
          </cell>
        </row>
        <row r="73">
          <cell r="H73">
            <v>2</v>
          </cell>
          <cell r="I73">
            <v>2</v>
          </cell>
          <cell r="J73">
            <v>2</v>
          </cell>
          <cell r="K73">
            <v>2</v>
          </cell>
          <cell r="L73">
            <v>2</v>
          </cell>
        </row>
        <row r="74">
          <cell r="B74">
            <v>716</v>
          </cell>
          <cell r="C74" t="str">
            <v>大邑县沙渠镇方圆路药店</v>
          </cell>
          <cell r="D74" t="str">
            <v>城郊一片区</v>
          </cell>
          <cell r="E74">
            <v>3</v>
          </cell>
          <cell r="F74" t="str">
            <v>C1</v>
          </cell>
        </row>
        <row r="74">
          <cell r="H74">
            <v>3</v>
          </cell>
          <cell r="I74">
            <v>3</v>
          </cell>
          <cell r="J74">
            <v>3</v>
          </cell>
          <cell r="K74">
            <v>3</v>
          </cell>
          <cell r="L74">
            <v>3</v>
          </cell>
        </row>
        <row r="75">
          <cell r="B75">
            <v>752</v>
          </cell>
          <cell r="C75" t="str">
            <v>聚萃路店</v>
          </cell>
          <cell r="D75" t="str">
            <v>西北片区</v>
          </cell>
          <cell r="E75">
            <v>3</v>
          </cell>
          <cell r="F75" t="str">
            <v>C2</v>
          </cell>
        </row>
        <row r="75">
          <cell r="H75">
            <v>3</v>
          </cell>
          <cell r="I75">
            <v>3</v>
          </cell>
          <cell r="J75">
            <v>3</v>
          </cell>
          <cell r="K75">
            <v>3</v>
          </cell>
          <cell r="L75">
            <v>3</v>
          </cell>
        </row>
        <row r="76">
          <cell r="B76">
            <v>741</v>
          </cell>
          <cell r="C76" t="str">
            <v>成华区新怡路店</v>
          </cell>
          <cell r="D76" t="str">
            <v>西北片区</v>
          </cell>
          <cell r="E76">
            <v>1</v>
          </cell>
          <cell r="F76" t="str">
            <v>C2</v>
          </cell>
          <cell r="G76">
            <v>6</v>
          </cell>
          <cell r="H76">
            <v>7</v>
          </cell>
          <cell r="I76">
            <v>13</v>
          </cell>
          <cell r="J76">
            <v>1</v>
          </cell>
          <cell r="K76">
            <v>1</v>
          </cell>
          <cell r="L76">
            <v>1</v>
          </cell>
        </row>
        <row r="77">
          <cell r="B77">
            <v>710</v>
          </cell>
          <cell r="C77" t="str">
            <v>都江堰市蒲阳镇堰问道西路药店</v>
          </cell>
          <cell r="D77" t="str">
            <v>城郊二片区</v>
          </cell>
          <cell r="E77">
            <v>2</v>
          </cell>
          <cell r="F77" t="str">
            <v>C2</v>
          </cell>
        </row>
        <row r="77">
          <cell r="H77">
            <v>2</v>
          </cell>
          <cell r="I77">
            <v>2</v>
          </cell>
          <cell r="J77">
            <v>2</v>
          </cell>
          <cell r="K77">
            <v>2</v>
          </cell>
          <cell r="L77">
            <v>2</v>
          </cell>
        </row>
        <row r="78">
          <cell r="B78">
            <v>732</v>
          </cell>
          <cell r="C78" t="str">
            <v>邛崃市羊安镇永康大道药店</v>
          </cell>
          <cell r="D78" t="str">
            <v>城郊一片区</v>
          </cell>
          <cell r="E78">
            <v>2</v>
          </cell>
          <cell r="F78" t="str">
            <v>C1</v>
          </cell>
        </row>
        <row r="78">
          <cell r="H78">
            <v>2</v>
          </cell>
          <cell r="I78">
            <v>2</v>
          </cell>
          <cell r="J78">
            <v>2</v>
          </cell>
          <cell r="K78">
            <v>2</v>
          </cell>
          <cell r="L78">
            <v>2</v>
          </cell>
        </row>
        <row r="79">
          <cell r="B79">
            <v>357</v>
          </cell>
          <cell r="C79" t="str">
            <v>清江东路药店</v>
          </cell>
          <cell r="D79" t="str">
            <v>西北片区</v>
          </cell>
          <cell r="E79">
            <v>4</v>
          </cell>
          <cell r="F79" t="str">
            <v>B1</v>
          </cell>
        </row>
        <row r="79">
          <cell r="H79">
            <v>4</v>
          </cell>
          <cell r="I79">
            <v>5</v>
          </cell>
          <cell r="J79">
            <v>4</v>
          </cell>
          <cell r="K79">
            <v>4</v>
          </cell>
          <cell r="L79">
            <v>4</v>
          </cell>
        </row>
        <row r="80">
          <cell r="B80">
            <v>570</v>
          </cell>
          <cell r="C80" t="str">
            <v>青羊区浣花滨河路药店</v>
          </cell>
          <cell r="D80" t="str">
            <v>西北片区</v>
          </cell>
          <cell r="E80">
            <v>3</v>
          </cell>
          <cell r="F80" t="str">
            <v>B2 </v>
          </cell>
        </row>
        <row r="80">
          <cell r="H80">
            <v>3</v>
          </cell>
          <cell r="I80">
            <v>4</v>
          </cell>
          <cell r="J80">
            <v>3</v>
          </cell>
          <cell r="K80">
            <v>3</v>
          </cell>
          <cell r="L80">
            <v>3</v>
          </cell>
        </row>
        <row r="81">
          <cell r="B81">
            <v>738</v>
          </cell>
          <cell r="C81" t="str">
            <v>都江堰市蒲阳路药店</v>
          </cell>
          <cell r="D81" t="str">
            <v>城郊二片区</v>
          </cell>
          <cell r="E81">
            <v>3</v>
          </cell>
          <cell r="F81" t="str">
            <v>C1</v>
          </cell>
        </row>
        <row r="81">
          <cell r="H81">
            <v>3</v>
          </cell>
          <cell r="I81">
            <v>3</v>
          </cell>
          <cell r="J81">
            <v>3</v>
          </cell>
          <cell r="K81">
            <v>3</v>
          </cell>
          <cell r="L81">
            <v>3</v>
          </cell>
        </row>
        <row r="82">
          <cell r="B82">
            <v>723</v>
          </cell>
          <cell r="C82" t="str">
            <v>锦江区柳翠路药店</v>
          </cell>
          <cell r="D82" t="str">
            <v>城中片区</v>
          </cell>
          <cell r="E82">
            <v>3</v>
          </cell>
          <cell r="F82" t="str">
            <v>C2</v>
          </cell>
        </row>
        <row r="82">
          <cell r="H82">
            <v>3</v>
          </cell>
          <cell r="I82">
            <v>3</v>
          </cell>
          <cell r="J82">
            <v>3</v>
          </cell>
          <cell r="K82">
            <v>3</v>
          </cell>
          <cell r="L82">
            <v>3</v>
          </cell>
        </row>
        <row r="83">
          <cell r="B83">
            <v>755</v>
          </cell>
          <cell r="C83" t="str">
            <v>鱼凫路</v>
          </cell>
          <cell r="D83" t="str">
            <v>城郊二片区</v>
          </cell>
          <cell r="E83">
            <v>3</v>
          </cell>
          <cell r="F83" t="str">
            <v>C2</v>
          </cell>
        </row>
        <row r="83">
          <cell r="H83">
            <v>3</v>
          </cell>
          <cell r="I83">
            <v>3</v>
          </cell>
          <cell r="J83">
            <v>3</v>
          </cell>
          <cell r="K83">
            <v>3</v>
          </cell>
          <cell r="L83">
            <v>3</v>
          </cell>
        </row>
        <row r="84">
          <cell r="B84">
            <v>753</v>
          </cell>
          <cell r="C84" t="str">
            <v>合欢树街</v>
          </cell>
          <cell r="D84" t="str">
            <v>东南片区</v>
          </cell>
          <cell r="E84">
            <v>2</v>
          </cell>
          <cell r="F84" t="str">
            <v>C2</v>
          </cell>
        </row>
        <row r="84">
          <cell r="H84">
            <v>2</v>
          </cell>
          <cell r="I84">
            <v>2</v>
          </cell>
          <cell r="J84">
            <v>2</v>
          </cell>
          <cell r="K84">
            <v>2</v>
          </cell>
          <cell r="L84">
            <v>2</v>
          </cell>
        </row>
        <row r="85">
          <cell r="B85">
            <v>101453</v>
          </cell>
          <cell r="C85" t="str">
            <v>江安路</v>
          </cell>
          <cell r="D85" t="str">
            <v>城郊二片</v>
          </cell>
          <cell r="E85">
            <v>4</v>
          </cell>
          <cell r="F85" t="str">
            <v>B2</v>
          </cell>
        </row>
        <row r="85">
          <cell r="H85">
            <v>4</v>
          </cell>
          <cell r="I85">
            <v>5</v>
          </cell>
          <cell r="J85">
            <v>4</v>
          </cell>
          <cell r="K85">
            <v>4</v>
          </cell>
          <cell r="L85">
            <v>4</v>
          </cell>
        </row>
        <row r="86">
          <cell r="B86">
            <v>718</v>
          </cell>
          <cell r="C86" t="str">
            <v>龙泉驿生路店</v>
          </cell>
          <cell r="D86" t="str">
            <v>城中片区</v>
          </cell>
          <cell r="E86">
            <v>3</v>
          </cell>
          <cell r="F86" t="str">
            <v>C2</v>
          </cell>
        </row>
        <row r="86">
          <cell r="H86">
            <v>3</v>
          </cell>
          <cell r="I86">
            <v>3</v>
          </cell>
          <cell r="J86">
            <v>3</v>
          </cell>
          <cell r="K86">
            <v>3</v>
          </cell>
          <cell r="L86">
            <v>3</v>
          </cell>
        </row>
        <row r="87">
          <cell r="B87">
            <v>713</v>
          </cell>
          <cell r="C87" t="str">
            <v>都江堰聚源镇药店</v>
          </cell>
          <cell r="D87" t="str">
            <v>城郊二片区</v>
          </cell>
          <cell r="E87">
            <v>2</v>
          </cell>
          <cell r="F87" t="str">
            <v>C2</v>
          </cell>
          <cell r="G87">
            <v>1</v>
          </cell>
          <cell r="H87">
            <v>3</v>
          </cell>
          <cell r="I87">
            <v>6</v>
          </cell>
          <cell r="J87">
            <v>2</v>
          </cell>
          <cell r="K87">
            <v>2</v>
          </cell>
          <cell r="L87">
            <v>2</v>
          </cell>
        </row>
        <row r="88">
          <cell r="B88">
            <v>311</v>
          </cell>
          <cell r="C88" t="str">
            <v>西部店</v>
          </cell>
          <cell r="D88" t="str">
            <v>西北片区</v>
          </cell>
          <cell r="E88">
            <v>2</v>
          </cell>
          <cell r="F88" t="str">
            <v>B2 </v>
          </cell>
        </row>
        <row r="88">
          <cell r="H88">
            <v>2</v>
          </cell>
          <cell r="I88">
            <v>3</v>
          </cell>
          <cell r="J88">
            <v>2</v>
          </cell>
          <cell r="K88">
            <v>2</v>
          </cell>
          <cell r="L88">
            <v>2</v>
          </cell>
        </row>
        <row r="89">
          <cell r="B89">
            <v>102565</v>
          </cell>
          <cell r="C89" t="str">
            <v>佳灵路</v>
          </cell>
          <cell r="D89" t="str">
            <v>西北片区</v>
          </cell>
          <cell r="E89">
            <v>3</v>
          </cell>
          <cell r="F89" t="str">
            <v>B2</v>
          </cell>
          <cell r="G89">
            <v>4</v>
          </cell>
          <cell r="H89">
            <v>7</v>
          </cell>
          <cell r="I89">
            <v>9</v>
          </cell>
          <cell r="J89">
            <v>3</v>
          </cell>
          <cell r="K89">
            <v>3</v>
          </cell>
          <cell r="L89">
            <v>3</v>
          </cell>
        </row>
        <row r="90">
          <cell r="B90">
            <v>102564</v>
          </cell>
          <cell r="C90" t="str">
            <v>翠荫路 </v>
          </cell>
          <cell r="D90" t="str">
            <v>城郊二片</v>
          </cell>
          <cell r="E90">
            <v>3</v>
          </cell>
          <cell r="F90" t="str">
            <v>C2</v>
          </cell>
        </row>
        <row r="90">
          <cell r="H90">
            <v>3</v>
          </cell>
          <cell r="I90">
            <v>3</v>
          </cell>
          <cell r="J90">
            <v>3</v>
          </cell>
          <cell r="K90">
            <v>3</v>
          </cell>
          <cell r="L90">
            <v>3</v>
          </cell>
        </row>
        <row r="91">
          <cell r="B91">
            <v>102567</v>
          </cell>
          <cell r="C91" t="str">
            <v>武阳西路</v>
          </cell>
          <cell r="D91" t="str">
            <v>城郊一片</v>
          </cell>
          <cell r="E91">
            <v>3</v>
          </cell>
          <cell r="F91" t="str">
            <v>B2</v>
          </cell>
        </row>
        <row r="91">
          <cell r="H91">
            <v>3</v>
          </cell>
          <cell r="I91">
            <v>4</v>
          </cell>
          <cell r="J91">
            <v>3</v>
          </cell>
          <cell r="K91">
            <v>3</v>
          </cell>
          <cell r="L91">
            <v>3</v>
          </cell>
        </row>
        <row r="92">
          <cell r="B92">
            <v>102935</v>
          </cell>
          <cell r="C92" t="str">
            <v>童子街店</v>
          </cell>
          <cell r="D92" t="str">
            <v>城中片区</v>
          </cell>
          <cell r="E92">
            <v>4</v>
          </cell>
          <cell r="F92" t="str">
            <v>B2</v>
          </cell>
          <cell r="G92">
            <v>7</v>
          </cell>
          <cell r="H92">
            <v>11</v>
          </cell>
          <cell r="I92">
            <v>7</v>
          </cell>
          <cell r="J92">
            <v>4</v>
          </cell>
          <cell r="K92">
            <v>4</v>
          </cell>
          <cell r="L92">
            <v>4</v>
          </cell>
        </row>
        <row r="93">
          <cell r="B93">
            <v>103198</v>
          </cell>
          <cell r="C93" t="str">
            <v>贝森路店</v>
          </cell>
          <cell r="D93" t="str">
            <v>西北片区</v>
          </cell>
          <cell r="E93">
            <v>3</v>
          </cell>
          <cell r="F93" t="str">
            <v>B1</v>
          </cell>
        </row>
        <row r="93">
          <cell r="H93">
            <v>3</v>
          </cell>
          <cell r="I93">
            <v>4</v>
          </cell>
          <cell r="J93">
            <v>3</v>
          </cell>
          <cell r="K93">
            <v>3</v>
          </cell>
          <cell r="L93">
            <v>3</v>
          </cell>
        </row>
        <row r="94">
          <cell r="B94">
            <v>103199</v>
          </cell>
          <cell r="C94" t="str">
            <v>西林一街店</v>
          </cell>
          <cell r="D94" t="str">
            <v>西北片区</v>
          </cell>
          <cell r="E94">
            <v>3</v>
          </cell>
          <cell r="F94" t="str">
            <v>B2</v>
          </cell>
        </row>
        <row r="94">
          <cell r="H94">
            <v>3</v>
          </cell>
          <cell r="I94">
            <v>4</v>
          </cell>
          <cell r="J94">
            <v>3</v>
          </cell>
          <cell r="K94">
            <v>3</v>
          </cell>
          <cell r="L94">
            <v>3</v>
          </cell>
        </row>
        <row r="95">
          <cell r="B95">
            <v>102934</v>
          </cell>
          <cell r="C95" t="str">
            <v>银河北街</v>
          </cell>
          <cell r="D95" t="str">
            <v>西北片区</v>
          </cell>
          <cell r="E95">
            <v>4</v>
          </cell>
          <cell r="F95" t="str">
            <v>A1</v>
          </cell>
        </row>
        <row r="95">
          <cell r="H95">
            <v>4</v>
          </cell>
          <cell r="I95">
            <v>5</v>
          </cell>
          <cell r="J95">
            <v>4</v>
          </cell>
          <cell r="K95">
            <v>4</v>
          </cell>
          <cell r="L95">
            <v>8</v>
          </cell>
        </row>
        <row r="96">
          <cell r="B96">
            <v>102478</v>
          </cell>
          <cell r="C96" t="str">
            <v>静明路店</v>
          </cell>
          <cell r="D96" t="str">
            <v>城中片区</v>
          </cell>
          <cell r="E96">
            <v>2</v>
          </cell>
          <cell r="F96" t="str">
            <v>C1</v>
          </cell>
        </row>
        <row r="96">
          <cell r="H96">
            <v>2</v>
          </cell>
          <cell r="I96">
            <v>2</v>
          </cell>
          <cell r="J96">
            <v>2</v>
          </cell>
          <cell r="K96">
            <v>2</v>
          </cell>
          <cell r="L96">
            <v>2</v>
          </cell>
        </row>
        <row r="97">
          <cell r="B97">
            <v>102479</v>
          </cell>
          <cell r="C97" t="str">
            <v>劼人路店</v>
          </cell>
          <cell r="D97" t="str">
            <v>城中片区</v>
          </cell>
          <cell r="E97">
            <v>3</v>
          </cell>
          <cell r="F97" t="str">
            <v>B2</v>
          </cell>
        </row>
        <row r="97">
          <cell r="H97">
            <v>3</v>
          </cell>
          <cell r="I97">
            <v>4</v>
          </cell>
          <cell r="J97">
            <v>3</v>
          </cell>
          <cell r="K97">
            <v>3</v>
          </cell>
          <cell r="L97">
            <v>3</v>
          </cell>
        </row>
        <row r="98">
          <cell r="B98">
            <v>103639</v>
          </cell>
          <cell r="C98" t="str">
            <v>金马河店</v>
          </cell>
          <cell r="D98" t="str">
            <v>东南片区</v>
          </cell>
          <cell r="E98">
            <v>4</v>
          </cell>
          <cell r="F98" t="str">
            <v>B2</v>
          </cell>
        </row>
        <row r="98">
          <cell r="H98">
            <v>4</v>
          </cell>
          <cell r="I98">
            <v>4</v>
          </cell>
          <cell r="J98">
            <v>4</v>
          </cell>
          <cell r="K98">
            <v>4</v>
          </cell>
          <cell r="L98">
            <v>4</v>
          </cell>
        </row>
        <row r="99">
          <cell r="B99" t="str">
            <v>合计</v>
          </cell>
        </row>
        <row r="99">
          <cell r="E99">
            <v>342</v>
          </cell>
        </row>
        <row r="99">
          <cell r="H99">
            <v>568</v>
          </cell>
          <cell r="I99">
            <v>756</v>
          </cell>
          <cell r="J99">
            <v>342</v>
          </cell>
          <cell r="K99">
            <v>342</v>
          </cell>
          <cell r="L99">
            <v>483</v>
          </cell>
        </row>
      </sheetData>
      <sheetData sheetId="1"/>
      <sheetData sheetId="2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明细"/>
    </sheetNames>
    <sheetDataSet>
      <sheetData sheetId="0" refreshError="1">
        <row r="2">
          <cell r="B2" t="str">
            <v>门店ID</v>
          </cell>
          <cell r="C2" t="str">
            <v>片区</v>
          </cell>
          <cell r="D2" t="str">
            <v>门店名称</v>
          </cell>
          <cell r="E2" t="str">
            <v>货品ID</v>
          </cell>
          <cell r="F2" t="str">
            <v>货品名</v>
          </cell>
          <cell r="G2" t="str">
            <v>规格</v>
          </cell>
          <cell r="H2" t="str">
            <v>单位</v>
          </cell>
          <cell r="I2" t="str">
            <v>产地</v>
          </cell>
          <cell r="J2" t="str">
            <v>数量</v>
          </cell>
        </row>
        <row r="3">
          <cell r="B3">
            <v>307</v>
          </cell>
          <cell r="C3" t="str">
            <v>旗舰片</v>
          </cell>
          <cell r="D3" t="str">
            <v>四川太极旗舰店</v>
          </cell>
          <cell r="E3">
            <v>148955</v>
          </cell>
          <cell r="F3" t="str">
            <v>定坤丹</v>
          </cell>
          <cell r="G3" t="str">
            <v>7gx4瓶（水蜜丸）</v>
          </cell>
          <cell r="H3" t="str">
            <v>盒</v>
          </cell>
          <cell r="I3" t="str">
            <v>山西广誉远国药</v>
          </cell>
          <cell r="J3">
            <v>4</v>
          </cell>
        </row>
        <row r="4">
          <cell r="B4">
            <v>308</v>
          </cell>
          <cell r="C4" t="str">
            <v>城中片区</v>
          </cell>
          <cell r="D4" t="str">
            <v>四川太极红星店</v>
          </cell>
          <cell r="E4">
            <v>148955</v>
          </cell>
          <cell r="F4" t="str">
            <v>定坤丹</v>
          </cell>
          <cell r="G4" t="str">
            <v>7gx4瓶（水蜜丸）</v>
          </cell>
          <cell r="H4" t="str">
            <v>盒</v>
          </cell>
          <cell r="I4" t="str">
            <v>山西广誉远国药</v>
          </cell>
          <cell r="J4">
            <v>10</v>
          </cell>
        </row>
        <row r="5">
          <cell r="B5">
            <v>329</v>
          </cell>
          <cell r="C5" t="str">
            <v>城郊二片区</v>
          </cell>
          <cell r="D5" t="str">
            <v>四川太极温江店</v>
          </cell>
          <cell r="E5">
            <v>148955</v>
          </cell>
          <cell r="F5" t="str">
            <v>定坤丹</v>
          </cell>
          <cell r="G5" t="str">
            <v>7gx4瓶（水蜜丸）</v>
          </cell>
          <cell r="H5" t="str">
            <v>盒</v>
          </cell>
          <cell r="I5" t="str">
            <v>山西广誉远国药</v>
          </cell>
          <cell r="J5">
            <v>8</v>
          </cell>
        </row>
        <row r="6">
          <cell r="B6">
            <v>337</v>
          </cell>
          <cell r="C6" t="str">
            <v>城中片区</v>
          </cell>
          <cell r="D6" t="str">
            <v>四川太极浆洗街药店</v>
          </cell>
          <cell r="E6">
            <v>148955</v>
          </cell>
          <cell r="F6" t="str">
            <v>定坤丹</v>
          </cell>
          <cell r="G6" t="str">
            <v>7gx4瓶（水蜜丸）</v>
          </cell>
          <cell r="H6" t="str">
            <v>盒</v>
          </cell>
          <cell r="I6" t="str">
            <v>山西广誉远国药</v>
          </cell>
          <cell r="J6">
            <v>2</v>
          </cell>
        </row>
        <row r="7">
          <cell r="B7">
            <v>339</v>
          </cell>
          <cell r="C7" t="str">
            <v>西北片区</v>
          </cell>
          <cell r="D7" t="str">
            <v>四川太极沙河源药店</v>
          </cell>
          <cell r="E7">
            <v>148955</v>
          </cell>
          <cell r="F7" t="str">
            <v>定坤丹</v>
          </cell>
          <cell r="G7" t="str">
            <v>7gx4瓶（水蜜丸）</v>
          </cell>
          <cell r="H7" t="str">
            <v>盒</v>
          </cell>
          <cell r="I7" t="str">
            <v>山西广誉远国药</v>
          </cell>
          <cell r="J7">
            <v>5</v>
          </cell>
        </row>
        <row r="8">
          <cell r="B8">
            <v>343</v>
          </cell>
          <cell r="C8" t="str">
            <v>西北片区</v>
          </cell>
          <cell r="D8" t="str">
            <v>四川太极光华药店</v>
          </cell>
          <cell r="E8">
            <v>148955</v>
          </cell>
          <cell r="F8" t="str">
            <v>定坤丹</v>
          </cell>
          <cell r="G8" t="str">
            <v>7gx4瓶（水蜜丸）</v>
          </cell>
          <cell r="H8" t="str">
            <v>盒</v>
          </cell>
          <cell r="I8" t="str">
            <v>山西广誉远国药</v>
          </cell>
          <cell r="J8">
            <v>5</v>
          </cell>
        </row>
        <row r="9">
          <cell r="B9">
            <v>349</v>
          </cell>
          <cell r="C9" t="str">
            <v>城中片区</v>
          </cell>
          <cell r="D9" t="str">
            <v>四川太极人民中路店</v>
          </cell>
          <cell r="E9">
            <v>148955</v>
          </cell>
          <cell r="F9" t="str">
            <v>定坤丹</v>
          </cell>
          <cell r="G9" t="str">
            <v>7gx4瓶（水蜜丸）</v>
          </cell>
          <cell r="H9" t="str">
            <v>盒</v>
          </cell>
          <cell r="I9" t="str">
            <v>山西广誉远国药</v>
          </cell>
          <cell r="J9">
            <v>5</v>
          </cell>
        </row>
        <row r="10">
          <cell r="B10">
            <v>355</v>
          </cell>
          <cell r="C10" t="str">
            <v>城中片区</v>
          </cell>
          <cell r="D10" t="str">
            <v>四川太极双林路药店</v>
          </cell>
          <cell r="E10">
            <v>148955</v>
          </cell>
          <cell r="F10" t="str">
            <v>定坤丹</v>
          </cell>
          <cell r="G10" t="str">
            <v>7gx4瓶（水蜜丸）</v>
          </cell>
          <cell r="H10" t="str">
            <v>盒</v>
          </cell>
          <cell r="I10" t="str">
            <v>山西广誉远国药</v>
          </cell>
          <cell r="J10">
            <v>5</v>
          </cell>
        </row>
        <row r="11">
          <cell r="B11">
            <v>365</v>
          </cell>
          <cell r="C11" t="str">
            <v>西北片区</v>
          </cell>
          <cell r="D11" t="str">
            <v>四川太极光华村街药店</v>
          </cell>
          <cell r="E11">
            <v>148955</v>
          </cell>
          <cell r="F11" t="str">
            <v>定坤丹</v>
          </cell>
          <cell r="G11" t="str">
            <v>7gx4瓶（水蜜丸）</v>
          </cell>
          <cell r="H11" t="str">
            <v>盒</v>
          </cell>
          <cell r="I11" t="str">
            <v>山西广誉远国药</v>
          </cell>
          <cell r="J11">
            <v>4</v>
          </cell>
        </row>
        <row r="12">
          <cell r="B12">
            <v>367</v>
          </cell>
          <cell r="C12" t="str">
            <v>城郊二片区</v>
          </cell>
          <cell r="D12" t="str">
            <v>四川太极金带街药店</v>
          </cell>
          <cell r="E12">
            <v>148955</v>
          </cell>
          <cell r="F12" t="str">
            <v>定坤丹</v>
          </cell>
          <cell r="G12" t="str">
            <v>7gx4瓶（水蜜丸）</v>
          </cell>
          <cell r="H12" t="str">
            <v>盒</v>
          </cell>
          <cell r="I12" t="str">
            <v>山西广誉远国药</v>
          </cell>
          <cell r="J12">
            <v>1</v>
          </cell>
        </row>
        <row r="13">
          <cell r="B13">
            <v>377</v>
          </cell>
          <cell r="C13" t="str">
            <v>东南片区</v>
          </cell>
          <cell r="D13" t="str">
            <v>四川太极新园大道药店</v>
          </cell>
          <cell r="E13">
            <v>148955</v>
          </cell>
          <cell r="F13" t="str">
            <v>定坤丹</v>
          </cell>
          <cell r="G13" t="str">
            <v>7gx4瓶（水蜜丸）</v>
          </cell>
          <cell r="H13" t="str">
            <v>盒</v>
          </cell>
          <cell r="I13" t="str">
            <v>山西广誉远国药</v>
          </cell>
          <cell r="J13">
            <v>1</v>
          </cell>
        </row>
        <row r="14">
          <cell r="B14">
            <v>385</v>
          </cell>
          <cell r="C14" t="str">
            <v>城郊一片区</v>
          </cell>
          <cell r="D14" t="str">
            <v>四川太极五津西路药店</v>
          </cell>
          <cell r="E14">
            <v>148955</v>
          </cell>
          <cell r="F14" t="str">
            <v>定坤丹</v>
          </cell>
          <cell r="G14" t="str">
            <v>7gx4瓶（水蜜丸）</v>
          </cell>
          <cell r="H14" t="str">
            <v>盒</v>
          </cell>
          <cell r="I14" t="str">
            <v>山西广誉远国药</v>
          </cell>
          <cell r="J14">
            <v>1</v>
          </cell>
        </row>
        <row r="15">
          <cell r="B15">
            <v>387</v>
          </cell>
          <cell r="C15" t="str">
            <v>东南片区</v>
          </cell>
          <cell r="D15" t="str">
            <v>四川太极新乐中街药店</v>
          </cell>
          <cell r="E15">
            <v>148955</v>
          </cell>
          <cell r="F15" t="str">
            <v>定坤丹</v>
          </cell>
          <cell r="G15" t="str">
            <v>7gx4瓶（水蜜丸）</v>
          </cell>
          <cell r="H15" t="str">
            <v>盒</v>
          </cell>
          <cell r="I15" t="str">
            <v>山西广誉远国药</v>
          </cell>
          <cell r="J15">
            <v>11</v>
          </cell>
        </row>
        <row r="16">
          <cell r="B16">
            <v>391</v>
          </cell>
          <cell r="C16" t="str">
            <v>城中片区</v>
          </cell>
          <cell r="D16" t="str">
            <v>四川太极金丝街药店</v>
          </cell>
          <cell r="E16">
            <v>148955</v>
          </cell>
          <cell r="F16" t="str">
            <v>定坤丹</v>
          </cell>
          <cell r="G16" t="str">
            <v>7gx4瓶（水蜜丸）</v>
          </cell>
          <cell r="H16" t="str">
            <v>盒</v>
          </cell>
          <cell r="I16" t="str">
            <v>山西广誉远国药</v>
          </cell>
          <cell r="J16">
            <v>5</v>
          </cell>
        </row>
        <row r="17">
          <cell r="B17">
            <v>399</v>
          </cell>
          <cell r="C17" t="str">
            <v>东南片区</v>
          </cell>
          <cell r="D17" t="str">
            <v>四川太极高新天久北巷药店</v>
          </cell>
          <cell r="E17">
            <v>148955</v>
          </cell>
          <cell r="F17" t="str">
            <v>定坤丹</v>
          </cell>
          <cell r="G17" t="str">
            <v>7gx4瓶（水蜜丸）</v>
          </cell>
          <cell r="H17" t="str">
            <v>盒</v>
          </cell>
          <cell r="I17" t="str">
            <v>山西广誉远国药</v>
          </cell>
          <cell r="J17">
            <v>8</v>
          </cell>
        </row>
        <row r="18">
          <cell r="B18">
            <v>513</v>
          </cell>
          <cell r="C18" t="str">
            <v>西北片区</v>
          </cell>
          <cell r="D18" t="str">
            <v>四川太极武侯区顺和街店</v>
          </cell>
          <cell r="E18">
            <v>148955</v>
          </cell>
          <cell r="F18" t="str">
            <v>定坤丹</v>
          </cell>
          <cell r="G18" t="str">
            <v>7gx4瓶（水蜜丸）</v>
          </cell>
          <cell r="H18" t="str">
            <v>盒</v>
          </cell>
          <cell r="I18" t="str">
            <v>山西广誉远国药</v>
          </cell>
          <cell r="J18">
            <v>13</v>
          </cell>
        </row>
        <row r="19">
          <cell r="B19">
            <v>515</v>
          </cell>
          <cell r="C19" t="str">
            <v>城中片区</v>
          </cell>
          <cell r="D19" t="str">
            <v>四川太极成华区崔家店路药店</v>
          </cell>
          <cell r="E19">
            <v>148955</v>
          </cell>
          <cell r="F19" t="str">
            <v>定坤丹</v>
          </cell>
          <cell r="G19" t="str">
            <v>7gx4瓶（水蜜丸）</v>
          </cell>
          <cell r="H19" t="str">
            <v>盒</v>
          </cell>
          <cell r="I19" t="str">
            <v>山西广誉远国药</v>
          </cell>
          <cell r="J19">
            <v>2</v>
          </cell>
        </row>
        <row r="20">
          <cell r="B20">
            <v>517</v>
          </cell>
          <cell r="C20" t="str">
            <v>城中片区</v>
          </cell>
          <cell r="D20" t="str">
            <v>四川太极青羊区北东街店</v>
          </cell>
          <cell r="E20">
            <v>148955</v>
          </cell>
          <cell r="F20" t="str">
            <v>定坤丹</v>
          </cell>
          <cell r="G20" t="str">
            <v>7gx4瓶（水蜜丸）</v>
          </cell>
          <cell r="H20" t="str">
            <v>盒</v>
          </cell>
          <cell r="I20" t="str">
            <v>山西广誉远国药</v>
          </cell>
          <cell r="J20">
            <v>9</v>
          </cell>
        </row>
        <row r="21">
          <cell r="B21">
            <v>541</v>
          </cell>
          <cell r="C21" t="str">
            <v>东南片区</v>
          </cell>
          <cell r="D21" t="str">
            <v>四川太极高新区府城大道西段店</v>
          </cell>
          <cell r="E21">
            <v>148955</v>
          </cell>
          <cell r="F21" t="str">
            <v>定坤丹</v>
          </cell>
          <cell r="G21" t="str">
            <v>7gx4瓶（水蜜丸）</v>
          </cell>
          <cell r="H21" t="str">
            <v>盒</v>
          </cell>
          <cell r="I21" t="str">
            <v>山西广誉远国药</v>
          </cell>
          <cell r="J21">
            <v>9</v>
          </cell>
        </row>
        <row r="22">
          <cell r="B22">
            <v>545</v>
          </cell>
          <cell r="C22" t="str">
            <v>东南片区</v>
          </cell>
          <cell r="D22" t="str">
            <v>四川太极龙潭西路店</v>
          </cell>
          <cell r="E22">
            <v>148955</v>
          </cell>
          <cell r="F22" t="str">
            <v>定坤丹</v>
          </cell>
          <cell r="G22" t="str">
            <v>7gx4瓶（水蜜丸）</v>
          </cell>
          <cell r="H22" t="str">
            <v>盒</v>
          </cell>
          <cell r="I22" t="str">
            <v>山西广誉远国药</v>
          </cell>
          <cell r="J22">
            <v>7</v>
          </cell>
        </row>
        <row r="23">
          <cell r="B23">
            <v>546</v>
          </cell>
          <cell r="C23" t="str">
            <v>东南片区</v>
          </cell>
          <cell r="D23" t="str">
            <v>四川太极锦江区榕声路店</v>
          </cell>
          <cell r="E23">
            <v>148955</v>
          </cell>
          <cell r="F23" t="str">
            <v>定坤丹</v>
          </cell>
          <cell r="G23" t="str">
            <v>7gx4瓶（水蜜丸）</v>
          </cell>
          <cell r="H23" t="str">
            <v>盒</v>
          </cell>
          <cell r="I23" t="str">
            <v>山西广誉远国药</v>
          </cell>
          <cell r="J23">
            <v>3</v>
          </cell>
        </row>
        <row r="24">
          <cell r="B24">
            <v>571</v>
          </cell>
          <cell r="C24" t="str">
            <v>东南片区</v>
          </cell>
          <cell r="D24" t="str">
            <v>四川太极高新区民丰大道西段药店</v>
          </cell>
          <cell r="E24">
            <v>148955</v>
          </cell>
          <cell r="F24" t="str">
            <v>定坤丹</v>
          </cell>
          <cell r="G24" t="str">
            <v>7gx4瓶（水蜜丸）</v>
          </cell>
          <cell r="H24" t="str">
            <v>盒</v>
          </cell>
          <cell r="I24" t="str">
            <v>山西广誉远国药</v>
          </cell>
          <cell r="J24">
            <v>12</v>
          </cell>
        </row>
        <row r="25">
          <cell r="B25">
            <v>578</v>
          </cell>
          <cell r="C25" t="str">
            <v>城中片区</v>
          </cell>
          <cell r="D25" t="str">
            <v>四川太极成华区华油路药店</v>
          </cell>
          <cell r="E25">
            <v>148955</v>
          </cell>
          <cell r="F25" t="str">
            <v>定坤丹</v>
          </cell>
          <cell r="G25" t="str">
            <v>7gx4瓶（水蜜丸）</v>
          </cell>
          <cell r="H25" t="str">
            <v>盒</v>
          </cell>
          <cell r="I25" t="str">
            <v>山西广誉远国药</v>
          </cell>
          <cell r="J25">
            <v>1</v>
          </cell>
        </row>
        <row r="26">
          <cell r="B26">
            <v>582</v>
          </cell>
          <cell r="C26" t="str">
            <v>西北片区</v>
          </cell>
          <cell r="D26" t="str">
            <v>四川太极青羊区十二桥药店</v>
          </cell>
          <cell r="E26">
            <v>148955</v>
          </cell>
          <cell r="F26" t="str">
            <v>定坤丹</v>
          </cell>
          <cell r="G26" t="str">
            <v>7gx4瓶（水蜜丸）</v>
          </cell>
          <cell r="H26" t="str">
            <v>盒</v>
          </cell>
          <cell r="I26" t="str">
            <v>山西广誉远国药</v>
          </cell>
          <cell r="J26">
            <v>5</v>
          </cell>
        </row>
        <row r="27">
          <cell r="B27">
            <v>585</v>
          </cell>
          <cell r="C27" t="str">
            <v>西北片区</v>
          </cell>
          <cell r="D27" t="str">
            <v>四川太极成华区羊子山西路药店（兴元华盛）</v>
          </cell>
          <cell r="E27">
            <v>148955</v>
          </cell>
          <cell r="F27" t="str">
            <v>定坤丹</v>
          </cell>
          <cell r="G27" t="str">
            <v>7gx4瓶（水蜜丸）</v>
          </cell>
          <cell r="H27" t="str">
            <v>盒</v>
          </cell>
          <cell r="I27" t="str">
            <v>山西广誉远国药</v>
          </cell>
          <cell r="J27">
            <v>6</v>
          </cell>
        </row>
        <row r="28">
          <cell r="B28">
            <v>587</v>
          </cell>
          <cell r="C28" t="str">
            <v>城郊二片区</v>
          </cell>
          <cell r="D28" t="str">
            <v>四川太极都江堰景中路店</v>
          </cell>
          <cell r="E28">
            <v>148955</v>
          </cell>
          <cell r="F28" t="str">
            <v>定坤丹</v>
          </cell>
          <cell r="G28" t="str">
            <v>7gx4瓶（水蜜丸）</v>
          </cell>
          <cell r="H28" t="str">
            <v>盒</v>
          </cell>
          <cell r="I28" t="str">
            <v>山西广誉远国药</v>
          </cell>
          <cell r="J28">
            <v>6</v>
          </cell>
        </row>
        <row r="29">
          <cell r="B29">
            <v>598</v>
          </cell>
          <cell r="C29" t="str">
            <v>东南片区</v>
          </cell>
          <cell r="D29" t="str">
            <v>四川太极锦江区水杉街药店</v>
          </cell>
          <cell r="E29">
            <v>148955</v>
          </cell>
          <cell r="F29" t="str">
            <v>定坤丹</v>
          </cell>
          <cell r="G29" t="str">
            <v>7gx4瓶（水蜜丸）</v>
          </cell>
          <cell r="H29" t="str">
            <v>盒</v>
          </cell>
          <cell r="I29" t="str">
            <v>山西广誉远国药</v>
          </cell>
          <cell r="J29">
            <v>4</v>
          </cell>
        </row>
        <row r="30">
          <cell r="B30">
            <v>704</v>
          </cell>
          <cell r="C30" t="str">
            <v>城郊二片区</v>
          </cell>
          <cell r="D30" t="str">
            <v>四川太极都江堰奎光路中段药店</v>
          </cell>
          <cell r="E30">
            <v>148955</v>
          </cell>
          <cell r="F30" t="str">
            <v>定坤丹</v>
          </cell>
          <cell r="G30" t="str">
            <v>7gx4瓶（水蜜丸）</v>
          </cell>
          <cell r="H30" t="str">
            <v>盒</v>
          </cell>
          <cell r="I30" t="str">
            <v>山西广誉远国药</v>
          </cell>
          <cell r="J30">
            <v>3</v>
          </cell>
        </row>
        <row r="31">
          <cell r="B31">
            <v>707</v>
          </cell>
          <cell r="C31" t="str">
            <v>东南片区</v>
          </cell>
          <cell r="D31" t="str">
            <v>四川太极成华区万科路药店</v>
          </cell>
          <cell r="E31">
            <v>148955</v>
          </cell>
          <cell r="F31" t="str">
            <v>定坤丹</v>
          </cell>
          <cell r="G31" t="str">
            <v>7gx4瓶（水蜜丸）</v>
          </cell>
          <cell r="H31" t="str">
            <v>盒</v>
          </cell>
          <cell r="I31" t="str">
            <v>山西广誉远国药</v>
          </cell>
          <cell r="J31">
            <v>1</v>
          </cell>
        </row>
        <row r="32">
          <cell r="B32">
            <v>712</v>
          </cell>
          <cell r="C32" t="str">
            <v>东南片区</v>
          </cell>
          <cell r="D32" t="str">
            <v>四川太极成华区华泰路药店</v>
          </cell>
          <cell r="E32">
            <v>148955</v>
          </cell>
          <cell r="F32" t="str">
            <v>定坤丹</v>
          </cell>
          <cell r="G32" t="str">
            <v>7gx4瓶（水蜜丸）</v>
          </cell>
          <cell r="H32" t="str">
            <v>盒</v>
          </cell>
          <cell r="I32" t="str">
            <v>山西广誉远国药</v>
          </cell>
          <cell r="J32">
            <v>7</v>
          </cell>
        </row>
        <row r="33">
          <cell r="B33">
            <v>713</v>
          </cell>
          <cell r="C33" t="str">
            <v>城郊二片区</v>
          </cell>
          <cell r="D33" t="str">
            <v>四川太极都江堰聚源镇药店</v>
          </cell>
          <cell r="E33">
            <v>148955</v>
          </cell>
          <cell r="F33" t="str">
            <v>定坤丹</v>
          </cell>
          <cell r="G33" t="str">
            <v>7gx4瓶（水蜜丸）</v>
          </cell>
          <cell r="H33" t="str">
            <v>盒</v>
          </cell>
          <cell r="I33" t="str">
            <v>山西广誉远国药</v>
          </cell>
          <cell r="J33">
            <v>1</v>
          </cell>
        </row>
        <row r="34">
          <cell r="B34">
            <v>717</v>
          </cell>
          <cell r="C34" t="str">
            <v>城郊一片区</v>
          </cell>
          <cell r="D34" t="str">
            <v>四川太极大邑县晋原镇通达东路五段药店</v>
          </cell>
          <cell r="E34">
            <v>148955</v>
          </cell>
          <cell r="F34" t="str">
            <v>定坤丹</v>
          </cell>
          <cell r="G34" t="str">
            <v>7gx4瓶（水蜜丸）</v>
          </cell>
          <cell r="H34" t="str">
            <v>盒</v>
          </cell>
          <cell r="I34" t="str">
            <v>山西广誉远国药</v>
          </cell>
          <cell r="J34">
            <v>1</v>
          </cell>
        </row>
        <row r="35">
          <cell r="B35">
            <v>726</v>
          </cell>
          <cell r="C35" t="str">
            <v>西北片区</v>
          </cell>
          <cell r="D35" t="str">
            <v>四川太极金牛区交大路第三药店</v>
          </cell>
          <cell r="E35">
            <v>148955</v>
          </cell>
          <cell r="F35" t="str">
            <v>定坤丹</v>
          </cell>
          <cell r="G35" t="str">
            <v>7gx4瓶（水蜜丸）</v>
          </cell>
          <cell r="H35" t="str">
            <v>盒</v>
          </cell>
          <cell r="I35" t="str">
            <v>山西广誉远国药</v>
          </cell>
          <cell r="J35">
            <v>14</v>
          </cell>
        </row>
        <row r="36">
          <cell r="B36">
            <v>740</v>
          </cell>
          <cell r="C36" t="str">
            <v>东南片区</v>
          </cell>
          <cell r="D36" t="str">
            <v>四川太极成华区华康路药店</v>
          </cell>
          <cell r="E36">
            <v>148955</v>
          </cell>
          <cell r="F36" t="str">
            <v>定坤丹</v>
          </cell>
          <cell r="G36" t="str">
            <v>7gx4瓶（水蜜丸）</v>
          </cell>
          <cell r="H36" t="str">
            <v>盒</v>
          </cell>
          <cell r="I36" t="str">
            <v>山西广誉远国药</v>
          </cell>
          <cell r="J36">
            <v>6</v>
          </cell>
        </row>
        <row r="37">
          <cell r="B37">
            <v>741</v>
          </cell>
          <cell r="C37" t="str">
            <v>西北片区</v>
          </cell>
          <cell r="D37" t="str">
            <v>四川太极成华区新怡路店</v>
          </cell>
          <cell r="E37">
            <v>148955</v>
          </cell>
          <cell r="F37" t="str">
            <v>定坤丹</v>
          </cell>
          <cell r="G37" t="str">
            <v>7gx4瓶（水蜜丸）</v>
          </cell>
          <cell r="H37" t="str">
            <v>盒</v>
          </cell>
          <cell r="I37" t="str">
            <v>山西广誉远国药</v>
          </cell>
          <cell r="J37">
            <v>6</v>
          </cell>
        </row>
        <row r="38">
          <cell r="B38">
            <v>745</v>
          </cell>
          <cell r="C38" t="str">
            <v>西北片区</v>
          </cell>
          <cell r="D38" t="str">
            <v>四川太极金牛区金沙路药店</v>
          </cell>
          <cell r="E38">
            <v>148955</v>
          </cell>
          <cell r="F38" t="str">
            <v>定坤丹</v>
          </cell>
          <cell r="G38" t="str">
            <v>7gx4瓶（水蜜丸）</v>
          </cell>
          <cell r="H38" t="str">
            <v>盒</v>
          </cell>
          <cell r="I38" t="str">
            <v>山西广誉远国药</v>
          </cell>
          <cell r="J38">
            <v>1</v>
          </cell>
        </row>
        <row r="39">
          <cell r="B39">
            <v>747</v>
          </cell>
          <cell r="C39" t="str">
            <v>城中片区</v>
          </cell>
          <cell r="D39" t="str">
            <v>四川太极郫县郫筒镇一环路东南段药店</v>
          </cell>
          <cell r="E39">
            <v>148955</v>
          </cell>
          <cell r="F39" t="str">
            <v>定坤丹</v>
          </cell>
          <cell r="G39" t="str">
            <v>7gx4瓶（水蜜丸）</v>
          </cell>
          <cell r="H39" t="str">
            <v>盒</v>
          </cell>
          <cell r="I39" t="str">
            <v>山西广誉远国药</v>
          </cell>
          <cell r="J39">
            <v>5</v>
          </cell>
        </row>
        <row r="40">
          <cell r="B40">
            <v>750</v>
          </cell>
          <cell r="C40" t="str">
            <v>东南片区</v>
          </cell>
          <cell r="D40" t="str">
            <v>成都成汉太极大药房有限公司</v>
          </cell>
          <cell r="E40">
            <v>148955</v>
          </cell>
          <cell r="F40" t="str">
            <v>定坤丹</v>
          </cell>
          <cell r="G40" t="str">
            <v>7gx4瓶（水蜜丸）</v>
          </cell>
          <cell r="H40" t="str">
            <v>盒</v>
          </cell>
          <cell r="I40" t="str">
            <v>山西广誉远国药</v>
          </cell>
          <cell r="J40">
            <v>8</v>
          </cell>
        </row>
        <row r="41">
          <cell r="B41">
            <v>102565</v>
          </cell>
          <cell r="C41" t="str">
            <v>西北片区</v>
          </cell>
          <cell r="D41" t="str">
            <v>四川太极武侯区佳灵路药店</v>
          </cell>
          <cell r="E41">
            <v>148955</v>
          </cell>
          <cell r="F41" t="str">
            <v>定坤丹</v>
          </cell>
          <cell r="G41" t="str">
            <v>7gx4瓶（水蜜丸）</v>
          </cell>
          <cell r="H41" t="str">
            <v>盒</v>
          </cell>
          <cell r="I41" t="str">
            <v>山西广誉远国药</v>
          </cell>
          <cell r="J41">
            <v>4</v>
          </cell>
        </row>
        <row r="42">
          <cell r="B42">
            <v>102935</v>
          </cell>
          <cell r="C42" t="str">
            <v>城中片区</v>
          </cell>
          <cell r="D42" t="str">
            <v>四川太极大药房连锁有限公司青羊区童子街药店</v>
          </cell>
          <cell r="E42">
            <v>148955</v>
          </cell>
          <cell r="F42" t="str">
            <v>定坤丹</v>
          </cell>
          <cell r="G42" t="str">
            <v>7gx4瓶（水蜜丸）</v>
          </cell>
          <cell r="H42" t="str">
            <v>盒</v>
          </cell>
          <cell r="I42" t="str">
            <v>山西广誉远国药</v>
          </cell>
          <cell r="J42">
            <v>7</v>
          </cell>
        </row>
        <row r="43">
          <cell r="B43" t="str">
            <v/>
          </cell>
          <cell r="C43" t="str">
            <v/>
          </cell>
          <cell r="D43" t="str">
            <v/>
          </cell>
          <cell r="E43" t="str">
            <v/>
          </cell>
          <cell r="F43" t="str">
            <v/>
          </cell>
          <cell r="G43" t="str">
            <v/>
          </cell>
          <cell r="H43" t="str">
            <v/>
          </cell>
          <cell r="I43" t="str">
            <v/>
          </cell>
          <cell r="J43">
            <v>216</v>
          </cell>
        </row>
      </sheetData>
    </sheetDataSet>
  </externalBook>
</externalLink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3326.6797569444" refreshedBy="Administrator" recordCount="325">
  <cacheSource type="worksheet">
    <worksheetSource ref="A2:S327" sheet="分人员"/>
  </cacheSource>
  <cacheFields count="10">
    <cacheField name="片区" numFmtId="0">
      <sharedItems count="8">
        <s v="城郊二片"/>
        <s v="旗舰片区"/>
        <s v="城郊一片"/>
        <s v="城中片区"/>
        <s v="西北片"/>
        <s v="西北片区"/>
        <s v="西北"/>
        <s v="东南片区"/>
      </sharedItems>
    </cacheField>
    <cacheField name="人员名" numFmtId="0">
      <sharedItems count="322">
        <s v="夏彩红"/>
        <s v="罗璇"/>
        <s v="李思琪"/>
        <s v="王馨"/>
        <s v="文清芳"/>
        <s v="毛露瑶"/>
        <s v="毛春英"/>
        <s v="何倩倩"/>
        <s v="胡建梅"/>
        <s v="钱亚辉"/>
        <s v="陈蓉"/>
        <s v="贾益娟"/>
        <s v="王慧"/>
        <s v="李小凤"/>
        <s v="杨文英"/>
        <s v="韩启敏"/>
        <s v="朱玉梅"/>
        <s v="邓杨"/>
        <s v="郑娇"/>
        <s v="聂丽"/>
        <s v="梁海燕"/>
        <s v="刘娟"/>
        <s v="袁晓捷"/>
        <s v="何丽萍"/>
        <s v="蒲旭荣"/>
        <s v="陈凤珍"/>
        <s v="王旭"/>
        <s v="彭勤"/>
        <s v="谢娇"/>
        <s v="刘丹"/>
        <s v="刘莎"/>
        <s v="林霞"/>
        <s v="李茜"/>
        <s v="窦潘"/>
        <s v="韩艳梅"/>
        <s v="曹琼"/>
        <s v="费诗尧"/>
        <s v="吴阳"/>
        <s v="乐良清"/>
        <s v="杨科"/>
        <s v="晏祥春"/>
        <s v="李燕"/>
        <s v="吴莉玲"/>
        <s v="孙佳丽"/>
        <s v="杨久会"/>
        <s v="黄长菊"/>
        <s v="马昕"/>
        <s v="唐文琼"/>
        <s v="廖桂英"/>
        <s v="张光琼"/>
        <s v="李金华"/>
        <s v="余志彬"/>
        <s v="李静"/>
        <s v="阮丽"/>
        <s v="阳玲"/>
        <s v="李  莎"/>
        <s v="张  群"/>
        <s v="高  艳"/>
        <s v="彭  蓉"/>
        <s v="杨  丽"/>
        <s v="孙  莉"/>
        <s v="彭  叶"/>
        <s v="叶  娟"/>
        <s v="邓杨梅"/>
        <s v="胡怡梅"/>
        <s v="田  兰"/>
        <s v="高  亚"/>
        <s v="黄  梅"/>
        <s v="方小敏"/>
        <s v="袁文秀"/>
        <s v="唐礼萍"/>
        <s v="孟晓明"/>
        <s v="胡永丽"/>
        <s v="王  茹"/>
        <s v="李秀辉"/>
        <s v="熊小玲"/>
        <s v="芶奂香"/>
        <s v="任姗姗"/>
        <s v="陈礼凤"/>
        <s v="陈昱邑"/>
        <s v="杨  平"/>
        <s v="戚  彩"/>
        <s v="杨若澜"/>
        <s v="马婷婷"/>
        <s v="李雪梅"/>
        <s v="闵雪"/>
        <s v="付  静"/>
        <s v="李宋琴"/>
        <s v="万义丽"/>
        <s v="何蕴文"/>
        <s v="任会茹"/>
        <s v="周有惠"/>
        <s v="古素琼"/>
        <s v="刘  旭"/>
        <s v="杨晓毅"/>
        <s v="汪梦雨"/>
        <s v="王李秋"/>
        <s v="周  静"/>
        <s v="古显琼"/>
        <s v="王燕丽"/>
        <s v="祁  荣"/>
        <s v="刘  芬"/>
        <s v="李迎新"/>
        <s v="李红梅"/>
        <s v="朱春梅"/>
        <s v="张  琴"/>
        <s v="郑红艳"/>
        <s v="薛  燕"/>
        <s v="谌美静"/>
        <s v="庄  静"/>
        <s v="伍映利"/>
        <s v="张  丹"/>
        <s v="段文秀"/>
        <s v="易永红"/>
        <s v="邓  黎"/>
        <s v="冯晓雨"/>
        <s v="吴  丹"/>
        <s v="谢玉涛"/>
        <s v="周燕"/>
        <s v="朱晓芹"/>
        <s v="黄娟"/>
        <s v="刘樽"/>
        <s v="任嘉欣"/>
        <s v="宋留艺"/>
        <s v="余梦思"/>
        <s v="谯红俐"/>
        <s v="赵君兰"/>
        <s v="钟友群"/>
        <s v="王娟"/>
        <s v="吕彩霞"/>
        <s v="杨伟钰"/>
        <s v="周宇琳"/>
        <s v="曾佳敏"/>
        <s v="李甜甜"/>
        <s v="曹春燕"/>
        <s v="罗丽"/>
        <s v="邓红梅"/>
        <s v="马雪"/>
        <s v="李霞"/>
        <s v="杨菊"/>
        <s v="蔡旌晶"/>
        <s v="李新莲"/>
        <s v="黄玲"/>
        <s v="闵腾西"/>
        <s v="许巧丽"/>
        <s v="尹萍"/>
        <s v="单菊"/>
        <s v="杨丽蓉"/>
        <s v="王娜"/>
        <s v="王俊"/>
        <s v="何媛"/>
        <s v="易金莉"/>
        <s v="王丽超"/>
        <s v="张甦"/>
        <s v="何亚"/>
        <s v="殷岱菊"/>
        <s v="彭宇"/>
        <s v="罗妍"/>
        <s v="董华"/>
        <s v="梅茜"/>
        <s v="陈志勇"/>
        <s v="张玉"/>
        <s v="罗传浩"/>
        <s v="叶素英"/>
        <s v="周莉"/>
        <s v="伍佳慧"/>
        <s v="尹海兵"/>
        <s v="彭志萍"/>
        <s v="周金梅"/>
        <s v="赵英"/>
        <s v="江元梅"/>
        <s v="唐丽"/>
        <s v="陈思敏"/>
        <s v="莫晓菊"/>
        <s v="王盛英"/>
        <s v="罗玮"/>
        <s v="向海英"/>
        <s v="鲁雪"/>
        <s v="卫荟垟"/>
        <s v="谭凤旭"/>
        <s v="肖然"/>
        <s v="赖千禧"/>
        <s v="陈琪"/>
        <s v="李秀芳"/>
        <s v="梁娟"/>
        <s v="陈小风"/>
        <s v="张蓝方"/>
        <s v="王婷"/>
        <s v="郭祥"/>
        <s v="王兰"/>
        <s v="付能梅"/>
        <s v="解超霞"/>
        <s v="姜萍"/>
        <s v="黄敏"/>
        <s v="冯静"/>
        <s v="周思"/>
        <s v="冯莉"/>
        <s v="郑佳"/>
        <s v="刘莉"/>
        <s v="羊玉梅"/>
        <s v="朱朝霞"/>
        <s v="范旭"/>
        <s v="钟学兰"/>
        <s v="蔡小丽"/>
        <s v="杨素芬"/>
        <s v="周娟"/>
        <s v="曹娉"/>
        <s v="黎婷婷"/>
        <s v="胡荣琼"/>
        <s v="陈春花"/>
        <s v="姜孝杨"/>
        <s v="杨梅"/>
        <s v="林思敏"/>
        <s v="王锐峰"/>
        <s v="王娇"/>
        <s v="代志斌"/>
        <s v="王艳"/>
        <s v="刘秀琼"/>
        <s v="马玉梅"/>
        <s v="舒海燕"/>
        <s v="李可"/>
        <s v="曾艳"/>
        <s v="肖瑶"/>
        <s v="余济秀"/>
        <s v="王娅"/>
        <s v="李海燕"/>
        <s v="李俊俐"/>
        <s v="高文棋"/>
        <s v="李玉先"/>
        <s v="周玉"/>
        <s v="杨琼"/>
        <s v="胡欢"/>
        <s v="程欢欢"/>
        <s v="刘雨婷"/>
        <s v="郑万利"/>
        <s v="陈丽媛"/>
        <s v="苟俊驰"/>
        <s v="高红华"/>
        <s v="王波"/>
        <s v="张亚红"/>
        <s v="杨苗"/>
        <s v="江月红"/>
        <s v="李媛"/>
        <s v="彭燕"/>
        <s v="刘新"/>
        <s v="何英"/>
        <s v="贾静"/>
        <s v="王伽璐"/>
        <s v="苟姗"/>
        <s v="陈文芳"/>
        <s v="魏小琴"/>
        <s v="曾胜男"/>
        <s v="张茹君"/>
        <s v="钱芳"/>
        <s v="胡艳弘"/>
        <s v="李梦菊"/>
        <s v="魏津"/>
        <s v="朱小桃"/>
        <s v="罗丹"/>
        <s v="汤雪琴"/>
        <s v="刘晓燕"/>
        <s v="张登玉"/>
        <s v="王晗"/>
        <s v="何晓蝶"/>
        <s v="邓玉英"/>
        <s v="晏玲"/>
        <s v="张芙蓉"/>
        <s v="纪莉萍"/>
        <s v="黄丹"/>
        <s v="张建"/>
        <s v="任远芳"/>
        <s v="陈会"/>
        <s v="李蕊如"/>
        <s v="陈吉吉"/>
        <s v="于新蕾"/>
        <s v="王美"/>
        <s v="张阳"/>
        <s v="袁咏梅"/>
        <s v="王媚"/>
        <s v="罗婷"/>
        <s v="黄伦倩"/>
        <s v="张杰"/>
        <s v="刘春花"/>
        <s v="陈丽梅"/>
        <s v="黄雨"/>
        <s v="李青燕"/>
        <s v="黄天平"/>
        <s v="曾佳丽"/>
        <s v="熊琴"/>
        <s v="黄梅"/>
        <s v="张丽"/>
        <s v="毛静静"/>
        <s v="李桂芳"/>
        <s v="兰新喻"/>
        <s v="廖苹"/>
        <s v="黄艳"/>
        <s v="邹惠"/>
        <s v="李银萍"/>
        <s v="袁媛"/>
        <s v="黄姣"/>
        <s v="张洁"/>
        <s v="李小平"/>
        <s v="刘洁"/>
        <s v="王芳"/>
        <s v="黄鑫"/>
        <s v="林云"/>
        <s v="于春莲"/>
        <s v="杨秀娟"/>
        <s v="朱文艺"/>
        <s v="林玲"/>
        <s v="胡光宾"/>
        <s v="何圆晴"/>
        <s v="廖丹"/>
        <s v="刘思蝶"/>
        <s v="唐东方"/>
        <s v="杨静思"/>
        <s v="贾兰"/>
        <s v="梁兰"/>
        <s v="周红蓉"/>
        <s v="蒋雪琴"/>
        <s v="吴伟利"/>
        <s v="甘俊莉"/>
      </sharedItems>
    </cacheField>
    <cacheField name="人员ID" numFmtId="0">
      <sharedItems containsSemiMixedTypes="0" containsString="0" containsNumber="1" containsInteger="1" minValue="0" maxValue="998087" count="324">
        <n v="9988"/>
        <n v="5589"/>
        <n v="11711"/>
        <n v="10927"/>
        <n v="10956"/>
        <n v="11389"/>
        <n v="4133"/>
        <n v="10983"/>
        <n v="6472"/>
        <n v="9731"/>
        <n v="6505"/>
        <n v="10953"/>
        <n v="4518"/>
        <n v="9931"/>
        <n v="6506"/>
        <n v="6385"/>
        <n v="4540"/>
        <n v="9841"/>
        <n v="11241"/>
        <n v="8594"/>
        <n v="8606"/>
        <n v="11256"/>
        <n v="997487"/>
        <n v="6492"/>
        <n v="11449"/>
        <n v="10043"/>
        <n v="10218"/>
        <n v="10955"/>
        <n v="11378"/>
        <n v="4121"/>
        <n v="6231"/>
        <n v="9983"/>
        <n v="11418"/>
        <n v="6884"/>
        <n v="6301"/>
        <n v="7379"/>
        <n v="10808"/>
        <n v="5521"/>
        <n v="10772"/>
        <n v="8073"/>
        <n v="6497"/>
        <n v="6121"/>
        <n v="11249"/>
        <n v="9527"/>
        <n v="11459"/>
        <n v="7107"/>
        <n v="9563"/>
        <n v="9669"/>
        <n v="991137"/>
        <n v="990264"/>
        <n v="993501"/>
        <n v="10613"/>
        <n v="5880"/>
        <n v="10886"/>
        <n v="10989"/>
        <n v="6148"/>
        <n v="6232"/>
        <n v="7947"/>
        <n v="7687"/>
        <n v="6537"/>
        <n v="11012"/>
        <n v="11177"/>
        <n v="7661"/>
        <n v="8354"/>
        <n v="11131"/>
        <n v="4028"/>
        <n v="11103"/>
        <n v="4081"/>
        <n v="8058"/>
        <n v="7386"/>
        <n v="11627"/>
        <n v="6823"/>
        <n v="5875"/>
        <n v="11142"/>
        <n v="6733"/>
        <n v="9320"/>
        <n v="11443"/>
        <n v="8113"/>
        <n v="11363"/>
        <n v="11482"/>
        <n v="7011"/>
        <n v="4310"/>
        <n v="11441"/>
        <n v="11619"/>
        <n v="7403"/>
        <n v="9138"/>
        <n v="7644"/>
        <n v="7645"/>
        <n v="5764"/>
        <n v="11485"/>
        <n v="4187"/>
        <n v="5698"/>
        <n v="11427"/>
        <n v="11490"/>
        <n v="11481"/>
        <n v="11483"/>
        <n v="991097"/>
        <n v="992157"/>
        <n v="7317"/>
        <n v="5954"/>
        <n v="7749"/>
        <n v="11458"/>
        <n v="4196"/>
        <n v="8489"/>
        <n v="5406"/>
        <n v="4330"/>
        <n v="6251"/>
        <n v="11503"/>
        <n v="9112"/>
        <n v="11387"/>
        <n v="11388"/>
        <n v="4089"/>
        <n v="5347"/>
        <n v="9200"/>
        <n v="9967"/>
        <n v="11251"/>
        <n v="9140"/>
        <n v="9331"/>
        <n v="11536"/>
        <n v="4188"/>
        <n v="4246"/>
        <n v="11330"/>
        <n v="8386"/>
        <n v="8785"/>
        <n v="11322"/>
        <n v="8903"/>
        <n v="8075"/>
        <n v="11452"/>
        <n v="7006"/>
        <n v="7917"/>
        <n v="11102"/>
        <n v="11397"/>
        <n v="10186"/>
        <n v="8731"/>
        <n v="11058"/>
        <n v="10907"/>
        <n v="4311"/>
        <n v="10855"/>
        <n v="11446"/>
        <n v="998087"/>
        <n v="9822"/>
        <n v="11478"/>
        <n v="5519"/>
        <n v="8957"/>
        <n v="11104"/>
        <n v="11620"/>
        <n v="9130"/>
        <n v="11244"/>
        <n v="10847"/>
        <n v="11023"/>
        <n v="10898"/>
        <n v="10809"/>
        <n v="5844"/>
        <n v="11398"/>
        <n v="11484"/>
        <n v="5527"/>
        <n v="9209"/>
        <n v="11333"/>
        <n v="11602"/>
        <n v="9895"/>
        <n v="6544"/>
        <n v="8233"/>
        <n v="11396"/>
        <n v="99467"/>
        <n v="4549"/>
        <n v="11059"/>
        <n v="11479"/>
        <n v="11621"/>
        <n v="990176"/>
        <n v="990451"/>
        <n v="4061"/>
        <n v="6965"/>
        <n v="10816"/>
        <n v="4264"/>
        <n v="11335"/>
        <n v="4022"/>
        <n v="4024"/>
        <n v="10893"/>
        <n v="11319"/>
        <n v="8763"/>
        <n v="11107"/>
        <n v="11078"/>
        <n v="11379"/>
        <n v="6456"/>
        <n v="8060"/>
        <n v="11597"/>
        <n v="4569"/>
        <n v="11480"/>
        <n v="11686"/>
        <n v="5623"/>
        <n v="10463"/>
        <n v="10860"/>
        <n v="10904"/>
        <n v="10590"/>
        <n v="6306"/>
        <n v="11596"/>
        <n v="4147"/>
        <n v="4444"/>
        <n v="11089"/>
        <n v="11656"/>
        <n v="990035"/>
        <n v="4325"/>
        <n v="6810"/>
        <n v="8038"/>
        <n v="8338"/>
        <n v="4093"/>
        <n v="4302"/>
        <n v="997727"/>
        <n v="10586"/>
        <n v="11394"/>
        <n v="8798"/>
        <n v="9840"/>
        <n v="10931"/>
        <n v="991118"/>
        <n v="8400"/>
        <n v="11099"/>
        <n v="11690"/>
        <n v="4117"/>
        <n v="4143"/>
        <n v="11504"/>
        <n v="11687"/>
        <n v="5641"/>
        <n v="7279"/>
        <n v="7666"/>
        <n v="11231"/>
        <n v="10857"/>
        <n v="11537"/>
        <n v="10468"/>
        <n v="11318"/>
        <n v="4086"/>
        <n v="11624"/>
        <n v="11126"/>
        <n v="10205"/>
        <n v="11095"/>
        <n v="11445"/>
        <n v="11125"/>
        <n v="7662"/>
        <n v="11465"/>
        <n v="11486"/>
        <n v="6303"/>
        <n v="7046"/>
        <n v="11642"/>
        <n v="11639"/>
        <n v="5457"/>
        <n v="9760"/>
        <n v="11329"/>
        <n v="6830"/>
        <n v="6831"/>
        <n v="5344"/>
        <n v="9599"/>
        <n v="11015"/>
        <n v="6607"/>
        <n v="10177"/>
        <n v="11429"/>
        <n v="11512"/>
        <n v="6989"/>
        <n v="6814"/>
        <n v="11453"/>
        <n v="7583"/>
        <n v="4301"/>
        <n v="10191"/>
        <n v="10932"/>
        <n v="11517"/>
        <n v="997367"/>
        <n v="4322"/>
        <n v="10922"/>
        <n v="11395"/>
        <n v="7369"/>
        <n v="11106"/>
        <n v="9295"/>
        <n v="11463"/>
        <n v="5408"/>
        <n v="5701"/>
        <n v="10856"/>
        <n v="11109"/>
        <n v="11448"/>
        <n v="11292"/>
        <n v="9192"/>
        <n v="4190"/>
        <n v="10930"/>
        <n v="11447"/>
        <n v="8940"/>
        <n v="11119"/>
        <n v="11143"/>
        <n v="11382"/>
        <n v="9749"/>
        <n v="9328"/>
        <n v="9829"/>
        <n v="11120"/>
        <n v="9220"/>
        <n v="10849"/>
        <n v="11051"/>
        <n v="11377"/>
        <n v="7050"/>
        <n v="8972"/>
        <n v="10650"/>
        <n v="11383"/>
        <n v="11487"/>
        <n v="5501"/>
        <n v="11004"/>
        <n v="11110"/>
        <n v="10951"/>
        <n v="10952"/>
        <n v="6494"/>
        <n v="11655"/>
        <n v="6123"/>
        <n v="9689"/>
        <n v="6147"/>
        <n v="5471"/>
        <n v="6454"/>
        <n v="11323"/>
        <n v="995987"/>
        <n v="6662"/>
        <n v="11022"/>
        <n v="11145"/>
        <n v="9682"/>
        <n v="11178"/>
        <n v="11640"/>
        <n v="4304"/>
        <n v="5407"/>
        <n v="5665"/>
        <n v="4033"/>
        <n v="11088"/>
        <n v="11622"/>
      </sharedItems>
    </cacheField>
    <cacheField name="门店id" numFmtId="0">
      <sharedItems containsSemiMixedTypes="0" containsString="0" containsNumber="1" containsInteger="1" minValue="0" maxValue="103639" count="96">
        <n v="329"/>
        <n v="101453"/>
        <n v="56"/>
        <n v="704"/>
        <n v="755"/>
        <n v="738"/>
        <n v="754"/>
        <n v="351"/>
        <n v="713"/>
        <n v="367"/>
        <n v="52"/>
        <n v="54"/>
        <n v="706"/>
        <n v="587"/>
        <n v="710"/>
        <n v="307"/>
        <n v="594"/>
        <n v="549"/>
        <n v="748"/>
        <n v="716"/>
        <n v="746"/>
        <n v="717"/>
        <n v="720"/>
        <n v="539"/>
        <n v="102564"/>
        <n v="721"/>
        <n v="732"/>
        <n v="591"/>
        <n v="341"/>
        <n v="385"/>
        <n v="102567"/>
        <n v="514"/>
        <n v="371"/>
        <n v="308"/>
        <n v="578"/>
        <n v="391"/>
        <n v="723"/>
        <n v="373"/>
        <n v="515"/>
        <n v="572"/>
        <n v="102479"/>
        <n v="102478"/>
        <n v="744"/>
        <n v="718"/>
        <n v="747"/>
        <n v="349"/>
        <n v="511"/>
        <n v="355"/>
        <n v="102935"/>
        <n v="337"/>
        <n v="517"/>
        <n v="742"/>
        <n v="727"/>
        <n v="102565"/>
        <n v="359"/>
        <n v="103199"/>
        <n v="582"/>
        <n v="730"/>
        <n v="311"/>
        <n v="339"/>
        <n v="365"/>
        <n v="347"/>
        <n v="102934"/>
        <n v="581"/>
        <n v="570"/>
        <n v="752"/>
        <n v="103198"/>
        <n v="745"/>
        <n v="709"/>
        <n v="585"/>
        <n v="513"/>
        <n v="379"/>
        <n v="741"/>
        <n v="726"/>
        <n v="357"/>
        <n v="343"/>
        <n v="743"/>
        <n v="399"/>
        <n v="573"/>
        <n v="387"/>
        <n v="737"/>
        <n v="724"/>
        <n v="377"/>
        <n v="545"/>
        <n v="740"/>
        <n v="753"/>
        <n v="546"/>
        <n v="712"/>
        <n v="733"/>
        <n v="707"/>
        <n v="584"/>
        <n v="571"/>
        <n v="598"/>
        <n v="103639"/>
        <n v="541"/>
        <n v="750"/>
      </sharedItems>
    </cacheField>
    <cacheField name="门店名" numFmtId="0">
      <sharedItems containsNumber="1" containsMixedTypes="1" count="97">
        <s v="温江店"/>
        <s v="江安路店"/>
        <s v="三江店"/>
        <s v="奎光店"/>
        <s v="鱼凫店"/>
        <s v="蒲阳路店"/>
        <s v="尚贤坊"/>
        <s v="都江堰店"/>
        <s v="聚源店"/>
        <s v="金带街店"/>
        <s v=" 金带街店营业员"/>
        <s v="崇州中心店"/>
        <s v="怀远店"/>
        <s v="翔凤路店"/>
        <s v="景中店"/>
        <s v="问道西路店"/>
        <n v="1.3"/>
        <s v="大邑安仁店"/>
        <s v="大邑东壕沟"/>
        <s v="大邑东街店"/>
        <s v="大邑沙渠店"/>
        <s v="大邑桃源店"/>
        <s v="大邑通达店"/>
        <s v="大邑新场店"/>
        <s v="大邑子龙店"/>
        <s v="邛崃翠荫店"/>
        <s v="邛崃洪川店"/>
        <s v="邛崃羊安店"/>
        <s v="邛崃长安店"/>
        <s v="邛崃中心店"/>
        <s v="五津西路店"/>
        <s v="武阳西路店"/>
        <s v="新津邓双店"/>
        <s v="新津兴义店"/>
        <s v="红星店"/>
        <s v="华油店"/>
        <s v="金丝街"/>
        <s v="柳翠店"/>
        <s v="通盈街"/>
        <s v="崔家店"/>
        <s v="郫县东大街"/>
        <s v="劼人路店"/>
        <s v="静明路店"/>
        <s v="科华店"/>
        <s v="龙泉驿生路店"/>
        <s v="郫县二店"/>
        <s v="人中店"/>
        <s v="杉板桥"/>
        <s v="双林店"/>
        <s v="童子街"/>
        <s v="浆洗街"/>
        <s v="北东街店"/>
        <s v="庆云南街"/>
        <s v="黄苑东街"/>
        <s v="佳灵路店"/>
        <s v="枣子巷店"/>
        <s v="西林一街"/>
        <s v="十二桥"/>
        <s v="新繁店"/>
        <s v="西部店"/>
        <s v="沙河原"/>
        <s v="光华村店"/>
        <s v="清江二店"/>
        <s v="银河北街"/>
        <s v="汇融名城"/>
        <s v="青羊区浣花滨河店"/>
        <s v="聚萃店"/>
        <s v="贝森北路"/>
        <s v="金沙店"/>
        <s v="马超东路店"/>
        <s v="羊子山"/>
        <s v="顺和"/>
        <s v="土龙路"/>
        <s v="新怡店"/>
        <s v="交大三店"/>
        <s v="清江东路"/>
        <s v="光华店"/>
        <s v="万宇店"/>
        <s v="天久北巷"/>
        <s v="双流锦华"/>
        <s v="新乐中街"/>
        <s v="大源北街"/>
        <s v="观音桥"/>
        <s v="新园大道"/>
        <s v="龙潭西路"/>
        <s v="华康店"/>
        <s v="合欢树"/>
        <s v="榕声店"/>
        <s v="华泰路店"/>
        <s v="三强西路店"/>
        <s v="万科店"/>
        <s v="柳荫店"/>
        <s v="锦城大道店"/>
        <s v="水杉街"/>
        <s v="金马河"/>
        <s v="府城大道"/>
        <s v="成汉南路店"/>
      </sharedItems>
    </cacheField>
    <cacheField name="职务" numFmtId="0">
      <sharedItems containsBlank="1" count="20">
        <s v="店长"/>
        <s v="营业员"/>
        <s v="试用期"/>
        <s v="店员"/>
        <s v="促销员"/>
        <m/>
        <s v="销售代表"/>
        <s v="柜组长"/>
        <s v="店长兼执业药师"/>
        <s v="执业药师"/>
        <s v="执业医师"/>
        <s v="实习生"/>
        <s v="副店长"/>
        <s v="销售员"/>
        <s v="营业员（实习"/>
        <s v="营业员（试用"/>
        <s v="促销"/>
        <s v="药师"/>
        <s v="员工"/>
        <s v="门店店长"/>
      </sharedItems>
    </cacheField>
    <cacheField name="定坤丹（148955）" numFmtId="0">
      <sharedItems containsSemiMixedTypes="0" containsString="0" containsNumber="1" minValue="0" maxValue="10" count="35">
        <n v="7"/>
        <n v="6"/>
        <n v="4"/>
        <n v="2"/>
        <n v="1"/>
        <n v="1.5"/>
        <n v="3"/>
        <n v="5"/>
        <n v="3.1"/>
        <n v="0.67"/>
        <n v="0.5"/>
        <n v="0"/>
        <n v="2.5"/>
        <n v="1.3"/>
        <n v="1.1"/>
        <n v="10"/>
        <n v="6.5"/>
        <n v="7.9"/>
        <n v="8.8"/>
        <n v="5.3"/>
        <n v="1.8"/>
        <n v="1.2"/>
        <n v="8.5"/>
        <n v="7.7"/>
        <n v="7.6"/>
        <n v="1.25"/>
        <n v="7.5"/>
        <n v="2.4"/>
        <n v="2.7"/>
        <n v="2.2"/>
        <n v="3.2"/>
        <n v="6.1"/>
        <n v="6.3"/>
        <n v="5.9"/>
        <n v="6.55"/>
      </sharedItems>
    </cacheField>
    <cacheField name="黄芪颗粒（144854,104191）" numFmtId="0">
      <sharedItems containsString="0" containsBlank="1" containsNumber="1" minValue="0" maxValue="2.1" count="13">
        <n v="1"/>
        <n v="2"/>
        <n v="1.5"/>
        <m/>
        <n v="2.1"/>
        <n v="0.67"/>
        <n v="0.5"/>
        <n v="0"/>
        <n v="0.75"/>
        <n v="1.6"/>
        <n v="1.44"/>
        <n v="0.96"/>
        <n v="1.2"/>
      </sharedItems>
    </cacheField>
    <cacheField name="气血康口服液（140541）" numFmtId="0">
      <sharedItems containsString="0" containsBlank="1" containsNumber="1" minValue="0" maxValue="2.1" count="13">
        <n v="2"/>
        <n v="1"/>
        <n v="1.5"/>
        <m/>
        <n v="2.1"/>
        <n v="0.67"/>
        <n v="0.5"/>
        <n v="0"/>
        <n v="0.75"/>
        <n v="1.6"/>
        <n v="1.44"/>
        <n v="0.96"/>
        <n v="1.2"/>
      </sharedItems>
    </cacheField>
    <cacheField name="黄芪精（139577）" numFmtId="0">
      <sharedItems containsString="0" containsBlank="1" containsNumber="1" minValue="0" maxValue="4.2" count="15">
        <n v="3"/>
        <n v="2"/>
        <n v="1"/>
        <n v="1.5"/>
        <m/>
        <n v="4.2"/>
        <n v="0.67"/>
        <n v="0.5"/>
        <n v="2.5"/>
        <n v="0"/>
        <n v="4"/>
        <n v="1.6"/>
        <n v="1.44"/>
        <n v="0.96"/>
        <n v="2.4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325">
  <r>
    <x v="0"/>
    <x v="0"/>
    <x v="0"/>
    <x v="0"/>
    <x v="0"/>
    <x v="0"/>
    <x v="0"/>
    <x v="0"/>
    <x v="0"/>
    <x v="0"/>
  </r>
  <r>
    <x v="0"/>
    <x v="1"/>
    <x v="1"/>
    <x v="0"/>
    <x v="0"/>
    <x v="1"/>
    <x v="1"/>
    <x v="1"/>
    <x v="1"/>
    <x v="0"/>
  </r>
  <r>
    <x v="0"/>
    <x v="2"/>
    <x v="2"/>
    <x v="0"/>
    <x v="0"/>
    <x v="2"/>
    <x v="2"/>
    <x v="0"/>
    <x v="1"/>
    <x v="1"/>
  </r>
  <r>
    <x v="0"/>
    <x v="3"/>
    <x v="3"/>
    <x v="1"/>
    <x v="1"/>
    <x v="0"/>
    <x v="3"/>
    <x v="0"/>
    <x v="1"/>
    <x v="2"/>
  </r>
  <r>
    <x v="0"/>
    <x v="4"/>
    <x v="4"/>
    <x v="1"/>
    <x v="1"/>
    <x v="1"/>
    <x v="4"/>
    <x v="0"/>
    <x v="1"/>
    <x v="2"/>
  </r>
  <r>
    <x v="0"/>
    <x v="5"/>
    <x v="5"/>
    <x v="1"/>
    <x v="1"/>
    <x v="1"/>
    <x v="4"/>
    <x v="0"/>
    <x v="1"/>
    <x v="2"/>
  </r>
  <r>
    <x v="0"/>
    <x v="6"/>
    <x v="6"/>
    <x v="1"/>
    <x v="1"/>
    <x v="1"/>
    <x v="4"/>
    <x v="0"/>
    <x v="1"/>
    <x v="2"/>
  </r>
  <r>
    <x v="0"/>
    <x v="7"/>
    <x v="7"/>
    <x v="2"/>
    <x v="2"/>
    <x v="0"/>
    <x v="5"/>
    <x v="2"/>
    <x v="2"/>
    <x v="3"/>
  </r>
  <r>
    <x v="0"/>
    <x v="8"/>
    <x v="8"/>
    <x v="2"/>
    <x v="2"/>
    <x v="3"/>
    <x v="5"/>
    <x v="2"/>
    <x v="2"/>
    <x v="3"/>
  </r>
  <r>
    <x v="0"/>
    <x v="9"/>
    <x v="9"/>
    <x v="3"/>
    <x v="3"/>
    <x v="0"/>
    <x v="6"/>
    <x v="0"/>
    <x v="1"/>
    <x v="2"/>
  </r>
  <r>
    <x v="0"/>
    <x v="10"/>
    <x v="10"/>
    <x v="3"/>
    <x v="3"/>
    <x v="1"/>
    <x v="6"/>
    <x v="0"/>
    <x v="1"/>
    <x v="2"/>
  </r>
  <r>
    <x v="0"/>
    <x v="11"/>
    <x v="11"/>
    <x v="3"/>
    <x v="3"/>
    <x v="1"/>
    <x v="6"/>
    <x v="0"/>
    <x v="1"/>
    <x v="2"/>
  </r>
  <r>
    <x v="0"/>
    <x v="12"/>
    <x v="12"/>
    <x v="4"/>
    <x v="4"/>
    <x v="0"/>
    <x v="3"/>
    <x v="0"/>
    <x v="0"/>
    <x v="2"/>
  </r>
  <r>
    <x v="0"/>
    <x v="13"/>
    <x v="13"/>
    <x v="4"/>
    <x v="4"/>
    <x v="1"/>
    <x v="4"/>
    <x v="1"/>
    <x v="1"/>
    <x v="1"/>
  </r>
  <r>
    <x v="0"/>
    <x v="14"/>
    <x v="14"/>
    <x v="5"/>
    <x v="5"/>
    <x v="0"/>
    <x v="5"/>
    <x v="2"/>
    <x v="2"/>
    <x v="3"/>
  </r>
  <r>
    <x v="0"/>
    <x v="15"/>
    <x v="15"/>
    <x v="5"/>
    <x v="5"/>
    <x v="1"/>
    <x v="5"/>
    <x v="2"/>
    <x v="2"/>
    <x v="3"/>
  </r>
  <r>
    <x v="0"/>
    <x v="16"/>
    <x v="16"/>
    <x v="6"/>
    <x v="6"/>
    <x v="0"/>
    <x v="4"/>
    <x v="0"/>
    <x v="1"/>
    <x v="2"/>
  </r>
  <r>
    <x v="0"/>
    <x v="17"/>
    <x v="17"/>
    <x v="6"/>
    <x v="6"/>
    <x v="1"/>
    <x v="5"/>
    <x v="2"/>
    <x v="2"/>
    <x v="3"/>
  </r>
  <r>
    <x v="0"/>
    <x v="18"/>
    <x v="18"/>
    <x v="6"/>
    <x v="6"/>
    <x v="1"/>
    <x v="5"/>
    <x v="2"/>
    <x v="2"/>
    <x v="3"/>
  </r>
  <r>
    <x v="0"/>
    <x v="19"/>
    <x v="19"/>
    <x v="7"/>
    <x v="7"/>
    <x v="0"/>
    <x v="4"/>
    <x v="0"/>
    <x v="1"/>
    <x v="2"/>
  </r>
  <r>
    <x v="0"/>
    <x v="20"/>
    <x v="20"/>
    <x v="7"/>
    <x v="7"/>
    <x v="1"/>
    <x v="4"/>
    <x v="0"/>
    <x v="1"/>
    <x v="2"/>
  </r>
  <r>
    <x v="0"/>
    <x v="21"/>
    <x v="21"/>
    <x v="7"/>
    <x v="7"/>
    <x v="1"/>
    <x v="4"/>
    <x v="0"/>
    <x v="1"/>
    <x v="2"/>
  </r>
  <r>
    <x v="0"/>
    <x v="22"/>
    <x v="22"/>
    <x v="7"/>
    <x v="7"/>
    <x v="4"/>
    <x v="4"/>
    <x v="3"/>
    <x v="3"/>
    <x v="4"/>
  </r>
  <r>
    <x v="0"/>
    <x v="23"/>
    <x v="23"/>
    <x v="8"/>
    <x v="8"/>
    <x v="0"/>
    <x v="2"/>
    <x v="0"/>
    <x v="1"/>
    <x v="2"/>
  </r>
  <r>
    <x v="0"/>
    <x v="24"/>
    <x v="24"/>
    <x v="8"/>
    <x v="8"/>
    <x v="1"/>
    <x v="3"/>
    <x v="0"/>
    <x v="1"/>
    <x v="2"/>
  </r>
  <r>
    <x v="0"/>
    <x v="25"/>
    <x v="25"/>
    <x v="9"/>
    <x v="9"/>
    <x v="0"/>
    <x v="3"/>
    <x v="0"/>
    <x v="1"/>
    <x v="2"/>
  </r>
  <r>
    <x v="0"/>
    <x v="26"/>
    <x v="26"/>
    <x v="9"/>
    <x v="9"/>
    <x v="1"/>
    <x v="3"/>
    <x v="0"/>
    <x v="1"/>
    <x v="2"/>
  </r>
  <r>
    <x v="0"/>
    <x v="27"/>
    <x v="27"/>
    <x v="9"/>
    <x v="10"/>
    <x v="5"/>
    <x v="3"/>
    <x v="0"/>
    <x v="1"/>
    <x v="2"/>
  </r>
  <r>
    <x v="0"/>
    <x v="28"/>
    <x v="28"/>
    <x v="9"/>
    <x v="9"/>
    <x v="1"/>
    <x v="3"/>
    <x v="0"/>
    <x v="1"/>
    <x v="2"/>
  </r>
  <r>
    <x v="0"/>
    <x v="29"/>
    <x v="29"/>
    <x v="10"/>
    <x v="11"/>
    <x v="0"/>
    <x v="3"/>
    <x v="0"/>
    <x v="1"/>
    <x v="2"/>
  </r>
  <r>
    <x v="0"/>
    <x v="30"/>
    <x v="30"/>
    <x v="10"/>
    <x v="11"/>
    <x v="1"/>
    <x v="4"/>
    <x v="0"/>
    <x v="1"/>
    <x v="2"/>
  </r>
  <r>
    <x v="0"/>
    <x v="31"/>
    <x v="31"/>
    <x v="10"/>
    <x v="11"/>
    <x v="1"/>
    <x v="4"/>
    <x v="0"/>
    <x v="1"/>
    <x v="2"/>
  </r>
  <r>
    <x v="0"/>
    <x v="32"/>
    <x v="32"/>
    <x v="10"/>
    <x v="11"/>
    <x v="1"/>
    <x v="4"/>
    <x v="0"/>
    <x v="1"/>
    <x v="2"/>
  </r>
  <r>
    <x v="0"/>
    <x v="33"/>
    <x v="33"/>
    <x v="11"/>
    <x v="12"/>
    <x v="0"/>
    <x v="3"/>
    <x v="0"/>
    <x v="1"/>
    <x v="2"/>
  </r>
  <r>
    <x v="0"/>
    <x v="34"/>
    <x v="34"/>
    <x v="11"/>
    <x v="12"/>
    <x v="1"/>
    <x v="4"/>
    <x v="0"/>
    <x v="1"/>
    <x v="2"/>
  </r>
  <r>
    <x v="0"/>
    <x v="35"/>
    <x v="35"/>
    <x v="11"/>
    <x v="12"/>
    <x v="1"/>
    <x v="4"/>
    <x v="0"/>
    <x v="1"/>
    <x v="2"/>
  </r>
  <r>
    <x v="0"/>
    <x v="36"/>
    <x v="36"/>
    <x v="11"/>
    <x v="12"/>
    <x v="1"/>
    <x v="4"/>
    <x v="0"/>
    <x v="1"/>
    <x v="2"/>
  </r>
  <r>
    <x v="0"/>
    <x v="37"/>
    <x v="37"/>
    <x v="12"/>
    <x v="13"/>
    <x v="1"/>
    <x v="4"/>
    <x v="0"/>
    <x v="1"/>
    <x v="2"/>
  </r>
  <r>
    <x v="0"/>
    <x v="38"/>
    <x v="38"/>
    <x v="12"/>
    <x v="13"/>
    <x v="0"/>
    <x v="4"/>
    <x v="0"/>
    <x v="1"/>
    <x v="2"/>
  </r>
  <r>
    <x v="0"/>
    <x v="39"/>
    <x v="39"/>
    <x v="13"/>
    <x v="14"/>
    <x v="0"/>
    <x v="7"/>
    <x v="0"/>
    <x v="1"/>
    <x v="2"/>
  </r>
  <r>
    <x v="0"/>
    <x v="40"/>
    <x v="40"/>
    <x v="13"/>
    <x v="14"/>
    <x v="1"/>
    <x v="7"/>
    <x v="0"/>
    <x v="1"/>
    <x v="2"/>
  </r>
  <r>
    <x v="0"/>
    <x v="41"/>
    <x v="41"/>
    <x v="13"/>
    <x v="14"/>
    <x v="1"/>
    <x v="3"/>
    <x v="0"/>
    <x v="1"/>
    <x v="2"/>
  </r>
  <r>
    <x v="0"/>
    <x v="42"/>
    <x v="42"/>
    <x v="13"/>
    <x v="14"/>
    <x v="1"/>
    <x v="4"/>
    <x v="0"/>
    <x v="1"/>
    <x v="2"/>
  </r>
  <r>
    <x v="0"/>
    <x v="43"/>
    <x v="43"/>
    <x v="14"/>
    <x v="15"/>
    <x v="0"/>
    <x v="4"/>
    <x v="0"/>
    <x v="1"/>
    <x v="2"/>
  </r>
  <r>
    <x v="0"/>
    <x v="44"/>
    <x v="44"/>
    <x v="14"/>
    <x v="15"/>
    <x v="1"/>
    <x v="4"/>
    <x v="0"/>
    <x v="1"/>
    <x v="2"/>
  </r>
  <r>
    <x v="1"/>
    <x v="45"/>
    <x v="45"/>
    <x v="15"/>
    <x v="16"/>
    <x v="1"/>
    <x v="8"/>
    <x v="4"/>
    <x v="4"/>
    <x v="5"/>
  </r>
  <r>
    <x v="1"/>
    <x v="46"/>
    <x v="46"/>
    <x v="15"/>
    <x v="16"/>
    <x v="1"/>
    <x v="8"/>
    <x v="4"/>
    <x v="4"/>
    <x v="5"/>
  </r>
  <r>
    <x v="1"/>
    <x v="47"/>
    <x v="47"/>
    <x v="15"/>
    <x v="16"/>
    <x v="1"/>
    <x v="8"/>
    <x v="4"/>
    <x v="4"/>
    <x v="5"/>
  </r>
  <r>
    <x v="1"/>
    <x v="48"/>
    <x v="48"/>
    <x v="15"/>
    <x v="16"/>
    <x v="6"/>
    <x v="8"/>
    <x v="4"/>
    <x v="4"/>
    <x v="5"/>
  </r>
  <r>
    <x v="1"/>
    <x v="49"/>
    <x v="49"/>
    <x v="15"/>
    <x v="16"/>
    <x v="6"/>
    <x v="8"/>
    <x v="4"/>
    <x v="4"/>
    <x v="5"/>
  </r>
  <r>
    <x v="1"/>
    <x v="50"/>
    <x v="50"/>
    <x v="15"/>
    <x v="16"/>
    <x v="6"/>
    <x v="8"/>
    <x v="4"/>
    <x v="4"/>
    <x v="5"/>
  </r>
  <r>
    <x v="1"/>
    <x v="51"/>
    <x v="51"/>
    <x v="15"/>
    <x v="16"/>
    <x v="7"/>
    <x v="8"/>
    <x v="4"/>
    <x v="4"/>
    <x v="5"/>
  </r>
  <r>
    <x v="1"/>
    <x v="52"/>
    <x v="52"/>
    <x v="15"/>
    <x v="16"/>
    <x v="1"/>
    <x v="8"/>
    <x v="4"/>
    <x v="4"/>
    <x v="5"/>
  </r>
  <r>
    <x v="1"/>
    <x v="53"/>
    <x v="53"/>
    <x v="15"/>
    <x v="16"/>
    <x v="1"/>
    <x v="8"/>
    <x v="4"/>
    <x v="4"/>
    <x v="5"/>
  </r>
  <r>
    <x v="1"/>
    <x v="54"/>
    <x v="54"/>
    <x v="15"/>
    <x v="16"/>
    <x v="1"/>
    <x v="8"/>
    <x v="4"/>
    <x v="4"/>
    <x v="5"/>
  </r>
  <r>
    <x v="2"/>
    <x v="55"/>
    <x v="55"/>
    <x v="16"/>
    <x v="17"/>
    <x v="8"/>
    <x v="4"/>
    <x v="0"/>
    <x v="1"/>
    <x v="2"/>
  </r>
  <r>
    <x v="2"/>
    <x v="56"/>
    <x v="56"/>
    <x v="16"/>
    <x v="17"/>
    <x v="9"/>
    <x v="4"/>
    <x v="0"/>
    <x v="1"/>
    <x v="2"/>
  </r>
  <r>
    <x v="2"/>
    <x v="57"/>
    <x v="57"/>
    <x v="17"/>
    <x v="18"/>
    <x v="0"/>
    <x v="4"/>
    <x v="0"/>
    <x v="1"/>
    <x v="2"/>
  </r>
  <r>
    <x v="2"/>
    <x v="58"/>
    <x v="58"/>
    <x v="17"/>
    <x v="18"/>
    <x v="1"/>
    <x v="3"/>
    <x v="1"/>
    <x v="0"/>
    <x v="1"/>
  </r>
  <r>
    <x v="2"/>
    <x v="59"/>
    <x v="59"/>
    <x v="18"/>
    <x v="19"/>
    <x v="0"/>
    <x v="9"/>
    <x v="5"/>
    <x v="5"/>
    <x v="6"/>
  </r>
  <r>
    <x v="2"/>
    <x v="60"/>
    <x v="60"/>
    <x v="18"/>
    <x v="19"/>
    <x v="1"/>
    <x v="9"/>
    <x v="5"/>
    <x v="5"/>
    <x v="6"/>
  </r>
  <r>
    <x v="2"/>
    <x v="61"/>
    <x v="61"/>
    <x v="18"/>
    <x v="19"/>
    <x v="1"/>
    <x v="9"/>
    <x v="5"/>
    <x v="5"/>
    <x v="6"/>
  </r>
  <r>
    <x v="2"/>
    <x v="62"/>
    <x v="62"/>
    <x v="19"/>
    <x v="20"/>
    <x v="3"/>
    <x v="4"/>
    <x v="0"/>
    <x v="1"/>
    <x v="2"/>
  </r>
  <r>
    <x v="2"/>
    <x v="63"/>
    <x v="63"/>
    <x v="19"/>
    <x v="20"/>
    <x v="0"/>
    <x v="4"/>
    <x v="0"/>
    <x v="1"/>
    <x v="2"/>
  </r>
  <r>
    <x v="2"/>
    <x v="64"/>
    <x v="64"/>
    <x v="19"/>
    <x v="20"/>
    <x v="3"/>
    <x v="4"/>
    <x v="0"/>
    <x v="1"/>
    <x v="2"/>
  </r>
  <r>
    <x v="2"/>
    <x v="65"/>
    <x v="65"/>
    <x v="20"/>
    <x v="21"/>
    <x v="0"/>
    <x v="4"/>
    <x v="0"/>
    <x v="1"/>
    <x v="2"/>
  </r>
  <r>
    <x v="2"/>
    <x v="66"/>
    <x v="66"/>
    <x v="20"/>
    <x v="21"/>
    <x v="1"/>
    <x v="4"/>
    <x v="0"/>
    <x v="1"/>
    <x v="2"/>
  </r>
  <r>
    <x v="2"/>
    <x v="67"/>
    <x v="67"/>
    <x v="20"/>
    <x v="21"/>
    <x v="1"/>
    <x v="5"/>
    <x v="0"/>
    <x v="1"/>
    <x v="2"/>
  </r>
  <r>
    <x v="2"/>
    <x v="68"/>
    <x v="68"/>
    <x v="20"/>
    <x v="21"/>
    <x v="1"/>
    <x v="5"/>
    <x v="0"/>
    <x v="1"/>
    <x v="2"/>
  </r>
  <r>
    <x v="2"/>
    <x v="69"/>
    <x v="69"/>
    <x v="21"/>
    <x v="22"/>
    <x v="9"/>
    <x v="2"/>
    <x v="1"/>
    <x v="0"/>
    <x v="1"/>
  </r>
  <r>
    <x v="2"/>
    <x v="70"/>
    <x v="70"/>
    <x v="21"/>
    <x v="22"/>
    <x v="1"/>
    <x v="6"/>
    <x v="0"/>
    <x v="1"/>
    <x v="2"/>
  </r>
  <r>
    <x v="2"/>
    <x v="71"/>
    <x v="71"/>
    <x v="22"/>
    <x v="23"/>
    <x v="0"/>
    <x v="4"/>
    <x v="0"/>
    <x v="1"/>
    <x v="2"/>
  </r>
  <r>
    <x v="2"/>
    <x v="72"/>
    <x v="72"/>
    <x v="22"/>
    <x v="23"/>
    <x v="3"/>
    <x v="4"/>
    <x v="0"/>
    <x v="1"/>
    <x v="2"/>
  </r>
  <r>
    <x v="2"/>
    <x v="73"/>
    <x v="73"/>
    <x v="22"/>
    <x v="23"/>
    <x v="3"/>
    <x v="4"/>
    <x v="0"/>
    <x v="1"/>
    <x v="2"/>
  </r>
  <r>
    <x v="2"/>
    <x v="74"/>
    <x v="74"/>
    <x v="23"/>
    <x v="24"/>
    <x v="0"/>
    <x v="4"/>
    <x v="0"/>
    <x v="1"/>
    <x v="2"/>
  </r>
  <r>
    <x v="2"/>
    <x v="75"/>
    <x v="75"/>
    <x v="23"/>
    <x v="24"/>
    <x v="10"/>
    <x v="5"/>
    <x v="2"/>
    <x v="2"/>
    <x v="3"/>
  </r>
  <r>
    <x v="2"/>
    <x v="76"/>
    <x v="76"/>
    <x v="23"/>
    <x v="24"/>
    <x v="1"/>
    <x v="10"/>
    <x v="6"/>
    <x v="6"/>
    <x v="7"/>
  </r>
  <r>
    <x v="2"/>
    <x v="77"/>
    <x v="77"/>
    <x v="24"/>
    <x v="25"/>
    <x v="0"/>
    <x v="4"/>
    <x v="0"/>
    <x v="1"/>
    <x v="2"/>
  </r>
  <r>
    <x v="2"/>
    <x v="78"/>
    <x v="78"/>
    <x v="24"/>
    <x v="25"/>
    <x v="1"/>
    <x v="4"/>
    <x v="0"/>
    <x v="1"/>
    <x v="2"/>
  </r>
  <r>
    <x v="2"/>
    <x v="79"/>
    <x v="79"/>
    <x v="24"/>
    <x v="25"/>
    <x v="1"/>
    <x v="4"/>
    <x v="0"/>
    <x v="1"/>
    <x v="2"/>
  </r>
  <r>
    <x v="2"/>
    <x v="80"/>
    <x v="80"/>
    <x v="25"/>
    <x v="26"/>
    <x v="0"/>
    <x v="4"/>
    <x v="0"/>
    <x v="1"/>
    <x v="2"/>
  </r>
  <r>
    <x v="2"/>
    <x v="81"/>
    <x v="81"/>
    <x v="25"/>
    <x v="26"/>
    <x v="1"/>
    <x v="3"/>
    <x v="0"/>
    <x v="1"/>
    <x v="2"/>
  </r>
  <r>
    <x v="2"/>
    <x v="82"/>
    <x v="82"/>
    <x v="25"/>
    <x v="26"/>
    <x v="1"/>
    <x v="4"/>
    <x v="0"/>
    <x v="1"/>
    <x v="2"/>
  </r>
  <r>
    <x v="2"/>
    <x v="83"/>
    <x v="83"/>
    <x v="25"/>
    <x v="26"/>
    <x v="2"/>
    <x v="4"/>
    <x v="0"/>
    <x v="1"/>
    <x v="2"/>
  </r>
  <r>
    <x v="2"/>
    <x v="84"/>
    <x v="84"/>
    <x v="26"/>
    <x v="27"/>
    <x v="0"/>
    <x v="4"/>
    <x v="0"/>
    <x v="1"/>
    <x v="2"/>
  </r>
  <r>
    <x v="2"/>
    <x v="85"/>
    <x v="85"/>
    <x v="26"/>
    <x v="27"/>
    <x v="1"/>
    <x v="4"/>
    <x v="0"/>
    <x v="1"/>
    <x v="2"/>
  </r>
  <r>
    <x v="2"/>
    <x v="86"/>
    <x v="86"/>
    <x v="27"/>
    <x v="28"/>
    <x v="1"/>
    <x v="3"/>
    <x v="0"/>
    <x v="1"/>
    <x v="2"/>
  </r>
  <r>
    <x v="2"/>
    <x v="87"/>
    <x v="87"/>
    <x v="27"/>
    <x v="28"/>
    <x v="1"/>
    <x v="3"/>
    <x v="0"/>
    <x v="1"/>
    <x v="2"/>
  </r>
  <r>
    <x v="2"/>
    <x v="88"/>
    <x v="88"/>
    <x v="27"/>
    <x v="28"/>
    <x v="0"/>
    <x v="4"/>
    <x v="0"/>
    <x v="1"/>
    <x v="2"/>
  </r>
  <r>
    <x v="2"/>
    <x v="89"/>
    <x v="89"/>
    <x v="27"/>
    <x v="28"/>
    <x v="2"/>
    <x v="11"/>
    <x v="0"/>
    <x v="1"/>
    <x v="2"/>
  </r>
  <r>
    <x v="2"/>
    <x v="90"/>
    <x v="90"/>
    <x v="28"/>
    <x v="29"/>
    <x v="0"/>
    <x v="4"/>
    <x v="6"/>
    <x v="6"/>
    <x v="2"/>
  </r>
  <r>
    <x v="2"/>
    <x v="91"/>
    <x v="91"/>
    <x v="28"/>
    <x v="29"/>
    <x v="1"/>
    <x v="4"/>
    <x v="0"/>
    <x v="1"/>
    <x v="3"/>
  </r>
  <r>
    <x v="2"/>
    <x v="92"/>
    <x v="78"/>
    <x v="28"/>
    <x v="29"/>
    <x v="1"/>
    <x v="4"/>
    <x v="0"/>
    <x v="1"/>
    <x v="3"/>
  </r>
  <r>
    <x v="2"/>
    <x v="93"/>
    <x v="92"/>
    <x v="28"/>
    <x v="29"/>
    <x v="1"/>
    <x v="4"/>
    <x v="0"/>
    <x v="1"/>
    <x v="3"/>
  </r>
  <r>
    <x v="2"/>
    <x v="94"/>
    <x v="93"/>
    <x v="28"/>
    <x v="29"/>
    <x v="1"/>
    <x v="4"/>
    <x v="6"/>
    <x v="6"/>
    <x v="2"/>
  </r>
  <r>
    <x v="2"/>
    <x v="95"/>
    <x v="94"/>
    <x v="28"/>
    <x v="29"/>
    <x v="2"/>
    <x v="10"/>
    <x v="6"/>
    <x v="6"/>
    <x v="2"/>
  </r>
  <r>
    <x v="2"/>
    <x v="96"/>
    <x v="95"/>
    <x v="28"/>
    <x v="29"/>
    <x v="2"/>
    <x v="10"/>
    <x v="6"/>
    <x v="6"/>
    <x v="3"/>
  </r>
  <r>
    <x v="2"/>
    <x v="97"/>
    <x v="96"/>
    <x v="28"/>
    <x v="29"/>
    <x v="4"/>
    <x v="4"/>
    <x v="0"/>
    <x v="1"/>
    <x v="8"/>
  </r>
  <r>
    <x v="2"/>
    <x v="98"/>
    <x v="97"/>
    <x v="28"/>
    <x v="29"/>
    <x v="4"/>
    <x v="4"/>
    <x v="0"/>
    <x v="1"/>
    <x v="8"/>
  </r>
  <r>
    <x v="2"/>
    <x v="99"/>
    <x v="98"/>
    <x v="29"/>
    <x v="30"/>
    <x v="8"/>
    <x v="5"/>
    <x v="0"/>
    <x v="1"/>
    <x v="2"/>
  </r>
  <r>
    <x v="2"/>
    <x v="100"/>
    <x v="99"/>
    <x v="29"/>
    <x v="30"/>
    <x v="9"/>
    <x v="3"/>
    <x v="0"/>
    <x v="1"/>
    <x v="2"/>
  </r>
  <r>
    <x v="2"/>
    <x v="101"/>
    <x v="100"/>
    <x v="29"/>
    <x v="30"/>
    <x v="1"/>
    <x v="5"/>
    <x v="0"/>
    <x v="1"/>
    <x v="2"/>
  </r>
  <r>
    <x v="2"/>
    <x v="102"/>
    <x v="101"/>
    <x v="29"/>
    <x v="30"/>
    <x v="1"/>
    <x v="4"/>
    <x v="0"/>
    <x v="1"/>
    <x v="2"/>
  </r>
  <r>
    <x v="2"/>
    <x v="103"/>
    <x v="102"/>
    <x v="30"/>
    <x v="31"/>
    <x v="0"/>
    <x v="3"/>
    <x v="1"/>
    <x v="1"/>
    <x v="2"/>
  </r>
  <r>
    <x v="2"/>
    <x v="104"/>
    <x v="103"/>
    <x v="30"/>
    <x v="31"/>
    <x v="9"/>
    <x v="3"/>
    <x v="0"/>
    <x v="0"/>
    <x v="1"/>
  </r>
  <r>
    <x v="2"/>
    <x v="105"/>
    <x v="104"/>
    <x v="31"/>
    <x v="32"/>
    <x v="0"/>
    <x v="3"/>
    <x v="0"/>
    <x v="1"/>
    <x v="1"/>
  </r>
  <r>
    <x v="2"/>
    <x v="106"/>
    <x v="105"/>
    <x v="31"/>
    <x v="32"/>
    <x v="1"/>
    <x v="5"/>
    <x v="0"/>
    <x v="1"/>
    <x v="1"/>
  </r>
  <r>
    <x v="2"/>
    <x v="107"/>
    <x v="106"/>
    <x v="31"/>
    <x v="32"/>
    <x v="1"/>
    <x v="5"/>
    <x v="0"/>
    <x v="1"/>
    <x v="1"/>
  </r>
  <r>
    <x v="2"/>
    <x v="108"/>
    <x v="107"/>
    <x v="31"/>
    <x v="32"/>
    <x v="1"/>
    <x v="4"/>
    <x v="0"/>
    <x v="1"/>
    <x v="1"/>
  </r>
  <r>
    <x v="2"/>
    <x v="109"/>
    <x v="108"/>
    <x v="32"/>
    <x v="33"/>
    <x v="0"/>
    <x v="4"/>
    <x v="0"/>
    <x v="1"/>
    <x v="2"/>
  </r>
  <r>
    <x v="2"/>
    <x v="110"/>
    <x v="109"/>
    <x v="32"/>
    <x v="33"/>
    <x v="1"/>
    <x v="4"/>
    <x v="0"/>
    <x v="1"/>
    <x v="2"/>
  </r>
  <r>
    <x v="2"/>
    <x v="111"/>
    <x v="110"/>
    <x v="32"/>
    <x v="33"/>
    <x v="1"/>
    <x v="4"/>
    <x v="0"/>
    <x v="1"/>
    <x v="2"/>
  </r>
  <r>
    <x v="3"/>
    <x v="112"/>
    <x v="111"/>
    <x v="33"/>
    <x v="34"/>
    <x v="0"/>
    <x v="7"/>
    <x v="0"/>
    <x v="1"/>
    <x v="1"/>
  </r>
  <r>
    <x v="3"/>
    <x v="113"/>
    <x v="112"/>
    <x v="33"/>
    <x v="34"/>
    <x v="1"/>
    <x v="7"/>
    <x v="0"/>
    <x v="1"/>
    <x v="1"/>
  </r>
  <r>
    <x v="3"/>
    <x v="114"/>
    <x v="113"/>
    <x v="33"/>
    <x v="34"/>
    <x v="1"/>
    <x v="2"/>
    <x v="0"/>
    <x v="1"/>
    <x v="1"/>
  </r>
  <r>
    <x v="3"/>
    <x v="115"/>
    <x v="114"/>
    <x v="33"/>
    <x v="34"/>
    <x v="1"/>
    <x v="2"/>
    <x v="0"/>
    <x v="1"/>
    <x v="1"/>
  </r>
  <r>
    <x v="3"/>
    <x v="116"/>
    <x v="115"/>
    <x v="33"/>
    <x v="34"/>
    <x v="1"/>
    <x v="6"/>
    <x v="0"/>
    <x v="1"/>
    <x v="1"/>
  </r>
  <r>
    <x v="3"/>
    <x v="117"/>
    <x v="116"/>
    <x v="34"/>
    <x v="35"/>
    <x v="9"/>
    <x v="6"/>
    <x v="0"/>
    <x v="1"/>
    <x v="0"/>
  </r>
  <r>
    <x v="3"/>
    <x v="118"/>
    <x v="117"/>
    <x v="34"/>
    <x v="35"/>
    <x v="0"/>
    <x v="6"/>
    <x v="0"/>
    <x v="1"/>
    <x v="1"/>
  </r>
  <r>
    <x v="3"/>
    <x v="119"/>
    <x v="118"/>
    <x v="34"/>
    <x v="35"/>
    <x v="1"/>
    <x v="4"/>
    <x v="0"/>
    <x v="1"/>
    <x v="2"/>
  </r>
  <r>
    <x v="3"/>
    <x v="120"/>
    <x v="119"/>
    <x v="35"/>
    <x v="36"/>
    <x v="0"/>
    <x v="2"/>
    <x v="0"/>
    <x v="1"/>
    <x v="2"/>
  </r>
  <r>
    <x v="3"/>
    <x v="121"/>
    <x v="120"/>
    <x v="35"/>
    <x v="36"/>
    <x v="3"/>
    <x v="2"/>
    <x v="0"/>
    <x v="1"/>
    <x v="2"/>
  </r>
  <r>
    <x v="3"/>
    <x v="122"/>
    <x v="121"/>
    <x v="35"/>
    <x v="36"/>
    <x v="3"/>
    <x v="6"/>
    <x v="0"/>
    <x v="1"/>
    <x v="2"/>
  </r>
  <r>
    <x v="3"/>
    <x v="123"/>
    <x v="122"/>
    <x v="36"/>
    <x v="37"/>
    <x v="0"/>
    <x v="4"/>
    <x v="0"/>
    <x v="1"/>
    <x v="2"/>
  </r>
  <r>
    <x v="3"/>
    <x v="124"/>
    <x v="123"/>
    <x v="36"/>
    <x v="37"/>
    <x v="1"/>
    <x v="4"/>
    <x v="0"/>
    <x v="1"/>
    <x v="2"/>
  </r>
  <r>
    <x v="3"/>
    <x v="125"/>
    <x v="124"/>
    <x v="36"/>
    <x v="37"/>
    <x v="11"/>
    <x v="4"/>
    <x v="0"/>
    <x v="1"/>
    <x v="2"/>
  </r>
  <r>
    <x v="3"/>
    <x v="126"/>
    <x v="125"/>
    <x v="37"/>
    <x v="38"/>
    <x v="0"/>
    <x v="3"/>
    <x v="1"/>
    <x v="1"/>
    <x v="2"/>
  </r>
  <r>
    <x v="3"/>
    <x v="127"/>
    <x v="126"/>
    <x v="37"/>
    <x v="38"/>
    <x v="1"/>
    <x v="3"/>
    <x v="0"/>
    <x v="0"/>
    <x v="1"/>
  </r>
  <r>
    <x v="3"/>
    <x v="128"/>
    <x v="127"/>
    <x v="37"/>
    <x v="38"/>
    <x v="1"/>
    <x v="4"/>
    <x v="0"/>
    <x v="1"/>
    <x v="2"/>
  </r>
  <r>
    <x v="3"/>
    <x v="129"/>
    <x v="128"/>
    <x v="38"/>
    <x v="39"/>
    <x v="12"/>
    <x v="3"/>
    <x v="0"/>
    <x v="1"/>
    <x v="2"/>
  </r>
  <r>
    <x v="3"/>
    <x v="130"/>
    <x v="129"/>
    <x v="38"/>
    <x v="39"/>
    <x v="1"/>
    <x v="6"/>
    <x v="0"/>
    <x v="1"/>
    <x v="2"/>
  </r>
  <r>
    <x v="3"/>
    <x v="131"/>
    <x v="130"/>
    <x v="38"/>
    <x v="39"/>
    <x v="1"/>
    <x v="3"/>
    <x v="0"/>
    <x v="1"/>
    <x v="2"/>
  </r>
  <r>
    <x v="3"/>
    <x v="132"/>
    <x v="131"/>
    <x v="38"/>
    <x v="39"/>
    <x v="1"/>
    <x v="3"/>
    <x v="0"/>
    <x v="1"/>
    <x v="2"/>
  </r>
  <r>
    <x v="3"/>
    <x v="133"/>
    <x v="132"/>
    <x v="39"/>
    <x v="40"/>
    <x v="0"/>
    <x v="4"/>
    <x v="0"/>
    <x v="1"/>
    <x v="2"/>
  </r>
  <r>
    <x v="3"/>
    <x v="134"/>
    <x v="133"/>
    <x v="39"/>
    <x v="40"/>
    <x v="1"/>
    <x v="3"/>
    <x v="0"/>
    <x v="1"/>
    <x v="2"/>
  </r>
  <r>
    <x v="3"/>
    <x v="135"/>
    <x v="134"/>
    <x v="39"/>
    <x v="40"/>
    <x v="1"/>
    <x v="4"/>
    <x v="0"/>
    <x v="1"/>
    <x v="2"/>
  </r>
  <r>
    <x v="3"/>
    <x v="136"/>
    <x v="135"/>
    <x v="39"/>
    <x v="40"/>
    <x v="1"/>
    <x v="4"/>
    <x v="0"/>
    <x v="1"/>
    <x v="2"/>
  </r>
  <r>
    <x v="3"/>
    <x v="137"/>
    <x v="136"/>
    <x v="40"/>
    <x v="41"/>
    <x v="0"/>
    <x v="3"/>
    <x v="0"/>
    <x v="1"/>
    <x v="2"/>
  </r>
  <r>
    <x v="3"/>
    <x v="138"/>
    <x v="137"/>
    <x v="40"/>
    <x v="41"/>
    <x v="1"/>
    <x v="4"/>
    <x v="0"/>
    <x v="1"/>
    <x v="2"/>
  </r>
  <r>
    <x v="3"/>
    <x v="139"/>
    <x v="138"/>
    <x v="40"/>
    <x v="41"/>
    <x v="1"/>
    <x v="4"/>
    <x v="0"/>
    <x v="1"/>
    <x v="2"/>
  </r>
  <r>
    <x v="3"/>
    <x v="137"/>
    <x v="139"/>
    <x v="41"/>
    <x v="42"/>
    <x v="0"/>
    <x v="11"/>
    <x v="7"/>
    <x v="7"/>
    <x v="9"/>
  </r>
  <r>
    <x v="3"/>
    <x v="140"/>
    <x v="140"/>
    <x v="41"/>
    <x v="42"/>
    <x v="1"/>
    <x v="4"/>
    <x v="0"/>
    <x v="1"/>
    <x v="2"/>
  </r>
  <r>
    <x v="3"/>
    <x v="141"/>
    <x v="141"/>
    <x v="41"/>
    <x v="42"/>
    <x v="1"/>
    <x v="4"/>
    <x v="0"/>
    <x v="1"/>
    <x v="2"/>
  </r>
  <r>
    <x v="3"/>
    <x v="142"/>
    <x v="142"/>
    <x v="42"/>
    <x v="43"/>
    <x v="0"/>
    <x v="5"/>
    <x v="0"/>
    <x v="1"/>
    <x v="1"/>
  </r>
  <r>
    <x v="3"/>
    <x v="143"/>
    <x v="143"/>
    <x v="42"/>
    <x v="43"/>
    <x v="13"/>
    <x v="5"/>
    <x v="0"/>
    <x v="1"/>
    <x v="1"/>
  </r>
  <r>
    <x v="3"/>
    <x v="144"/>
    <x v="144"/>
    <x v="42"/>
    <x v="43"/>
    <x v="13"/>
    <x v="4"/>
    <x v="0"/>
    <x v="1"/>
    <x v="1"/>
  </r>
  <r>
    <x v="3"/>
    <x v="145"/>
    <x v="145"/>
    <x v="42"/>
    <x v="43"/>
    <x v="11"/>
    <x v="4"/>
    <x v="0"/>
    <x v="1"/>
    <x v="1"/>
  </r>
  <r>
    <x v="3"/>
    <x v="146"/>
    <x v="146"/>
    <x v="43"/>
    <x v="44"/>
    <x v="0"/>
    <x v="3"/>
    <x v="0"/>
    <x v="0"/>
    <x v="2"/>
  </r>
  <r>
    <x v="3"/>
    <x v="147"/>
    <x v="147"/>
    <x v="43"/>
    <x v="44"/>
    <x v="1"/>
    <x v="4"/>
    <x v="1"/>
    <x v="1"/>
    <x v="1"/>
  </r>
  <r>
    <x v="3"/>
    <x v="148"/>
    <x v="148"/>
    <x v="44"/>
    <x v="45"/>
    <x v="0"/>
    <x v="2"/>
    <x v="0"/>
    <x v="1"/>
    <x v="2"/>
  </r>
  <r>
    <x v="3"/>
    <x v="149"/>
    <x v="149"/>
    <x v="44"/>
    <x v="45"/>
    <x v="3"/>
    <x v="2"/>
    <x v="0"/>
    <x v="1"/>
    <x v="2"/>
  </r>
  <r>
    <x v="3"/>
    <x v="150"/>
    <x v="150"/>
    <x v="44"/>
    <x v="45"/>
    <x v="3"/>
    <x v="6"/>
    <x v="0"/>
    <x v="1"/>
    <x v="2"/>
  </r>
  <r>
    <x v="3"/>
    <x v="151"/>
    <x v="151"/>
    <x v="45"/>
    <x v="46"/>
    <x v="0"/>
    <x v="6"/>
    <x v="0"/>
    <x v="1"/>
    <x v="2"/>
  </r>
  <r>
    <x v="3"/>
    <x v="152"/>
    <x v="152"/>
    <x v="45"/>
    <x v="46"/>
    <x v="1"/>
    <x v="2"/>
    <x v="0"/>
    <x v="1"/>
    <x v="2"/>
  </r>
  <r>
    <x v="3"/>
    <x v="153"/>
    <x v="153"/>
    <x v="45"/>
    <x v="46"/>
    <x v="1"/>
    <x v="3"/>
    <x v="0"/>
    <x v="1"/>
    <x v="2"/>
  </r>
  <r>
    <x v="3"/>
    <x v="154"/>
    <x v="154"/>
    <x v="45"/>
    <x v="46"/>
    <x v="1"/>
    <x v="3"/>
    <x v="0"/>
    <x v="1"/>
    <x v="2"/>
  </r>
  <r>
    <x v="3"/>
    <x v="155"/>
    <x v="155"/>
    <x v="46"/>
    <x v="47"/>
    <x v="0"/>
    <x v="3"/>
    <x v="0"/>
    <x v="0"/>
    <x v="1"/>
  </r>
  <r>
    <x v="3"/>
    <x v="156"/>
    <x v="156"/>
    <x v="46"/>
    <x v="47"/>
    <x v="1"/>
    <x v="3"/>
    <x v="1"/>
    <x v="1"/>
    <x v="2"/>
  </r>
  <r>
    <x v="3"/>
    <x v="157"/>
    <x v="157"/>
    <x v="46"/>
    <x v="47"/>
    <x v="14"/>
    <x v="4"/>
    <x v="0"/>
    <x v="1"/>
    <x v="2"/>
  </r>
  <r>
    <x v="3"/>
    <x v="158"/>
    <x v="158"/>
    <x v="46"/>
    <x v="47"/>
    <x v="15"/>
    <x v="4"/>
    <x v="0"/>
    <x v="1"/>
    <x v="2"/>
  </r>
  <r>
    <x v="3"/>
    <x v="159"/>
    <x v="159"/>
    <x v="47"/>
    <x v="48"/>
    <x v="0"/>
    <x v="3"/>
    <x v="0"/>
    <x v="1"/>
    <x v="1"/>
  </r>
  <r>
    <x v="3"/>
    <x v="160"/>
    <x v="160"/>
    <x v="47"/>
    <x v="48"/>
    <x v="3"/>
    <x v="3"/>
    <x v="0"/>
    <x v="1"/>
    <x v="1"/>
  </r>
  <r>
    <x v="3"/>
    <x v="161"/>
    <x v="161"/>
    <x v="47"/>
    <x v="48"/>
    <x v="3"/>
    <x v="3"/>
    <x v="0"/>
    <x v="1"/>
    <x v="1"/>
  </r>
  <r>
    <x v="3"/>
    <x v="162"/>
    <x v="162"/>
    <x v="47"/>
    <x v="48"/>
    <x v="11"/>
    <x v="3"/>
    <x v="7"/>
    <x v="7"/>
    <x v="9"/>
  </r>
  <r>
    <x v="3"/>
    <x v="163"/>
    <x v="163"/>
    <x v="47"/>
    <x v="48"/>
    <x v="16"/>
    <x v="6"/>
    <x v="0"/>
    <x v="1"/>
    <x v="1"/>
  </r>
  <r>
    <x v="3"/>
    <x v="164"/>
    <x v="164"/>
    <x v="48"/>
    <x v="49"/>
    <x v="0"/>
    <x v="3"/>
    <x v="0"/>
    <x v="1"/>
    <x v="2"/>
  </r>
  <r>
    <x v="3"/>
    <x v="165"/>
    <x v="165"/>
    <x v="48"/>
    <x v="49"/>
    <x v="1"/>
    <x v="3"/>
    <x v="0"/>
    <x v="1"/>
    <x v="2"/>
  </r>
  <r>
    <x v="3"/>
    <x v="166"/>
    <x v="166"/>
    <x v="48"/>
    <x v="49"/>
    <x v="1"/>
    <x v="3"/>
    <x v="0"/>
    <x v="1"/>
    <x v="2"/>
  </r>
  <r>
    <x v="3"/>
    <x v="167"/>
    <x v="167"/>
    <x v="48"/>
    <x v="49"/>
    <x v="2"/>
    <x v="4"/>
    <x v="0"/>
    <x v="1"/>
    <x v="2"/>
  </r>
  <r>
    <x v="3"/>
    <x v="168"/>
    <x v="168"/>
    <x v="49"/>
    <x v="50"/>
    <x v="6"/>
    <x v="3"/>
    <x v="0"/>
    <x v="1"/>
    <x v="2"/>
  </r>
  <r>
    <x v="3"/>
    <x v="169"/>
    <x v="169"/>
    <x v="49"/>
    <x v="50"/>
    <x v="6"/>
    <x v="3"/>
    <x v="0"/>
    <x v="1"/>
    <x v="2"/>
  </r>
  <r>
    <x v="3"/>
    <x v="170"/>
    <x v="170"/>
    <x v="49"/>
    <x v="50"/>
    <x v="1"/>
    <x v="3"/>
    <x v="0"/>
    <x v="1"/>
    <x v="9"/>
  </r>
  <r>
    <x v="3"/>
    <x v="171"/>
    <x v="171"/>
    <x v="49"/>
    <x v="50"/>
    <x v="1"/>
    <x v="3"/>
    <x v="0"/>
    <x v="7"/>
    <x v="1"/>
  </r>
  <r>
    <x v="3"/>
    <x v="172"/>
    <x v="172"/>
    <x v="49"/>
    <x v="50"/>
    <x v="1"/>
    <x v="4"/>
    <x v="0"/>
    <x v="7"/>
    <x v="0"/>
  </r>
  <r>
    <x v="3"/>
    <x v="173"/>
    <x v="173"/>
    <x v="49"/>
    <x v="50"/>
    <x v="0"/>
    <x v="4"/>
    <x v="7"/>
    <x v="1"/>
    <x v="1"/>
  </r>
  <r>
    <x v="3"/>
    <x v="174"/>
    <x v="174"/>
    <x v="49"/>
    <x v="50"/>
    <x v="11"/>
    <x v="11"/>
    <x v="7"/>
    <x v="1"/>
    <x v="2"/>
  </r>
  <r>
    <x v="3"/>
    <x v="175"/>
    <x v="175"/>
    <x v="50"/>
    <x v="51"/>
    <x v="1"/>
    <x v="7"/>
    <x v="0"/>
    <x v="1"/>
    <x v="1"/>
  </r>
  <r>
    <x v="3"/>
    <x v="176"/>
    <x v="176"/>
    <x v="50"/>
    <x v="51"/>
    <x v="0"/>
    <x v="7"/>
    <x v="0"/>
    <x v="1"/>
    <x v="1"/>
  </r>
  <r>
    <x v="3"/>
    <x v="177"/>
    <x v="177"/>
    <x v="50"/>
    <x v="51"/>
    <x v="1"/>
    <x v="7"/>
    <x v="0"/>
    <x v="1"/>
    <x v="1"/>
  </r>
  <r>
    <x v="3"/>
    <x v="178"/>
    <x v="178"/>
    <x v="50"/>
    <x v="51"/>
    <x v="11"/>
    <x v="2"/>
    <x v="0"/>
    <x v="1"/>
    <x v="1"/>
  </r>
  <r>
    <x v="3"/>
    <x v="179"/>
    <x v="179"/>
    <x v="51"/>
    <x v="52"/>
    <x v="0"/>
    <x v="3"/>
    <x v="0"/>
    <x v="1"/>
    <x v="1"/>
  </r>
  <r>
    <x v="3"/>
    <x v="180"/>
    <x v="180"/>
    <x v="51"/>
    <x v="52"/>
    <x v="1"/>
    <x v="4"/>
    <x v="0"/>
    <x v="1"/>
    <x v="1"/>
  </r>
  <r>
    <x v="3"/>
    <x v="181"/>
    <x v="181"/>
    <x v="51"/>
    <x v="52"/>
    <x v="1"/>
    <x v="4"/>
    <x v="0"/>
    <x v="1"/>
    <x v="1"/>
  </r>
  <r>
    <x v="3"/>
    <x v="182"/>
    <x v="182"/>
    <x v="51"/>
    <x v="52"/>
    <x v="1"/>
    <x v="4"/>
    <x v="0"/>
    <x v="1"/>
    <x v="1"/>
  </r>
  <r>
    <x v="4"/>
    <x v="183"/>
    <x v="183"/>
    <x v="52"/>
    <x v="53"/>
    <x v="0"/>
    <x v="5"/>
    <x v="0"/>
    <x v="1"/>
    <x v="2"/>
  </r>
  <r>
    <x v="4"/>
    <x v="184"/>
    <x v="184"/>
    <x v="52"/>
    <x v="53"/>
    <x v="1"/>
    <x v="5"/>
    <x v="0"/>
    <x v="1"/>
    <x v="2"/>
  </r>
  <r>
    <x v="4"/>
    <x v="185"/>
    <x v="185"/>
    <x v="52"/>
    <x v="53"/>
    <x v="1"/>
    <x v="4"/>
    <x v="0"/>
    <x v="1"/>
    <x v="2"/>
  </r>
  <r>
    <x v="4"/>
    <x v="26"/>
    <x v="186"/>
    <x v="53"/>
    <x v="54"/>
    <x v="0"/>
    <x v="7"/>
    <x v="0"/>
    <x v="1"/>
    <x v="2"/>
  </r>
  <r>
    <x v="4"/>
    <x v="186"/>
    <x v="187"/>
    <x v="53"/>
    <x v="54"/>
    <x v="1"/>
    <x v="2"/>
    <x v="0"/>
    <x v="1"/>
    <x v="2"/>
  </r>
  <r>
    <x v="4"/>
    <x v="187"/>
    <x v="188"/>
    <x v="53"/>
    <x v="54"/>
    <x v="2"/>
    <x v="11"/>
    <x v="0"/>
    <x v="1"/>
    <x v="2"/>
  </r>
  <r>
    <x v="4"/>
    <x v="188"/>
    <x v="189"/>
    <x v="54"/>
    <x v="55"/>
    <x v="0"/>
    <x v="3"/>
    <x v="0"/>
    <x v="1"/>
    <x v="1"/>
  </r>
  <r>
    <x v="4"/>
    <x v="189"/>
    <x v="190"/>
    <x v="54"/>
    <x v="55"/>
    <x v="1"/>
    <x v="4"/>
    <x v="0"/>
    <x v="1"/>
    <x v="1"/>
  </r>
  <r>
    <x v="4"/>
    <x v="190"/>
    <x v="191"/>
    <x v="54"/>
    <x v="55"/>
    <x v="1"/>
    <x v="4"/>
    <x v="0"/>
    <x v="1"/>
    <x v="1"/>
  </r>
  <r>
    <x v="4"/>
    <x v="191"/>
    <x v="192"/>
    <x v="54"/>
    <x v="55"/>
    <x v="1"/>
    <x v="4"/>
    <x v="0"/>
    <x v="1"/>
    <x v="1"/>
  </r>
  <r>
    <x v="4"/>
    <x v="192"/>
    <x v="193"/>
    <x v="55"/>
    <x v="56"/>
    <x v="0"/>
    <x v="3"/>
    <x v="0"/>
    <x v="1"/>
    <x v="2"/>
  </r>
  <r>
    <x v="4"/>
    <x v="193"/>
    <x v="194"/>
    <x v="55"/>
    <x v="56"/>
    <x v="1"/>
    <x v="4"/>
    <x v="0"/>
    <x v="1"/>
    <x v="2"/>
  </r>
  <r>
    <x v="4"/>
    <x v="194"/>
    <x v="195"/>
    <x v="55"/>
    <x v="56"/>
    <x v="1"/>
    <x v="4"/>
    <x v="0"/>
    <x v="1"/>
    <x v="2"/>
  </r>
  <r>
    <x v="5"/>
    <x v="195"/>
    <x v="196"/>
    <x v="56"/>
    <x v="57"/>
    <x v="0"/>
    <x v="12"/>
    <x v="0"/>
    <x v="1"/>
    <x v="1"/>
  </r>
  <r>
    <x v="5"/>
    <x v="196"/>
    <x v="197"/>
    <x v="56"/>
    <x v="57"/>
    <x v="1"/>
    <x v="12"/>
    <x v="0"/>
    <x v="1"/>
    <x v="1"/>
  </r>
  <r>
    <x v="5"/>
    <x v="197"/>
    <x v="198"/>
    <x v="56"/>
    <x v="57"/>
    <x v="1"/>
    <x v="12"/>
    <x v="0"/>
    <x v="1"/>
    <x v="1"/>
  </r>
  <r>
    <x v="5"/>
    <x v="198"/>
    <x v="199"/>
    <x v="56"/>
    <x v="57"/>
    <x v="1"/>
    <x v="12"/>
    <x v="0"/>
    <x v="1"/>
    <x v="1"/>
  </r>
  <r>
    <x v="5"/>
    <x v="199"/>
    <x v="200"/>
    <x v="56"/>
    <x v="57"/>
    <x v="6"/>
    <x v="6"/>
    <x v="0"/>
    <x v="1"/>
    <x v="1"/>
  </r>
  <r>
    <x v="4"/>
    <x v="200"/>
    <x v="201"/>
    <x v="57"/>
    <x v="58"/>
    <x v="0"/>
    <x v="4"/>
    <x v="0"/>
    <x v="1"/>
    <x v="1"/>
  </r>
  <r>
    <x v="4"/>
    <x v="201"/>
    <x v="202"/>
    <x v="57"/>
    <x v="58"/>
    <x v="1"/>
    <x v="4"/>
    <x v="0"/>
    <x v="1"/>
    <x v="1"/>
  </r>
  <r>
    <x v="4"/>
    <x v="202"/>
    <x v="203"/>
    <x v="57"/>
    <x v="58"/>
    <x v="1"/>
    <x v="4"/>
    <x v="0"/>
    <x v="1"/>
    <x v="1"/>
  </r>
  <r>
    <x v="4"/>
    <x v="203"/>
    <x v="204"/>
    <x v="57"/>
    <x v="58"/>
    <x v="9"/>
    <x v="3"/>
    <x v="0"/>
    <x v="1"/>
    <x v="1"/>
  </r>
  <r>
    <x v="6"/>
    <x v="204"/>
    <x v="205"/>
    <x v="58"/>
    <x v="59"/>
    <x v="0"/>
    <x v="5"/>
    <x v="0"/>
    <x v="1"/>
    <x v="2"/>
  </r>
  <r>
    <x v="6"/>
    <x v="205"/>
    <x v="206"/>
    <x v="58"/>
    <x v="59"/>
    <x v="1"/>
    <x v="5"/>
    <x v="0"/>
    <x v="1"/>
    <x v="2"/>
  </r>
  <r>
    <x v="6"/>
    <x v="204"/>
    <x v="207"/>
    <x v="59"/>
    <x v="60"/>
    <x v="0"/>
    <x v="6"/>
    <x v="0"/>
    <x v="1"/>
    <x v="2"/>
  </r>
  <r>
    <x v="6"/>
    <x v="206"/>
    <x v="208"/>
    <x v="59"/>
    <x v="60"/>
    <x v="1"/>
    <x v="7"/>
    <x v="6"/>
    <x v="6"/>
    <x v="7"/>
  </r>
  <r>
    <x v="6"/>
    <x v="207"/>
    <x v="209"/>
    <x v="59"/>
    <x v="60"/>
    <x v="1"/>
    <x v="6"/>
    <x v="6"/>
    <x v="6"/>
    <x v="7"/>
  </r>
  <r>
    <x v="4"/>
    <x v="208"/>
    <x v="210"/>
    <x v="60"/>
    <x v="61"/>
    <x v="0"/>
    <x v="12"/>
    <x v="8"/>
    <x v="8"/>
    <x v="3"/>
  </r>
  <r>
    <x v="4"/>
    <x v="209"/>
    <x v="211"/>
    <x v="60"/>
    <x v="61"/>
    <x v="1"/>
    <x v="12"/>
    <x v="8"/>
    <x v="8"/>
    <x v="3"/>
  </r>
  <r>
    <x v="4"/>
    <x v="210"/>
    <x v="212"/>
    <x v="60"/>
    <x v="61"/>
    <x v="1"/>
    <x v="12"/>
    <x v="8"/>
    <x v="8"/>
    <x v="3"/>
  </r>
  <r>
    <x v="4"/>
    <x v="211"/>
    <x v="213"/>
    <x v="60"/>
    <x v="61"/>
    <x v="1"/>
    <x v="12"/>
    <x v="8"/>
    <x v="8"/>
    <x v="3"/>
  </r>
  <r>
    <x v="5"/>
    <x v="212"/>
    <x v="214"/>
    <x v="61"/>
    <x v="62"/>
    <x v="0"/>
    <x v="3"/>
    <x v="0"/>
    <x v="1"/>
    <x v="2"/>
  </r>
  <r>
    <x v="5"/>
    <x v="213"/>
    <x v="215"/>
    <x v="61"/>
    <x v="62"/>
    <x v="1"/>
    <x v="4"/>
    <x v="0"/>
    <x v="1"/>
    <x v="2"/>
  </r>
  <r>
    <x v="5"/>
    <x v="214"/>
    <x v="216"/>
    <x v="61"/>
    <x v="62"/>
    <x v="2"/>
    <x v="4"/>
    <x v="0"/>
    <x v="1"/>
    <x v="2"/>
  </r>
  <r>
    <x v="5"/>
    <x v="215"/>
    <x v="217"/>
    <x v="62"/>
    <x v="63"/>
    <x v="0"/>
    <x v="3"/>
    <x v="0"/>
    <x v="1"/>
    <x v="1"/>
  </r>
  <r>
    <x v="5"/>
    <x v="216"/>
    <x v="218"/>
    <x v="62"/>
    <x v="63"/>
    <x v="1"/>
    <x v="4"/>
    <x v="0"/>
    <x v="1"/>
    <x v="1"/>
  </r>
  <r>
    <x v="5"/>
    <x v="217"/>
    <x v="219"/>
    <x v="62"/>
    <x v="63"/>
    <x v="1"/>
    <x v="4"/>
    <x v="0"/>
    <x v="1"/>
    <x v="1"/>
  </r>
  <r>
    <x v="5"/>
    <x v="218"/>
    <x v="220"/>
    <x v="62"/>
    <x v="63"/>
    <x v="1"/>
    <x v="4"/>
    <x v="0"/>
    <x v="1"/>
    <x v="1"/>
  </r>
  <r>
    <x v="5"/>
    <x v="219"/>
    <x v="221"/>
    <x v="63"/>
    <x v="64"/>
    <x v="0"/>
    <x v="3"/>
    <x v="1"/>
    <x v="0"/>
    <x v="10"/>
  </r>
  <r>
    <x v="5"/>
    <x v="220"/>
    <x v="222"/>
    <x v="63"/>
    <x v="64"/>
    <x v="1"/>
    <x v="3"/>
    <x v="1"/>
    <x v="0"/>
    <x v="0"/>
  </r>
  <r>
    <x v="5"/>
    <x v="221"/>
    <x v="223"/>
    <x v="63"/>
    <x v="64"/>
    <x v="1"/>
    <x v="3"/>
    <x v="0"/>
    <x v="1"/>
    <x v="0"/>
  </r>
  <r>
    <x v="5"/>
    <x v="222"/>
    <x v="224"/>
    <x v="64"/>
    <x v="65"/>
    <x v="0"/>
    <x v="3"/>
    <x v="0"/>
    <x v="1"/>
    <x v="2"/>
  </r>
  <r>
    <x v="5"/>
    <x v="223"/>
    <x v="225"/>
    <x v="64"/>
    <x v="65"/>
    <x v="1"/>
    <x v="3"/>
    <x v="0"/>
    <x v="1"/>
    <x v="2"/>
  </r>
  <r>
    <x v="5"/>
    <x v="224"/>
    <x v="226"/>
    <x v="64"/>
    <x v="65"/>
    <x v="1"/>
    <x v="11"/>
    <x v="0"/>
    <x v="1"/>
    <x v="2"/>
  </r>
  <r>
    <x v="4"/>
    <x v="225"/>
    <x v="227"/>
    <x v="65"/>
    <x v="66"/>
    <x v="0"/>
    <x v="4"/>
    <x v="1"/>
    <x v="1"/>
    <x v="1"/>
  </r>
  <r>
    <x v="4"/>
    <x v="226"/>
    <x v="228"/>
    <x v="65"/>
    <x v="66"/>
    <x v="3"/>
    <x v="3"/>
    <x v="0"/>
    <x v="0"/>
    <x v="2"/>
  </r>
  <r>
    <x v="5"/>
    <x v="227"/>
    <x v="229"/>
    <x v="66"/>
    <x v="67"/>
    <x v="0"/>
    <x v="3"/>
    <x v="0"/>
    <x v="1"/>
    <x v="2"/>
  </r>
  <r>
    <x v="5"/>
    <x v="228"/>
    <x v="230"/>
    <x v="66"/>
    <x v="67"/>
    <x v="1"/>
    <x v="4"/>
    <x v="0"/>
    <x v="1"/>
    <x v="2"/>
  </r>
  <r>
    <x v="5"/>
    <x v="229"/>
    <x v="231"/>
    <x v="66"/>
    <x v="67"/>
    <x v="1"/>
    <x v="4"/>
    <x v="0"/>
    <x v="1"/>
    <x v="2"/>
  </r>
  <r>
    <x v="5"/>
    <x v="230"/>
    <x v="232"/>
    <x v="67"/>
    <x v="68"/>
    <x v="0"/>
    <x v="6"/>
    <x v="0"/>
    <x v="1"/>
    <x v="2"/>
  </r>
  <r>
    <x v="5"/>
    <x v="231"/>
    <x v="233"/>
    <x v="67"/>
    <x v="68"/>
    <x v="3"/>
    <x v="3"/>
    <x v="0"/>
    <x v="1"/>
    <x v="2"/>
  </r>
  <r>
    <x v="5"/>
    <x v="232"/>
    <x v="234"/>
    <x v="67"/>
    <x v="68"/>
    <x v="3"/>
    <x v="3"/>
    <x v="0"/>
    <x v="1"/>
    <x v="2"/>
  </r>
  <r>
    <x v="4"/>
    <x v="233"/>
    <x v="235"/>
    <x v="68"/>
    <x v="69"/>
    <x v="1"/>
    <x v="13"/>
    <x v="0"/>
    <x v="1"/>
    <x v="2"/>
  </r>
  <r>
    <x v="4"/>
    <x v="234"/>
    <x v="236"/>
    <x v="68"/>
    <x v="69"/>
    <x v="0"/>
    <x v="14"/>
    <x v="0"/>
    <x v="1"/>
    <x v="2"/>
  </r>
  <r>
    <x v="4"/>
    <x v="235"/>
    <x v="237"/>
    <x v="68"/>
    <x v="69"/>
    <x v="1"/>
    <x v="13"/>
    <x v="0"/>
    <x v="1"/>
    <x v="2"/>
  </r>
  <r>
    <x v="4"/>
    <x v="236"/>
    <x v="238"/>
    <x v="68"/>
    <x v="69"/>
    <x v="1"/>
    <x v="13"/>
    <x v="0"/>
    <x v="1"/>
    <x v="2"/>
  </r>
  <r>
    <x v="4"/>
    <x v="237"/>
    <x v="239"/>
    <x v="69"/>
    <x v="70"/>
    <x v="0"/>
    <x v="2"/>
    <x v="0"/>
    <x v="1"/>
    <x v="1"/>
  </r>
  <r>
    <x v="4"/>
    <x v="238"/>
    <x v="240"/>
    <x v="69"/>
    <x v="70"/>
    <x v="1"/>
    <x v="2"/>
    <x v="0"/>
    <x v="1"/>
    <x v="1"/>
  </r>
  <r>
    <x v="4"/>
    <x v="239"/>
    <x v="241"/>
    <x v="69"/>
    <x v="70"/>
    <x v="1"/>
    <x v="6"/>
    <x v="0"/>
    <x v="1"/>
    <x v="1"/>
  </r>
  <r>
    <x v="4"/>
    <x v="240"/>
    <x v="242"/>
    <x v="69"/>
    <x v="70"/>
    <x v="2"/>
    <x v="3"/>
    <x v="0"/>
    <x v="1"/>
    <x v="1"/>
  </r>
  <r>
    <x v="6"/>
    <x v="241"/>
    <x v="243"/>
    <x v="70"/>
    <x v="71"/>
    <x v="0"/>
    <x v="15"/>
    <x v="0"/>
    <x v="1"/>
    <x v="1"/>
  </r>
  <r>
    <x v="6"/>
    <x v="242"/>
    <x v="244"/>
    <x v="70"/>
    <x v="71"/>
    <x v="3"/>
    <x v="15"/>
    <x v="0"/>
    <x v="1"/>
    <x v="1"/>
  </r>
  <r>
    <x v="6"/>
    <x v="243"/>
    <x v="245"/>
    <x v="70"/>
    <x v="71"/>
    <x v="11"/>
    <x v="0"/>
    <x v="0"/>
    <x v="1"/>
    <x v="1"/>
  </r>
  <r>
    <x v="5"/>
    <x v="244"/>
    <x v="246"/>
    <x v="71"/>
    <x v="72"/>
    <x v="0"/>
    <x v="3"/>
    <x v="0"/>
    <x v="1"/>
    <x v="2"/>
  </r>
  <r>
    <x v="5"/>
    <x v="245"/>
    <x v="247"/>
    <x v="71"/>
    <x v="72"/>
    <x v="1"/>
    <x v="4"/>
    <x v="0"/>
    <x v="1"/>
    <x v="2"/>
  </r>
  <r>
    <x v="5"/>
    <x v="246"/>
    <x v="248"/>
    <x v="71"/>
    <x v="72"/>
    <x v="1"/>
    <x v="4"/>
    <x v="0"/>
    <x v="1"/>
    <x v="2"/>
  </r>
  <r>
    <x v="5"/>
    <x v="247"/>
    <x v="249"/>
    <x v="72"/>
    <x v="73"/>
    <x v="0"/>
    <x v="16"/>
    <x v="6"/>
    <x v="6"/>
    <x v="7"/>
  </r>
  <r>
    <x v="5"/>
    <x v="248"/>
    <x v="250"/>
    <x v="72"/>
    <x v="73"/>
    <x v="3"/>
    <x v="16"/>
    <x v="6"/>
    <x v="6"/>
    <x v="7"/>
  </r>
  <r>
    <x v="5"/>
    <x v="249"/>
    <x v="251"/>
    <x v="73"/>
    <x v="74"/>
    <x v="0"/>
    <x v="17"/>
    <x v="0"/>
    <x v="1"/>
    <x v="1"/>
  </r>
  <r>
    <x v="5"/>
    <x v="250"/>
    <x v="252"/>
    <x v="73"/>
    <x v="74"/>
    <x v="1"/>
    <x v="18"/>
    <x v="0"/>
    <x v="1"/>
    <x v="1"/>
  </r>
  <r>
    <x v="5"/>
    <x v="251"/>
    <x v="253"/>
    <x v="73"/>
    <x v="74"/>
    <x v="1"/>
    <x v="0"/>
    <x v="0"/>
    <x v="1"/>
    <x v="1"/>
  </r>
  <r>
    <x v="5"/>
    <x v="252"/>
    <x v="254"/>
    <x v="73"/>
    <x v="74"/>
    <x v="2"/>
    <x v="19"/>
    <x v="0"/>
    <x v="1"/>
    <x v="1"/>
  </r>
  <r>
    <x v="4"/>
    <x v="253"/>
    <x v="255"/>
    <x v="74"/>
    <x v="75"/>
    <x v="0"/>
    <x v="3"/>
    <x v="9"/>
    <x v="9"/>
    <x v="11"/>
  </r>
  <r>
    <x v="4"/>
    <x v="254"/>
    <x v="256"/>
    <x v="74"/>
    <x v="75"/>
    <x v="1"/>
    <x v="20"/>
    <x v="10"/>
    <x v="10"/>
    <x v="12"/>
  </r>
  <r>
    <x v="4"/>
    <x v="255"/>
    <x v="257"/>
    <x v="74"/>
    <x v="75"/>
    <x v="1"/>
    <x v="21"/>
    <x v="11"/>
    <x v="11"/>
    <x v="13"/>
  </r>
  <r>
    <x v="5"/>
    <x v="256"/>
    <x v="258"/>
    <x v="75"/>
    <x v="76"/>
    <x v="0"/>
    <x v="4"/>
    <x v="6"/>
    <x v="6"/>
    <x v="2"/>
  </r>
  <r>
    <x v="5"/>
    <x v="257"/>
    <x v="259"/>
    <x v="75"/>
    <x v="76"/>
    <x v="17"/>
    <x v="6"/>
    <x v="0"/>
    <x v="1"/>
    <x v="1"/>
  </r>
  <r>
    <x v="5"/>
    <x v="258"/>
    <x v="260"/>
    <x v="75"/>
    <x v="76"/>
    <x v="18"/>
    <x v="3"/>
    <x v="0"/>
    <x v="1"/>
    <x v="1"/>
  </r>
  <r>
    <x v="5"/>
    <x v="259"/>
    <x v="261"/>
    <x v="75"/>
    <x v="76"/>
    <x v="18"/>
    <x v="3"/>
    <x v="0"/>
    <x v="1"/>
    <x v="1"/>
  </r>
  <r>
    <x v="5"/>
    <x v="260"/>
    <x v="262"/>
    <x v="75"/>
    <x v="76"/>
    <x v="18"/>
    <x v="3"/>
    <x v="6"/>
    <x v="6"/>
    <x v="2"/>
  </r>
  <r>
    <x v="5"/>
    <x v="261"/>
    <x v="263"/>
    <x v="75"/>
    <x v="76"/>
    <x v="16"/>
    <x v="6"/>
    <x v="0"/>
    <x v="1"/>
    <x v="1"/>
  </r>
  <r>
    <x v="7"/>
    <x v="262"/>
    <x v="264"/>
    <x v="76"/>
    <x v="77"/>
    <x v="0"/>
    <x v="4"/>
    <x v="0"/>
    <x v="1"/>
    <x v="2"/>
  </r>
  <r>
    <x v="7"/>
    <x v="263"/>
    <x v="265"/>
    <x v="76"/>
    <x v="77"/>
    <x v="1"/>
    <x v="4"/>
    <x v="0"/>
    <x v="1"/>
    <x v="2"/>
  </r>
  <r>
    <x v="7"/>
    <x v="264"/>
    <x v="266"/>
    <x v="76"/>
    <x v="77"/>
    <x v="1"/>
    <x v="4"/>
    <x v="0"/>
    <x v="1"/>
    <x v="2"/>
  </r>
  <r>
    <x v="7"/>
    <x v="265"/>
    <x v="267"/>
    <x v="77"/>
    <x v="78"/>
    <x v="1"/>
    <x v="22"/>
    <x v="0"/>
    <x v="1"/>
    <x v="2"/>
  </r>
  <r>
    <x v="7"/>
    <x v="266"/>
    <x v="268"/>
    <x v="77"/>
    <x v="78"/>
    <x v="19"/>
    <x v="22"/>
    <x v="0"/>
    <x v="1"/>
    <x v="2"/>
  </r>
  <r>
    <x v="7"/>
    <x v="267"/>
    <x v="269"/>
    <x v="78"/>
    <x v="79"/>
    <x v="0"/>
    <x v="5"/>
    <x v="0"/>
    <x v="1"/>
    <x v="2"/>
  </r>
  <r>
    <x v="7"/>
    <x v="268"/>
    <x v="270"/>
    <x v="78"/>
    <x v="79"/>
    <x v="1"/>
    <x v="5"/>
    <x v="0"/>
    <x v="1"/>
    <x v="2"/>
  </r>
  <r>
    <x v="7"/>
    <x v="269"/>
    <x v="271"/>
    <x v="79"/>
    <x v="80"/>
    <x v="0"/>
    <x v="23"/>
    <x v="0"/>
    <x v="1"/>
    <x v="1"/>
  </r>
  <r>
    <x v="7"/>
    <x v="270"/>
    <x v="272"/>
    <x v="79"/>
    <x v="80"/>
    <x v="3"/>
    <x v="23"/>
    <x v="0"/>
    <x v="1"/>
    <x v="1"/>
  </r>
  <r>
    <x v="7"/>
    <x v="271"/>
    <x v="273"/>
    <x v="79"/>
    <x v="80"/>
    <x v="3"/>
    <x v="24"/>
    <x v="0"/>
    <x v="1"/>
    <x v="1"/>
  </r>
  <r>
    <x v="7"/>
    <x v="272"/>
    <x v="274"/>
    <x v="80"/>
    <x v="81"/>
    <x v="0"/>
    <x v="3"/>
    <x v="0"/>
    <x v="1"/>
    <x v="2"/>
  </r>
  <r>
    <x v="7"/>
    <x v="273"/>
    <x v="275"/>
    <x v="80"/>
    <x v="81"/>
    <x v="1"/>
    <x v="4"/>
    <x v="0"/>
    <x v="1"/>
    <x v="2"/>
  </r>
  <r>
    <x v="7"/>
    <x v="274"/>
    <x v="276"/>
    <x v="80"/>
    <x v="81"/>
    <x v="1"/>
    <x v="4"/>
    <x v="0"/>
    <x v="1"/>
    <x v="2"/>
  </r>
  <r>
    <x v="7"/>
    <x v="275"/>
    <x v="277"/>
    <x v="81"/>
    <x v="82"/>
    <x v="0"/>
    <x v="25"/>
    <x v="0"/>
    <x v="1"/>
    <x v="1"/>
  </r>
  <r>
    <x v="7"/>
    <x v="276"/>
    <x v="278"/>
    <x v="81"/>
    <x v="82"/>
    <x v="1"/>
    <x v="25"/>
    <x v="0"/>
    <x v="1"/>
    <x v="1"/>
  </r>
  <r>
    <x v="7"/>
    <x v="277"/>
    <x v="279"/>
    <x v="81"/>
    <x v="82"/>
    <x v="1"/>
    <x v="25"/>
    <x v="0"/>
    <x v="1"/>
    <x v="1"/>
  </r>
  <r>
    <x v="7"/>
    <x v="278"/>
    <x v="280"/>
    <x v="81"/>
    <x v="82"/>
    <x v="1"/>
    <x v="25"/>
    <x v="0"/>
    <x v="1"/>
    <x v="1"/>
  </r>
  <r>
    <x v="7"/>
    <x v="279"/>
    <x v="281"/>
    <x v="82"/>
    <x v="83"/>
    <x v="0"/>
    <x v="2"/>
    <x v="1"/>
    <x v="0"/>
    <x v="1"/>
  </r>
  <r>
    <x v="7"/>
    <x v="280"/>
    <x v="282"/>
    <x v="82"/>
    <x v="83"/>
    <x v="1"/>
    <x v="6"/>
    <x v="0"/>
    <x v="1"/>
    <x v="2"/>
  </r>
  <r>
    <x v="7"/>
    <x v="281"/>
    <x v="283"/>
    <x v="83"/>
    <x v="84"/>
    <x v="0"/>
    <x v="26"/>
    <x v="0"/>
    <x v="1"/>
    <x v="2"/>
  </r>
  <r>
    <x v="7"/>
    <x v="282"/>
    <x v="284"/>
    <x v="83"/>
    <x v="84"/>
    <x v="1"/>
    <x v="26"/>
    <x v="0"/>
    <x v="1"/>
    <x v="2"/>
  </r>
  <r>
    <x v="7"/>
    <x v="283"/>
    <x v="285"/>
    <x v="84"/>
    <x v="85"/>
    <x v="1"/>
    <x v="16"/>
    <x v="0"/>
    <x v="1"/>
    <x v="2"/>
  </r>
  <r>
    <x v="7"/>
    <x v="284"/>
    <x v="286"/>
    <x v="84"/>
    <x v="85"/>
    <x v="0"/>
    <x v="16"/>
    <x v="0"/>
    <x v="1"/>
    <x v="2"/>
  </r>
  <r>
    <x v="7"/>
    <x v="285"/>
    <x v="287"/>
    <x v="85"/>
    <x v="86"/>
    <x v="0"/>
    <x v="4"/>
    <x v="0"/>
    <x v="1"/>
    <x v="2"/>
  </r>
  <r>
    <x v="7"/>
    <x v="286"/>
    <x v="288"/>
    <x v="85"/>
    <x v="86"/>
    <x v="3"/>
    <x v="4"/>
    <x v="0"/>
    <x v="1"/>
    <x v="2"/>
  </r>
  <r>
    <x v="7"/>
    <x v="287"/>
    <x v="289"/>
    <x v="86"/>
    <x v="87"/>
    <x v="0"/>
    <x v="27"/>
    <x v="0"/>
    <x v="1"/>
    <x v="1"/>
  </r>
  <r>
    <x v="7"/>
    <x v="288"/>
    <x v="290"/>
    <x v="86"/>
    <x v="87"/>
    <x v="3"/>
    <x v="28"/>
    <x v="0"/>
    <x v="1"/>
    <x v="1"/>
  </r>
  <r>
    <x v="7"/>
    <x v="289"/>
    <x v="291"/>
    <x v="86"/>
    <x v="87"/>
    <x v="3"/>
    <x v="28"/>
    <x v="0"/>
    <x v="1"/>
    <x v="1"/>
  </r>
  <r>
    <x v="7"/>
    <x v="290"/>
    <x v="292"/>
    <x v="86"/>
    <x v="87"/>
    <x v="3"/>
    <x v="29"/>
    <x v="0"/>
    <x v="1"/>
    <x v="1"/>
  </r>
  <r>
    <x v="7"/>
    <x v="291"/>
    <x v="293"/>
    <x v="87"/>
    <x v="88"/>
    <x v="0"/>
    <x v="30"/>
    <x v="12"/>
    <x v="12"/>
    <x v="14"/>
  </r>
  <r>
    <x v="7"/>
    <x v="292"/>
    <x v="294"/>
    <x v="87"/>
    <x v="88"/>
    <x v="1"/>
    <x v="30"/>
    <x v="12"/>
    <x v="12"/>
    <x v="14"/>
  </r>
  <r>
    <x v="7"/>
    <x v="293"/>
    <x v="295"/>
    <x v="87"/>
    <x v="88"/>
    <x v="1"/>
    <x v="30"/>
    <x v="12"/>
    <x v="12"/>
    <x v="14"/>
  </r>
  <r>
    <x v="7"/>
    <x v="294"/>
    <x v="296"/>
    <x v="87"/>
    <x v="88"/>
    <x v="1"/>
    <x v="30"/>
    <x v="12"/>
    <x v="12"/>
    <x v="14"/>
  </r>
  <r>
    <x v="7"/>
    <x v="295"/>
    <x v="297"/>
    <x v="87"/>
    <x v="88"/>
    <x v="2"/>
    <x v="30"/>
    <x v="12"/>
    <x v="12"/>
    <x v="14"/>
  </r>
  <r>
    <x v="7"/>
    <x v="296"/>
    <x v="298"/>
    <x v="88"/>
    <x v="89"/>
    <x v="0"/>
    <x v="4"/>
    <x v="0"/>
    <x v="1"/>
    <x v="2"/>
  </r>
  <r>
    <x v="7"/>
    <x v="297"/>
    <x v="299"/>
    <x v="88"/>
    <x v="89"/>
    <x v="3"/>
    <x v="4"/>
    <x v="0"/>
    <x v="1"/>
    <x v="2"/>
  </r>
  <r>
    <x v="7"/>
    <x v="298"/>
    <x v="300"/>
    <x v="88"/>
    <x v="89"/>
    <x v="3"/>
    <x v="4"/>
    <x v="0"/>
    <x v="1"/>
    <x v="2"/>
  </r>
  <r>
    <x v="7"/>
    <x v="299"/>
    <x v="301"/>
    <x v="89"/>
    <x v="90"/>
    <x v="0"/>
    <x v="3"/>
    <x v="0"/>
    <x v="1"/>
    <x v="1"/>
  </r>
  <r>
    <x v="7"/>
    <x v="300"/>
    <x v="302"/>
    <x v="89"/>
    <x v="90"/>
    <x v="1"/>
    <x v="3"/>
    <x v="0"/>
    <x v="1"/>
    <x v="1"/>
  </r>
  <r>
    <x v="7"/>
    <x v="301"/>
    <x v="303"/>
    <x v="89"/>
    <x v="90"/>
    <x v="1"/>
    <x v="3"/>
    <x v="0"/>
    <x v="1"/>
    <x v="1"/>
  </r>
  <r>
    <x v="7"/>
    <x v="302"/>
    <x v="304"/>
    <x v="89"/>
    <x v="90"/>
    <x v="2"/>
    <x v="3"/>
    <x v="0"/>
    <x v="1"/>
    <x v="1"/>
  </r>
  <r>
    <x v="7"/>
    <x v="303"/>
    <x v="305"/>
    <x v="90"/>
    <x v="91"/>
    <x v="0"/>
    <x v="4"/>
    <x v="0"/>
    <x v="1"/>
    <x v="2"/>
  </r>
  <r>
    <x v="7"/>
    <x v="304"/>
    <x v="306"/>
    <x v="90"/>
    <x v="91"/>
    <x v="1"/>
    <x v="4"/>
    <x v="0"/>
    <x v="1"/>
    <x v="2"/>
  </r>
  <r>
    <x v="7"/>
    <x v="305"/>
    <x v="307"/>
    <x v="90"/>
    <x v="91"/>
    <x v="1"/>
    <x v="4"/>
    <x v="0"/>
    <x v="1"/>
    <x v="2"/>
  </r>
  <r>
    <x v="7"/>
    <x v="306"/>
    <x v="308"/>
    <x v="91"/>
    <x v="92"/>
    <x v="0"/>
    <x v="31"/>
    <x v="3"/>
    <x v="3"/>
    <x v="3"/>
  </r>
  <r>
    <x v="7"/>
    <x v="307"/>
    <x v="309"/>
    <x v="91"/>
    <x v="92"/>
    <x v="1"/>
    <x v="32"/>
    <x v="0"/>
    <x v="1"/>
    <x v="3"/>
  </r>
  <r>
    <x v="7"/>
    <x v="308"/>
    <x v="310"/>
    <x v="91"/>
    <x v="92"/>
    <x v="11"/>
    <x v="32"/>
    <x v="0"/>
    <x v="1"/>
    <x v="3"/>
  </r>
  <r>
    <x v="7"/>
    <x v="309"/>
    <x v="311"/>
    <x v="91"/>
    <x v="92"/>
    <x v="16"/>
    <x v="32"/>
    <x v="0"/>
    <x v="1"/>
    <x v="3"/>
  </r>
  <r>
    <x v="7"/>
    <x v="310"/>
    <x v="312"/>
    <x v="92"/>
    <x v="93"/>
    <x v="0"/>
    <x v="6"/>
    <x v="0"/>
    <x v="1"/>
    <x v="2"/>
  </r>
  <r>
    <x v="7"/>
    <x v="311"/>
    <x v="313"/>
    <x v="92"/>
    <x v="93"/>
    <x v="1"/>
    <x v="6"/>
    <x v="0"/>
    <x v="1"/>
    <x v="2"/>
  </r>
  <r>
    <x v="7"/>
    <x v="312"/>
    <x v="314"/>
    <x v="92"/>
    <x v="93"/>
    <x v="1"/>
    <x v="6"/>
    <x v="0"/>
    <x v="1"/>
    <x v="2"/>
  </r>
  <r>
    <x v="7"/>
    <x v="313"/>
    <x v="315"/>
    <x v="93"/>
    <x v="94"/>
    <x v="0"/>
    <x v="5"/>
    <x v="2"/>
    <x v="2"/>
    <x v="3"/>
  </r>
  <r>
    <x v="7"/>
    <x v="314"/>
    <x v="316"/>
    <x v="93"/>
    <x v="94"/>
    <x v="1"/>
    <x v="5"/>
    <x v="2"/>
    <x v="2"/>
    <x v="3"/>
  </r>
  <r>
    <x v="7"/>
    <x v="315"/>
    <x v="317"/>
    <x v="93"/>
    <x v="94"/>
    <x v="1"/>
    <x v="4"/>
    <x v="0"/>
    <x v="1"/>
    <x v="2"/>
  </r>
  <r>
    <x v="7"/>
    <x v="316"/>
    <x v="318"/>
    <x v="94"/>
    <x v="95"/>
    <x v="0"/>
    <x v="33"/>
    <x v="0"/>
    <x v="1"/>
    <x v="1"/>
  </r>
  <r>
    <x v="7"/>
    <x v="317"/>
    <x v="319"/>
    <x v="94"/>
    <x v="95"/>
    <x v="1"/>
    <x v="34"/>
    <x v="0"/>
    <x v="1"/>
    <x v="1"/>
  </r>
  <r>
    <x v="7"/>
    <x v="318"/>
    <x v="320"/>
    <x v="94"/>
    <x v="95"/>
    <x v="1"/>
    <x v="34"/>
    <x v="0"/>
    <x v="1"/>
    <x v="1"/>
  </r>
  <r>
    <x v="7"/>
    <x v="319"/>
    <x v="321"/>
    <x v="95"/>
    <x v="96"/>
    <x v="0"/>
    <x v="1"/>
    <x v="0"/>
    <x v="0"/>
    <x v="0"/>
  </r>
  <r>
    <x v="7"/>
    <x v="320"/>
    <x v="322"/>
    <x v="95"/>
    <x v="96"/>
    <x v="1"/>
    <x v="1"/>
    <x v="1"/>
    <x v="1"/>
    <x v="0"/>
  </r>
  <r>
    <x v="7"/>
    <x v="321"/>
    <x v="323"/>
    <x v="95"/>
    <x v="96"/>
    <x v="1"/>
    <x v="7"/>
    <x v="0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E100" firstHeaderRow="0" firstDataRow="1" firstDataCol="1"/>
  <pivotFields count="10">
    <pivotField compact="0" showAll="0">
      <items count="9">
        <item x="0"/>
        <item x="1"/>
        <item x="2"/>
        <item x="3"/>
        <item x="4"/>
        <item x="5"/>
        <item x="6"/>
        <item x="7"/>
        <item t="default"/>
      </items>
    </pivotField>
    <pivotField compact="0" showAll="0">
      <items count="323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t="default"/>
      </items>
    </pivotField>
    <pivotField compact="0" showAll="0">
      <items count="325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t="default"/>
      </items>
    </pivotField>
    <pivotField axis="axisRow" compact="0" showAll="0">
      <items count="97">
        <item x="10"/>
        <item x="11"/>
        <item x="2"/>
        <item x="15"/>
        <item x="33"/>
        <item x="58"/>
        <item x="0"/>
        <item x="49"/>
        <item x="59"/>
        <item x="28"/>
        <item x="75"/>
        <item x="61"/>
        <item x="45"/>
        <item x="7"/>
        <item x="47"/>
        <item x="74"/>
        <item x="54"/>
        <item x="60"/>
        <item x="9"/>
        <item x="32"/>
        <item x="37"/>
        <item x="82"/>
        <item x="71"/>
        <item x="29"/>
        <item x="79"/>
        <item x="35"/>
        <item x="77"/>
        <item x="46"/>
        <item x="70"/>
        <item x="31"/>
        <item x="38"/>
        <item x="50"/>
        <item x="23"/>
        <item x="94"/>
        <item x="83"/>
        <item x="86"/>
        <item x="17"/>
        <item x="64"/>
        <item x="91"/>
        <item x="39"/>
        <item x="78"/>
        <item x="34"/>
        <item x="63"/>
        <item x="56"/>
        <item x="90"/>
        <item x="69"/>
        <item x="13"/>
        <item x="27"/>
        <item x="16"/>
        <item x="92"/>
        <item x="3"/>
        <item x="12"/>
        <item x="89"/>
        <item x="68"/>
        <item x="14"/>
        <item x="87"/>
        <item x="8"/>
        <item x="19"/>
        <item x="21"/>
        <item x="43"/>
        <item x="22"/>
        <item x="25"/>
        <item x="36"/>
        <item x="81"/>
        <item x="73"/>
        <item x="52"/>
        <item x="57"/>
        <item x="26"/>
        <item x="88"/>
        <item x="80"/>
        <item x="5"/>
        <item x="84"/>
        <item x="72"/>
        <item x="51"/>
        <item x="76"/>
        <item x="42"/>
        <item x="67"/>
        <item x="20"/>
        <item x="44"/>
        <item x="18"/>
        <item x="95"/>
        <item x="65"/>
        <item x="85"/>
        <item x="6"/>
        <item x="4"/>
        <item x="1"/>
        <item x="41"/>
        <item x="40"/>
        <item x="24"/>
        <item x="53"/>
        <item x="30"/>
        <item x="62"/>
        <item x="48"/>
        <item x="66"/>
        <item x="55"/>
        <item x="93"/>
        <item t="default"/>
      </items>
    </pivotField>
    <pivotField compact="0" showAll="0">
      <items count="98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t="default"/>
      </items>
    </pivotField>
    <pivotField compact="0" showAll="0">
      <items count="21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t="default"/>
      </items>
    </pivotField>
    <pivotField dataField="1" compact="0" showAll="0">
      <items count="3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t="default"/>
      </items>
    </pivotField>
    <pivotField dataField="1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compact="0" showAl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t="default"/>
      </items>
    </pivotField>
    <pivotField dataField="1" compact="0" showAll="0">
      <items count="16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t="default"/>
      </items>
    </pivotField>
  </pivotFields>
  <rowFields count="1">
    <field x="3"/>
  </rowFields>
  <rowItems count="97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  <i>
      <x v="11"/>
    </i>
    <i>
      <x v="12"/>
    </i>
    <i>
      <x v="13"/>
    </i>
    <i>
      <x v="14"/>
    </i>
    <i>
      <x v="15"/>
    </i>
    <i>
      <x v="16"/>
    </i>
    <i>
      <x v="17"/>
    </i>
    <i>
      <x v="18"/>
    </i>
    <i>
      <x v="19"/>
    </i>
    <i>
      <x v="20"/>
    </i>
    <i>
      <x v="21"/>
    </i>
    <i>
      <x v="22"/>
    </i>
    <i>
      <x v="23"/>
    </i>
    <i>
      <x v="24"/>
    </i>
    <i>
      <x v="25"/>
    </i>
    <i>
      <x v="26"/>
    </i>
    <i>
      <x v="27"/>
    </i>
    <i>
      <x v="28"/>
    </i>
    <i>
      <x v="29"/>
    </i>
    <i>
      <x v="30"/>
    </i>
    <i>
      <x v="31"/>
    </i>
    <i>
      <x v="32"/>
    </i>
    <i>
      <x v="33"/>
    </i>
    <i>
      <x v="34"/>
    </i>
    <i>
      <x v="35"/>
    </i>
    <i>
      <x v="36"/>
    </i>
    <i>
      <x v="37"/>
    </i>
    <i>
      <x v="38"/>
    </i>
    <i>
      <x v="39"/>
    </i>
    <i>
      <x v="40"/>
    </i>
    <i>
      <x v="41"/>
    </i>
    <i>
      <x v="42"/>
    </i>
    <i>
      <x v="43"/>
    </i>
    <i>
      <x v="44"/>
    </i>
    <i>
      <x v="45"/>
    </i>
    <i>
      <x v="46"/>
    </i>
    <i>
      <x v="47"/>
    </i>
    <i>
      <x v="48"/>
    </i>
    <i>
      <x v="49"/>
    </i>
    <i>
      <x v="50"/>
    </i>
    <i>
      <x v="51"/>
    </i>
    <i>
      <x v="52"/>
    </i>
    <i>
      <x v="53"/>
    </i>
    <i>
      <x v="54"/>
    </i>
    <i>
      <x v="55"/>
    </i>
    <i>
      <x v="56"/>
    </i>
    <i>
      <x v="57"/>
    </i>
    <i>
      <x v="58"/>
    </i>
    <i>
      <x v="59"/>
    </i>
    <i>
      <x v="60"/>
    </i>
    <i>
      <x v="61"/>
    </i>
    <i>
      <x v="62"/>
    </i>
    <i>
      <x v="63"/>
    </i>
    <i>
      <x v="64"/>
    </i>
    <i>
      <x v="65"/>
    </i>
    <i>
      <x v="66"/>
    </i>
    <i>
      <x v="67"/>
    </i>
    <i>
      <x v="68"/>
    </i>
    <i>
      <x v="69"/>
    </i>
    <i>
      <x v="70"/>
    </i>
    <i>
      <x v="71"/>
    </i>
    <i>
      <x v="72"/>
    </i>
    <i>
      <x v="73"/>
    </i>
    <i>
      <x v="74"/>
    </i>
    <i>
      <x v="75"/>
    </i>
    <i>
      <x v="76"/>
    </i>
    <i>
      <x v="77"/>
    </i>
    <i>
      <x v="78"/>
    </i>
    <i>
      <x v="79"/>
    </i>
    <i>
      <x v="80"/>
    </i>
    <i>
      <x v="81"/>
    </i>
    <i>
      <x v="82"/>
    </i>
    <i>
      <x v="83"/>
    </i>
    <i>
      <x v="84"/>
    </i>
    <i>
      <x v="85"/>
    </i>
    <i>
      <x v="86"/>
    </i>
    <i>
      <x v="87"/>
    </i>
    <i>
      <x v="88"/>
    </i>
    <i>
      <x v="89"/>
    </i>
    <i>
      <x v="90"/>
    </i>
    <i>
      <x v="91"/>
    </i>
    <i>
      <x v="92"/>
    </i>
    <i>
      <x v="93"/>
    </i>
    <i>
      <x v="94"/>
    </i>
    <i>
      <x v="95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求和项:定坤丹（148955）" fld="6" baseField="0" baseItem="0"/>
    <dataField name="求和项:黄芪颗粒（144854,104191）" fld="7" baseField="0" baseItem="0"/>
    <dataField name="求和项:气血康口服液（140541）" fld="8" baseField="0" baseItem="0"/>
    <dataField name="求和项:黄芪精（139577）" fld="9" baseField="0" baseItem="0"/>
  </dataFields>
  <formats count="2">
    <format dxfId="0">
      <pivotArea type="all" dataOnly="0" outline="0" fieldPosition="0"/>
    </format>
    <format dxfId="1">
      <pivotArea type="all" dataOnly="0" outline="0" fieldPosition="0"/>
    </format>
  </format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00"/>
  <sheetViews>
    <sheetView workbookViewId="0">
      <selection activeCell="I13" sqref="I13"/>
    </sheetView>
  </sheetViews>
  <sheetFormatPr defaultColWidth="9" defaultRowHeight="13.5" outlineLevelCol="4"/>
  <cols>
    <col min="1" max="1" width="9.625"/>
    <col min="2" max="2" width="15.75" customWidth="1"/>
    <col min="3" max="3" width="12.25" customWidth="1"/>
    <col min="4" max="4" width="24.125" customWidth="1"/>
    <col min="5" max="5" width="11.25" customWidth="1"/>
  </cols>
  <sheetData>
    <row r="3" spans="1:5">
      <c r="A3" s="3" t="s">
        <v>0</v>
      </c>
      <c r="B3" s="3" t="s">
        <v>1</v>
      </c>
      <c r="C3" s="3" t="s">
        <v>2</v>
      </c>
      <c r="D3" s="3" t="s">
        <v>3</v>
      </c>
      <c r="E3" s="3" t="s">
        <v>4</v>
      </c>
    </row>
    <row r="4" spans="1:5">
      <c r="A4" s="3">
        <v>52</v>
      </c>
      <c r="B4" s="3">
        <v>5</v>
      </c>
      <c r="C4" s="3">
        <v>4</v>
      </c>
      <c r="D4" s="3">
        <v>4</v>
      </c>
      <c r="E4" s="3">
        <v>4</v>
      </c>
    </row>
    <row r="5" spans="1:5">
      <c r="A5" s="3">
        <v>54</v>
      </c>
      <c r="B5" s="3">
        <v>5</v>
      </c>
      <c r="C5" s="3">
        <v>4</v>
      </c>
      <c r="D5" s="3">
        <v>4</v>
      </c>
      <c r="E5" s="3">
        <v>4</v>
      </c>
    </row>
    <row r="6" spans="1:5">
      <c r="A6" s="3">
        <v>56</v>
      </c>
      <c r="B6" s="3">
        <v>3</v>
      </c>
      <c r="C6" s="3">
        <v>3</v>
      </c>
      <c r="D6" s="3">
        <v>3</v>
      </c>
      <c r="E6" s="3">
        <v>3</v>
      </c>
    </row>
    <row r="7" spans="1:5">
      <c r="A7" s="3">
        <v>307</v>
      </c>
      <c r="B7" s="3">
        <v>31</v>
      </c>
      <c r="C7" s="3">
        <v>21</v>
      </c>
      <c r="D7" s="3">
        <v>21</v>
      </c>
      <c r="E7" s="3">
        <v>42</v>
      </c>
    </row>
    <row r="8" spans="1:5">
      <c r="A8" s="3">
        <v>308</v>
      </c>
      <c r="B8" s="3">
        <v>21</v>
      </c>
      <c r="C8" s="3">
        <v>5</v>
      </c>
      <c r="D8" s="3">
        <v>5</v>
      </c>
      <c r="E8" s="3">
        <v>10</v>
      </c>
    </row>
    <row r="9" spans="1:5">
      <c r="A9" s="3">
        <v>311</v>
      </c>
      <c r="B9" s="3">
        <v>3</v>
      </c>
      <c r="C9" s="3">
        <v>2</v>
      </c>
      <c r="D9" s="3">
        <v>2</v>
      </c>
      <c r="E9" s="3">
        <v>2</v>
      </c>
    </row>
    <row r="10" spans="1:5">
      <c r="A10" s="3">
        <v>329</v>
      </c>
      <c r="B10" s="3">
        <v>17</v>
      </c>
      <c r="C10" s="3">
        <v>4</v>
      </c>
      <c r="D10" s="3">
        <v>4</v>
      </c>
      <c r="E10" s="3">
        <v>8</v>
      </c>
    </row>
    <row r="11" spans="1:5">
      <c r="A11" s="3">
        <v>337</v>
      </c>
      <c r="B11" s="3">
        <v>10</v>
      </c>
      <c r="C11" s="3">
        <v>5</v>
      </c>
      <c r="D11" s="3">
        <v>5</v>
      </c>
      <c r="E11" s="3">
        <v>10</v>
      </c>
    </row>
    <row r="12" spans="1:5">
      <c r="A12" s="3">
        <v>339</v>
      </c>
      <c r="B12" s="3">
        <v>11</v>
      </c>
      <c r="C12" s="3">
        <v>2</v>
      </c>
      <c r="D12" s="3">
        <v>2</v>
      </c>
      <c r="E12" s="3">
        <v>2</v>
      </c>
    </row>
    <row r="13" spans="1:5">
      <c r="A13" s="3">
        <v>341</v>
      </c>
      <c r="B13" s="3">
        <v>8</v>
      </c>
      <c r="C13" s="3">
        <v>7</v>
      </c>
      <c r="D13" s="3">
        <v>7</v>
      </c>
      <c r="E13" s="3">
        <v>14</v>
      </c>
    </row>
    <row r="14" spans="1:5">
      <c r="A14" s="3">
        <v>343</v>
      </c>
      <c r="B14" s="3">
        <v>13</v>
      </c>
      <c r="C14" s="3">
        <v>5</v>
      </c>
      <c r="D14" s="3">
        <v>5</v>
      </c>
      <c r="E14" s="3">
        <v>10</v>
      </c>
    </row>
    <row r="15" spans="1:5">
      <c r="A15" s="3">
        <v>347</v>
      </c>
      <c r="B15" s="3">
        <v>4</v>
      </c>
      <c r="C15" s="3">
        <v>3</v>
      </c>
      <c r="D15" s="3">
        <v>3</v>
      </c>
      <c r="E15" s="3">
        <v>3</v>
      </c>
    </row>
    <row r="16" spans="1:5">
      <c r="A16" s="3">
        <v>349</v>
      </c>
      <c r="B16" s="3">
        <v>11</v>
      </c>
      <c r="C16" s="3">
        <v>4</v>
      </c>
      <c r="D16" s="3">
        <v>4</v>
      </c>
      <c r="E16" s="3">
        <v>4</v>
      </c>
    </row>
    <row r="17" spans="1:5">
      <c r="A17" s="3">
        <v>351</v>
      </c>
      <c r="B17" s="3">
        <v>4</v>
      </c>
      <c r="C17" s="3">
        <v>3</v>
      </c>
      <c r="D17" s="3">
        <v>3</v>
      </c>
      <c r="E17" s="3">
        <v>3</v>
      </c>
    </row>
    <row r="18" spans="1:5">
      <c r="A18" s="3">
        <v>355</v>
      </c>
      <c r="B18" s="3">
        <v>11</v>
      </c>
      <c r="C18" s="3">
        <v>4</v>
      </c>
      <c r="D18" s="3">
        <v>4</v>
      </c>
      <c r="E18" s="3">
        <v>8</v>
      </c>
    </row>
    <row r="19" spans="1:5">
      <c r="A19" s="3">
        <v>357</v>
      </c>
      <c r="B19" s="3">
        <v>5</v>
      </c>
      <c r="C19" s="3">
        <v>4</v>
      </c>
      <c r="D19" s="3">
        <v>4</v>
      </c>
      <c r="E19" s="3">
        <v>4</v>
      </c>
    </row>
    <row r="20" spans="1:5">
      <c r="A20" s="3">
        <v>359</v>
      </c>
      <c r="B20" s="3">
        <v>5</v>
      </c>
      <c r="C20" s="3">
        <v>4</v>
      </c>
      <c r="D20" s="3">
        <v>4</v>
      </c>
      <c r="E20" s="3">
        <v>8</v>
      </c>
    </row>
    <row r="21" spans="1:5">
      <c r="A21" s="3">
        <v>365</v>
      </c>
      <c r="B21" s="3">
        <v>10</v>
      </c>
      <c r="C21" s="3">
        <v>3</v>
      </c>
      <c r="D21" s="3">
        <v>3</v>
      </c>
      <c r="E21" s="3">
        <v>6</v>
      </c>
    </row>
    <row r="22" spans="1:5">
      <c r="A22" s="3">
        <v>367</v>
      </c>
      <c r="B22" s="3">
        <v>8</v>
      </c>
      <c r="C22" s="3">
        <v>4</v>
      </c>
      <c r="D22" s="3">
        <v>4</v>
      </c>
      <c r="E22" s="3">
        <v>4</v>
      </c>
    </row>
    <row r="23" spans="1:5">
      <c r="A23" s="3">
        <v>371</v>
      </c>
      <c r="B23" s="3">
        <v>3</v>
      </c>
      <c r="C23" s="3">
        <v>3</v>
      </c>
      <c r="D23" s="3">
        <v>3</v>
      </c>
      <c r="E23" s="3">
        <v>3</v>
      </c>
    </row>
    <row r="24" spans="1:5">
      <c r="A24" s="3">
        <v>373</v>
      </c>
      <c r="B24" s="3">
        <v>5</v>
      </c>
      <c r="C24" s="3">
        <v>4</v>
      </c>
      <c r="D24" s="3">
        <v>4</v>
      </c>
      <c r="E24" s="3">
        <v>4</v>
      </c>
    </row>
    <row r="25" spans="1:5">
      <c r="A25" s="3">
        <v>377</v>
      </c>
      <c r="B25" s="3">
        <v>7</v>
      </c>
      <c r="C25" s="3">
        <v>3</v>
      </c>
      <c r="D25" s="3">
        <v>3</v>
      </c>
      <c r="E25" s="3">
        <v>3</v>
      </c>
    </row>
    <row r="26" spans="1:5">
      <c r="A26" s="3">
        <v>379</v>
      </c>
      <c r="B26" s="3">
        <v>4</v>
      </c>
      <c r="C26" s="3">
        <v>3</v>
      </c>
      <c r="D26" s="3">
        <v>3</v>
      </c>
      <c r="E26" s="3">
        <v>3</v>
      </c>
    </row>
    <row r="27" spans="1:5">
      <c r="A27" s="3">
        <v>385</v>
      </c>
      <c r="B27" s="3">
        <v>6</v>
      </c>
      <c r="C27" s="3">
        <v>4</v>
      </c>
      <c r="D27" s="3">
        <v>4</v>
      </c>
      <c r="E27" s="3">
        <v>4</v>
      </c>
    </row>
    <row r="28" spans="1:5">
      <c r="A28" s="3">
        <v>387</v>
      </c>
      <c r="B28" s="3">
        <v>23</v>
      </c>
      <c r="C28" s="3">
        <v>3</v>
      </c>
      <c r="D28" s="3">
        <v>3</v>
      </c>
      <c r="E28" s="3">
        <v>6</v>
      </c>
    </row>
    <row r="29" spans="1:5">
      <c r="A29" s="3">
        <v>391</v>
      </c>
      <c r="B29" s="3">
        <v>11</v>
      </c>
      <c r="C29" s="3">
        <v>3</v>
      </c>
      <c r="D29" s="3">
        <v>3</v>
      </c>
      <c r="E29" s="3">
        <v>3</v>
      </c>
    </row>
    <row r="30" spans="1:5">
      <c r="A30" s="3">
        <v>399</v>
      </c>
      <c r="B30" s="3">
        <v>17</v>
      </c>
      <c r="C30" s="3">
        <v>2</v>
      </c>
      <c r="D30" s="3">
        <v>2</v>
      </c>
      <c r="E30" s="3">
        <v>2</v>
      </c>
    </row>
    <row r="31" spans="1:5">
      <c r="A31" s="3">
        <v>511</v>
      </c>
      <c r="B31" s="3">
        <v>6</v>
      </c>
      <c r="C31" s="3">
        <v>5</v>
      </c>
      <c r="D31" s="3">
        <v>5</v>
      </c>
      <c r="E31" s="3">
        <v>5</v>
      </c>
    </row>
    <row r="32" spans="1:5">
      <c r="A32" s="3">
        <v>513</v>
      </c>
      <c r="B32" s="3">
        <v>27</v>
      </c>
      <c r="C32" s="3">
        <v>3</v>
      </c>
      <c r="D32" s="3">
        <v>3</v>
      </c>
      <c r="E32" s="3">
        <v>6</v>
      </c>
    </row>
    <row r="33" spans="1:5">
      <c r="A33" s="3">
        <v>514</v>
      </c>
      <c r="B33" s="3">
        <v>6</v>
      </c>
      <c r="C33" s="3">
        <v>4</v>
      </c>
      <c r="D33" s="3">
        <v>4</v>
      </c>
      <c r="E33" s="3">
        <v>8</v>
      </c>
    </row>
    <row r="34" spans="1:5">
      <c r="A34" s="3">
        <v>515</v>
      </c>
      <c r="B34" s="3">
        <v>9</v>
      </c>
      <c r="C34" s="3">
        <v>4</v>
      </c>
      <c r="D34" s="3">
        <v>4</v>
      </c>
      <c r="E34" s="3">
        <v>4</v>
      </c>
    </row>
    <row r="35" spans="1:5">
      <c r="A35" s="3">
        <v>517</v>
      </c>
      <c r="B35" s="3">
        <v>19</v>
      </c>
      <c r="C35" s="3">
        <v>4</v>
      </c>
      <c r="D35" s="3">
        <v>4</v>
      </c>
      <c r="E35" s="3">
        <v>8</v>
      </c>
    </row>
    <row r="36" spans="1:5">
      <c r="A36" s="3">
        <v>539</v>
      </c>
      <c r="B36" s="3">
        <v>3</v>
      </c>
      <c r="C36" s="3">
        <v>3</v>
      </c>
      <c r="D36" s="3">
        <v>3</v>
      </c>
      <c r="E36" s="3">
        <v>3</v>
      </c>
    </row>
    <row r="37" spans="1:5">
      <c r="A37" s="3">
        <v>541</v>
      </c>
      <c r="B37" s="3">
        <v>19</v>
      </c>
      <c r="C37" s="3">
        <v>3</v>
      </c>
      <c r="D37" s="3">
        <v>3</v>
      </c>
      <c r="E37" s="3">
        <v>6</v>
      </c>
    </row>
    <row r="38" spans="1:5">
      <c r="A38" s="3">
        <v>545</v>
      </c>
      <c r="B38" s="3">
        <v>15</v>
      </c>
      <c r="C38" s="3">
        <v>2</v>
      </c>
      <c r="D38" s="3">
        <v>2</v>
      </c>
      <c r="E38" s="3">
        <v>2</v>
      </c>
    </row>
    <row r="39" spans="1:5">
      <c r="A39" s="3">
        <v>546</v>
      </c>
      <c r="B39" s="3">
        <v>10</v>
      </c>
      <c r="C39" s="3">
        <v>4</v>
      </c>
      <c r="D39" s="3">
        <v>4</v>
      </c>
      <c r="E39" s="3">
        <v>8</v>
      </c>
    </row>
    <row r="40" spans="1:5">
      <c r="A40" s="3">
        <v>549</v>
      </c>
      <c r="B40" s="3">
        <v>3</v>
      </c>
      <c r="C40" s="3">
        <v>3</v>
      </c>
      <c r="D40" s="3">
        <v>3</v>
      </c>
      <c r="E40" s="3">
        <v>3</v>
      </c>
    </row>
    <row r="41" spans="1:5">
      <c r="A41" s="3">
        <v>570</v>
      </c>
      <c r="B41" s="3">
        <v>4</v>
      </c>
      <c r="C41" s="3">
        <v>3</v>
      </c>
      <c r="D41" s="3">
        <v>3</v>
      </c>
      <c r="E41" s="3">
        <v>3</v>
      </c>
    </row>
    <row r="42" spans="1:5">
      <c r="A42" s="3">
        <v>571</v>
      </c>
      <c r="B42" s="3">
        <v>25</v>
      </c>
      <c r="C42" s="3">
        <v>3</v>
      </c>
      <c r="D42" s="3">
        <v>3</v>
      </c>
      <c r="E42" s="3">
        <v>6</v>
      </c>
    </row>
    <row r="43" spans="1:5">
      <c r="A43" s="3">
        <v>572</v>
      </c>
      <c r="B43" s="3">
        <v>5</v>
      </c>
      <c r="C43" s="3">
        <v>4</v>
      </c>
      <c r="D43" s="3">
        <v>4</v>
      </c>
      <c r="E43" s="3">
        <v>4</v>
      </c>
    </row>
    <row r="44" spans="1:5">
      <c r="A44" s="3">
        <v>573</v>
      </c>
      <c r="B44" s="3">
        <v>3</v>
      </c>
      <c r="C44" s="3">
        <v>2</v>
      </c>
      <c r="D44" s="3">
        <v>2</v>
      </c>
      <c r="E44" s="3">
        <v>2</v>
      </c>
    </row>
    <row r="45" spans="1:5">
      <c r="A45" s="3">
        <v>578</v>
      </c>
      <c r="B45" s="3">
        <v>7</v>
      </c>
      <c r="C45" s="3">
        <v>3</v>
      </c>
      <c r="D45" s="3">
        <v>3</v>
      </c>
      <c r="E45" s="3">
        <v>6</v>
      </c>
    </row>
    <row r="46" spans="1:5">
      <c r="A46" s="3">
        <v>581</v>
      </c>
      <c r="B46" s="3">
        <v>6</v>
      </c>
      <c r="C46" s="3">
        <v>5</v>
      </c>
      <c r="D46" s="3">
        <v>5</v>
      </c>
      <c r="E46" s="3">
        <v>10</v>
      </c>
    </row>
    <row r="47" spans="1:5">
      <c r="A47" s="3">
        <v>582</v>
      </c>
      <c r="B47" s="3">
        <v>13</v>
      </c>
      <c r="C47" s="3">
        <v>5</v>
      </c>
      <c r="D47" s="3">
        <v>5</v>
      </c>
      <c r="E47" s="3">
        <v>10</v>
      </c>
    </row>
    <row r="48" spans="1:5">
      <c r="A48" s="3">
        <v>584</v>
      </c>
      <c r="B48" s="3">
        <v>3</v>
      </c>
      <c r="C48" s="3">
        <v>3</v>
      </c>
      <c r="D48" s="3">
        <v>3</v>
      </c>
      <c r="E48" s="3">
        <v>3</v>
      </c>
    </row>
    <row r="49" spans="1:5">
      <c r="A49" s="3">
        <v>585</v>
      </c>
      <c r="B49" s="3">
        <v>13</v>
      </c>
      <c r="C49" s="3">
        <v>4</v>
      </c>
      <c r="D49" s="3">
        <v>4</v>
      </c>
      <c r="E49" s="3">
        <v>8</v>
      </c>
    </row>
    <row r="50" spans="1:5">
      <c r="A50" s="3">
        <v>587</v>
      </c>
      <c r="B50" s="3">
        <v>13</v>
      </c>
      <c r="C50" s="3">
        <v>4</v>
      </c>
      <c r="D50" s="3">
        <v>4</v>
      </c>
      <c r="E50" s="3">
        <v>4</v>
      </c>
    </row>
    <row r="51" spans="1:5">
      <c r="A51" s="3">
        <v>591</v>
      </c>
      <c r="B51" s="3">
        <v>5</v>
      </c>
      <c r="C51" s="3">
        <v>4</v>
      </c>
      <c r="D51" s="3">
        <v>4</v>
      </c>
      <c r="E51" s="3">
        <v>4</v>
      </c>
    </row>
    <row r="52" spans="1:5">
      <c r="A52" s="3">
        <v>594</v>
      </c>
      <c r="B52" s="3">
        <v>2</v>
      </c>
      <c r="C52" s="3">
        <v>2</v>
      </c>
      <c r="D52" s="3">
        <v>2</v>
      </c>
      <c r="E52" s="3">
        <v>2</v>
      </c>
    </row>
    <row r="53" spans="1:5">
      <c r="A53" s="3">
        <v>598</v>
      </c>
      <c r="B53" s="3">
        <v>9</v>
      </c>
      <c r="C53" s="3">
        <v>3</v>
      </c>
      <c r="D53" s="3">
        <v>3</v>
      </c>
      <c r="E53" s="3">
        <v>3</v>
      </c>
    </row>
    <row r="54" spans="1:5">
      <c r="A54" s="3">
        <v>704</v>
      </c>
      <c r="B54" s="3">
        <v>9</v>
      </c>
      <c r="C54" s="3">
        <v>3</v>
      </c>
      <c r="D54" s="3">
        <v>3</v>
      </c>
      <c r="E54" s="3">
        <v>3</v>
      </c>
    </row>
    <row r="55" spans="1:5">
      <c r="A55" s="3">
        <v>706</v>
      </c>
      <c r="B55" s="3">
        <v>2</v>
      </c>
      <c r="C55" s="3">
        <v>2</v>
      </c>
      <c r="D55" s="3">
        <v>2</v>
      </c>
      <c r="E55" s="3">
        <v>2</v>
      </c>
    </row>
    <row r="56" spans="1:5">
      <c r="A56" s="3">
        <v>707</v>
      </c>
      <c r="B56" s="3">
        <v>8</v>
      </c>
      <c r="C56" s="3">
        <v>4</v>
      </c>
      <c r="D56" s="3">
        <v>4</v>
      </c>
      <c r="E56" s="3">
        <v>8</v>
      </c>
    </row>
    <row r="57" spans="1:5">
      <c r="A57" s="3">
        <v>709</v>
      </c>
      <c r="B57" s="3">
        <v>5</v>
      </c>
      <c r="C57" s="3">
        <v>4</v>
      </c>
      <c r="D57" s="3">
        <v>4</v>
      </c>
      <c r="E57" s="3">
        <v>4</v>
      </c>
    </row>
    <row r="58" spans="1:5">
      <c r="A58" s="3">
        <v>710</v>
      </c>
      <c r="B58" s="3">
        <v>2</v>
      </c>
      <c r="C58" s="3">
        <v>2</v>
      </c>
      <c r="D58" s="3">
        <v>2</v>
      </c>
      <c r="E58" s="3">
        <v>2</v>
      </c>
    </row>
    <row r="59" spans="1:5">
      <c r="A59" s="3">
        <v>712</v>
      </c>
      <c r="B59" s="3">
        <v>16</v>
      </c>
      <c r="C59" s="3">
        <v>6</v>
      </c>
      <c r="D59" s="3">
        <v>6</v>
      </c>
      <c r="E59" s="3">
        <v>12</v>
      </c>
    </row>
    <row r="60" spans="1:5">
      <c r="A60" s="3">
        <v>713</v>
      </c>
      <c r="B60" s="3">
        <v>6</v>
      </c>
      <c r="C60" s="3">
        <v>2</v>
      </c>
      <c r="D60" s="3">
        <v>2</v>
      </c>
      <c r="E60" s="3">
        <v>2</v>
      </c>
    </row>
    <row r="61" spans="1:5">
      <c r="A61" s="3">
        <v>716</v>
      </c>
      <c r="B61" s="3">
        <v>3</v>
      </c>
      <c r="C61" s="3">
        <v>3</v>
      </c>
      <c r="D61" s="3">
        <v>3</v>
      </c>
      <c r="E61" s="3">
        <v>3</v>
      </c>
    </row>
    <row r="62" spans="1:5">
      <c r="A62" s="3">
        <v>717</v>
      </c>
      <c r="B62" s="3">
        <v>7</v>
      </c>
      <c r="C62" s="3">
        <v>3</v>
      </c>
      <c r="D62" s="3">
        <v>3</v>
      </c>
      <c r="E62" s="3">
        <v>3</v>
      </c>
    </row>
    <row r="63" spans="1:5">
      <c r="A63" s="3">
        <v>718</v>
      </c>
      <c r="B63" s="3">
        <v>3</v>
      </c>
      <c r="C63" s="3">
        <v>3</v>
      </c>
      <c r="D63" s="3">
        <v>3</v>
      </c>
      <c r="E63" s="3">
        <v>3</v>
      </c>
    </row>
    <row r="64" spans="1:5">
      <c r="A64" s="3">
        <v>720</v>
      </c>
      <c r="B64" s="3">
        <v>3</v>
      </c>
      <c r="C64" s="3">
        <v>3</v>
      </c>
      <c r="D64" s="3">
        <v>3</v>
      </c>
      <c r="E64" s="3">
        <v>3</v>
      </c>
    </row>
    <row r="65" spans="1:5">
      <c r="A65" s="3">
        <v>721</v>
      </c>
      <c r="B65" s="3">
        <v>5</v>
      </c>
      <c r="C65" s="3">
        <v>4</v>
      </c>
      <c r="D65" s="3">
        <v>4</v>
      </c>
      <c r="E65" s="3">
        <v>4</v>
      </c>
    </row>
    <row r="66" spans="1:5">
      <c r="A66" s="3">
        <v>723</v>
      </c>
      <c r="B66" s="3">
        <v>3</v>
      </c>
      <c r="C66" s="3">
        <v>3</v>
      </c>
      <c r="D66" s="3">
        <v>3</v>
      </c>
      <c r="E66" s="3">
        <v>3</v>
      </c>
    </row>
    <row r="67" spans="1:5">
      <c r="A67" s="3">
        <v>724</v>
      </c>
      <c r="B67" s="3">
        <v>5</v>
      </c>
      <c r="C67" s="3">
        <v>4</v>
      </c>
      <c r="D67" s="3">
        <v>4</v>
      </c>
      <c r="E67" s="3">
        <v>8</v>
      </c>
    </row>
    <row r="68" spans="1:5">
      <c r="A68" s="3">
        <v>726</v>
      </c>
      <c r="B68" s="3">
        <v>29</v>
      </c>
      <c r="C68" s="3">
        <v>4</v>
      </c>
      <c r="D68" s="3">
        <v>4</v>
      </c>
      <c r="E68" s="3">
        <v>8</v>
      </c>
    </row>
    <row r="69" spans="1:5">
      <c r="A69" s="3">
        <v>727</v>
      </c>
      <c r="B69" s="3">
        <v>4</v>
      </c>
      <c r="C69" s="3">
        <v>3</v>
      </c>
      <c r="D69" s="3">
        <v>3</v>
      </c>
      <c r="E69" s="3">
        <v>3</v>
      </c>
    </row>
    <row r="70" spans="1:5">
      <c r="A70" s="3">
        <v>730</v>
      </c>
      <c r="B70" s="3">
        <v>5</v>
      </c>
      <c r="C70" s="3">
        <v>4</v>
      </c>
      <c r="D70" s="3">
        <v>4</v>
      </c>
      <c r="E70" s="3">
        <v>8</v>
      </c>
    </row>
    <row r="71" spans="1:5">
      <c r="A71" s="3">
        <v>732</v>
      </c>
      <c r="B71" s="3">
        <v>2</v>
      </c>
      <c r="C71" s="3">
        <v>2</v>
      </c>
      <c r="D71" s="3">
        <v>2</v>
      </c>
      <c r="E71" s="3">
        <v>2</v>
      </c>
    </row>
    <row r="72" spans="1:5">
      <c r="A72" s="3">
        <v>733</v>
      </c>
      <c r="B72" s="3">
        <v>3</v>
      </c>
      <c r="C72" s="3">
        <v>3</v>
      </c>
      <c r="D72" s="3">
        <v>3</v>
      </c>
      <c r="E72" s="3">
        <v>3</v>
      </c>
    </row>
    <row r="73" spans="1:5">
      <c r="A73" s="3">
        <v>737</v>
      </c>
      <c r="B73" s="3">
        <v>4</v>
      </c>
      <c r="C73" s="3">
        <v>3</v>
      </c>
      <c r="D73" s="3">
        <v>3</v>
      </c>
      <c r="E73" s="3">
        <v>3</v>
      </c>
    </row>
    <row r="74" spans="1:5">
      <c r="A74" s="3">
        <v>738</v>
      </c>
      <c r="B74" s="3">
        <v>3</v>
      </c>
      <c r="C74" s="3">
        <v>3</v>
      </c>
      <c r="D74" s="3">
        <v>3</v>
      </c>
      <c r="E74" s="3">
        <v>3</v>
      </c>
    </row>
    <row r="75" spans="1:5">
      <c r="A75" s="3">
        <v>740</v>
      </c>
      <c r="B75" s="3">
        <v>13</v>
      </c>
      <c r="C75" s="3">
        <v>2</v>
      </c>
      <c r="D75" s="3">
        <v>2</v>
      </c>
      <c r="E75" s="3">
        <v>2</v>
      </c>
    </row>
    <row r="76" spans="1:5">
      <c r="A76" s="3">
        <v>741</v>
      </c>
      <c r="B76" s="3">
        <v>13</v>
      </c>
      <c r="C76" s="3">
        <v>1</v>
      </c>
      <c r="D76" s="3">
        <v>1</v>
      </c>
      <c r="E76" s="3">
        <v>1</v>
      </c>
    </row>
    <row r="77" spans="1:5">
      <c r="A77" s="3">
        <v>742</v>
      </c>
      <c r="B77" s="3">
        <v>5</v>
      </c>
      <c r="C77" s="3">
        <v>4</v>
      </c>
      <c r="D77" s="3">
        <v>4</v>
      </c>
      <c r="E77" s="3">
        <v>8</v>
      </c>
    </row>
    <row r="78" spans="1:5">
      <c r="A78" s="3">
        <v>743</v>
      </c>
      <c r="B78" s="3">
        <v>3</v>
      </c>
      <c r="C78" s="3">
        <v>3</v>
      </c>
      <c r="D78" s="3">
        <v>3</v>
      </c>
      <c r="E78" s="3">
        <v>3</v>
      </c>
    </row>
    <row r="79" spans="1:5">
      <c r="A79" s="3">
        <v>744</v>
      </c>
      <c r="B79" s="3">
        <v>5</v>
      </c>
      <c r="C79" s="3">
        <v>4</v>
      </c>
      <c r="D79" s="3">
        <v>4</v>
      </c>
      <c r="E79" s="3">
        <v>8</v>
      </c>
    </row>
    <row r="80" spans="1:5">
      <c r="A80" s="3">
        <v>745</v>
      </c>
      <c r="B80" s="3">
        <v>7</v>
      </c>
      <c r="C80" s="3">
        <v>3</v>
      </c>
      <c r="D80" s="3">
        <v>3</v>
      </c>
      <c r="E80" s="3">
        <v>3</v>
      </c>
    </row>
    <row r="81" spans="1:5">
      <c r="A81" s="3">
        <v>746</v>
      </c>
      <c r="B81" s="3">
        <v>5</v>
      </c>
      <c r="C81" s="3">
        <v>4</v>
      </c>
      <c r="D81" s="3">
        <v>4</v>
      </c>
      <c r="E81" s="3">
        <v>4</v>
      </c>
    </row>
    <row r="82" spans="1:5">
      <c r="A82" s="3">
        <v>747</v>
      </c>
      <c r="B82" s="3">
        <v>11</v>
      </c>
      <c r="C82" s="3">
        <v>3</v>
      </c>
      <c r="D82" s="3">
        <v>3</v>
      </c>
      <c r="E82" s="3">
        <v>3</v>
      </c>
    </row>
    <row r="83" spans="1:5">
      <c r="A83" s="3">
        <v>748</v>
      </c>
      <c r="B83" s="3">
        <v>2.01</v>
      </c>
      <c r="C83" s="3">
        <v>2.01</v>
      </c>
      <c r="D83" s="3">
        <v>2.01</v>
      </c>
      <c r="E83" s="3">
        <v>2.01</v>
      </c>
    </row>
    <row r="84" spans="1:5">
      <c r="A84" s="3">
        <v>750</v>
      </c>
      <c r="B84" s="3">
        <v>17</v>
      </c>
      <c r="C84" s="3">
        <v>4</v>
      </c>
      <c r="D84" s="3">
        <v>4</v>
      </c>
      <c r="E84" s="3">
        <v>8</v>
      </c>
    </row>
    <row r="85" spans="1:5">
      <c r="A85" s="3">
        <v>752</v>
      </c>
      <c r="B85" s="3">
        <v>3</v>
      </c>
      <c r="C85" s="3">
        <v>3</v>
      </c>
      <c r="D85" s="3">
        <v>3</v>
      </c>
      <c r="E85" s="3">
        <v>3</v>
      </c>
    </row>
    <row r="86" spans="1:5">
      <c r="A86" s="3">
        <v>753</v>
      </c>
      <c r="B86" s="3">
        <v>2</v>
      </c>
      <c r="C86" s="3">
        <v>2</v>
      </c>
      <c r="D86" s="3">
        <v>2</v>
      </c>
      <c r="E86" s="3">
        <v>2</v>
      </c>
    </row>
    <row r="87" spans="1:5">
      <c r="A87" s="3">
        <v>754</v>
      </c>
      <c r="B87" s="3">
        <v>4</v>
      </c>
      <c r="C87" s="3">
        <v>4</v>
      </c>
      <c r="D87" s="3">
        <v>4</v>
      </c>
      <c r="E87" s="3">
        <v>4</v>
      </c>
    </row>
    <row r="88" spans="1:5">
      <c r="A88" s="3">
        <v>755</v>
      </c>
      <c r="B88" s="3">
        <v>3</v>
      </c>
      <c r="C88" s="3">
        <v>3</v>
      </c>
      <c r="D88" s="3">
        <v>3</v>
      </c>
      <c r="E88" s="3">
        <v>3</v>
      </c>
    </row>
    <row r="89" spans="1:5">
      <c r="A89" s="3">
        <v>101453</v>
      </c>
      <c r="B89" s="3">
        <v>5</v>
      </c>
      <c r="C89" s="3">
        <v>4</v>
      </c>
      <c r="D89" s="3">
        <v>4</v>
      </c>
      <c r="E89" s="3">
        <v>4</v>
      </c>
    </row>
    <row r="90" spans="1:5">
      <c r="A90" s="3">
        <v>102478</v>
      </c>
      <c r="B90" s="3">
        <v>2</v>
      </c>
      <c r="C90" s="3">
        <v>2</v>
      </c>
      <c r="D90" s="3">
        <v>2</v>
      </c>
      <c r="E90" s="3">
        <v>2</v>
      </c>
    </row>
    <row r="91" spans="1:5">
      <c r="A91" s="3">
        <v>102479</v>
      </c>
      <c r="B91" s="3">
        <v>4</v>
      </c>
      <c r="C91" s="3">
        <v>3</v>
      </c>
      <c r="D91" s="3">
        <v>3</v>
      </c>
      <c r="E91" s="3">
        <v>3</v>
      </c>
    </row>
    <row r="92" spans="1:5">
      <c r="A92" s="3">
        <v>102564</v>
      </c>
      <c r="B92" s="3">
        <v>3</v>
      </c>
      <c r="C92" s="3">
        <v>3</v>
      </c>
      <c r="D92" s="3">
        <v>3</v>
      </c>
      <c r="E92" s="3">
        <v>3</v>
      </c>
    </row>
    <row r="93" spans="1:5">
      <c r="A93" s="3">
        <v>102565</v>
      </c>
      <c r="B93" s="3">
        <v>9</v>
      </c>
      <c r="C93" s="3">
        <v>3</v>
      </c>
      <c r="D93" s="3">
        <v>3</v>
      </c>
      <c r="E93" s="3">
        <v>3</v>
      </c>
    </row>
    <row r="94" spans="1:5">
      <c r="A94" s="3">
        <v>102567</v>
      </c>
      <c r="B94" s="3">
        <v>4</v>
      </c>
      <c r="C94" s="3">
        <v>3</v>
      </c>
      <c r="D94" s="3">
        <v>3</v>
      </c>
      <c r="E94" s="3">
        <v>3</v>
      </c>
    </row>
    <row r="95" spans="1:5">
      <c r="A95" s="3">
        <v>102934</v>
      </c>
      <c r="B95" s="3">
        <v>5</v>
      </c>
      <c r="C95" s="3">
        <v>4</v>
      </c>
      <c r="D95" s="3">
        <v>4</v>
      </c>
      <c r="E95" s="3">
        <v>8</v>
      </c>
    </row>
    <row r="96" spans="1:5">
      <c r="A96" s="3">
        <v>102935</v>
      </c>
      <c r="B96" s="3">
        <v>7</v>
      </c>
      <c r="C96" s="3">
        <v>4</v>
      </c>
      <c r="D96" s="3">
        <v>4</v>
      </c>
      <c r="E96" s="3">
        <v>4</v>
      </c>
    </row>
    <row r="97" spans="1:5">
      <c r="A97" s="3">
        <v>103198</v>
      </c>
      <c r="B97" s="3">
        <v>4</v>
      </c>
      <c r="C97" s="3">
        <v>3</v>
      </c>
      <c r="D97" s="3">
        <v>3</v>
      </c>
      <c r="E97" s="3">
        <v>3</v>
      </c>
    </row>
    <row r="98" spans="1:5">
      <c r="A98" s="3">
        <v>103199</v>
      </c>
      <c r="B98" s="3">
        <v>4</v>
      </c>
      <c r="C98" s="3">
        <v>3</v>
      </c>
      <c r="D98" s="3">
        <v>3</v>
      </c>
      <c r="E98" s="3">
        <v>3</v>
      </c>
    </row>
    <row r="99" spans="1:5">
      <c r="A99" s="3">
        <v>103639</v>
      </c>
      <c r="B99" s="3">
        <v>4</v>
      </c>
      <c r="C99" s="3">
        <v>4</v>
      </c>
      <c r="D99" s="3">
        <v>4</v>
      </c>
      <c r="E99" s="3">
        <v>4</v>
      </c>
    </row>
    <row r="100" spans="1:5">
      <c r="A100" s="3" t="s">
        <v>5</v>
      </c>
      <c r="B100" s="3">
        <v>757.01</v>
      </c>
      <c r="C100" s="3">
        <v>342.01</v>
      </c>
      <c r="D100" s="3">
        <v>342.01</v>
      </c>
      <c r="E100" s="3">
        <v>479.01</v>
      </c>
    </row>
  </sheetData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"/>
  <sheetViews>
    <sheetView workbookViewId="0">
      <selection activeCell="I99" sqref="I99:L99"/>
    </sheetView>
  </sheetViews>
  <sheetFormatPr defaultColWidth="9" defaultRowHeight="13.5"/>
  <cols>
    <col min="1" max="1" width="3.75" style="78" customWidth="1"/>
    <col min="2" max="2" width="6.75" style="78" customWidth="1"/>
    <col min="3" max="3" width="30.625" style="79" customWidth="1"/>
    <col min="4" max="4" width="11" style="79" hidden="1" customWidth="1"/>
    <col min="5" max="5" width="5.75" style="80" hidden="1" customWidth="1"/>
    <col min="6" max="6" width="7.25" style="78" hidden="1" customWidth="1"/>
    <col min="7" max="7" width="10.125" style="81" hidden="1" customWidth="1"/>
    <col min="8" max="8" width="9" style="8" hidden="1" customWidth="1"/>
    <col min="9" max="9" width="14.375" style="9" customWidth="1"/>
    <col min="10" max="10" width="18.125" style="9" customWidth="1"/>
    <col min="11" max="11" width="13.5" style="9" customWidth="1"/>
    <col min="12" max="12" width="12.625" style="9" customWidth="1"/>
    <col min="13" max="16384" width="9" style="9"/>
  </cols>
  <sheetData>
    <row r="1" ht="23" customHeight="1" spans="1:12">
      <c r="A1" s="82" t="s">
        <v>6</v>
      </c>
      <c r="B1" s="82"/>
      <c r="C1" s="82"/>
      <c r="D1" s="83"/>
      <c r="E1" s="83"/>
      <c r="F1" s="83"/>
      <c r="G1" s="83"/>
      <c r="H1" s="84"/>
      <c r="I1" s="84"/>
      <c r="J1" s="84"/>
      <c r="K1" s="84"/>
      <c r="L1" s="84"/>
    </row>
    <row r="2" s="77" customFormat="1" ht="27" spans="1:12">
      <c r="A2" s="85" t="s">
        <v>7</v>
      </c>
      <c r="B2" s="85" t="s">
        <v>8</v>
      </c>
      <c r="C2" s="85" t="s">
        <v>9</v>
      </c>
      <c r="D2" s="85" t="s">
        <v>10</v>
      </c>
      <c r="E2" s="85" t="s">
        <v>11</v>
      </c>
      <c r="F2" s="85" t="s">
        <v>12</v>
      </c>
      <c r="G2" s="85" t="s">
        <v>13</v>
      </c>
      <c r="H2" s="2" t="s">
        <v>14</v>
      </c>
      <c r="I2" s="2" t="s">
        <v>15</v>
      </c>
      <c r="J2" s="2" t="s">
        <v>16</v>
      </c>
      <c r="K2" s="2" t="s">
        <v>17</v>
      </c>
      <c r="L2" s="2" t="s">
        <v>18</v>
      </c>
    </row>
    <row r="3" spans="1:12">
      <c r="A3" s="86">
        <v>1</v>
      </c>
      <c r="B3" s="86">
        <v>307</v>
      </c>
      <c r="C3" s="86" t="s">
        <v>19</v>
      </c>
      <c r="D3" s="86" t="s">
        <v>20</v>
      </c>
      <c r="E3" s="86">
        <v>21</v>
      </c>
      <c r="F3" s="87" t="s">
        <v>21</v>
      </c>
      <c r="G3" s="87">
        <f>VLOOKUP(B:B,[2]查询时间段分门店销售明细!$B$1:$J$65536,9,0)</f>
        <v>4</v>
      </c>
      <c r="H3" s="84">
        <v>35</v>
      </c>
      <c r="I3" s="84">
        <v>31</v>
      </c>
      <c r="J3" s="84">
        <f t="shared" ref="J3:J66" si="0">E3+0</f>
        <v>21</v>
      </c>
      <c r="K3" s="84">
        <f t="shared" ref="K3:K66" si="1">E3*1</f>
        <v>21</v>
      </c>
      <c r="L3" s="84">
        <v>42</v>
      </c>
    </row>
    <row r="4" spans="1:12">
      <c r="A4" s="86">
        <v>2</v>
      </c>
      <c r="B4" s="86">
        <v>337</v>
      </c>
      <c r="C4" s="86" t="s">
        <v>22</v>
      </c>
      <c r="D4" s="86" t="s">
        <v>23</v>
      </c>
      <c r="E4" s="86">
        <v>5</v>
      </c>
      <c r="F4" s="87" t="s">
        <v>24</v>
      </c>
      <c r="G4" s="87">
        <f>VLOOKUP(B:B,[2]查询时间段分门店销售明细!$B$1:$J$65536,9,0)</f>
        <v>2</v>
      </c>
      <c r="H4" s="84">
        <f t="shared" ref="H4:H67" si="2">E4+G4</f>
        <v>7</v>
      </c>
      <c r="I4" s="84">
        <v>10</v>
      </c>
      <c r="J4" s="84">
        <f t="shared" si="0"/>
        <v>5</v>
      </c>
      <c r="K4" s="84">
        <f t="shared" si="1"/>
        <v>5</v>
      </c>
      <c r="L4" s="84">
        <f t="shared" ref="L4:L18" si="3">E4*2</f>
        <v>10</v>
      </c>
    </row>
    <row r="5" spans="1:12">
      <c r="A5" s="86">
        <v>3</v>
      </c>
      <c r="B5" s="86">
        <v>343</v>
      </c>
      <c r="C5" s="86" t="s">
        <v>25</v>
      </c>
      <c r="D5" s="86" t="s">
        <v>26</v>
      </c>
      <c r="E5" s="86">
        <v>5</v>
      </c>
      <c r="F5" s="87" t="s">
        <v>24</v>
      </c>
      <c r="G5" s="87">
        <f>VLOOKUP(B:B,[2]查询时间段分门店销售明细!$B$1:$J$65536,9,0)</f>
        <v>5</v>
      </c>
      <c r="H5" s="84">
        <f t="shared" si="2"/>
        <v>10</v>
      </c>
      <c r="I5" s="84">
        <v>13</v>
      </c>
      <c r="J5" s="84">
        <f t="shared" si="0"/>
        <v>5</v>
      </c>
      <c r="K5" s="84">
        <f t="shared" si="1"/>
        <v>5</v>
      </c>
      <c r="L5" s="84">
        <f t="shared" si="3"/>
        <v>10</v>
      </c>
    </row>
    <row r="6" spans="1:12">
      <c r="A6" s="86">
        <v>4</v>
      </c>
      <c r="B6" s="86">
        <v>341</v>
      </c>
      <c r="C6" s="86" t="s">
        <v>27</v>
      </c>
      <c r="D6" s="86" t="s">
        <v>28</v>
      </c>
      <c r="E6" s="86">
        <v>7</v>
      </c>
      <c r="F6" s="87" t="s">
        <v>24</v>
      </c>
      <c r="G6" s="87"/>
      <c r="H6" s="84">
        <f t="shared" si="2"/>
        <v>7</v>
      </c>
      <c r="I6" s="84">
        <v>8</v>
      </c>
      <c r="J6" s="84">
        <f t="shared" si="0"/>
        <v>7</v>
      </c>
      <c r="K6" s="84">
        <f t="shared" si="1"/>
        <v>7</v>
      </c>
      <c r="L6" s="84">
        <f t="shared" si="3"/>
        <v>14</v>
      </c>
    </row>
    <row r="7" spans="1:12">
      <c r="A7" s="86">
        <v>5</v>
      </c>
      <c r="B7" s="86">
        <v>712</v>
      </c>
      <c r="C7" s="86" t="s">
        <v>29</v>
      </c>
      <c r="D7" s="86" t="s">
        <v>30</v>
      </c>
      <c r="E7" s="86">
        <v>6</v>
      </c>
      <c r="F7" s="87" t="s">
        <v>24</v>
      </c>
      <c r="G7" s="87">
        <f>VLOOKUP(B:B,[2]查询时间段分门店销售明细!$B$1:$J$65536,9,0)</f>
        <v>7</v>
      </c>
      <c r="H7" s="84">
        <f t="shared" si="2"/>
        <v>13</v>
      </c>
      <c r="I7" s="84">
        <v>16</v>
      </c>
      <c r="J7" s="84">
        <f t="shared" si="0"/>
        <v>6</v>
      </c>
      <c r="K7" s="84">
        <f t="shared" si="1"/>
        <v>6</v>
      </c>
      <c r="L7" s="84">
        <f t="shared" si="3"/>
        <v>12</v>
      </c>
    </row>
    <row r="8" spans="1:12">
      <c r="A8" s="86">
        <v>6</v>
      </c>
      <c r="B8" s="86">
        <v>581</v>
      </c>
      <c r="C8" s="86" t="s">
        <v>31</v>
      </c>
      <c r="D8" s="86" t="s">
        <v>26</v>
      </c>
      <c r="E8" s="86">
        <v>5</v>
      </c>
      <c r="F8" s="87" t="s">
        <v>32</v>
      </c>
      <c r="G8" s="87"/>
      <c r="H8" s="84">
        <f t="shared" si="2"/>
        <v>5</v>
      </c>
      <c r="I8" s="84">
        <v>6</v>
      </c>
      <c r="J8" s="84">
        <f t="shared" si="0"/>
        <v>5</v>
      </c>
      <c r="K8" s="84">
        <f t="shared" si="1"/>
        <v>5</v>
      </c>
      <c r="L8" s="84">
        <f t="shared" si="3"/>
        <v>10</v>
      </c>
    </row>
    <row r="9" spans="1:12">
      <c r="A9" s="86">
        <v>7</v>
      </c>
      <c r="B9" s="86">
        <v>571</v>
      </c>
      <c r="C9" s="86" t="s">
        <v>33</v>
      </c>
      <c r="D9" s="86" t="s">
        <v>30</v>
      </c>
      <c r="E9" s="86">
        <v>3</v>
      </c>
      <c r="F9" s="87" t="s">
        <v>24</v>
      </c>
      <c r="G9" s="87">
        <f>VLOOKUP(B:B,[2]查询时间段分门店销售明细!$B$1:$J$65536,9,0)</f>
        <v>12</v>
      </c>
      <c r="H9" s="84">
        <f t="shared" si="2"/>
        <v>15</v>
      </c>
      <c r="I9" s="84">
        <v>25</v>
      </c>
      <c r="J9" s="84">
        <f t="shared" si="0"/>
        <v>3</v>
      </c>
      <c r="K9" s="84">
        <f t="shared" si="1"/>
        <v>3</v>
      </c>
      <c r="L9" s="84">
        <f t="shared" si="3"/>
        <v>6</v>
      </c>
    </row>
    <row r="10" spans="1:12">
      <c r="A10" s="86">
        <v>8</v>
      </c>
      <c r="B10" s="86">
        <v>750</v>
      </c>
      <c r="C10" s="86" t="s">
        <v>34</v>
      </c>
      <c r="D10" s="86" t="s">
        <v>30</v>
      </c>
      <c r="E10" s="86">
        <v>4</v>
      </c>
      <c r="F10" s="87" t="s">
        <v>24</v>
      </c>
      <c r="G10" s="87">
        <f>VLOOKUP(B:B,[2]查询时间段分门店销售明细!$B$1:$J$65536,9,0)</f>
        <v>8</v>
      </c>
      <c r="H10" s="84">
        <f t="shared" si="2"/>
        <v>12</v>
      </c>
      <c r="I10" s="84">
        <v>17</v>
      </c>
      <c r="J10" s="84">
        <f t="shared" si="0"/>
        <v>4</v>
      </c>
      <c r="K10" s="84">
        <f t="shared" si="1"/>
        <v>4</v>
      </c>
      <c r="L10" s="84">
        <f t="shared" si="3"/>
        <v>8</v>
      </c>
    </row>
    <row r="11" spans="1:12">
      <c r="A11" s="86">
        <v>9</v>
      </c>
      <c r="B11" s="86">
        <v>707</v>
      </c>
      <c r="C11" s="86" t="s">
        <v>35</v>
      </c>
      <c r="D11" s="86" t="s">
        <v>30</v>
      </c>
      <c r="E11" s="86">
        <v>4</v>
      </c>
      <c r="F11" s="87" t="s">
        <v>32</v>
      </c>
      <c r="G11" s="87">
        <f>VLOOKUP(B:B,[2]查询时间段分门店销售明细!$B$1:$J$65536,9,0)</f>
        <v>1</v>
      </c>
      <c r="H11" s="84">
        <f t="shared" si="2"/>
        <v>5</v>
      </c>
      <c r="I11" s="84">
        <v>8</v>
      </c>
      <c r="J11" s="84">
        <f t="shared" si="0"/>
        <v>4</v>
      </c>
      <c r="K11" s="84">
        <f t="shared" si="1"/>
        <v>4</v>
      </c>
      <c r="L11" s="84">
        <f t="shared" si="3"/>
        <v>8</v>
      </c>
    </row>
    <row r="12" spans="1:12">
      <c r="A12" s="86">
        <v>10</v>
      </c>
      <c r="B12" s="86">
        <v>387</v>
      </c>
      <c r="C12" s="86" t="s">
        <v>36</v>
      </c>
      <c r="D12" s="86" t="s">
        <v>30</v>
      </c>
      <c r="E12" s="86">
        <v>3</v>
      </c>
      <c r="F12" s="87" t="s">
        <v>24</v>
      </c>
      <c r="G12" s="87">
        <f>VLOOKUP(B:B,[2]查询时间段分门店销售明细!$B$1:$J$65536,9,0)</f>
        <v>11</v>
      </c>
      <c r="H12" s="84">
        <f t="shared" si="2"/>
        <v>14</v>
      </c>
      <c r="I12" s="84">
        <v>23</v>
      </c>
      <c r="J12" s="84">
        <f t="shared" si="0"/>
        <v>3</v>
      </c>
      <c r="K12" s="84">
        <f t="shared" si="1"/>
        <v>3</v>
      </c>
      <c r="L12" s="84">
        <f t="shared" si="3"/>
        <v>6</v>
      </c>
    </row>
    <row r="13" spans="1:12">
      <c r="A13" s="86">
        <v>11</v>
      </c>
      <c r="B13" s="86">
        <v>582</v>
      </c>
      <c r="C13" s="86" t="s">
        <v>37</v>
      </c>
      <c r="D13" s="86" t="s">
        <v>26</v>
      </c>
      <c r="E13" s="86">
        <v>5</v>
      </c>
      <c r="F13" s="87" t="s">
        <v>24</v>
      </c>
      <c r="G13" s="87">
        <f>VLOOKUP(B:B,[2]查询时间段分门店销售明细!$B$1:$J$65536,9,0)</f>
        <v>5</v>
      </c>
      <c r="H13" s="84">
        <f t="shared" si="2"/>
        <v>10</v>
      </c>
      <c r="I13" s="84">
        <v>13</v>
      </c>
      <c r="J13" s="84">
        <f t="shared" si="0"/>
        <v>5</v>
      </c>
      <c r="K13" s="84">
        <f t="shared" si="1"/>
        <v>5</v>
      </c>
      <c r="L13" s="84">
        <f t="shared" si="3"/>
        <v>10</v>
      </c>
    </row>
    <row r="14" spans="1:12">
      <c r="A14" s="86">
        <v>12</v>
      </c>
      <c r="B14" s="86">
        <v>514</v>
      </c>
      <c r="C14" s="86" t="s">
        <v>38</v>
      </c>
      <c r="D14" s="86" t="s">
        <v>28</v>
      </c>
      <c r="E14" s="86">
        <v>4</v>
      </c>
      <c r="F14" s="87" t="s">
        <v>32</v>
      </c>
      <c r="G14" s="87"/>
      <c r="H14" s="84">
        <f t="shared" si="2"/>
        <v>4</v>
      </c>
      <c r="I14" s="84">
        <v>5</v>
      </c>
      <c r="J14" s="84">
        <f t="shared" si="0"/>
        <v>4</v>
      </c>
      <c r="K14" s="84">
        <f t="shared" si="1"/>
        <v>4</v>
      </c>
      <c r="L14" s="84">
        <f t="shared" si="3"/>
        <v>8</v>
      </c>
    </row>
    <row r="15" spans="1:12">
      <c r="A15" s="86">
        <v>13</v>
      </c>
      <c r="B15" s="86">
        <v>359</v>
      </c>
      <c r="C15" s="86" t="s">
        <v>39</v>
      </c>
      <c r="D15" s="86" t="s">
        <v>26</v>
      </c>
      <c r="E15" s="86">
        <v>4</v>
      </c>
      <c r="F15" s="87" t="s">
        <v>32</v>
      </c>
      <c r="G15" s="87"/>
      <c r="H15" s="84">
        <f t="shared" si="2"/>
        <v>4</v>
      </c>
      <c r="I15" s="84">
        <v>5</v>
      </c>
      <c r="J15" s="84">
        <f t="shared" si="0"/>
        <v>4</v>
      </c>
      <c r="K15" s="84">
        <f t="shared" si="1"/>
        <v>4</v>
      </c>
      <c r="L15" s="84">
        <f t="shared" si="3"/>
        <v>8</v>
      </c>
    </row>
    <row r="16" spans="1:12">
      <c r="A16" s="86">
        <v>14</v>
      </c>
      <c r="B16" s="86">
        <v>726</v>
      </c>
      <c r="C16" s="86" t="s">
        <v>40</v>
      </c>
      <c r="D16" s="86" t="s">
        <v>26</v>
      </c>
      <c r="E16" s="86">
        <v>4</v>
      </c>
      <c r="F16" s="87" t="s">
        <v>32</v>
      </c>
      <c r="G16" s="87">
        <f>VLOOKUP(B:B,[2]查询时间段分门店销售明细!$B$1:$J$65536,9,0)</f>
        <v>14</v>
      </c>
      <c r="H16" s="84">
        <f t="shared" si="2"/>
        <v>18</v>
      </c>
      <c r="I16" s="84">
        <v>29</v>
      </c>
      <c r="J16" s="84">
        <f t="shared" si="0"/>
        <v>4</v>
      </c>
      <c r="K16" s="84">
        <f t="shared" si="1"/>
        <v>4</v>
      </c>
      <c r="L16" s="84">
        <f t="shared" si="3"/>
        <v>8</v>
      </c>
    </row>
    <row r="17" spans="1:12">
      <c r="A17" s="86">
        <v>15</v>
      </c>
      <c r="B17" s="86">
        <v>578</v>
      </c>
      <c r="C17" s="86" t="s">
        <v>41</v>
      </c>
      <c r="D17" s="86" t="s">
        <v>23</v>
      </c>
      <c r="E17" s="86">
        <v>3</v>
      </c>
      <c r="F17" s="87" t="s">
        <v>32</v>
      </c>
      <c r="G17" s="87">
        <f>VLOOKUP(B:B,[2]查询时间段分门店销售明细!$B$1:$J$65536,9,0)</f>
        <v>1</v>
      </c>
      <c r="H17" s="84">
        <f t="shared" si="2"/>
        <v>4</v>
      </c>
      <c r="I17" s="84">
        <v>7</v>
      </c>
      <c r="J17" s="84">
        <f t="shared" si="0"/>
        <v>3</v>
      </c>
      <c r="K17" s="84">
        <f t="shared" si="1"/>
        <v>3</v>
      </c>
      <c r="L17" s="84">
        <f t="shared" si="3"/>
        <v>6</v>
      </c>
    </row>
    <row r="18" spans="1:12">
      <c r="A18" s="86">
        <v>16</v>
      </c>
      <c r="B18" s="86">
        <v>365</v>
      </c>
      <c r="C18" s="86" t="s">
        <v>42</v>
      </c>
      <c r="D18" s="86" t="s">
        <v>26</v>
      </c>
      <c r="E18" s="86">
        <v>3</v>
      </c>
      <c r="F18" s="87" t="s">
        <v>32</v>
      </c>
      <c r="G18" s="87">
        <f>VLOOKUP(B:B,[2]查询时间段分门店销售明细!$B$1:$J$65536,9,0)</f>
        <v>4</v>
      </c>
      <c r="H18" s="84">
        <f t="shared" si="2"/>
        <v>7</v>
      </c>
      <c r="I18" s="84">
        <v>10</v>
      </c>
      <c r="J18" s="84">
        <f t="shared" si="0"/>
        <v>3</v>
      </c>
      <c r="K18" s="84">
        <f t="shared" si="1"/>
        <v>3</v>
      </c>
      <c r="L18" s="84">
        <f t="shared" si="3"/>
        <v>6</v>
      </c>
    </row>
    <row r="19" spans="1:12">
      <c r="A19" s="86">
        <v>17</v>
      </c>
      <c r="B19" s="86">
        <v>373</v>
      </c>
      <c r="C19" s="86" t="s">
        <v>43</v>
      </c>
      <c r="D19" s="86" t="s">
        <v>23</v>
      </c>
      <c r="E19" s="86">
        <v>4</v>
      </c>
      <c r="F19" s="87" t="s">
        <v>44</v>
      </c>
      <c r="G19" s="87"/>
      <c r="H19" s="84">
        <f t="shared" si="2"/>
        <v>4</v>
      </c>
      <c r="I19" s="84">
        <v>5</v>
      </c>
      <c r="J19" s="84">
        <f t="shared" si="0"/>
        <v>4</v>
      </c>
      <c r="K19" s="84">
        <f t="shared" si="1"/>
        <v>4</v>
      </c>
      <c r="L19" s="84">
        <v>4</v>
      </c>
    </row>
    <row r="20" spans="1:12">
      <c r="A20" s="86">
        <v>18</v>
      </c>
      <c r="B20" s="86">
        <v>513</v>
      </c>
      <c r="C20" s="86" t="s">
        <v>45</v>
      </c>
      <c r="D20" s="86" t="s">
        <v>26</v>
      </c>
      <c r="E20" s="86">
        <v>3</v>
      </c>
      <c r="F20" s="87" t="s">
        <v>32</v>
      </c>
      <c r="G20" s="87">
        <f>VLOOKUP(B:B,[2]查询时间段分门店销售明细!$B$1:$J$65536,9,0)</f>
        <v>13</v>
      </c>
      <c r="H20" s="84">
        <f t="shared" si="2"/>
        <v>16</v>
      </c>
      <c r="I20" s="84">
        <v>27</v>
      </c>
      <c r="J20" s="84">
        <f t="shared" si="0"/>
        <v>3</v>
      </c>
      <c r="K20" s="84">
        <f t="shared" si="1"/>
        <v>3</v>
      </c>
      <c r="L20" s="84">
        <f t="shared" ref="L20:L30" si="4">E20*2</f>
        <v>6</v>
      </c>
    </row>
    <row r="21" spans="1:12">
      <c r="A21" s="86">
        <v>19</v>
      </c>
      <c r="B21" s="86">
        <v>546</v>
      </c>
      <c r="C21" s="86" t="s">
        <v>46</v>
      </c>
      <c r="D21" s="86" t="s">
        <v>30</v>
      </c>
      <c r="E21" s="86">
        <v>4</v>
      </c>
      <c r="F21" s="87" t="s">
        <v>32</v>
      </c>
      <c r="G21" s="87">
        <f>VLOOKUP(B:B,[2]查询时间段分门店销售明细!$B$1:$J$65536,9,0)</f>
        <v>3</v>
      </c>
      <c r="H21" s="84">
        <f t="shared" si="2"/>
        <v>7</v>
      </c>
      <c r="I21" s="84">
        <v>10</v>
      </c>
      <c r="J21" s="84">
        <f t="shared" si="0"/>
        <v>4</v>
      </c>
      <c r="K21" s="84">
        <f t="shared" si="1"/>
        <v>4</v>
      </c>
      <c r="L21" s="84">
        <f t="shared" si="4"/>
        <v>8</v>
      </c>
    </row>
    <row r="22" spans="1:12">
      <c r="A22" s="86">
        <v>20</v>
      </c>
      <c r="B22" s="86">
        <v>746</v>
      </c>
      <c r="C22" s="86" t="s">
        <v>47</v>
      </c>
      <c r="D22" s="86" t="s">
        <v>28</v>
      </c>
      <c r="E22" s="86">
        <v>4</v>
      </c>
      <c r="F22" s="87" t="s">
        <v>48</v>
      </c>
      <c r="G22" s="87"/>
      <c r="H22" s="84">
        <f t="shared" si="2"/>
        <v>4</v>
      </c>
      <c r="I22" s="84">
        <v>5</v>
      </c>
      <c r="J22" s="84">
        <f t="shared" si="0"/>
        <v>4</v>
      </c>
      <c r="K22" s="84">
        <f t="shared" si="1"/>
        <v>4</v>
      </c>
      <c r="L22" s="84">
        <f>E22*1</f>
        <v>4</v>
      </c>
    </row>
    <row r="23" spans="1:12">
      <c r="A23" s="86">
        <v>21</v>
      </c>
      <c r="B23" s="86">
        <v>515</v>
      </c>
      <c r="C23" s="86" t="s">
        <v>49</v>
      </c>
      <c r="D23" s="86" t="s">
        <v>23</v>
      </c>
      <c r="E23" s="86">
        <v>4</v>
      </c>
      <c r="F23" s="87" t="s">
        <v>44</v>
      </c>
      <c r="G23" s="87">
        <f>VLOOKUP(B:B,[2]查询时间段分门店销售明细!$B$1:$J$65536,9,0)</f>
        <v>2</v>
      </c>
      <c r="H23" s="84">
        <f t="shared" si="2"/>
        <v>6</v>
      </c>
      <c r="I23" s="84">
        <v>9</v>
      </c>
      <c r="J23" s="84">
        <f t="shared" si="0"/>
        <v>4</v>
      </c>
      <c r="K23" s="84">
        <f t="shared" si="1"/>
        <v>4</v>
      </c>
      <c r="L23" s="84">
        <f>E23*1</f>
        <v>4</v>
      </c>
    </row>
    <row r="24" spans="1:12">
      <c r="A24" s="86">
        <v>22</v>
      </c>
      <c r="B24" s="86">
        <v>730</v>
      </c>
      <c r="C24" s="86" t="s">
        <v>50</v>
      </c>
      <c r="D24" s="86" t="s">
        <v>26</v>
      </c>
      <c r="E24" s="86">
        <v>4</v>
      </c>
      <c r="F24" s="87" t="s">
        <v>32</v>
      </c>
      <c r="G24" s="87"/>
      <c r="H24" s="84">
        <f t="shared" si="2"/>
        <v>4</v>
      </c>
      <c r="I24" s="84">
        <v>5</v>
      </c>
      <c r="J24" s="84">
        <f t="shared" si="0"/>
        <v>4</v>
      </c>
      <c r="K24" s="84">
        <f t="shared" si="1"/>
        <v>4</v>
      </c>
      <c r="L24" s="84">
        <f t="shared" si="4"/>
        <v>8</v>
      </c>
    </row>
    <row r="25" spans="1:12">
      <c r="A25" s="86">
        <v>23</v>
      </c>
      <c r="B25" s="86">
        <v>308</v>
      </c>
      <c r="C25" s="86" t="s">
        <v>51</v>
      </c>
      <c r="D25" s="86" t="s">
        <v>23</v>
      </c>
      <c r="E25" s="86">
        <v>5</v>
      </c>
      <c r="F25" s="87" t="s">
        <v>32</v>
      </c>
      <c r="G25" s="87">
        <f>VLOOKUP(B:B,[2]查询时间段分门店销售明细!$B$1:$J$65536,9,0)</f>
        <v>10</v>
      </c>
      <c r="H25" s="84">
        <f t="shared" si="2"/>
        <v>15</v>
      </c>
      <c r="I25" s="84">
        <v>21</v>
      </c>
      <c r="J25" s="84">
        <f t="shared" si="0"/>
        <v>5</v>
      </c>
      <c r="K25" s="84">
        <f t="shared" si="1"/>
        <v>5</v>
      </c>
      <c r="L25" s="84">
        <f t="shared" si="4"/>
        <v>10</v>
      </c>
    </row>
    <row r="26" spans="1:12">
      <c r="A26" s="86">
        <v>24</v>
      </c>
      <c r="B26" s="86">
        <v>517</v>
      </c>
      <c r="C26" s="86" t="s">
        <v>52</v>
      </c>
      <c r="D26" s="86" t="s">
        <v>23</v>
      </c>
      <c r="E26" s="86">
        <v>4</v>
      </c>
      <c r="F26" s="87" t="s">
        <v>24</v>
      </c>
      <c r="G26" s="87">
        <f>VLOOKUP(B:B,[2]查询时间段分门店销售明细!$B$1:$J$65536,9,0)</f>
        <v>9</v>
      </c>
      <c r="H26" s="84">
        <f t="shared" si="2"/>
        <v>13</v>
      </c>
      <c r="I26" s="84">
        <v>19</v>
      </c>
      <c r="J26" s="84">
        <f t="shared" si="0"/>
        <v>4</v>
      </c>
      <c r="K26" s="84">
        <f t="shared" si="1"/>
        <v>4</v>
      </c>
      <c r="L26" s="84">
        <f t="shared" si="4"/>
        <v>8</v>
      </c>
    </row>
    <row r="27" spans="1:12">
      <c r="A27" s="86">
        <v>25</v>
      </c>
      <c r="B27" s="86">
        <v>585</v>
      </c>
      <c r="C27" s="86" t="s">
        <v>53</v>
      </c>
      <c r="D27" s="86" t="s">
        <v>26</v>
      </c>
      <c r="E27" s="86">
        <v>4</v>
      </c>
      <c r="F27" s="87" t="s">
        <v>32</v>
      </c>
      <c r="G27" s="87">
        <f>VLOOKUP(B:B,[2]查询时间段分门店销售明细!$B$1:$J$65536,9,0)</f>
        <v>6</v>
      </c>
      <c r="H27" s="84">
        <f t="shared" si="2"/>
        <v>10</v>
      </c>
      <c r="I27" s="84">
        <v>13</v>
      </c>
      <c r="J27" s="84">
        <f t="shared" si="0"/>
        <v>4</v>
      </c>
      <c r="K27" s="84">
        <f t="shared" si="1"/>
        <v>4</v>
      </c>
      <c r="L27" s="84">
        <f t="shared" si="4"/>
        <v>8</v>
      </c>
    </row>
    <row r="28" spans="1:12">
      <c r="A28" s="86">
        <v>26</v>
      </c>
      <c r="B28" s="86">
        <v>385</v>
      </c>
      <c r="C28" s="86" t="s">
        <v>54</v>
      </c>
      <c r="D28" s="86" t="s">
        <v>28</v>
      </c>
      <c r="E28" s="86">
        <v>4</v>
      </c>
      <c r="F28" s="87" t="s">
        <v>24</v>
      </c>
      <c r="G28" s="87">
        <f>VLOOKUP(B:B,[2]查询时间段分门店销售明细!$B$1:$J$65536,9,0)</f>
        <v>1</v>
      </c>
      <c r="H28" s="84">
        <f t="shared" si="2"/>
        <v>5</v>
      </c>
      <c r="I28" s="84">
        <v>6</v>
      </c>
      <c r="J28" s="84">
        <f t="shared" si="0"/>
        <v>4</v>
      </c>
      <c r="K28" s="84">
        <f t="shared" si="1"/>
        <v>4</v>
      </c>
      <c r="L28" s="84">
        <f t="shared" si="4"/>
        <v>8</v>
      </c>
    </row>
    <row r="29" spans="1:12">
      <c r="A29" s="86">
        <v>27</v>
      </c>
      <c r="B29" s="86">
        <v>744</v>
      </c>
      <c r="C29" s="86" t="s">
        <v>55</v>
      </c>
      <c r="D29" s="86" t="s">
        <v>23</v>
      </c>
      <c r="E29" s="86">
        <v>4</v>
      </c>
      <c r="F29" s="87" t="s">
        <v>32</v>
      </c>
      <c r="G29" s="87"/>
      <c r="H29" s="84">
        <f t="shared" si="2"/>
        <v>4</v>
      </c>
      <c r="I29" s="84">
        <v>5</v>
      </c>
      <c r="J29" s="84">
        <f t="shared" si="0"/>
        <v>4</v>
      </c>
      <c r="K29" s="84">
        <f t="shared" si="1"/>
        <v>4</v>
      </c>
      <c r="L29" s="84">
        <f t="shared" si="4"/>
        <v>8</v>
      </c>
    </row>
    <row r="30" spans="1:12">
      <c r="A30" s="86">
        <v>28</v>
      </c>
      <c r="B30" s="86">
        <v>724</v>
      </c>
      <c r="C30" s="86" t="s">
        <v>56</v>
      </c>
      <c r="D30" s="86" t="s">
        <v>30</v>
      </c>
      <c r="E30" s="86">
        <v>4</v>
      </c>
      <c r="F30" s="87" t="s">
        <v>32</v>
      </c>
      <c r="G30" s="87"/>
      <c r="H30" s="84">
        <f t="shared" si="2"/>
        <v>4</v>
      </c>
      <c r="I30" s="84">
        <v>5</v>
      </c>
      <c r="J30" s="84">
        <f t="shared" si="0"/>
        <v>4</v>
      </c>
      <c r="K30" s="84">
        <f t="shared" si="1"/>
        <v>4</v>
      </c>
      <c r="L30" s="84">
        <f t="shared" si="4"/>
        <v>8</v>
      </c>
    </row>
    <row r="31" spans="1:12">
      <c r="A31" s="86">
        <v>29</v>
      </c>
      <c r="B31" s="86">
        <v>391</v>
      </c>
      <c r="C31" s="86" t="s">
        <v>57</v>
      </c>
      <c r="D31" s="86" t="s">
        <v>23</v>
      </c>
      <c r="E31" s="86">
        <v>3</v>
      </c>
      <c r="F31" s="87" t="s">
        <v>44</v>
      </c>
      <c r="G31" s="87">
        <f>VLOOKUP(B:B,[2]查询时间段分门店销售明细!$B$1:$J$65536,9,0)</f>
        <v>5</v>
      </c>
      <c r="H31" s="84">
        <f t="shared" si="2"/>
        <v>8</v>
      </c>
      <c r="I31" s="84">
        <v>11</v>
      </c>
      <c r="J31" s="84">
        <f t="shared" si="0"/>
        <v>3</v>
      </c>
      <c r="K31" s="84">
        <f t="shared" si="1"/>
        <v>3</v>
      </c>
      <c r="L31" s="84">
        <f t="shared" ref="L31:L35" si="5">E31*1</f>
        <v>3</v>
      </c>
    </row>
    <row r="32" spans="1:12">
      <c r="A32" s="86">
        <v>30</v>
      </c>
      <c r="B32" s="86">
        <v>709</v>
      </c>
      <c r="C32" s="86" t="s">
        <v>58</v>
      </c>
      <c r="D32" s="86" t="s">
        <v>26</v>
      </c>
      <c r="E32" s="86">
        <v>4</v>
      </c>
      <c r="F32" s="87" t="s">
        <v>44</v>
      </c>
      <c r="G32" s="87"/>
      <c r="H32" s="84">
        <f t="shared" si="2"/>
        <v>4</v>
      </c>
      <c r="I32" s="84">
        <v>5</v>
      </c>
      <c r="J32" s="84">
        <f t="shared" si="0"/>
        <v>4</v>
      </c>
      <c r="K32" s="84">
        <f t="shared" si="1"/>
        <v>4</v>
      </c>
      <c r="L32" s="84">
        <f t="shared" si="5"/>
        <v>4</v>
      </c>
    </row>
    <row r="33" spans="1:12">
      <c r="A33" s="86">
        <v>31</v>
      </c>
      <c r="B33" s="86">
        <v>355</v>
      </c>
      <c r="C33" s="86" t="s">
        <v>59</v>
      </c>
      <c r="D33" s="86" t="s">
        <v>23</v>
      </c>
      <c r="E33" s="86">
        <v>4</v>
      </c>
      <c r="F33" s="87" t="s">
        <v>32</v>
      </c>
      <c r="G33" s="87">
        <f>VLOOKUP(B:B,[2]查询时间段分门店销售明细!$B$1:$J$65536,9,0)</f>
        <v>5</v>
      </c>
      <c r="H33" s="84">
        <f t="shared" si="2"/>
        <v>9</v>
      </c>
      <c r="I33" s="84">
        <v>11</v>
      </c>
      <c r="J33" s="84">
        <f t="shared" si="0"/>
        <v>4</v>
      </c>
      <c r="K33" s="84">
        <f t="shared" si="1"/>
        <v>4</v>
      </c>
      <c r="L33" s="84">
        <f t="shared" ref="L33:L36" si="6">E33*2</f>
        <v>8</v>
      </c>
    </row>
    <row r="34" spans="1:12">
      <c r="A34" s="86">
        <v>32</v>
      </c>
      <c r="B34" s="86">
        <v>541</v>
      </c>
      <c r="C34" s="86" t="s">
        <v>60</v>
      </c>
      <c r="D34" s="86" t="s">
        <v>30</v>
      </c>
      <c r="E34" s="86">
        <v>3</v>
      </c>
      <c r="F34" s="87" t="s">
        <v>24</v>
      </c>
      <c r="G34" s="87">
        <f>VLOOKUP(B:B,[2]查询时间段分门店销售明细!$B$1:$J$65536,9,0)</f>
        <v>9</v>
      </c>
      <c r="H34" s="84">
        <f t="shared" si="2"/>
        <v>12</v>
      </c>
      <c r="I34" s="84">
        <v>19</v>
      </c>
      <c r="J34" s="84">
        <f t="shared" si="0"/>
        <v>3</v>
      </c>
      <c r="K34" s="84">
        <f t="shared" si="1"/>
        <v>3</v>
      </c>
      <c r="L34" s="84">
        <f t="shared" si="6"/>
        <v>6</v>
      </c>
    </row>
    <row r="35" spans="1:12">
      <c r="A35" s="86">
        <v>33</v>
      </c>
      <c r="B35" s="86">
        <v>349</v>
      </c>
      <c r="C35" s="86" t="s">
        <v>61</v>
      </c>
      <c r="D35" s="86" t="s">
        <v>23</v>
      </c>
      <c r="E35" s="86">
        <v>4</v>
      </c>
      <c r="F35" s="87" t="s">
        <v>44</v>
      </c>
      <c r="G35" s="87">
        <f>VLOOKUP(B:B,[2]查询时间段分门店销售明细!$B$1:$J$65536,9,0)</f>
        <v>5</v>
      </c>
      <c r="H35" s="84">
        <f t="shared" si="2"/>
        <v>9</v>
      </c>
      <c r="I35" s="84">
        <v>11</v>
      </c>
      <c r="J35" s="84">
        <f t="shared" si="0"/>
        <v>4</v>
      </c>
      <c r="K35" s="84">
        <f t="shared" si="1"/>
        <v>4</v>
      </c>
      <c r="L35" s="84">
        <f t="shared" si="5"/>
        <v>4</v>
      </c>
    </row>
    <row r="36" spans="1:12">
      <c r="A36" s="86">
        <v>34</v>
      </c>
      <c r="B36" s="86">
        <v>742</v>
      </c>
      <c r="C36" s="86" t="s">
        <v>62</v>
      </c>
      <c r="D36" s="86" t="s">
        <v>23</v>
      </c>
      <c r="E36" s="86">
        <v>4</v>
      </c>
      <c r="F36" s="87" t="s">
        <v>32</v>
      </c>
      <c r="G36" s="87"/>
      <c r="H36" s="84">
        <f t="shared" si="2"/>
        <v>4</v>
      </c>
      <c r="I36" s="84">
        <v>5</v>
      </c>
      <c r="J36" s="84">
        <f t="shared" si="0"/>
        <v>4</v>
      </c>
      <c r="K36" s="84">
        <f t="shared" si="1"/>
        <v>4</v>
      </c>
      <c r="L36" s="84">
        <f t="shared" si="6"/>
        <v>8</v>
      </c>
    </row>
    <row r="37" spans="1:12">
      <c r="A37" s="86">
        <v>35</v>
      </c>
      <c r="B37" s="86">
        <v>721</v>
      </c>
      <c r="C37" s="86" t="s">
        <v>63</v>
      </c>
      <c r="D37" s="86" t="s">
        <v>28</v>
      </c>
      <c r="E37" s="86">
        <v>4</v>
      </c>
      <c r="F37" s="87" t="s">
        <v>48</v>
      </c>
      <c r="G37" s="87"/>
      <c r="H37" s="84">
        <f t="shared" si="2"/>
        <v>4</v>
      </c>
      <c r="I37" s="84">
        <v>5</v>
      </c>
      <c r="J37" s="84">
        <f t="shared" si="0"/>
        <v>4</v>
      </c>
      <c r="K37" s="84">
        <f t="shared" si="1"/>
        <v>4</v>
      </c>
      <c r="L37" s="84">
        <f t="shared" ref="L37:L56" si="7">E37*1</f>
        <v>4</v>
      </c>
    </row>
    <row r="38" spans="1:12">
      <c r="A38" s="86">
        <v>36</v>
      </c>
      <c r="B38" s="86">
        <v>598</v>
      </c>
      <c r="C38" s="86" t="s">
        <v>64</v>
      </c>
      <c r="D38" s="86" t="s">
        <v>30</v>
      </c>
      <c r="E38" s="86">
        <v>3</v>
      </c>
      <c r="F38" s="87" t="s">
        <v>44</v>
      </c>
      <c r="G38" s="87">
        <f>VLOOKUP(B:B,[2]查询时间段分门店销售明细!$B$1:$J$65536,9,0)</f>
        <v>4</v>
      </c>
      <c r="H38" s="84">
        <f t="shared" si="2"/>
        <v>7</v>
      </c>
      <c r="I38" s="84">
        <v>9</v>
      </c>
      <c r="J38" s="84">
        <f t="shared" si="0"/>
        <v>3</v>
      </c>
      <c r="K38" s="84">
        <f t="shared" si="1"/>
        <v>3</v>
      </c>
      <c r="L38" s="84">
        <f t="shared" si="7"/>
        <v>3</v>
      </c>
    </row>
    <row r="39" spans="1:12">
      <c r="A39" s="86">
        <v>37</v>
      </c>
      <c r="B39" s="86">
        <v>367</v>
      </c>
      <c r="C39" s="86" t="s">
        <v>65</v>
      </c>
      <c r="D39" s="86" t="s">
        <v>66</v>
      </c>
      <c r="E39" s="86">
        <v>4</v>
      </c>
      <c r="F39" s="87" t="s">
        <v>48</v>
      </c>
      <c r="G39" s="87">
        <f>VLOOKUP(B:B,[2]查询时间段分门店销售明细!$B$1:$J$65536,9,0)</f>
        <v>1</v>
      </c>
      <c r="H39" s="84">
        <f t="shared" si="2"/>
        <v>5</v>
      </c>
      <c r="I39" s="84">
        <v>8</v>
      </c>
      <c r="J39" s="84">
        <f t="shared" si="0"/>
        <v>4</v>
      </c>
      <c r="K39" s="84">
        <f t="shared" si="1"/>
        <v>4</v>
      </c>
      <c r="L39" s="84">
        <f t="shared" si="7"/>
        <v>4</v>
      </c>
    </row>
    <row r="40" spans="1:12">
      <c r="A40" s="86">
        <v>38</v>
      </c>
      <c r="B40" s="86">
        <v>399</v>
      </c>
      <c r="C40" s="86" t="s">
        <v>67</v>
      </c>
      <c r="D40" s="86" t="s">
        <v>30</v>
      </c>
      <c r="E40" s="86">
        <v>2</v>
      </c>
      <c r="F40" s="87" t="s">
        <v>44</v>
      </c>
      <c r="G40" s="87">
        <f>VLOOKUP(B:B,[2]查询时间段分门店销售明细!$B$1:$J$65536,9,0)</f>
        <v>8</v>
      </c>
      <c r="H40" s="84">
        <f t="shared" si="2"/>
        <v>10</v>
      </c>
      <c r="I40" s="84">
        <v>17</v>
      </c>
      <c r="J40" s="84">
        <f t="shared" si="0"/>
        <v>2</v>
      </c>
      <c r="K40" s="84">
        <f t="shared" si="1"/>
        <v>2</v>
      </c>
      <c r="L40" s="84">
        <f t="shared" si="7"/>
        <v>2</v>
      </c>
    </row>
    <row r="41" spans="1:12">
      <c r="A41" s="86">
        <v>39</v>
      </c>
      <c r="B41" s="86">
        <v>379</v>
      </c>
      <c r="C41" s="86" t="s">
        <v>68</v>
      </c>
      <c r="D41" s="86" t="s">
        <v>26</v>
      </c>
      <c r="E41" s="86">
        <v>3</v>
      </c>
      <c r="F41" s="87" t="s">
        <v>44</v>
      </c>
      <c r="G41" s="87"/>
      <c r="H41" s="84">
        <f t="shared" si="2"/>
        <v>3</v>
      </c>
      <c r="I41" s="84">
        <v>4</v>
      </c>
      <c r="J41" s="84">
        <f t="shared" si="0"/>
        <v>3</v>
      </c>
      <c r="K41" s="84">
        <f t="shared" si="1"/>
        <v>3</v>
      </c>
      <c r="L41" s="84">
        <f t="shared" si="7"/>
        <v>3</v>
      </c>
    </row>
    <row r="42" spans="1:12">
      <c r="A42" s="86">
        <v>40</v>
      </c>
      <c r="B42" s="86">
        <v>511</v>
      </c>
      <c r="C42" s="86" t="s">
        <v>69</v>
      </c>
      <c r="D42" s="86" t="s">
        <v>23</v>
      </c>
      <c r="E42" s="86">
        <v>5</v>
      </c>
      <c r="F42" s="87" t="s">
        <v>70</v>
      </c>
      <c r="G42" s="87"/>
      <c r="H42" s="84">
        <f t="shared" si="2"/>
        <v>5</v>
      </c>
      <c r="I42" s="84">
        <v>6</v>
      </c>
      <c r="J42" s="84">
        <f t="shared" si="0"/>
        <v>5</v>
      </c>
      <c r="K42" s="84">
        <f t="shared" si="1"/>
        <v>5</v>
      </c>
      <c r="L42" s="84">
        <f t="shared" si="7"/>
        <v>5</v>
      </c>
    </row>
    <row r="43" spans="1:12">
      <c r="A43" s="86">
        <v>41</v>
      </c>
      <c r="B43" s="86">
        <v>54</v>
      </c>
      <c r="C43" s="86" t="s">
        <v>71</v>
      </c>
      <c r="D43" s="86" t="s">
        <v>66</v>
      </c>
      <c r="E43" s="86">
        <v>4</v>
      </c>
      <c r="F43" s="87" t="s">
        <v>44</v>
      </c>
      <c r="G43" s="87"/>
      <c r="H43" s="84">
        <f t="shared" si="2"/>
        <v>4</v>
      </c>
      <c r="I43" s="84">
        <v>5</v>
      </c>
      <c r="J43" s="84">
        <f t="shared" si="0"/>
        <v>4</v>
      </c>
      <c r="K43" s="84">
        <f t="shared" si="1"/>
        <v>4</v>
      </c>
      <c r="L43" s="84">
        <f t="shared" si="7"/>
        <v>4</v>
      </c>
    </row>
    <row r="44" spans="1:12">
      <c r="A44" s="86">
        <v>42</v>
      </c>
      <c r="B44" s="86">
        <v>52</v>
      </c>
      <c r="C44" s="86" t="s">
        <v>72</v>
      </c>
      <c r="D44" s="86" t="s">
        <v>66</v>
      </c>
      <c r="E44" s="86">
        <v>4</v>
      </c>
      <c r="F44" s="87" t="s">
        <v>44</v>
      </c>
      <c r="G44" s="87"/>
      <c r="H44" s="84">
        <f t="shared" si="2"/>
        <v>4</v>
      </c>
      <c r="I44" s="84">
        <v>5</v>
      </c>
      <c r="J44" s="84">
        <f t="shared" si="0"/>
        <v>4</v>
      </c>
      <c r="K44" s="84">
        <f t="shared" si="1"/>
        <v>4</v>
      </c>
      <c r="L44" s="84">
        <f t="shared" si="7"/>
        <v>4</v>
      </c>
    </row>
    <row r="45" spans="1:12">
      <c r="A45" s="86">
        <v>43</v>
      </c>
      <c r="B45" s="86">
        <v>573</v>
      </c>
      <c r="C45" s="86" t="s">
        <v>73</v>
      </c>
      <c r="D45" s="86" t="s">
        <v>30</v>
      </c>
      <c r="E45" s="86">
        <v>2</v>
      </c>
      <c r="F45" s="87" t="s">
        <v>70</v>
      </c>
      <c r="G45" s="87"/>
      <c r="H45" s="84">
        <f t="shared" si="2"/>
        <v>2</v>
      </c>
      <c r="I45" s="84">
        <v>3</v>
      </c>
      <c r="J45" s="84">
        <f t="shared" si="0"/>
        <v>2</v>
      </c>
      <c r="K45" s="84">
        <f t="shared" si="1"/>
        <v>2</v>
      </c>
      <c r="L45" s="84">
        <f t="shared" si="7"/>
        <v>2</v>
      </c>
    </row>
    <row r="46" spans="1:12">
      <c r="A46" s="86">
        <v>44</v>
      </c>
      <c r="B46" s="86">
        <v>745</v>
      </c>
      <c r="C46" s="86" t="s">
        <v>74</v>
      </c>
      <c r="D46" s="86" t="s">
        <v>26</v>
      </c>
      <c r="E46" s="86">
        <v>3</v>
      </c>
      <c r="F46" s="87" t="s">
        <v>70</v>
      </c>
      <c r="G46" s="87">
        <f>VLOOKUP(B:B,[2]查询时间段分门店销售明细!$B$1:$J$65536,9,0)</f>
        <v>1</v>
      </c>
      <c r="H46" s="84">
        <f t="shared" si="2"/>
        <v>4</v>
      </c>
      <c r="I46" s="84">
        <v>7</v>
      </c>
      <c r="J46" s="84">
        <f t="shared" si="0"/>
        <v>3</v>
      </c>
      <c r="K46" s="84">
        <f t="shared" si="1"/>
        <v>3</v>
      </c>
      <c r="L46" s="84">
        <f t="shared" si="7"/>
        <v>3</v>
      </c>
    </row>
    <row r="47" spans="1:12">
      <c r="A47" s="86">
        <v>45</v>
      </c>
      <c r="B47" s="86">
        <v>377</v>
      </c>
      <c r="C47" s="86" t="s">
        <v>75</v>
      </c>
      <c r="D47" s="86" t="s">
        <v>30</v>
      </c>
      <c r="E47" s="86">
        <v>3</v>
      </c>
      <c r="F47" s="87" t="s">
        <v>44</v>
      </c>
      <c r="G47" s="87">
        <f>VLOOKUP(B:B,[2]查询时间段分门店销售明细!$B$1:$J$65536,9,0)</f>
        <v>1</v>
      </c>
      <c r="H47" s="84">
        <f t="shared" si="2"/>
        <v>4</v>
      </c>
      <c r="I47" s="84">
        <v>7</v>
      </c>
      <c r="J47" s="84">
        <f t="shared" si="0"/>
        <v>3</v>
      </c>
      <c r="K47" s="84">
        <f t="shared" si="1"/>
        <v>3</v>
      </c>
      <c r="L47" s="84">
        <f t="shared" si="7"/>
        <v>3</v>
      </c>
    </row>
    <row r="48" spans="1:12">
      <c r="A48" s="86">
        <v>46</v>
      </c>
      <c r="B48" s="86">
        <v>743</v>
      </c>
      <c r="C48" s="86" t="s">
        <v>76</v>
      </c>
      <c r="D48" s="86" t="s">
        <v>30</v>
      </c>
      <c r="E48" s="86">
        <v>3</v>
      </c>
      <c r="F48" s="87" t="s">
        <v>77</v>
      </c>
      <c r="G48" s="87"/>
      <c r="H48" s="84">
        <f t="shared" si="2"/>
        <v>3</v>
      </c>
      <c r="I48" s="84">
        <f>E48+0</f>
        <v>3</v>
      </c>
      <c r="J48" s="84">
        <f t="shared" si="0"/>
        <v>3</v>
      </c>
      <c r="K48" s="84">
        <f t="shared" si="1"/>
        <v>3</v>
      </c>
      <c r="L48" s="84">
        <f t="shared" si="7"/>
        <v>3</v>
      </c>
    </row>
    <row r="49" spans="1:12">
      <c r="A49" s="86">
        <v>47</v>
      </c>
      <c r="B49" s="86">
        <v>347</v>
      </c>
      <c r="C49" s="86" t="s">
        <v>78</v>
      </c>
      <c r="D49" s="86" t="s">
        <v>26</v>
      </c>
      <c r="E49" s="86">
        <v>3</v>
      </c>
      <c r="F49" s="87" t="s">
        <v>48</v>
      </c>
      <c r="G49" s="87"/>
      <c r="H49" s="84">
        <f t="shared" si="2"/>
        <v>3</v>
      </c>
      <c r="I49" s="84">
        <v>4</v>
      </c>
      <c r="J49" s="84">
        <f t="shared" si="0"/>
        <v>3</v>
      </c>
      <c r="K49" s="84">
        <f t="shared" si="1"/>
        <v>3</v>
      </c>
      <c r="L49" s="84">
        <f t="shared" si="7"/>
        <v>3</v>
      </c>
    </row>
    <row r="50" spans="1:12">
      <c r="A50" s="86">
        <v>48</v>
      </c>
      <c r="B50" s="86">
        <v>717</v>
      </c>
      <c r="C50" s="86" t="s">
        <v>79</v>
      </c>
      <c r="D50" s="86" t="s">
        <v>28</v>
      </c>
      <c r="E50" s="86">
        <v>3</v>
      </c>
      <c r="F50" s="87" t="s">
        <v>48</v>
      </c>
      <c r="G50" s="87">
        <f>VLOOKUP(B:B,[2]查询时间段分门店销售明细!$B$1:$J$65536,9,0)</f>
        <v>1</v>
      </c>
      <c r="H50" s="84">
        <f t="shared" si="2"/>
        <v>4</v>
      </c>
      <c r="I50" s="84">
        <v>7</v>
      </c>
      <c r="J50" s="84">
        <f t="shared" si="0"/>
        <v>3</v>
      </c>
      <c r="K50" s="84">
        <f t="shared" si="1"/>
        <v>3</v>
      </c>
      <c r="L50" s="84">
        <f t="shared" si="7"/>
        <v>3</v>
      </c>
    </row>
    <row r="51" spans="1:12">
      <c r="A51" s="86">
        <v>49</v>
      </c>
      <c r="B51" s="86">
        <v>587</v>
      </c>
      <c r="C51" s="86" t="s">
        <v>80</v>
      </c>
      <c r="D51" s="86" t="s">
        <v>66</v>
      </c>
      <c r="E51" s="86">
        <v>4</v>
      </c>
      <c r="F51" s="87" t="s">
        <v>44</v>
      </c>
      <c r="G51" s="87">
        <f>VLOOKUP(B:B,[2]查询时间段分门店销售明细!$B$1:$J$65536,9,0)</f>
        <v>6</v>
      </c>
      <c r="H51" s="84">
        <f t="shared" si="2"/>
        <v>10</v>
      </c>
      <c r="I51" s="84">
        <v>13</v>
      </c>
      <c r="J51" s="84">
        <f t="shared" si="0"/>
        <v>4</v>
      </c>
      <c r="K51" s="84">
        <f t="shared" si="1"/>
        <v>4</v>
      </c>
      <c r="L51" s="84">
        <f t="shared" si="7"/>
        <v>4</v>
      </c>
    </row>
    <row r="52" spans="1:12">
      <c r="A52" s="86">
        <v>50</v>
      </c>
      <c r="B52" s="86">
        <v>747</v>
      </c>
      <c r="C52" s="86" t="s">
        <v>81</v>
      </c>
      <c r="D52" s="86" t="s">
        <v>23</v>
      </c>
      <c r="E52" s="86">
        <v>3</v>
      </c>
      <c r="F52" s="87" t="s">
        <v>77</v>
      </c>
      <c r="G52" s="87">
        <f>VLOOKUP(B:B,[2]查询时间段分门店销售明细!$B$1:$J$65536,9,0)</f>
        <v>5</v>
      </c>
      <c r="H52" s="84">
        <f t="shared" si="2"/>
        <v>8</v>
      </c>
      <c r="I52" s="84">
        <v>11</v>
      </c>
      <c r="J52" s="84">
        <f t="shared" si="0"/>
        <v>3</v>
      </c>
      <c r="K52" s="84">
        <f t="shared" si="1"/>
        <v>3</v>
      </c>
      <c r="L52" s="84">
        <f t="shared" si="7"/>
        <v>3</v>
      </c>
    </row>
    <row r="53" spans="1:12">
      <c r="A53" s="86">
        <v>51</v>
      </c>
      <c r="B53" s="86">
        <v>591</v>
      </c>
      <c r="C53" s="86" t="s">
        <v>82</v>
      </c>
      <c r="D53" s="86" t="s">
        <v>28</v>
      </c>
      <c r="E53" s="86">
        <v>4</v>
      </c>
      <c r="F53" s="87" t="s">
        <v>48</v>
      </c>
      <c r="G53" s="87"/>
      <c r="H53" s="84">
        <f t="shared" si="2"/>
        <v>4</v>
      </c>
      <c r="I53" s="84">
        <v>5</v>
      </c>
      <c r="J53" s="84">
        <f t="shared" si="0"/>
        <v>4</v>
      </c>
      <c r="K53" s="84">
        <f t="shared" si="1"/>
        <v>4</v>
      </c>
      <c r="L53" s="84">
        <f t="shared" si="7"/>
        <v>4</v>
      </c>
    </row>
    <row r="54" spans="1:12">
      <c r="A54" s="86">
        <v>52</v>
      </c>
      <c r="B54" s="86">
        <v>727</v>
      </c>
      <c r="C54" s="86" t="s">
        <v>83</v>
      </c>
      <c r="D54" s="86" t="s">
        <v>26</v>
      </c>
      <c r="E54" s="86">
        <v>3</v>
      </c>
      <c r="F54" s="87" t="s">
        <v>70</v>
      </c>
      <c r="G54" s="87"/>
      <c r="H54" s="84">
        <f t="shared" si="2"/>
        <v>3</v>
      </c>
      <c r="I54" s="84">
        <v>4</v>
      </c>
      <c r="J54" s="84">
        <f t="shared" si="0"/>
        <v>3</v>
      </c>
      <c r="K54" s="84">
        <f t="shared" si="1"/>
        <v>3</v>
      </c>
      <c r="L54" s="84">
        <f t="shared" si="7"/>
        <v>3</v>
      </c>
    </row>
    <row r="55" spans="1:12">
      <c r="A55" s="86">
        <v>53</v>
      </c>
      <c r="B55" s="86">
        <v>748</v>
      </c>
      <c r="C55" s="86" t="s">
        <v>84</v>
      </c>
      <c r="D55" s="86" t="s">
        <v>28</v>
      </c>
      <c r="E55" s="86">
        <v>2</v>
      </c>
      <c r="F55" s="87" t="s">
        <v>85</v>
      </c>
      <c r="G55" s="87"/>
      <c r="H55" s="84">
        <f t="shared" si="2"/>
        <v>2</v>
      </c>
      <c r="I55" s="84">
        <f t="shared" ref="I55:I60" si="8">E55+0</f>
        <v>2</v>
      </c>
      <c r="J55" s="84">
        <f t="shared" si="0"/>
        <v>2</v>
      </c>
      <c r="K55" s="84">
        <f t="shared" si="1"/>
        <v>2</v>
      </c>
      <c r="L55" s="84">
        <f t="shared" si="7"/>
        <v>2</v>
      </c>
    </row>
    <row r="56" spans="1:12">
      <c r="A56" s="86">
        <v>54</v>
      </c>
      <c r="B56" s="86">
        <v>584</v>
      </c>
      <c r="C56" s="86" t="s">
        <v>86</v>
      </c>
      <c r="D56" s="86" t="s">
        <v>30</v>
      </c>
      <c r="E56" s="86">
        <v>3</v>
      </c>
      <c r="F56" s="87" t="s">
        <v>77</v>
      </c>
      <c r="G56" s="87"/>
      <c r="H56" s="84">
        <f t="shared" si="2"/>
        <v>3</v>
      </c>
      <c r="I56" s="84">
        <f t="shared" si="8"/>
        <v>3</v>
      </c>
      <c r="J56" s="84">
        <f t="shared" si="0"/>
        <v>3</v>
      </c>
      <c r="K56" s="84">
        <f t="shared" si="1"/>
        <v>3</v>
      </c>
      <c r="L56" s="84">
        <f t="shared" si="7"/>
        <v>3</v>
      </c>
    </row>
    <row r="57" spans="1:12">
      <c r="A57" s="86">
        <v>55</v>
      </c>
      <c r="B57" s="86">
        <v>329</v>
      </c>
      <c r="C57" s="86" t="s">
        <v>87</v>
      </c>
      <c r="D57" s="86" t="s">
        <v>66</v>
      </c>
      <c r="E57" s="86">
        <v>4</v>
      </c>
      <c r="F57" s="87" t="s">
        <v>32</v>
      </c>
      <c r="G57" s="87">
        <f>VLOOKUP(B:B,[2]查询时间段分门店销售明细!$B$1:$J$65536,9,0)</f>
        <v>8</v>
      </c>
      <c r="H57" s="84">
        <f t="shared" si="2"/>
        <v>12</v>
      </c>
      <c r="I57" s="84">
        <v>17</v>
      </c>
      <c r="J57" s="84">
        <f t="shared" si="0"/>
        <v>4</v>
      </c>
      <c r="K57" s="84">
        <f t="shared" si="1"/>
        <v>4</v>
      </c>
      <c r="L57" s="84">
        <f>E57*2</f>
        <v>8</v>
      </c>
    </row>
    <row r="58" spans="1:12">
      <c r="A58" s="86">
        <v>56</v>
      </c>
      <c r="B58" s="86">
        <v>737</v>
      </c>
      <c r="C58" s="86" t="s">
        <v>88</v>
      </c>
      <c r="D58" s="86" t="s">
        <v>30</v>
      </c>
      <c r="E58" s="86">
        <v>3</v>
      </c>
      <c r="F58" s="87" t="s">
        <v>70</v>
      </c>
      <c r="G58" s="87"/>
      <c r="H58" s="84">
        <f t="shared" si="2"/>
        <v>3</v>
      </c>
      <c r="I58" s="84">
        <v>4</v>
      </c>
      <c r="J58" s="84">
        <f t="shared" si="0"/>
        <v>3</v>
      </c>
      <c r="K58" s="84">
        <f t="shared" si="1"/>
        <v>3</v>
      </c>
      <c r="L58" s="84">
        <f t="shared" ref="L58:L94" si="9">E58*1</f>
        <v>3</v>
      </c>
    </row>
    <row r="59" spans="1:12">
      <c r="A59" s="86">
        <v>57</v>
      </c>
      <c r="B59" s="86">
        <v>754</v>
      </c>
      <c r="C59" s="86" t="s">
        <v>89</v>
      </c>
      <c r="D59" s="86" t="s">
        <v>66</v>
      </c>
      <c r="E59" s="86">
        <v>4</v>
      </c>
      <c r="F59" s="87" t="s">
        <v>77</v>
      </c>
      <c r="G59" s="87"/>
      <c r="H59" s="84">
        <f t="shared" si="2"/>
        <v>4</v>
      </c>
      <c r="I59" s="84">
        <f t="shared" si="8"/>
        <v>4</v>
      </c>
      <c r="J59" s="84">
        <f t="shared" si="0"/>
        <v>4</v>
      </c>
      <c r="K59" s="84">
        <f t="shared" si="1"/>
        <v>4</v>
      </c>
      <c r="L59" s="84">
        <f t="shared" si="9"/>
        <v>4</v>
      </c>
    </row>
    <row r="60" spans="1:12">
      <c r="A60" s="86">
        <v>58</v>
      </c>
      <c r="B60" s="86">
        <v>733</v>
      </c>
      <c r="C60" s="86" t="s">
        <v>90</v>
      </c>
      <c r="D60" s="86" t="s">
        <v>30</v>
      </c>
      <c r="E60" s="86">
        <v>3</v>
      </c>
      <c r="F60" s="87" t="s">
        <v>77</v>
      </c>
      <c r="G60" s="87"/>
      <c r="H60" s="84">
        <f t="shared" si="2"/>
        <v>3</v>
      </c>
      <c r="I60" s="84">
        <f t="shared" si="8"/>
        <v>3</v>
      </c>
      <c r="J60" s="84">
        <f t="shared" si="0"/>
        <v>3</v>
      </c>
      <c r="K60" s="84">
        <f t="shared" si="1"/>
        <v>3</v>
      </c>
      <c r="L60" s="84">
        <f t="shared" si="9"/>
        <v>3</v>
      </c>
    </row>
    <row r="61" spans="1:12">
      <c r="A61" s="86">
        <v>59</v>
      </c>
      <c r="B61" s="86">
        <v>704</v>
      </c>
      <c r="C61" s="86" t="s">
        <v>91</v>
      </c>
      <c r="D61" s="86" t="s">
        <v>66</v>
      </c>
      <c r="E61" s="86">
        <v>3</v>
      </c>
      <c r="F61" s="87" t="s">
        <v>70</v>
      </c>
      <c r="G61" s="87">
        <f>VLOOKUP(B:B,[2]查询时间段分门店销售明细!$B$1:$J$65536,9,0)</f>
        <v>3</v>
      </c>
      <c r="H61" s="84">
        <f t="shared" si="2"/>
        <v>6</v>
      </c>
      <c r="I61" s="84">
        <v>9</v>
      </c>
      <c r="J61" s="84">
        <f t="shared" si="0"/>
        <v>3</v>
      </c>
      <c r="K61" s="84">
        <f t="shared" si="1"/>
        <v>3</v>
      </c>
      <c r="L61" s="84">
        <f t="shared" si="9"/>
        <v>3</v>
      </c>
    </row>
    <row r="62" spans="1:12">
      <c r="A62" s="86">
        <v>60</v>
      </c>
      <c r="B62" s="86">
        <v>371</v>
      </c>
      <c r="C62" s="86" t="s">
        <v>92</v>
      </c>
      <c r="D62" s="86" t="s">
        <v>28</v>
      </c>
      <c r="E62" s="86">
        <v>3</v>
      </c>
      <c r="F62" s="87" t="s">
        <v>77</v>
      </c>
      <c r="G62" s="87"/>
      <c r="H62" s="84">
        <f t="shared" si="2"/>
        <v>3</v>
      </c>
      <c r="I62" s="84">
        <f t="shared" ref="I62:I69" si="10">E62+0</f>
        <v>3</v>
      </c>
      <c r="J62" s="84">
        <f t="shared" si="0"/>
        <v>3</v>
      </c>
      <c r="K62" s="84">
        <f t="shared" si="1"/>
        <v>3</v>
      </c>
      <c r="L62" s="84">
        <f t="shared" si="9"/>
        <v>3</v>
      </c>
    </row>
    <row r="63" spans="1:12">
      <c r="A63" s="86">
        <v>61</v>
      </c>
      <c r="B63" s="86">
        <v>740</v>
      </c>
      <c r="C63" s="86" t="s">
        <v>93</v>
      </c>
      <c r="D63" s="86" t="s">
        <v>30</v>
      </c>
      <c r="E63" s="86">
        <v>2</v>
      </c>
      <c r="F63" s="87" t="s">
        <v>85</v>
      </c>
      <c r="G63" s="87">
        <f>VLOOKUP(B:B,[2]查询时间段分门店销售明细!$B$1:$J$65536,9,0)</f>
        <v>6</v>
      </c>
      <c r="H63" s="84">
        <f t="shared" si="2"/>
        <v>8</v>
      </c>
      <c r="I63" s="84">
        <v>13</v>
      </c>
      <c r="J63" s="84">
        <f t="shared" si="0"/>
        <v>2</v>
      </c>
      <c r="K63" s="84">
        <f t="shared" si="1"/>
        <v>2</v>
      </c>
      <c r="L63" s="84">
        <f t="shared" si="9"/>
        <v>2</v>
      </c>
    </row>
    <row r="64" spans="1:12">
      <c r="A64" s="86">
        <v>62</v>
      </c>
      <c r="B64" s="86">
        <v>539</v>
      </c>
      <c r="C64" s="86" t="s">
        <v>94</v>
      </c>
      <c r="D64" s="86" t="s">
        <v>28</v>
      </c>
      <c r="E64" s="86">
        <v>3</v>
      </c>
      <c r="F64" s="87" t="s">
        <v>77</v>
      </c>
      <c r="G64" s="87"/>
      <c r="H64" s="84">
        <f t="shared" si="2"/>
        <v>3</v>
      </c>
      <c r="I64" s="84">
        <f t="shared" si="10"/>
        <v>3</v>
      </c>
      <c r="J64" s="84">
        <f t="shared" si="0"/>
        <v>3</v>
      </c>
      <c r="K64" s="84">
        <f t="shared" si="1"/>
        <v>3</v>
      </c>
      <c r="L64" s="84">
        <f t="shared" si="9"/>
        <v>3</v>
      </c>
    </row>
    <row r="65" spans="1:12">
      <c r="A65" s="86">
        <v>63</v>
      </c>
      <c r="B65" s="86">
        <v>339</v>
      </c>
      <c r="C65" s="86" t="s">
        <v>95</v>
      </c>
      <c r="D65" s="86" t="s">
        <v>26</v>
      </c>
      <c r="E65" s="86">
        <v>2</v>
      </c>
      <c r="F65" s="87" t="s">
        <v>48</v>
      </c>
      <c r="G65" s="87">
        <f>VLOOKUP(B:B,[2]查询时间段分门店销售明细!$B$1:$J$65536,9,0)</f>
        <v>5</v>
      </c>
      <c r="H65" s="84">
        <f t="shared" si="2"/>
        <v>7</v>
      </c>
      <c r="I65" s="84">
        <v>11</v>
      </c>
      <c r="J65" s="84">
        <f t="shared" si="0"/>
        <v>2</v>
      </c>
      <c r="K65" s="84">
        <f t="shared" si="1"/>
        <v>2</v>
      </c>
      <c r="L65" s="84">
        <f t="shared" si="9"/>
        <v>2</v>
      </c>
    </row>
    <row r="66" spans="1:12">
      <c r="A66" s="86">
        <v>64</v>
      </c>
      <c r="B66" s="86">
        <v>572</v>
      </c>
      <c r="C66" s="86" t="s">
        <v>96</v>
      </c>
      <c r="D66" s="86" t="s">
        <v>23</v>
      </c>
      <c r="E66" s="86">
        <v>4</v>
      </c>
      <c r="F66" s="87" t="s">
        <v>44</v>
      </c>
      <c r="G66" s="87"/>
      <c r="H66" s="84">
        <f t="shared" si="2"/>
        <v>4</v>
      </c>
      <c r="I66" s="84">
        <v>5</v>
      </c>
      <c r="J66" s="84">
        <f t="shared" si="0"/>
        <v>4</v>
      </c>
      <c r="K66" s="84">
        <f t="shared" si="1"/>
        <v>4</v>
      </c>
      <c r="L66" s="84">
        <f t="shared" si="9"/>
        <v>4</v>
      </c>
    </row>
    <row r="67" spans="1:12">
      <c r="A67" s="86">
        <v>65</v>
      </c>
      <c r="B67" s="86">
        <v>720</v>
      </c>
      <c r="C67" s="86" t="s">
        <v>97</v>
      </c>
      <c r="D67" s="86" t="s">
        <v>28</v>
      </c>
      <c r="E67" s="86">
        <v>3</v>
      </c>
      <c r="F67" s="87" t="s">
        <v>85</v>
      </c>
      <c r="G67" s="87"/>
      <c r="H67" s="84">
        <f t="shared" si="2"/>
        <v>3</v>
      </c>
      <c r="I67" s="84">
        <f t="shared" si="10"/>
        <v>3</v>
      </c>
      <c r="J67" s="84">
        <f t="shared" ref="J67:J98" si="11">E67+0</f>
        <v>3</v>
      </c>
      <c r="K67" s="84">
        <f t="shared" ref="K67:K98" si="12">E67*1</f>
        <v>3</v>
      </c>
      <c r="L67" s="84">
        <f t="shared" si="9"/>
        <v>3</v>
      </c>
    </row>
    <row r="68" spans="1:12">
      <c r="A68" s="86">
        <v>66</v>
      </c>
      <c r="B68" s="86">
        <v>594</v>
      </c>
      <c r="C68" s="86" t="s">
        <v>98</v>
      </c>
      <c r="D68" s="86" t="s">
        <v>28</v>
      </c>
      <c r="E68" s="86">
        <v>2</v>
      </c>
      <c r="F68" s="87" t="s">
        <v>85</v>
      </c>
      <c r="G68" s="87"/>
      <c r="H68" s="84">
        <f t="shared" ref="H68:H98" si="13">E68+G68</f>
        <v>2</v>
      </c>
      <c r="I68" s="84">
        <f t="shared" si="10"/>
        <v>2</v>
      </c>
      <c r="J68" s="84">
        <f t="shared" si="11"/>
        <v>2</v>
      </c>
      <c r="K68" s="84">
        <f t="shared" si="12"/>
        <v>2</v>
      </c>
      <c r="L68" s="84">
        <f t="shared" si="9"/>
        <v>2</v>
      </c>
    </row>
    <row r="69" spans="1:12">
      <c r="A69" s="86">
        <v>67</v>
      </c>
      <c r="B69" s="86">
        <v>56</v>
      </c>
      <c r="C69" s="86" t="s">
        <v>99</v>
      </c>
      <c r="D69" s="86" t="s">
        <v>66</v>
      </c>
      <c r="E69" s="86">
        <v>3</v>
      </c>
      <c r="F69" s="87" t="s">
        <v>77</v>
      </c>
      <c r="G69" s="87"/>
      <c r="H69" s="84">
        <f t="shared" si="13"/>
        <v>3</v>
      </c>
      <c r="I69" s="84">
        <f t="shared" si="10"/>
        <v>3</v>
      </c>
      <c r="J69" s="84">
        <f t="shared" si="11"/>
        <v>3</v>
      </c>
      <c r="K69" s="84">
        <f t="shared" si="12"/>
        <v>3</v>
      </c>
      <c r="L69" s="84">
        <f t="shared" si="9"/>
        <v>3</v>
      </c>
    </row>
    <row r="70" spans="1:12">
      <c r="A70" s="86">
        <v>68</v>
      </c>
      <c r="B70" s="86">
        <v>351</v>
      </c>
      <c r="C70" s="86" t="s">
        <v>100</v>
      </c>
      <c r="D70" s="86" t="s">
        <v>66</v>
      </c>
      <c r="E70" s="86">
        <v>3</v>
      </c>
      <c r="F70" s="87" t="s">
        <v>44</v>
      </c>
      <c r="G70" s="87"/>
      <c r="H70" s="84">
        <f t="shared" si="13"/>
        <v>3</v>
      </c>
      <c r="I70" s="84">
        <v>4</v>
      </c>
      <c r="J70" s="84">
        <f t="shared" si="11"/>
        <v>3</v>
      </c>
      <c r="K70" s="84">
        <f t="shared" si="12"/>
        <v>3</v>
      </c>
      <c r="L70" s="84">
        <f t="shared" si="9"/>
        <v>3</v>
      </c>
    </row>
    <row r="71" spans="1:12">
      <c r="A71" s="86">
        <v>69</v>
      </c>
      <c r="B71" s="86">
        <v>549</v>
      </c>
      <c r="C71" s="86" t="s">
        <v>101</v>
      </c>
      <c r="D71" s="86" t="s">
        <v>28</v>
      </c>
      <c r="E71" s="86">
        <v>3</v>
      </c>
      <c r="F71" s="87" t="s">
        <v>77</v>
      </c>
      <c r="G71" s="87"/>
      <c r="H71" s="84">
        <f t="shared" si="13"/>
        <v>3</v>
      </c>
      <c r="I71" s="84">
        <f t="shared" ref="I71:I75" si="14">E71+0</f>
        <v>3</v>
      </c>
      <c r="J71" s="84">
        <f t="shared" si="11"/>
        <v>3</v>
      </c>
      <c r="K71" s="84">
        <f t="shared" si="12"/>
        <v>3</v>
      </c>
      <c r="L71" s="84">
        <f t="shared" si="9"/>
        <v>3</v>
      </c>
    </row>
    <row r="72" spans="1:12">
      <c r="A72" s="86">
        <v>70</v>
      </c>
      <c r="B72" s="86">
        <v>545</v>
      </c>
      <c r="C72" s="86" t="s">
        <v>102</v>
      </c>
      <c r="D72" s="86" t="s">
        <v>30</v>
      </c>
      <c r="E72" s="86">
        <v>2</v>
      </c>
      <c r="F72" s="87" t="s">
        <v>85</v>
      </c>
      <c r="G72" s="87">
        <f>VLOOKUP(B:B,[2]查询时间段分门店销售明细!$B$1:$J$65536,9,0)</f>
        <v>7</v>
      </c>
      <c r="H72" s="84">
        <f t="shared" si="13"/>
        <v>9</v>
      </c>
      <c r="I72" s="84">
        <v>15</v>
      </c>
      <c r="J72" s="84">
        <f t="shared" si="11"/>
        <v>2</v>
      </c>
      <c r="K72" s="84">
        <f t="shared" si="12"/>
        <v>2</v>
      </c>
      <c r="L72" s="84">
        <f t="shared" si="9"/>
        <v>2</v>
      </c>
    </row>
    <row r="73" spans="1:12">
      <c r="A73" s="86">
        <v>71</v>
      </c>
      <c r="B73" s="86">
        <v>706</v>
      </c>
      <c r="C73" s="86" t="s">
        <v>103</v>
      </c>
      <c r="D73" s="86" t="s">
        <v>66</v>
      </c>
      <c r="E73" s="86">
        <v>2</v>
      </c>
      <c r="F73" s="87" t="s">
        <v>85</v>
      </c>
      <c r="G73" s="87"/>
      <c r="H73" s="84">
        <f t="shared" si="13"/>
        <v>2</v>
      </c>
      <c r="I73" s="84">
        <f t="shared" si="14"/>
        <v>2</v>
      </c>
      <c r="J73" s="84">
        <f t="shared" si="11"/>
        <v>2</v>
      </c>
      <c r="K73" s="84">
        <f t="shared" si="12"/>
        <v>2</v>
      </c>
      <c r="L73" s="84">
        <f t="shared" si="9"/>
        <v>2</v>
      </c>
    </row>
    <row r="74" spans="1:12">
      <c r="A74" s="86">
        <v>72</v>
      </c>
      <c r="B74" s="86">
        <v>716</v>
      </c>
      <c r="C74" s="86" t="s">
        <v>104</v>
      </c>
      <c r="D74" s="86" t="s">
        <v>28</v>
      </c>
      <c r="E74" s="86">
        <v>3</v>
      </c>
      <c r="F74" s="87" t="s">
        <v>77</v>
      </c>
      <c r="G74" s="87"/>
      <c r="H74" s="84">
        <f t="shared" si="13"/>
        <v>3</v>
      </c>
      <c r="I74" s="84">
        <f t="shared" si="14"/>
        <v>3</v>
      </c>
      <c r="J74" s="84">
        <f t="shared" si="11"/>
        <v>3</v>
      </c>
      <c r="K74" s="84">
        <f t="shared" si="12"/>
        <v>3</v>
      </c>
      <c r="L74" s="84">
        <f t="shared" si="9"/>
        <v>3</v>
      </c>
    </row>
    <row r="75" spans="1:12">
      <c r="A75" s="86">
        <v>73</v>
      </c>
      <c r="B75" s="86">
        <v>752</v>
      </c>
      <c r="C75" s="86" t="s">
        <v>105</v>
      </c>
      <c r="D75" s="86" t="s">
        <v>26</v>
      </c>
      <c r="E75" s="86">
        <v>3</v>
      </c>
      <c r="F75" s="87" t="s">
        <v>85</v>
      </c>
      <c r="G75" s="87"/>
      <c r="H75" s="84">
        <f t="shared" si="13"/>
        <v>3</v>
      </c>
      <c r="I75" s="84">
        <f t="shared" si="14"/>
        <v>3</v>
      </c>
      <c r="J75" s="84">
        <f t="shared" si="11"/>
        <v>3</v>
      </c>
      <c r="K75" s="84">
        <f t="shared" si="12"/>
        <v>3</v>
      </c>
      <c r="L75" s="84">
        <f t="shared" si="9"/>
        <v>3</v>
      </c>
    </row>
    <row r="76" spans="1:12">
      <c r="A76" s="86">
        <v>74</v>
      </c>
      <c r="B76" s="86">
        <v>741</v>
      </c>
      <c r="C76" s="86" t="s">
        <v>106</v>
      </c>
      <c r="D76" s="86" t="s">
        <v>26</v>
      </c>
      <c r="E76" s="86">
        <v>1</v>
      </c>
      <c r="F76" s="87" t="s">
        <v>85</v>
      </c>
      <c r="G76" s="87">
        <f>VLOOKUP(B:B,[2]查询时间段分门店销售明细!$B$1:$J$65536,9,0)</f>
        <v>6</v>
      </c>
      <c r="H76" s="84">
        <f t="shared" si="13"/>
        <v>7</v>
      </c>
      <c r="I76" s="84">
        <v>13</v>
      </c>
      <c r="J76" s="84">
        <f t="shared" si="11"/>
        <v>1</v>
      </c>
      <c r="K76" s="84">
        <f t="shared" si="12"/>
        <v>1</v>
      </c>
      <c r="L76" s="84">
        <f t="shared" si="9"/>
        <v>1</v>
      </c>
    </row>
    <row r="77" spans="1:12">
      <c r="A77" s="86">
        <v>75</v>
      </c>
      <c r="B77" s="86">
        <v>710</v>
      </c>
      <c r="C77" s="86" t="s">
        <v>107</v>
      </c>
      <c r="D77" s="86" t="s">
        <v>66</v>
      </c>
      <c r="E77" s="86">
        <v>2</v>
      </c>
      <c r="F77" s="87" t="s">
        <v>85</v>
      </c>
      <c r="G77" s="87"/>
      <c r="H77" s="84">
        <f t="shared" si="13"/>
        <v>2</v>
      </c>
      <c r="I77" s="84">
        <f t="shared" ref="I77:I84" si="15">E77+0</f>
        <v>2</v>
      </c>
      <c r="J77" s="84">
        <f t="shared" si="11"/>
        <v>2</v>
      </c>
      <c r="K77" s="84">
        <f t="shared" si="12"/>
        <v>2</v>
      </c>
      <c r="L77" s="84">
        <f t="shared" si="9"/>
        <v>2</v>
      </c>
    </row>
    <row r="78" spans="1:12">
      <c r="A78" s="86">
        <v>76</v>
      </c>
      <c r="B78" s="86">
        <v>732</v>
      </c>
      <c r="C78" s="86" t="s">
        <v>108</v>
      </c>
      <c r="D78" s="86" t="s">
        <v>28</v>
      </c>
      <c r="E78" s="86">
        <v>2</v>
      </c>
      <c r="F78" s="87" t="s">
        <v>77</v>
      </c>
      <c r="G78" s="87"/>
      <c r="H78" s="84">
        <f t="shared" si="13"/>
        <v>2</v>
      </c>
      <c r="I78" s="84">
        <f t="shared" si="15"/>
        <v>2</v>
      </c>
      <c r="J78" s="84">
        <f t="shared" si="11"/>
        <v>2</v>
      </c>
      <c r="K78" s="84">
        <f t="shared" si="12"/>
        <v>2</v>
      </c>
      <c r="L78" s="84">
        <f t="shared" si="9"/>
        <v>2</v>
      </c>
    </row>
    <row r="79" spans="1:12">
      <c r="A79" s="86">
        <v>77</v>
      </c>
      <c r="B79" s="86">
        <v>357</v>
      </c>
      <c r="C79" s="86" t="s">
        <v>109</v>
      </c>
      <c r="D79" s="86" t="s">
        <v>26</v>
      </c>
      <c r="E79" s="86">
        <v>4</v>
      </c>
      <c r="F79" s="87" t="s">
        <v>44</v>
      </c>
      <c r="G79" s="87"/>
      <c r="H79" s="84">
        <f t="shared" si="13"/>
        <v>4</v>
      </c>
      <c r="I79" s="84">
        <v>5</v>
      </c>
      <c r="J79" s="84">
        <f t="shared" si="11"/>
        <v>4</v>
      </c>
      <c r="K79" s="84">
        <f t="shared" si="12"/>
        <v>4</v>
      </c>
      <c r="L79" s="84">
        <f t="shared" si="9"/>
        <v>4</v>
      </c>
    </row>
    <row r="80" spans="1:12">
      <c r="A80" s="86">
        <v>78</v>
      </c>
      <c r="B80" s="86">
        <v>570</v>
      </c>
      <c r="C80" s="86" t="s">
        <v>110</v>
      </c>
      <c r="D80" s="86" t="s">
        <v>26</v>
      </c>
      <c r="E80" s="86">
        <v>3</v>
      </c>
      <c r="F80" s="87" t="s">
        <v>70</v>
      </c>
      <c r="G80" s="87"/>
      <c r="H80" s="84">
        <f t="shared" si="13"/>
        <v>3</v>
      </c>
      <c r="I80" s="84">
        <v>4</v>
      </c>
      <c r="J80" s="84">
        <f t="shared" si="11"/>
        <v>3</v>
      </c>
      <c r="K80" s="84">
        <f t="shared" si="12"/>
        <v>3</v>
      </c>
      <c r="L80" s="84">
        <f t="shared" si="9"/>
        <v>3</v>
      </c>
    </row>
    <row r="81" spans="1:12">
      <c r="A81" s="86">
        <v>79</v>
      </c>
      <c r="B81" s="86">
        <v>738</v>
      </c>
      <c r="C81" s="86" t="s">
        <v>111</v>
      </c>
      <c r="D81" s="86" t="s">
        <v>66</v>
      </c>
      <c r="E81" s="86">
        <v>3</v>
      </c>
      <c r="F81" s="87" t="s">
        <v>77</v>
      </c>
      <c r="G81" s="87"/>
      <c r="H81" s="84">
        <f t="shared" si="13"/>
        <v>3</v>
      </c>
      <c r="I81" s="84">
        <f t="shared" si="15"/>
        <v>3</v>
      </c>
      <c r="J81" s="84">
        <f t="shared" si="11"/>
        <v>3</v>
      </c>
      <c r="K81" s="84">
        <f t="shared" si="12"/>
        <v>3</v>
      </c>
      <c r="L81" s="84">
        <f t="shared" si="9"/>
        <v>3</v>
      </c>
    </row>
    <row r="82" spans="1:12">
      <c r="A82" s="86">
        <v>80</v>
      </c>
      <c r="B82" s="86">
        <v>723</v>
      </c>
      <c r="C82" s="86" t="s">
        <v>112</v>
      </c>
      <c r="D82" s="86" t="s">
        <v>23</v>
      </c>
      <c r="E82" s="86">
        <v>3</v>
      </c>
      <c r="F82" s="87" t="s">
        <v>85</v>
      </c>
      <c r="G82" s="87"/>
      <c r="H82" s="84">
        <f t="shared" si="13"/>
        <v>3</v>
      </c>
      <c r="I82" s="84">
        <f t="shared" si="15"/>
        <v>3</v>
      </c>
      <c r="J82" s="84">
        <f t="shared" si="11"/>
        <v>3</v>
      </c>
      <c r="K82" s="84">
        <f t="shared" si="12"/>
        <v>3</v>
      </c>
      <c r="L82" s="84">
        <f t="shared" si="9"/>
        <v>3</v>
      </c>
    </row>
    <row r="83" spans="1:12">
      <c r="A83" s="86">
        <v>81</v>
      </c>
      <c r="B83" s="86">
        <v>755</v>
      </c>
      <c r="C83" s="86" t="s">
        <v>113</v>
      </c>
      <c r="D83" s="86" t="s">
        <v>66</v>
      </c>
      <c r="E83" s="86">
        <v>3</v>
      </c>
      <c r="F83" s="87" t="s">
        <v>85</v>
      </c>
      <c r="G83" s="87"/>
      <c r="H83" s="84">
        <f t="shared" si="13"/>
        <v>3</v>
      </c>
      <c r="I83" s="84">
        <f t="shared" si="15"/>
        <v>3</v>
      </c>
      <c r="J83" s="84">
        <f t="shared" si="11"/>
        <v>3</v>
      </c>
      <c r="K83" s="84">
        <f t="shared" si="12"/>
        <v>3</v>
      </c>
      <c r="L83" s="84">
        <f t="shared" si="9"/>
        <v>3</v>
      </c>
    </row>
    <row r="84" spans="1:12">
      <c r="A84" s="86">
        <v>82</v>
      </c>
      <c r="B84" s="86">
        <v>753</v>
      </c>
      <c r="C84" s="86" t="s">
        <v>114</v>
      </c>
      <c r="D84" s="86" t="s">
        <v>30</v>
      </c>
      <c r="E84" s="86">
        <v>2</v>
      </c>
      <c r="F84" s="87" t="s">
        <v>85</v>
      </c>
      <c r="G84" s="87"/>
      <c r="H84" s="84">
        <f t="shared" si="13"/>
        <v>2</v>
      </c>
      <c r="I84" s="84">
        <f t="shared" si="15"/>
        <v>2</v>
      </c>
      <c r="J84" s="84">
        <f t="shared" si="11"/>
        <v>2</v>
      </c>
      <c r="K84" s="84">
        <f t="shared" si="12"/>
        <v>2</v>
      </c>
      <c r="L84" s="84">
        <f t="shared" si="9"/>
        <v>2</v>
      </c>
    </row>
    <row r="85" spans="1:12">
      <c r="A85" s="86">
        <v>83</v>
      </c>
      <c r="B85" s="87">
        <v>101453</v>
      </c>
      <c r="C85" s="86" t="s">
        <v>115</v>
      </c>
      <c r="D85" s="86" t="s">
        <v>116</v>
      </c>
      <c r="E85" s="86">
        <v>4</v>
      </c>
      <c r="F85" s="87" t="s">
        <v>48</v>
      </c>
      <c r="G85" s="87"/>
      <c r="H85" s="84">
        <f t="shared" si="13"/>
        <v>4</v>
      </c>
      <c r="I85" s="84">
        <v>5</v>
      </c>
      <c r="J85" s="84">
        <f t="shared" si="11"/>
        <v>4</v>
      </c>
      <c r="K85" s="84">
        <f t="shared" si="12"/>
        <v>4</v>
      </c>
      <c r="L85" s="84">
        <f t="shared" si="9"/>
        <v>4</v>
      </c>
    </row>
    <row r="86" spans="1:12">
      <c r="A86" s="86">
        <v>84</v>
      </c>
      <c r="B86" s="86">
        <v>718</v>
      </c>
      <c r="C86" s="86" t="s">
        <v>117</v>
      </c>
      <c r="D86" s="86" t="s">
        <v>23</v>
      </c>
      <c r="E86" s="86">
        <v>3</v>
      </c>
      <c r="F86" s="87" t="s">
        <v>85</v>
      </c>
      <c r="G86" s="87"/>
      <c r="H86" s="84">
        <f t="shared" si="13"/>
        <v>3</v>
      </c>
      <c r="I86" s="84">
        <f>E86+0</f>
        <v>3</v>
      </c>
      <c r="J86" s="84">
        <f t="shared" si="11"/>
        <v>3</v>
      </c>
      <c r="K86" s="84">
        <f t="shared" si="12"/>
        <v>3</v>
      </c>
      <c r="L86" s="84">
        <f t="shared" si="9"/>
        <v>3</v>
      </c>
    </row>
    <row r="87" spans="1:12">
      <c r="A87" s="86">
        <v>85</v>
      </c>
      <c r="B87" s="86">
        <v>713</v>
      </c>
      <c r="C87" s="86" t="s">
        <v>118</v>
      </c>
      <c r="D87" s="86" t="s">
        <v>66</v>
      </c>
      <c r="E87" s="86">
        <v>2</v>
      </c>
      <c r="F87" s="87" t="s">
        <v>85</v>
      </c>
      <c r="G87" s="87">
        <f>VLOOKUP(B:B,[2]查询时间段分门店销售明细!$B$1:$J$65536,9,0)</f>
        <v>1</v>
      </c>
      <c r="H87" s="84">
        <f t="shared" si="13"/>
        <v>3</v>
      </c>
      <c r="I87" s="84">
        <v>6</v>
      </c>
      <c r="J87" s="84">
        <f t="shared" si="11"/>
        <v>2</v>
      </c>
      <c r="K87" s="84">
        <f t="shared" si="12"/>
        <v>2</v>
      </c>
      <c r="L87" s="84">
        <f t="shared" si="9"/>
        <v>2</v>
      </c>
    </row>
    <row r="88" spans="1:12">
      <c r="A88" s="86">
        <v>86</v>
      </c>
      <c r="B88" s="86">
        <v>311</v>
      </c>
      <c r="C88" s="86" t="s">
        <v>119</v>
      </c>
      <c r="D88" s="86" t="s">
        <v>26</v>
      </c>
      <c r="E88" s="86">
        <v>2</v>
      </c>
      <c r="F88" s="87" t="s">
        <v>70</v>
      </c>
      <c r="G88" s="87"/>
      <c r="H88" s="84">
        <f t="shared" si="13"/>
        <v>2</v>
      </c>
      <c r="I88" s="84">
        <v>3</v>
      </c>
      <c r="J88" s="84">
        <f t="shared" si="11"/>
        <v>2</v>
      </c>
      <c r="K88" s="84">
        <f t="shared" si="12"/>
        <v>2</v>
      </c>
      <c r="L88" s="84">
        <f t="shared" si="9"/>
        <v>2</v>
      </c>
    </row>
    <row r="89" spans="1:12">
      <c r="A89" s="86">
        <v>87</v>
      </c>
      <c r="B89" s="87">
        <v>102565</v>
      </c>
      <c r="C89" s="86" t="s">
        <v>120</v>
      </c>
      <c r="D89" s="86" t="s">
        <v>26</v>
      </c>
      <c r="E89" s="86">
        <v>3</v>
      </c>
      <c r="F89" s="87" t="s">
        <v>48</v>
      </c>
      <c r="G89" s="87">
        <f>VLOOKUP(B:B,[2]查询时间段分门店销售明细!$B$1:$J$65536,9,0)</f>
        <v>4</v>
      </c>
      <c r="H89" s="84">
        <f t="shared" si="13"/>
        <v>7</v>
      </c>
      <c r="I89" s="84">
        <v>9</v>
      </c>
      <c r="J89" s="84">
        <f t="shared" si="11"/>
        <v>3</v>
      </c>
      <c r="K89" s="84">
        <f t="shared" si="12"/>
        <v>3</v>
      </c>
      <c r="L89" s="84">
        <f t="shared" si="9"/>
        <v>3</v>
      </c>
    </row>
    <row r="90" spans="1:12">
      <c r="A90" s="86">
        <v>88</v>
      </c>
      <c r="B90" s="87">
        <v>102564</v>
      </c>
      <c r="C90" s="86" t="s">
        <v>121</v>
      </c>
      <c r="D90" s="86" t="s">
        <v>116</v>
      </c>
      <c r="E90" s="86">
        <v>3</v>
      </c>
      <c r="F90" s="87" t="s">
        <v>85</v>
      </c>
      <c r="G90" s="87"/>
      <c r="H90" s="84">
        <f t="shared" si="13"/>
        <v>3</v>
      </c>
      <c r="I90" s="84">
        <f>E90+0</f>
        <v>3</v>
      </c>
      <c r="J90" s="84">
        <f t="shared" si="11"/>
        <v>3</v>
      </c>
      <c r="K90" s="84">
        <f t="shared" si="12"/>
        <v>3</v>
      </c>
      <c r="L90" s="84">
        <f t="shared" si="9"/>
        <v>3</v>
      </c>
    </row>
    <row r="91" spans="1:12">
      <c r="A91" s="86">
        <v>89</v>
      </c>
      <c r="B91" s="87">
        <v>102567</v>
      </c>
      <c r="C91" s="86" t="s">
        <v>122</v>
      </c>
      <c r="D91" s="86" t="s">
        <v>123</v>
      </c>
      <c r="E91" s="86">
        <v>3</v>
      </c>
      <c r="F91" s="87" t="s">
        <v>48</v>
      </c>
      <c r="G91" s="87"/>
      <c r="H91" s="84">
        <f t="shared" si="13"/>
        <v>3</v>
      </c>
      <c r="I91" s="84">
        <v>4</v>
      </c>
      <c r="J91" s="84">
        <f t="shared" si="11"/>
        <v>3</v>
      </c>
      <c r="K91" s="84">
        <f t="shared" si="12"/>
        <v>3</v>
      </c>
      <c r="L91" s="84">
        <f t="shared" si="9"/>
        <v>3</v>
      </c>
    </row>
    <row r="92" spans="1:12">
      <c r="A92" s="86">
        <v>90</v>
      </c>
      <c r="B92" s="87">
        <v>102935</v>
      </c>
      <c r="C92" s="86" t="s">
        <v>124</v>
      </c>
      <c r="D92" s="86" t="s">
        <v>23</v>
      </c>
      <c r="E92" s="86">
        <v>4</v>
      </c>
      <c r="F92" s="87" t="s">
        <v>48</v>
      </c>
      <c r="G92" s="87">
        <f>VLOOKUP(B:B,[2]查询时间段分门店销售明细!$B$1:$J$65536,9,0)</f>
        <v>7</v>
      </c>
      <c r="H92" s="84">
        <f t="shared" si="13"/>
        <v>11</v>
      </c>
      <c r="I92" s="84">
        <v>7</v>
      </c>
      <c r="J92" s="84">
        <f t="shared" si="11"/>
        <v>4</v>
      </c>
      <c r="K92" s="84">
        <f t="shared" si="12"/>
        <v>4</v>
      </c>
      <c r="L92" s="84">
        <f t="shared" si="9"/>
        <v>4</v>
      </c>
    </row>
    <row r="93" spans="1:12">
      <c r="A93" s="86">
        <v>91</v>
      </c>
      <c r="B93" s="87">
        <v>103198</v>
      </c>
      <c r="C93" s="86" t="s">
        <v>125</v>
      </c>
      <c r="D93" s="86" t="s">
        <v>26</v>
      </c>
      <c r="E93" s="86">
        <v>3</v>
      </c>
      <c r="F93" s="87" t="s">
        <v>44</v>
      </c>
      <c r="G93" s="87"/>
      <c r="H93" s="84">
        <f t="shared" si="13"/>
        <v>3</v>
      </c>
      <c r="I93" s="84">
        <v>4</v>
      </c>
      <c r="J93" s="84">
        <f t="shared" si="11"/>
        <v>3</v>
      </c>
      <c r="K93" s="84">
        <f t="shared" si="12"/>
        <v>3</v>
      </c>
      <c r="L93" s="84">
        <f t="shared" si="9"/>
        <v>3</v>
      </c>
    </row>
    <row r="94" spans="1:12">
      <c r="A94" s="86">
        <v>92</v>
      </c>
      <c r="B94" s="87">
        <v>103199</v>
      </c>
      <c r="C94" s="86" t="s">
        <v>126</v>
      </c>
      <c r="D94" s="86" t="s">
        <v>26</v>
      </c>
      <c r="E94" s="86">
        <v>3</v>
      </c>
      <c r="F94" s="87" t="s">
        <v>48</v>
      </c>
      <c r="G94" s="87"/>
      <c r="H94" s="84">
        <f t="shared" si="13"/>
        <v>3</v>
      </c>
      <c r="I94" s="84">
        <v>4</v>
      </c>
      <c r="J94" s="84">
        <f t="shared" si="11"/>
        <v>3</v>
      </c>
      <c r="K94" s="84">
        <f t="shared" si="12"/>
        <v>3</v>
      </c>
      <c r="L94" s="84">
        <f t="shared" si="9"/>
        <v>3</v>
      </c>
    </row>
    <row r="95" spans="1:12">
      <c r="A95" s="86">
        <v>93</v>
      </c>
      <c r="B95" s="87">
        <v>102934</v>
      </c>
      <c r="C95" s="86" t="s">
        <v>127</v>
      </c>
      <c r="D95" s="86" t="s">
        <v>26</v>
      </c>
      <c r="E95" s="86">
        <v>4</v>
      </c>
      <c r="F95" s="87" t="s">
        <v>24</v>
      </c>
      <c r="G95" s="87"/>
      <c r="H95" s="84">
        <f t="shared" si="13"/>
        <v>4</v>
      </c>
      <c r="I95" s="84">
        <v>5</v>
      </c>
      <c r="J95" s="84">
        <f t="shared" si="11"/>
        <v>4</v>
      </c>
      <c r="K95" s="84">
        <f t="shared" si="12"/>
        <v>4</v>
      </c>
      <c r="L95" s="84">
        <v>8</v>
      </c>
    </row>
    <row r="96" spans="1:12">
      <c r="A96" s="86">
        <v>94</v>
      </c>
      <c r="B96" s="87">
        <v>102478</v>
      </c>
      <c r="C96" s="86" t="s">
        <v>128</v>
      </c>
      <c r="D96" s="86" t="s">
        <v>23</v>
      </c>
      <c r="E96" s="86">
        <v>2</v>
      </c>
      <c r="F96" s="87" t="s">
        <v>77</v>
      </c>
      <c r="G96" s="87"/>
      <c r="H96" s="84">
        <f t="shared" si="13"/>
        <v>2</v>
      </c>
      <c r="I96" s="84">
        <f>E96+0</f>
        <v>2</v>
      </c>
      <c r="J96" s="84">
        <f t="shared" si="11"/>
        <v>2</v>
      </c>
      <c r="K96" s="84">
        <f t="shared" si="12"/>
        <v>2</v>
      </c>
      <c r="L96" s="84">
        <f t="shared" ref="L96:L98" si="16">E96*1</f>
        <v>2</v>
      </c>
    </row>
    <row r="97" spans="1:12">
      <c r="A97" s="86">
        <v>95</v>
      </c>
      <c r="B97" s="87">
        <v>102479</v>
      </c>
      <c r="C97" s="86" t="s">
        <v>129</v>
      </c>
      <c r="D97" s="86" t="s">
        <v>23</v>
      </c>
      <c r="E97" s="86">
        <v>3</v>
      </c>
      <c r="F97" s="87" t="s">
        <v>48</v>
      </c>
      <c r="G97" s="87"/>
      <c r="H97" s="84">
        <f t="shared" si="13"/>
        <v>3</v>
      </c>
      <c r="I97" s="84">
        <v>4</v>
      </c>
      <c r="J97" s="84">
        <f t="shared" si="11"/>
        <v>3</v>
      </c>
      <c r="K97" s="84">
        <f t="shared" si="12"/>
        <v>3</v>
      </c>
      <c r="L97" s="84">
        <f t="shared" si="16"/>
        <v>3</v>
      </c>
    </row>
    <row r="98" spans="1:12">
      <c r="A98" s="86">
        <v>96</v>
      </c>
      <c r="B98" s="87">
        <v>103639</v>
      </c>
      <c r="C98" s="86" t="s">
        <v>130</v>
      </c>
      <c r="D98" s="86" t="s">
        <v>30</v>
      </c>
      <c r="E98" s="86">
        <v>4</v>
      </c>
      <c r="F98" s="87" t="s">
        <v>48</v>
      </c>
      <c r="G98" s="87"/>
      <c r="H98" s="84">
        <f t="shared" si="13"/>
        <v>4</v>
      </c>
      <c r="I98" s="84">
        <v>4</v>
      </c>
      <c r="J98" s="84">
        <f t="shared" si="11"/>
        <v>4</v>
      </c>
      <c r="K98" s="84">
        <f t="shared" si="12"/>
        <v>4</v>
      </c>
      <c r="L98" s="84">
        <f t="shared" si="16"/>
        <v>4</v>
      </c>
    </row>
    <row r="99" spans="1:12">
      <c r="A99" s="87"/>
      <c r="B99" s="83" t="s">
        <v>131</v>
      </c>
      <c r="C99" s="88"/>
      <c r="D99" s="88"/>
      <c r="E99" s="86">
        <f t="shared" ref="E99:L99" si="17">SUM(E3:E98)</f>
        <v>342</v>
      </c>
      <c r="F99" s="88"/>
      <c r="G99" s="87"/>
      <c r="H99" s="84">
        <f t="shared" si="17"/>
        <v>568</v>
      </c>
      <c r="I99" s="84">
        <f t="shared" si="17"/>
        <v>756</v>
      </c>
      <c r="J99" s="84">
        <f t="shared" si="17"/>
        <v>342</v>
      </c>
      <c r="K99" s="84">
        <f t="shared" si="17"/>
        <v>342</v>
      </c>
      <c r="L99" s="84">
        <f t="shared" si="17"/>
        <v>483</v>
      </c>
    </row>
  </sheetData>
  <mergeCells count="1">
    <mergeCell ref="A1:C1"/>
  </mergeCells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328"/>
  <sheetViews>
    <sheetView tabSelected="1" workbookViewId="0">
      <pane xSplit="6" ySplit="2" topLeftCell="G3" activePane="bottomRight" state="frozen"/>
      <selection/>
      <selection pane="topRight"/>
      <selection pane="bottomLeft"/>
      <selection pane="bottomRight" activeCell="L20" sqref="L20"/>
    </sheetView>
  </sheetViews>
  <sheetFormatPr defaultColWidth="9" defaultRowHeight="13.5"/>
  <cols>
    <col min="1" max="4" width="9" style="34"/>
    <col min="5" max="5" width="10.375" style="35" customWidth="1"/>
    <col min="6" max="8" width="9" style="34"/>
    <col min="9" max="9" width="12.625" style="34"/>
    <col min="10" max="12" width="9" style="34"/>
    <col min="13" max="13" width="12.625" style="34"/>
    <col min="14" max="16" width="9" style="34"/>
    <col min="17" max="17" width="12.625" style="34"/>
    <col min="18" max="20" width="9" style="34"/>
    <col min="21" max="21" width="12.625" style="35"/>
    <col min="22" max="16384" width="9" style="34"/>
  </cols>
  <sheetData>
    <row r="1" s="33" customFormat="1" ht="31" customHeight="1" spans="1:23">
      <c r="A1" s="36" t="s">
        <v>132</v>
      </c>
      <c r="B1" s="36"/>
      <c r="C1" s="36"/>
      <c r="D1" s="36"/>
      <c r="E1" s="37"/>
      <c r="F1" s="36"/>
      <c r="G1" s="36" t="s">
        <v>133</v>
      </c>
      <c r="H1" s="36"/>
      <c r="I1" s="36"/>
      <c r="J1" s="36"/>
      <c r="K1" s="36"/>
      <c r="L1" s="36"/>
      <c r="M1" s="36"/>
      <c r="N1" s="36"/>
      <c r="O1" s="36"/>
      <c r="P1" s="36"/>
      <c r="Q1" s="36"/>
      <c r="R1" s="36"/>
      <c r="S1" s="36"/>
      <c r="T1" s="36"/>
      <c r="U1" s="36"/>
      <c r="V1" s="36"/>
      <c r="W1" s="23"/>
    </row>
    <row r="2" ht="54" spans="1:23">
      <c r="A2" s="38" t="s">
        <v>134</v>
      </c>
      <c r="B2" s="38" t="s">
        <v>135</v>
      </c>
      <c r="C2" s="38" t="s">
        <v>136</v>
      </c>
      <c r="D2" s="38" t="s">
        <v>0</v>
      </c>
      <c r="E2" s="38" t="s">
        <v>137</v>
      </c>
      <c r="F2" s="38" t="s">
        <v>138</v>
      </c>
      <c r="G2" s="39" t="s">
        <v>15</v>
      </c>
      <c r="H2" s="39" t="s">
        <v>139</v>
      </c>
      <c r="I2" s="39" t="s">
        <v>140</v>
      </c>
      <c r="J2" s="39" t="s">
        <v>141</v>
      </c>
      <c r="K2" s="47" t="s">
        <v>16</v>
      </c>
      <c r="L2" s="47" t="s">
        <v>139</v>
      </c>
      <c r="M2" s="47" t="s">
        <v>140</v>
      </c>
      <c r="N2" s="47" t="s">
        <v>142</v>
      </c>
      <c r="O2" s="48" t="s">
        <v>17</v>
      </c>
      <c r="P2" s="48" t="s">
        <v>139</v>
      </c>
      <c r="Q2" s="48" t="s">
        <v>140</v>
      </c>
      <c r="R2" s="48" t="s">
        <v>142</v>
      </c>
      <c r="S2" s="55" t="s">
        <v>18</v>
      </c>
      <c r="T2" s="56" t="s">
        <v>139</v>
      </c>
      <c r="U2" s="56" t="s">
        <v>140</v>
      </c>
      <c r="V2" s="57" t="s">
        <v>142</v>
      </c>
      <c r="W2" s="23" t="s">
        <v>143</v>
      </c>
    </row>
    <row r="3" spans="1:23">
      <c r="A3" s="40" t="s">
        <v>116</v>
      </c>
      <c r="B3" s="40" t="s">
        <v>144</v>
      </c>
      <c r="C3" s="40">
        <v>9988</v>
      </c>
      <c r="D3" s="40">
        <v>329</v>
      </c>
      <c r="E3" s="40" t="s">
        <v>87</v>
      </c>
      <c r="F3" s="40" t="s">
        <v>145</v>
      </c>
      <c r="G3" s="41">
        <v>7</v>
      </c>
      <c r="H3" s="41">
        <v>3</v>
      </c>
      <c r="I3" s="49">
        <f>H3/G3</f>
        <v>0.428571428571429</v>
      </c>
      <c r="J3" s="41"/>
      <c r="K3" s="50">
        <v>1</v>
      </c>
      <c r="L3" s="50">
        <v>3</v>
      </c>
      <c r="M3" s="51">
        <f>L3/K3</f>
        <v>3</v>
      </c>
      <c r="N3" s="50"/>
      <c r="O3" s="52">
        <v>2</v>
      </c>
      <c r="P3" s="52">
        <v>0</v>
      </c>
      <c r="Q3" s="58">
        <f>P3/O3</f>
        <v>0</v>
      </c>
      <c r="R3" s="52">
        <v>-40</v>
      </c>
      <c r="S3" s="56">
        <v>3</v>
      </c>
      <c r="T3" s="56">
        <v>0</v>
      </c>
      <c r="U3" s="59">
        <f>T3/S3</f>
        <v>0</v>
      </c>
      <c r="V3" s="57">
        <v>-30</v>
      </c>
      <c r="W3" s="23">
        <f>J3+N3+R3+V3</f>
        <v>-70</v>
      </c>
    </row>
    <row r="4" spans="1:23">
      <c r="A4" s="40" t="s">
        <v>116</v>
      </c>
      <c r="B4" s="40" t="s">
        <v>146</v>
      </c>
      <c r="C4" s="40">
        <v>5589</v>
      </c>
      <c r="D4" s="40">
        <v>329</v>
      </c>
      <c r="E4" s="40" t="s">
        <v>87</v>
      </c>
      <c r="F4" s="40" t="s">
        <v>147</v>
      </c>
      <c r="G4" s="41">
        <v>6</v>
      </c>
      <c r="H4" s="41">
        <v>0</v>
      </c>
      <c r="I4" s="49">
        <f t="shared" ref="I4:I67" si="0">H4/G4</f>
        <v>0</v>
      </c>
      <c r="J4" s="41">
        <v>-50</v>
      </c>
      <c r="K4" s="50">
        <v>2</v>
      </c>
      <c r="L4" s="50">
        <v>2</v>
      </c>
      <c r="M4" s="51">
        <f t="shared" ref="M4:M67" si="1">L4/K4</f>
        <v>1</v>
      </c>
      <c r="N4" s="50"/>
      <c r="O4" s="52">
        <v>1</v>
      </c>
      <c r="P4" s="52">
        <v>0</v>
      </c>
      <c r="Q4" s="58">
        <f t="shared" ref="Q4:Q67" si="2">P4/O4</f>
        <v>0</v>
      </c>
      <c r="R4" s="52">
        <v>-40</v>
      </c>
      <c r="S4" s="56">
        <v>3</v>
      </c>
      <c r="T4" s="56">
        <v>0</v>
      </c>
      <c r="U4" s="59">
        <f t="shared" ref="U4:U67" si="3">T4/S4</f>
        <v>0</v>
      </c>
      <c r="V4" s="57">
        <v>-30</v>
      </c>
      <c r="W4" s="23">
        <f t="shared" ref="W4:W67" si="4">J4+N4+R4+V4</f>
        <v>-120</v>
      </c>
    </row>
    <row r="5" spans="1:23">
      <c r="A5" s="40" t="s">
        <v>116</v>
      </c>
      <c r="B5" s="40" t="s">
        <v>148</v>
      </c>
      <c r="C5" s="40">
        <v>11711</v>
      </c>
      <c r="D5" s="40">
        <v>329</v>
      </c>
      <c r="E5" s="40" t="s">
        <v>87</v>
      </c>
      <c r="F5" s="40" t="s">
        <v>149</v>
      </c>
      <c r="G5" s="41">
        <v>4</v>
      </c>
      <c r="H5" s="41">
        <v>0</v>
      </c>
      <c r="I5" s="49">
        <f t="shared" si="0"/>
        <v>0</v>
      </c>
      <c r="J5" s="41">
        <v>-50</v>
      </c>
      <c r="K5" s="50">
        <v>1</v>
      </c>
      <c r="L5" s="50">
        <v>1</v>
      </c>
      <c r="M5" s="51">
        <f t="shared" si="1"/>
        <v>1</v>
      </c>
      <c r="N5" s="50"/>
      <c r="O5" s="52">
        <v>1</v>
      </c>
      <c r="P5" s="52">
        <v>0</v>
      </c>
      <c r="Q5" s="58">
        <f t="shared" si="2"/>
        <v>0</v>
      </c>
      <c r="R5" s="52">
        <v>-40</v>
      </c>
      <c r="S5" s="56">
        <v>2</v>
      </c>
      <c r="T5" s="56">
        <v>0</v>
      </c>
      <c r="U5" s="59">
        <f t="shared" si="3"/>
        <v>0</v>
      </c>
      <c r="V5" s="57">
        <v>-30</v>
      </c>
      <c r="W5" s="23">
        <f t="shared" si="4"/>
        <v>-120</v>
      </c>
    </row>
    <row r="6" spans="1:23">
      <c r="A6" s="40" t="s">
        <v>116</v>
      </c>
      <c r="B6" s="40" t="s">
        <v>150</v>
      </c>
      <c r="C6" s="40">
        <v>10927</v>
      </c>
      <c r="D6" s="40">
        <v>101453</v>
      </c>
      <c r="E6" s="40" t="s">
        <v>151</v>
      </c>
      <c r="F6" s="40" t="s">
        <v>145</v>
      </c>
      <c r="G6" s="41">
        <v>2</v>
      </c>
      <c r="H6" s="41">
        <v>0</v>
      </c>
      <c r="I6" s="49">
        <f t="shared" si="0"/>
        <v>0</v>
      </c>
      <c r="J6" s="41">
        <v>-50</v>
      </c>
      <c r="K6" s="50">
        <v>1</v>
      </c>
      <c r="L6" s="50">
        <v>0</v>
      </c>
      <c r="M6" s="51">
        <f t="shared" si="1"/>
        <v>0</v>
      </c>
      <c r="N6" s="50">
        <v>-30</v>
      </c>
      <c r="O6" s="52">
        <v>1</v>
      </c>
      <c r="P6" s="52">
        <v>0</v>
      </c>
      <c r="Q6" s="58">
        <f t="shared" si="2"/>
        <v>0</v>
      </c>
      <c r="R6" s="52">
        <v>-40</v>
      </c>
      <c r="S6" s="56">
        <v>1</v>
      </c>
      <c r="T6" s="56">
        <v>2</v>
      </c>
      <c r="U6" s="59">
        <f t="shared" si="3"/>
        <v>2</v>
      </c>
      <c r="V6" s="57"/>
      <c r="W6" s="23">
        <f t="shared" si="4"/>
        <v>-120</v>
      </c>
    </row>
    <row r="7" spans="1:23">
      <c r="A7" s="40" t="s">
        <v>116</v>
      </c>
      <c r="B7" s="40" t="s">
        <v>152</v>
      </c>
      <c r="C7" s="40">
        <v>10956</v>
      </c>
      <c r="D7" s="40">
        <v>101453</v>
      </c>
      <c r="E7" s="40" t="s">
        <v>151</v>
      </c>
      <c r="F7" s="40" t="s">
        <v>147</v>
      </c>
      <c r="G7" s="41">
        <v>1</v>
      </c>
      <c r="H7" s="41">
        <v>4</v>
      </c>
      <c r="I7" s="49">
        <f t="shared" si="0"/>
        <v>4</v>
      </c>
      <c r="J7" s="41"/>
      <c r="K7" s="50">
        <v>1</v>
      </c>
      <c r="L7" s="50">
        <v>0</v>
      </c>
      <c r="M7" s="51">
        <f t="shared" si="1"/>
        <v>0</v>
      </c>
      <c r="N7" s="50">
        <v>-30</v>
      </c>
      <c r="O7" s="52">
        <v>1</v>
      </c>
      <c r="P7" s="52">
        <v>1</v>
      </c>
      <c r="Q7" s="58">
        <f t="shared" si="2"/>
        <v>1</v>
      </c>
      <c r="R7" s="52"/>
      <c r="S7" s="56">
        <v>1</v>
      </c>
      <c r="T7" s="56">
        <v>1</v>
      </c>
      <c r="U7" s="59">
        <f t="shared" si="3"/>
        <v>1</v>
      </c>
      <c r="V7" s="57"/>
      <c r="W7" s="23">
        <f t="shared" si="4"/>
        <v>-30</v>
      </c>
    </row>
    <row r="8" spans="1:23">
      <c r="A8" s="40" t="s">
        <v>116</v>
      </c>
      <c r="B8" s="40" t="s">
        <v>153</v>
      </c>
      <c r="C8" s="40">
        <v>11389</v>
      </c>
      <c r="D8" s="40">
        <v>101453</v>
      </c>
      <c r="E8" s="40" t="s">
        <v>151</v>
      </c>
      <c r="F8" s="40" t="s">
        <v>147</v>
      </c>
      <c r="G8" s="41">
        <v>1</v>
      </c>
      <c r="H8" s="41">
        <v>0</v>
      </c>
      <c r="I8" s="49">
        <f t="shared" si="0"/>
        <v>0</v>
      </c>
      <c r="J8" s="41">
        <v>-50</v>
      </c>
      <c r="K8" s="50">
        <v>1</v>
      </c>
      <c r="L8" s="50">
        <v>0</v>
      </c>
      <c r="M8" s="51">
        <f t="shared" si="1"/>
        <v>0</v>
      </c>
      <c r="N8" s="50">
        <v>-30</v>
      </c>
      <c r="O8" s="52">
        <v>1</v>
      </c>
      <c r="P8" s="52">
        <v>0</v>
      </c>
      <c r="Q8" s="58">
        <f t="shared" si="2"/>
        <v>0</v>
      </c>
      <c r="R8" s="52">
        <v>-40</v>
      </c>
      <c r="S8" s="56">
        <v>1</v>
      </c>
      <c r="T8" s="56">
        <v>5</v>
      </c>
      <c r="U8" s="59">
        <f t="shared" si="3"/>
        <v>5</v>
      </c>
      <c r="V8" s="57"/>
      <c r="W8" s="23">
        <f t="shared" si="4"/>
        <v>-120</v>
      </c>
    </row>
    <row r="9" spans="1:23">
      <c r="A9" s="40" t="s">
        <v>116</v>
      </c>
      <c r="B9" s="40" t="s">
        <v>154</v>
      </c>
      <c r="C9" s="40">
        <v>4133</v>
      </c>
      <c r="D9" s="40">
        <v>101453</v>
      </c>
      <c r="E9" s="40" t="s">
        <v>151</v>
      </c>
      <c r="F9" s="40" t="s">
        <v>147</v>
      </c>
      <c r="G9" s="41">
        <v>1</v>
      </c>
      <c r="H9" s="41">
        <v>0</v>
      </c>
      <c r="I9" s="49">
        <f t="shared" si="0"/>
        <v>0</v>
      </c>
      <c r="J9" s="41">
        <v>-50</v>
      </c>
      <c r="K9" s="50">
        <v>1</v>
      </c>
      <c r="L9" s="50">
        <v>0</v>
      </c>
      <c r="M9" s="51">
        <f t="shared" si="1"/>
        <v>0</v>
      </c>
      <c r="N9" s="50">
        <v>-30</v>
      </c>
      <c r="O9" s="52">
        <v>1</v>
      </c>
      <c r="P9" s="52">
        <v>0</v>
      </c>
      <c r="Q9" s="58">
        <f t="shared" si="2"/>
        <v>0</v>
      </c>
      <c r="R9" s="52">
        <v>-40</v>
      </c>
      <c r="S9" s="56">
        <v>1</v>
      </c>
      <c r="T9" s="56">
        <v>1</v>
      </c>
      <c r="U9" s="59">
        <f t="shared" si="3"/>
        <v>1</v>
      </c>
      <c r="V9" s="57"/>
      <c r="W9" s="23">
        <f t="shared" si="4"/>
        <v>-120</v>
      </c>
    </row>
    <row r="10" spans="1:23">
      <c r="A10" s="40" t="s">
        <v>116</v>
      </c>
      <c r="B10" s="40" t="s">
        <v>155</v>
      </c>
      <c r="C10" s="40">
        <v>10983</v>
      </c>
      <c r="D10" s="40">
        <v>56</v>
      </c>
      <c r="E10" s="40" t="s">
        <v>99</v>
      </c>
      <c r="F10" s="40" t="s">
        <v>145</v>
      </c>
      <c r="G10" s="41">
        <v>1.5</v>
      </c>
      <c r="H10" s="41">
        <v>3</v>
      </c>
      <c r="I10" s="49">
        <f t="shared" si="0"/>
        <v>2</v>
      </c>
      <c r="J10" s="41"/>
      <c r="K10" s="50">
        <v>1.5</v>
      </c>
      <c r="L10" s="50">
        <v>1</v>
      </c>
      <c r="M10" s="51">
        <f t="shared" si="1"/>
        <v>0.666666666666667</v>
      </c>
      <c r="N10" s="50">
        <v>-30</v>
      </c>
      <c r="O10" s="52">
        <v>1.5</v>
      </c>
      <c r="P10" s="52">
        <v>2</v>
      </c>
      <c r="Q10" s="58">
        <f t="shared" si="2"/>
        <v>1.33333333333333</v>
      </c>
      <c r="R10" s="52"/>
      <c r="S10" s="56">
        <v>1.5</v>
      </c>
      <c r="T10" s="56">
        <v>6</v>
      </c>
      <c r="U10" s="59">
        <f t="shared" si="3"/>
        <v>4</v>
      </c>
      <c r="V10" s="57"/>
      <c r="W10" s="23">
        <f t="shared" si="4"/>
        <v>-30</v>
      </c>
    </row>
    <row r="11" spans="1:23">
      <c r="A11" s="40" t="s">
        <v>116</v>
      </c>
      <c r="B11" s="40" t="s">
        <v>156</v>
      </c>
      <c r="C11" s="40">
        <v>6472</v>
      </c>
      <c r="D11" s="40">
        <v>56</v>
      </c>
      <c r="E11" s="40" t="s">
        <v>99</v>
      </c>
      <c r="F11" s="40" t="s">
        <v>157</v>
      </c>
      <c r="G11" s="41">
        <v>1.5</v>
      </c>
      <c r="H11" s="41">
        <v>1</v>
      </c>
      <c r="I11" s="49">
        <f t="shared" si="0"/>
        <v>0.666666666666667</v>
      </c>
      <c r="J11" s="41"/>
      <c r="K11" s="50">
        <v>1.5</v>
      </c>
      <c r="L11" s="50">
        <v>3</v>
      </c>
      <c r="M11" s="51">
        <f t="shared" si="1"/>
        <v>2</v>
      </c>
      <c r="N11" s="50"/>
      <c r="O11" s="52">
        <v>1.5</v>
      </c>
      <c r="P11" s="52">
        <v>2</v>
      </c>
      <c r="Q11" s="58">
        <f t="shared" si="2"/>
        <v>1.33333333333333</v>
      </c>
      <c r="R11" s="52"/>
      <c r="S11" s="56">
        <v>1.5</v>
      </c>
      <c r="T11" s="56">
        <v>5</v>
      </c>
      <c r="U11" s="59">
        <f t="shared" si="3"/>
        <v>3.33333333333333</v>
      </c>
      <c r="V11" s="57"/>
      <c r="W11" s="23">
        <f t="shared" si="4"/>
        <v>0</v>
      </c>
    </row>
    <row r="12" spans="1:23">
      <c r="A12" s="40" t="s">
        <v>116</v>
      </c>
      <c r="B12" s="40" t="s">
        <v>158</v>
      </c>
      <c r="C12" s="40">
        <v>9731</v>
      </c>
      <c r="D12" s="40">
        <v>704</v>
      </c>
      <c r="E12" s="40" t="s">
        <v>159</v>
      </c>
      <c r="F12" s="40" t="s">
        <v>145</v>
      </c>
      <c r="G12" s="41">
        <v>3</v>
      </c>
      <c r="H12" s="41">
        <v>1</v>
      </c>
      <c r="I12" s="49">
        <f t="shared" si="0"/>
        <v>0.333333333333333</v>
      </c>
      <c r="J12" s="41"/>
      <c r="K12" s="50">
        <v>1</v>
      </c>
      <c r="L12" s="50">
        <v>1</v>
      </c>
      <c r="M12" s="51">
        <f t="shared" si="1"/>
        <v>1</v>
      </c>
      <c r="N12" s="50"/>
      <c r="O12" s="52">
        <v>1</v>
      </c>
      <c r="P12" s="52">
        <v>0</v>
      </c>
      <c r="Q12" s="58">
        <f t="shared" si="2"/>
        <v>0</v>
      </c>
      <c r="R12" s="52">
        <v>-40</v>
      </c>
      <c r="S12" s="56">
        <v>1</v>
      </c>
      <c r="T12" s="56">
        <v>2</v>
      </c>
      <c r="U12" s="59">
        <f t="shared" si="3"/>
        <v>2</v>
      </c>
      <c r="V12" s="57"/>
      <c r="W12" s="23">
        <f t="shared" si="4"/>
        <v>-40</v>
      </c>
    </row>
    <row r="13" spans="1:23">
      <c r="A13" s="40" t="s">
        <v>116</v>
      </c>
      <c r="B13" s="40" t="s">
        <v>160</v>
      </c>
      <c r="C13" s="40">
        <v>6505</v>
      </c>
      <c r="D13" s="40">
        <v>704</v>
      </c>
      <c r="E13" s="40" t="s">
        <v>159</v>
      </c>
      <c r="F13" s="40" t="s">
        <v>147</v>
      </c>
      <c r="G13" s="41">
        <v>3</v>
      </c>
      <c r="H13" s="41">
        <v>0</v>
      </c>
      <c r="I13" s="49">
        <f t="shared" si="0"/>
        <v>0</v>
      </c>
      <c r="J13" s="41">
        <v>-50</v>
      </c>
      <c r="K13" s="50">
        <v>1</v>
      </c>
      <c r="L13" s="50">
        <v>0</v>
      </c>
      <c r="M13" s="51">
        <f t="shared" si="1"/>
        <v>0</v>
      </c>
      <c r="N13" s="50">
        <v>-30</v>
      </c>
      <c r="O13" s="52">
        <v>1</v>
      </c>
      <c r="P13" s="52">
        <v>0</v>
      </c>
      <c r="Q13" s="58">
        <f t="shared" si="2"/>
        <v>0</v>
      </c>
      <c r="R13" s="52">
        <v>-40</v>
      </c>
      <c r="S13" s="56">
        <v>1</v>
      </c>
      <c r="T13" s="56">
        <v>1</v>
      </c>
      <c r="U13" s="59">
        <f t="shared" si="3"/>
        <v>1</v>
      </c>
      <c r="V13" s="57"/>
      <c r="W13" s="23">
        <f t="shared" si="4"/>
        <v>-120</v>
      </c>
    </row>
    <row r="14" spans="1:23">
      <c r="A14" s="40" t="s">
        <v>116</v>
      </c>
      <c r="B14" s="40" t="s">
        <v>161</v>
      </c>
      <c r="C14" s="40">
        <v>10953</v>
      </c>
      <c r="D14" s="40">
        <v>704</v>
      </c>
      <c r="E14" s="40" t="s">
        <v>159</v>
      </c>
      <c r="F14" s="40" t="s">
        <v>147</v>
      </c>
      <c r="G14" s="41">
        <v>3</v>
      </c>
      <c r="H14" s="41">
        <v>0</v>
      </c>
      <c r="I14" s="49">
        <f t="shared" si="0"/>
        <v>0</v>
      </c>
      <c r="J14" s="41">
        <v>-50</v>
      </c>
      <c r="K14" s="50">
        <v>1</v>
      </c>
      <c r="L14" s="50">
        <v>0</v>
      </c>
      <c r="M14" s="51">
        <f t="shared" si="1"/>
        <v>0</v>
      </c>
      <c r="N14" s="50">
        <v>-30</v>
      </c>
      <c r="O14" s="52">
        <v>1</v>
      </c>
      <c r="P14" s="52">
        <v>0</v>
      </c>
      <c r="Q14" s="58">
        <f t="shared" si="2"/>
        <v>0</v>
      </c>
      <c r="R14" s="52">
        <v>-40</v>
      </c>
      <c r="S14" s="56">
        <v>1</v>
      </c>
      <c r="T14" s="56">
        <v>1</v>
      </c>
      <c r="U14" s="59">
        <f t="shared" si="3"/>
        <v>1</v>
      </c>
      <c r="V14" s="57"/>
      <c r="W14" s="23">
        <f t="shared" si="4"/>
        <v>-120</v>
      </c>
    </row>
    <row r="15" spans="1:23">
      <c r="A15" s="40" t="s">
        <v>116</v>
      </c>
      <c r="B15" s="40" t="s">
        <v>162</v>
      </c>
      <c r="C15" s="40">
        <v>4518</v>
      </c>
      <c r="D15" s="40">
        <v>755</v>
      </c>
      <c r="E15" s="40" t="s">
        <v>163</v>
      </c>
      <c r="F15" s="40" t="s">
        <v>145</v>
      </c>
      <c r="G15" s="41">
        <v>2</v>
      </c>
      <c r="H15" s="41">
        <v>0</v>
      </c>
      <c r="I15" s="49">
        <f t="shared" si="0"/>
        <v>0</v>
      </c>
      <c r="J15" s="41">
        <v>-50</v>
      </c>
      <c r="K15" s="50">
        <v>1</v>
      </c>
      <c r="L15" s="50">
        <v>0</v>
      </c>
      <c r="M15" s="51">
        <f t="shared" si="1"/>
        <v>0</v>
      </c>
      <c r="N15" s="50">
        <v>-30</v>
      </c>
      <c r="O15" s="52">
        <v>2</v>
      </c>
      <c r="P15" s="52">
        <v>0</v>
      </c>
      <c r="Q15" s="58">
        <f t="shared" si="2"/>
        <v>0</v>
      </c>
      <c r="R15" s="52">
        <v>-40</v>
      </c>
      <c r="S15" s="56">
        <v>1</v>
      </c>
      <c r="T15" s="56">
        <v>0</v>
      </c>
      <c r="U15" s="59">
        <f t="shared" si="3"/>
        <v>0</v>
      </c>
      <c r="V15" s="57">
        <v>-30</v>
      </c>
      <c r="W15" s="23">
        <f t="shared" si="4"/>
        <v>-150</v>
      </c>
    </row>
    <row r="16" spans="1:23">
      <c r="A16" s="40" t="s">
        <v>116</v>
      </c>
      <c r="B16" s="40" t="s">
        <v>164</v>
      </c>
      <c r="C16" s="40">
        <v>9931</v>
      </c>
      <c r="D16" s="40">
        <v>755</v>
      </c>
      <c r="E16" s="40" t="s">
        <v>163</v>
      </c>
      <c r="F16" s="40" t="s">
        <v>147</v>
      </c>
      <c r="G16" s="41">
        <v>1</v>
      </c>
      <c r="H16" s="41">
        <v>0</v>
      </c>
      <c r="I16" s="49">
        <f t="shared" si="0"/>
        <v>0</v>
      </c>
      <c r="J16" s="41">
        <v>-50</v>
      </c>
      <c r="K16" s="50">
        <v>2</v>
      </c>
      <c r="L16" s="50">
        <v>0</v>
      </c>
      <c r="M16" s="51">
        <f t="shared" si="1"/>
        <v>0</v>
      </c>
      <c r="N16" s="50">
        <v>-30</v>
      </c>
      <c r="O16" s="52">
        <v>1</v>
      </c>
      <c r="P16" s="52">
        <v>0</v>
      </c>
      <c r="Q16" s="58">
        <f t="shared" si="2"/>
        <v>0</v>
      </c>
      <c r="R16" s="52">
        <v>-40</v>
      </c>
      <c r="S16" s="56">
        <v>2</v>
      </c>
      <c r="T16" s="56">
        <v>0</v>
      </c>
      <c r="U16" s="59">
        <f t="shared" si="3"/>
        <v>0</v>
      </c>
      <c r="V16" s="57">
        <v>-30</v>
      </c>
      <c r="W16" s="23">
        <f t="shared" si="4"/>
        <v>-150</v>
      </c>
    </row>
    <row r="17" spans="1:23">
      <c r="A17" s="40" t="s">
        <v>116</v>
      </c>
      <c r="B17" s="40" t="s">
        <v>165</v>
      </c>
      <c r="C17" s="40">
        <v>6506</v>
      </c>
      <c r="D17" s="40">
        <v>738</v>
      </c>
      <c r="E17" s="40" t="s">
        <v>166</v>
      </c>
      <c r="F17" s="40" t="s">
        <v>145</v>
      </c>
      <c r="G17" s="41">
        <v>1.5</v>
      </c>
      <c r="H17" s="41">
        <v>3</v>
      </c>
      <c r="I17" s="49">
        <f t="shared" si="0"/>
        <v>2</v>
      </c>
      <c r="J17" s="41"/>
      <c r="K17" s="50">
        <v>1.5</v>
      </c>
      <c r="L17" s="50">
        <v>0</v>
      </c>
      <c r="M17" s="51">
        <f t="shared" si="1"/>
        <v>0</v>
      </c>
      <c r="N17" s="50">
        <v>-30</v>
      </c>
      <c r="O17" s="52">
        <v>1.5</v>
      </c>
      <c r="P17" s="52">
        <v>0</v>
      </c>
      <c r="Q17" s="58">
        <f t="shared" si="2"/>
        <v>0</v>
      </c>
      <c r="R17" s="52">
        <v>-40</v>
      </c>
      <c r="S17" s="56">
        <v>1.5</v>
      </c>
      <c r="T17" s="56">
        <v>2.5</v>
      </c>
      <c r="U17" s="59">
        <f t="shared" si="3"/>
        <v>1.66666666666667</v>
      </c>
      <c r="V17" s="57"/>
      <c r="W17" s="23">
        <f t="shared" si="4"/>
        <v>-70</v>
      </c>
    </row>
    <row r="18" spans="1:23">
      <c r="A18" s="40" t="s">
        <v>116</v>
      </c>
      <c r="B18" s="40" t="s">
        <v>167</v>
      </c>
      <c r="C18" s="40">
        <v>6385</v>
      </c>
      <c r="D18" s="40">
        <v>738</v>
      </c>
      <c r="E18" s="40" t="s">
        <v>166</v>
      </c>
      <c r="F18" s="40" t="s">
        <v>147</v>
      </c>
      <c r="G18" s="41">
        <v>1.5</v>
      </c>
      <c r="H18" s="41">
        <v>1</v>
      </c>
      <c r="I18" s="49">
        <f t="shared" si="0"/>
        <v>0.666666666666667</v>
      </c>
      <c r="J18" s="41"/>
      <c r="K18" s="50">
        <v>1.5</v>
      </c>
      <c r="L18" s="50">
        <v>0</v>
      </c>
      <c r="M18" s="51">
        <f t="shared" si="1"/>
        <v>0</v>
      </c>
      <c r="N18" s="50">
        <v>-30</v>
      </c>
      <c r="O18" s="52">
        <v>1.5</v>
      </c>
      <c r="P18" s="52">
        <v>0</v>
      </c>
      <c r="Q18" s="58">
        <f t="shared" si="2"/>
        <v>0</v>
      </c>
      <c r="R18" s="52">
        <v>-40</v>
      </c>
      <c r="S18" s="56">
        <v>1.5</v>
      </c>
      <c r="T18" s="56">
        <v>2.5</v>
      </c>
      <c r="U18" s="59">
        <f t="shared" si="3"/>
        <v>1.66666666666667</v>
      </c>
      <c r="V18" s="57"/>
      <c r="W18" s="23">
        <f t="shared" si="4"/>
        <v>-70</v>
      </c>
    </row>
    <row r="19" spans="1:23">
      <c r="A19" s="40" t="s">
        <v>116</v>
      </c>
      <c r="B19" s="40" t="s">
        <v>168</v>
      </c>
      <c r="C19" s="40">
        <v>4540</v>
      </c>
      <c r="D19" s="40">
        <v>754</v>
      </c>
      <c r="E19" s="40" t="s">
        <v>169</v>
      </c>
      <c r="F19" s="40" t="s">
        <v>145</v>
      </c>
      <c r="G19" s="41">
        <v>1</v>
      </c>
      <c r="H19" s="41">
        <v>1</v>
      </c>
      <c r="I19" s="49">
        <f t="shared" si="0"/>
        <v>1</v>
      </c>
      <c r="J19" s="41"/>
      <c r="K19" s="50">
        <v>1</v>
      </c>
      <c r="L19" s="50">
        <v>1</v>
      </c>
      <c r="M19" s="51">
        <f t="shared" si="1"/>
        <v>1</v>
      </c>
      <c r="N19" s="50"/>
      <c r="O19" s="52">
        <v>1</v>
      </c>
      <c r="P19" s="52">
        <v>1</v>
      </c>
      <c r="Q19" s="58">
        <f t="shared" si="2"/>
        <v>1</v>
      </c>
      <c r="R19" s="52"/>
      <c r="S19" s="56">
        <v>1</v>
      </c>
      <c r="T19" s="56">
        <v>6</v>
      </c>
      <c r="U19" s="59">
        <f t="shared" si="3"/>
        <v>6</v>
      </c>
      <c r="V19" s="57"/>
      <c r="W19" s="23">
        <f t="shared" si="4"/>
        <v>0</v>
      </c>
    </row>
    <row r="20" spans="1:23">
      <c r="A20" s="40" t="s">
        <v>116</v>
      </c>
      <c r="B20" s="40" t="s">
        <v>170</v>
      </c>
      <c r="C20" s="40">
        <v>9841</v>
      </c>
      <c r="D20" s="40">
        <v>754</v>
      </c>
      <c r="E20" s="40" t="s">
        <v>169</v>
      </c>
      <c r="F20" s="40" t="s">
        <v>147</v>
      </c>
      <c r="G20" s="41">
        <v>1.5</v>
      </c>
      <c r="H20" s="41">
        <v>8</v>
      </c>
      <c r="I20" s="49">
        <f t="shared" si="0"/>
        <v>5.33333333333333</v>
      </c>
      <c r="J20" s="41"/>
      <c r="K20" s="50">
        <v>1.5</v>
      </c>
      <c r="L20" s="50">
        <v>2</v>
      </c>
      <c r="M20" s="51">
        <f t="shared" si="1"/>
        <v>1.33333333333333</v>
      </c>
      <c r="N20" s="50"/>
      <c r="O20" s="52">
        <v>1.5</v>
      </c>
      <c r="P20" s="52">
        <v>1.5</v>
      </c>
      <c r="Q20" s="58">
        <f t="shared" si="2"/>
        <v>1</v>
      </c>
      <c r="R20" s="52"/>
      <c r="S20" s="56">
        <v>1.5</v>
      </c>
      <c r="T20" s="56">
        <v>2</v>
      </c>
      <c r="U20" s="59">
        <f t="shared" si="3"/>
        <v>1.33333333333333</v>
      </c>
      <c r="V20" s="57"/>
      <c r="W20" s="23">
        <f t="shared" si="4"/>
        <v>0</v>
      </c>
    </row>
    <row r="21" spans="1:23">
      <c r="A21" s="40" t="s">
        <v>116</v>
      </c>
      <c r="B21" s="40" t="s">
        <v>171</v>
      </c>
      <c r="C21" s="40">
        <v>11241</v>
      </c>
      <c r="D21" s="40">
        <v>754</v>
      </c>
      <c r="E21" s="40" t="s">
        <v>169</v>
      </c>
      <c r="F21" s="40" t="s">
        <v>147</v>
      </c>
      <c r="G21" s="41">
        <v>1.5</v>
      </c>
      <c r="H21" s="41">
        <v>2</v>
      </c>
      <c r="I21" s="49">
        <f t="shared" si="0"/>
        <v>1.33333333333333</v>
      </c>
      <c r="J21" s="41"/>
      <c r="K21" s="50">
        <v>1.5</v>
      </c>
      <c r="L21" s="50">
        <v>1.5</v>
      </c>
      <c r="M21" s="51">
        <f t="shared" si="1"/>
        <v>1</v>
      </c>
      <c r="N21" s="50"/>
      <c r="O21" s="52">
        <v>1.5</v>
      </c>
      <c r="P21" s="52">
        <v>1.5</v>
      </c>
      <c r="Q21" s="58">
        <f t="shared" si="2"/>
        <v>1</v>
      </c>
      <c r="R21" s="52"/>
      <c r="S21" s="56">
        <v>1.5</v>
      </c>
      <c r="T21" s="56">
        <v>4</v>
      </c>
      <c r="U21" s="59">
        <f t="shared" si="3"/>
        <v>2.66666666666667</v>
      </c>
      <c r="V21" s="57"/>
      <c r="W21" s="23">
        <f t="shared" si="4"/>
        <v>0</v>
      </c>
    </row>
    <row r="22" spans="1:23">
      <c r="A22" s="40" t="s">
        <v>116</v>
      </c>
      <c r="B22" s="40" t="s">
        <v>172</v>
      </c>
      <c r="C22" s="40">
        <v>8594</v>
      </c>
      <c r="D22" s="40">
        <v>351</v>
      </c>
      <c r="E22" s="40" t="s">
        <v>173</v>
      </c>
      <c r="F22" s="40" t="s">
        <v>145</v>
      </c>
      <c r="G22" s="41">
        <v>1</v>
      </c>
      <c r="H22" s="41">
        <v>0</v>
      </c>
      <c r="I22" s="49">
        <f t="shared" si="0"/>
        <v>0</v>
      </c>
      <c r="J22" s="41">
        <v>-50</v>
      </c>
      <c r="K22" s="50">
        <v>1</v>
      </c>
      <c r="L22" s="50">
        <v>1</v>
      </c>
      <c r="M22" s="51">
        <f t="shared" si="1"/>
        <v>1</v>
      </c>
      <c r="N22" s="50"/>
      <c r="O22" s="52">
        <v>1</v>
      </c>
      <c r="P22" s="52">
        <v>0</v>
      </c>
      <c r="Q22" s="58">
        <f t="shared" si="2"/>
        <v>0</v>
      </c>
      <c r="R22" s="52">
        <v>-40</v>
      </c>
      <c r="S22" s="56">
        <v>1</v>
      </c>
      <c r="T22" s="56">
        <v>0</v>
      </c>
      <c r="U22" s="59">
        <f t="shared" si="3"/>
        <v>0</v>
      </c>
      <c r="V22" s="57">
        <v>-30</v>
      </c>
      <c r="W22" s="23">
        <f t="shared" si="4"/>
        <v>-120</v>
      </c>
    </row>
    <row r="23" spans="1:23">
      <c r="A23" s="40" t="s">
        <v>116</v>
      </c>
      <c r="B23" s="40" t="s">
        <v>174</v>
      </c>
      <c r="C23" s="40">
        <v>8606</v>
      </c>
      <c r="D23" s="40">
        <v>351</v>
      </c>
      <c r="E23" s="40" t="s">
        <v>173</v>
      </c>
      <c r="F23" s="40" t="s">
        <v>147</v>
      </c>
      <c r="G23" s="41">
        <v>1</v>
      </c>
      <c r="H23" s="41">
        <v>0</v>
      </c>
      <c r="I23" s="49">
        <f t="shared" si="0"/>
        <v>0</v>
      </c>
      <c r="J23" s="41">
        <v>-50</v>
      </c>
      <c r="K23" s="50">
        <v>1</v>
      </c>
      <c r="L23" s="50">
        <v>1</v>
      </c>
      <c r="M23" s="51">
        <f t="shared" si="1"/>
        <v>1</v>
      </c>
      <c r="N23" s="50"/>
      <c r="O23" s="52">
        <v>1</v>
      </c>
      <c r="P23" s="52">
        <v>0</v>
      </c>
      <c r="Q23" s="58">
        <f t="shared" si="2"/>
        <v>0</v>
      </c>
      <c r="R23" s="52">
        <v>-40</v>
      </c>
      <c r="S23" s="56">
        <v>1</v>
      </c>
      <c r="T23" s="56">
        <v>0</v>
      </c>
      <c r="U23" s="59">
        <f t="shared" si="3"/>
        <v>0</v>
      </c>
      <c r="V23" s="57">
        <v>-30</v>
      </c>
      <c r="W23" s="23">
        <f t="shared" si="4"/>
        <v>-120</v>
      </c>
    </row>
    <row r="24" spans="1:23">
      <c r="A24" s="40" t="s">
        <v>116</v>
      </c>
      <c r="B24" s="40" t="s">
        <v>175</v>
      </c>
      <c r="C24" s="40">
        <v>11256</v>
      </c>
      <c r="D24" s="40">
        <v>351</v>
      </c>
      <c r="E24" s="40" t="s">
        <v>173</v>
      </c>
      <c r="F24" s="40" t="s">
        <v>147</v>
      </c>
      <c r="G24" s="41">
        <v>1</v>
      </c>
      <c r="H24" s="41">
        <v>0</v>
      </c>
      <c r="I24" s="49">
        <f t="shared" si="0"/>
        <v>0</v>
      </c>
      <c r="J24" s="41">
        <v>-50</v>
      </c>
      <c r="K24" s="50">
        <v>1</v>
      </c>
      <c r="L24" s="50">
        <v>1</v>
      </c>
      <c r="M24" s="51">
        <f t="shared" si="1"/>
        <v>1</v>
      </c>
      <c r="N24" s="50"/>
      <c r="O24" s="52">
        <v>1</v>
      </c>
      <c r="P24" s="52">
        <v>0</v>
      </c>
      <c r="Q24" s="58">
        <f t="shared" si="2"/>
        <v>0</v>
      </c>
      <c r="R24" s="52">
        <v>-40</v>
      </c>
      <c r="S24" s="56">
        <v>1</v>
      </c>
      <c r="T24" s="56">
        <v>0</v>
      </c>
      <c r="U24" s="59">
        <f t="shared" si="3"/>
        <v>0</v>
      </c>
      <c r="V24" s="57">
        <v>-30</v>
      </c>
      <c r="W24" s="23">
        <f t="shared" si="4"/>
        <v>-120</v>
      </c>
    </row>
    <row r="25" spans="1:23">
      <c r="A25" s="40" t="s">
        <v>116</v>
      </c>
      <c r="B25" s="40" t="s">
        <v>176</v>
      </c>
      <c r="C25" s="40">
        <v>997487</v>
      </c>
      <c r="D25" s="40">
        <v>351</v>
      </c>
      <c r="E25" s="40" t="s">
        <v>173</v>
      </c>
      <c r="F25" s="40" t="s">
        <v>177</v>
      </c>
      <c r="G25" s="41">
        <v>1</v>
      </c>
      <c r="H25" s="41">
        <v>0</v>
      </c>
      <c r="I25" s="49">
        <f t="shared" si="0"/>
        <v>0</v>
      </c>
      <c r="J25" s="41">
        <v>-50</v>
      </c>
      <c r="K25" s="50"/>
      <c r="L25" s="50">
        <v>1</v>
      </c>
      <c r="M25" s="51"/>
      <c r="N25" s="50"/>
      <c r="O25" s="52"/>
      <c r="P25" s="52">
        <v>0</v>
      </c>
      <c r="Q25" s="58"/>
      <c r="R25" s="52"/>
      <c r="S25" s="56"/>
      <c r="T25" s="56">
        <v>0</v>
      </c>
      <c r="U25" s="59"/>
      <c r="V25" s="57"/>
      <c r="W25" s="23">
        <f t="shared" si="4"/>
        <v>-50</v>
      </c>
    </row>
    <row r="26" spans="1:23">
      <c r="A26" s="40" t="s">
        <v>116</v>
      </c>
      <c r="B26" s="40" t="s">
        <v>178</v>
      </c>
      <c r="C26" s="40">
        <v>6492</v>
      </c>
      <c r="D26" s="40">
        <v>713</v>
      </c>
      <c r="E26" s="40" t="s">
        <v>179</v>
      </c>
      <c r="F26" s="40" t="s">
        <v>145</v>
      </c>
      <c r="G26" s="41">
        <v>4</v>
      </c>
      <c r="H26" s="41">
        <v>1</v>
      </c>
      <c r="I26" s="49">
        <f t="shared" si="0"/>
        <v>0.25</v>
      </c>
      <c r="J26" s="41"/>
      <c r="K26" s="50">
        <v>1</v>
      </c>
      <c r="L26" s="50">
        <v>1</v>
      </c>
      <c r="M26" s="51">
        <f t="shared" si="1"/>
        <v>1</v>
      </c>
      <c r="N26" s="50"/>
      <c r="O26" s="52">
        <v>1</v>
      </c>
      <c r="P26" s="52">
        <v>1</v>
      </c>
      <c r="Q26" s="58">
        <f t="shared" si="2"/>
        <v>1</v>
      </c>
      <c r="R26" s="52"/>
      <c r="S26" s="56">
        <v>1</v>
      </c>
      <c r="T26" s="56">
        <v>1</v>
      </c>
      <c r="U26" s="59">
        <f t="shared" si="3"/>
        <v>1</v>
      </c>
      <c r="V26" s="57"/>
      <c r="W26" s="23">
        <f t="shared" si="4"/>
        <v>0</v>
      </c>
    </row>
    <row r="27" spans="1:23">
      <c r="A27" s="40" t="s">
        <v>116</v>
      </c>
      <c r="B27" s="40" t="s">
        <v>180</v>
      </c>
      <c r="C27" s="40">
        <v>11449</v>
      </c>
      <c r="D27" s="40">
        <v>713</v>
      </c>
      <c r="E27" s="40" t="s">
        <v>179</v>
      </c>
      <c r="F27" s="40" t="s">
        <v>147</v>
      </c>
      <c r="G27" s="41">
        <v>2</v>
      </c>
      <c r="H27" s="41">
        <v>1</v>
      </c>
      <c r="I27" s="49">
        <f t="shared" si="0"/>
        <v>0.5</v>
      </c>
      <c r="J27" s="41"/>
      <c r="K27" s="50">
        <v>1</v>
      </c>
      <c r="L27" s="50">
        <v>1</v>
      </c>
      <c r="M27" s="51">
        <f t="shared" si="1"/>
        <v>1</v>
      </c>
      <c r="N27" s="50"/>
      <c r="O27" s="52">
        <v>1</v>
      </c>
      <c r="P27" s="52">
        <v>0</v>
      </c>
      <c r="Q27" s="58">
        <f t="shared" si="2"/>
        <v>0</v>
      </c>
      <c r="R27" s="52">
        <v>-40</v>
      </c>
      <c r="S27" s="56">
        <v>1</v>
      </c>
      <c r="T27" s="56">
        <v>1</v>
      </c>
      <c r="U27" s="59">
        <f t="shared" si="3"/>
        <v>1</v>
      </c>
      <c r="V27" s="57"/>
      <c r="W27" s="23">
        <f t="shared" si="4"/>
        <v>-40</v>
      </c>
    </row>
    <row r="28" spans="1:23">
      <c r="A28" s="40" t="s">
        <v>116</v>
      </c>
      <c r="B28" s="40" t="s">
        <v>181</v>
      </c>
      <c r="C28" s="40">
        <v>10043</v>
      </c>
      <c r="D28" s="40">
        <v>367</v>
      </c>
      <c r="E28" s="40" t="s">
        <v>182</v>
      </c>
      <c r="F28" s="40" t="s">
        <v>145</v>
      </c>
      <c r="G28" s="41">
        <v>2</v>
      </c>
      <c r="H28" s="41">
        <v>0</v>
      </c>
      <c r="I28" s="49">
        <f t="shared" si="0"/>
        <v>0</v>
      </c>
      <c r="J28" s="41">
        <v>-50</v>
      </c>
      <c r="K28" s="50">
        <v>1</v>
      </c>
      <c r="L28" s="50">
        <v>1</v>
      </c>
      <c r="M28" s="51">
        <f t="shared" si="1"/>
        <v>1</v>
      </c>
      <c r="N28" s="50"/>
      <c r="O28" s="52">
        <v>1</v>
      </c>
      <c r="P28" s="52">
        <v>1</v>
      </c>
      <c r="Q28" s="58">
        <f t="shared" si="2"/>
        <v>1</v>
      </c>
      <c r="R28" s="52"/>
      <c r="S28" s="56">
        <v>1</v>
      </c>
      <c r="T28" s="56">
        <v>1</v>
      </c>
      <c r="U28" s="59">
        <f t="shared" si="3"/>
        <v>1</v>
      </c>
      <c r="V28" s="57"/>
      <c r="W28" s="23">
        <f t="shared" si="4"/>
        <v>-50</v>
      </c>
    </row>
    <row r="29" spans="1:23">
      <c r="A29" s="40" t="s">
        <v>116</v>
      </c>
      <c r="B29" s="40" t="s">
        <v>183</v>
      </c>
      <c r="C29" s="40">
        <v>10218</v>
      </c>
      <c r="D29" s="40">
        <v>367</v>
      </c>
      <c r="E29" s="40" t="s">
        <v>182</v>
      </c>
      <c r="F29" s="40" t="s">
        <v>147</v>
      </c>
      <c r="G29" s="41">
        <v>2</v>
      </c>
      <c r="H29" s="41">
        <v>0</v>
      </c>
      <c r="I29" s="49">
        <f t="shared" si="0"/>
        <v>0</v>
      </c>
      <c r="J29" s="41">
        <v>-50</v>
      </c>
      <c r="K29" s="50">
        <v>1</v>
      </c>
      <c r="L29" s="50">
        <v>0</v>
      </c>
      <c r="M29" s="51">
        <f t="shared" si="1"/>
        <v>0</v>
      </c>
      <c r="N29" s="50">
        <v>-30</v>
      </c>
      <c r="O29" s="52">
        <v>1</v>
      </c>
      <c r="P29" s="52">
        <v>0</v>
      </c>
      <c r="Q29" s="58">
        <f t="shared" si="2"/>
        <v>0</v>
      </c>
      <c r="R29" s="52">
        <v>-40</v>
      </c>
      <c r="S29" s="56">
        <v>1</v>
      </c>
      <c r="T29" s="56">
        <v>0</v>
      </c>
      <c r="U29" s="59">
        <f t="shared" si="3"/>
        <v>0</v>
      </c>
      <c r="V29" s="57">
        <v>-30</v>
      </c>
      <c r="W29" s="23">
        <f t="shared" si="4"/>
        <v>-150</v>
      </c>
    </row>
    <row r="30" spans="1:23">
      <c r="A30" s="40" t="s">
        <v>116</v>
      </c>
      <c r="B30" s="40" t="s">
        <v>184</v>
      </c>
      <c r="C30" s="40">
        <v>10955</v>
      </c>
      <c r="D30" s="40">
        <v>367</v>
      </c>
      <c r="E30" s="40" t="s">
        <v>182</v>
      </c>
      <c r="F30" s="40"/>
      <c r="G30" s="41">
        <v>2</v>
      </c>
      <c r="H30" s="41">
        <v>0</v>
      </c>
      <c r="I30" s="49">
        <f t="shared" si="0"/>
        <v>0</v>
      </c>
      <c r="J30" s="41">
        <v>-50</v>
      </c>
      <c r="K30" s="50">
        <v>1</v>
      </c>
      <c r="L30" s="50">
        <v>0</v>
      </c>
      <c r="M30" s="51">
        <f t="shared" si="1"/>
        <v>0</v>
      </c>
      <c r="N30" s="50">
        <v>-30</v>
      </c>
      <c r="O30" s="52">
        <v>1</v>
      </c>
      <c r="P30" s="52">
        <v>0</v>
      </c>
      <c r="Q30" s="58">
        <f t="shared" si="2"/>
        <v>0</v>
      </c>
      <c r="R30" s="52">
        <v>-40</v>
      </c>
      <c r="S30" s="56">
        <v>1</v>
      </c>
      <c r="T30" s="56">
        <v>0</v>
      </c>
      <c r="U30" s="59">
        <f t="shared" si="3"/>
        <v>0</v>
      </c>
      <c r="V30" s="57">
        <v>-30</v>
      </c>
      <c r="W30" s="23">
        <f t="shared" si="4"/>
        <v>-150</v>
      </c>
    </row>
    <row r="31" spans="1:23">
      <c r="A31" s="40" t="s">
        <v>116</v>
      </c>
      <c r="B31" s="40" t="s">
        <v>185</v>
      </c>
      <c r="C31" s="40">
        <v>11378</v>
      </c>
      <c r="D31" s="40">
        <v>367</v>
      </c>
      <c r="E31" s="40" t="s">
        <v>182</v>
      </c>
      <c r="F31" s="40" t="s">
        <v>147</v>
      </c>
      <c r="G31" s="41">
        <v>2</v>
      </c>
      <c r="H31" s="41">
        <v>0</v>
      </c>
      <c r="I31" s="49">
        <f t="shared" si="0"/>
        <v>0</v>
      </c>
      <c r="J31" s="41">
        <v>-50</v>
      </c>
      <c r="K31" s="50">
        <v>1</v>
      </c>
      <c r="L31" s="50">
        <v>0</v>
      </c>
      <c r="M31" s="51">
        <f t="shared" si="1"/>
        <v>0</v>
      </c>
      <c r="N31" s="50">
        <v>-30</v>
      </c>
      <c r="O31" s="52">
        <v>1</v>
      </c>
      <c r="P31" s="52">
        <v>0</v>
      </c>
      <c r="Q31" s="58">
        <f t="shared" si="2"/>
        <v>0</v>
      </c>
      <c r="R31" s="52">
        <v>-40</v>
      </c>
      <c r="S31" s="56">
        <v>1</v>
      </c>
      <c r="T31" s="56">
        <v>0</v>
      </c>
      <c r="U31" s="59">
        <f t="shared" si="3"/>
        <v>0</v>
      </c>
      <c r="V31" s="57">
        <v>-30</v>
      </c>
      <c r="W31" s="23">
        <f t="shared" si="4"/>
        <v>-150</v>
      </c>
    </row>
    <row r="32" spans="1:23">
      <c r="A32" s="40" t="s">
        <v>116</v>
      </c>
      <c r="B32" s="40" t="s">
        <v>186</v>
      </c>
      <c r="C32" s="40">
        <v>4121</v>
      </c>
      <c r="D32" s="40">
        <v>52</v>
      </c>
      <c r="E32" s="40" t="s">
        <v>72</v>
      </c>
      <c r="F32" s="40" t="s">
        <v>145</v>
      </c>
      <c r="G32" s="41">
        <v>2</v>
      </c>
      <c r="H32" s="41">
        <v>0</v>
      </c>
      <c r="I32" s="49">
        <f t="shared" si="0"/>
        <v>0</v>
      </c>
      <c r="J32" s="41">
        <v>-50</v>
      </c>
      <c r="K32" s="50">
        <v>1</v>
      </c>
      <c r="L32" s="50">
        <v>2</v>
      </c>
      <c r="M32" s="51">
        <f t="shared" si="1"/>
        <v>2</v>
      </c>
      <c r="N32" s="50"/>
      <c r="O32" s="52">
        <v>1</v>
      </c>
      <c r="P32" s="52">
        <v>0</v>
      </c>
      <c r="Q32" s="58">
        <f t="shared" si="2"/>
        <v>0</v>
      </c>
      <c r="R32" s="52">
        <v>-40</v>
      </c>
      <c r="S32" s="56">
        <v>1</v>
      </c>
      <c r="T32" s="56">
        <v>0</v>
      </c>
      <c r="U32" s="59">
        <f t="shared" si="3"/>
        <v>0</v>
      </c>
      <c r="V32" s="57">
        <v>-30</v>
      </c>
      <c r="W32" s="23">
        <f t="shared" si="4"/>
        <v>-120</v>
      </c>
    </row>
    <row r="33" spans="1:23">
      <c r="A33" s="40" t="s">
        <v>116</v>
      </c>
      <c r="B33" s="40" t="s">
        <v>187</v>
      </c>
      <c r="C33" s="40">
        <v>6231</v>
      </c>
      <c r="D33" s="40">
        <v>52</v>
      </c>
      <c r="E33" s="40" t="s">
        <v>72</v>
      </c>
      <c r="F33" s="40" t="s">
        <v>147</v>
      </c>
      <c r="G33" s="41">
        <v>1</v>
      </c>
      <c r="H33" s="41">
        <v>0</v>
      </c>
      <c r="I33" s="49">
        <f t="shared" si="0"/>
        <v>0</v>
      </c>
      <c r="J33" s="41">
        <v>-50</v>
      </c>
      <c r="K33" s="50">
        <v>1</v>
      </c>
      <c r="L33" s="50">
        <v>1</v>
      </c>
      <c r="M33" s="51">
        <f t="shared" si="1"/>
        <v>1</v>
      </c>
      <c r="N33" s="50"/>
      <c r="O33" s="52">
        <v>1</v>
      </c>
      <c r="P33" s="52">
        <v>0</v>
      </c>
      <c r="Q33" s="58">
        <f t="shared" si="2"/>
        <v>0</v>
      </c>
      <c r="R33" s="52">
        <v>-40</v>
      </c>
      <c r="S33" s="56">
        <v>1</v>
      </c>
      <c r="T33" s="56">
        <v>1</v>
      </c>
      <c r="U33" s="59">
        <f t="shared" si="3"/>
        <v>1</v>
      </c>
      <c r="V33" s="57"/>
      <c r="W33" s="23">
        <f t="shared" si="4"/>
        <v>-90</v>
      </c>
    </row>
    <row r="34" spans="1:23">
      <c r="A34" s="40" t="s">
        <v>116</v>
      </c>
      <c r="B34" s="40" t="s">
        <v>188</v>
      </c>
      <c r="C34" s="40">
        <v>9983</v>
      </c>
      <c r="D34" s="40">
        <v>52</v>
      </c>
      <c r="E34" s="40" t="s">
        <v>72</v>
      </c>
      <c r="F34" s="40" t="s">
        <v>147</v>
      </c>
      <c r="G34" s="41">
        <v>1</v>
      </c>
      <c r="H34" s="41">
        <v>0</v>
      </c>
      <c r="I34" s="49">
        <f t="shared" si="0"/>
        <v>0</v>
      </c>
      <c r="J34" s="41">
        <v>-50</v>
      </c>
      <c r="K34" s="50">
        <v>1</v>
      </c>
      <c r="L34" s="50">
        <v>0</v>
      </c>
      <c r="M34" s="51">
        <f t="shared" si="1"/>
        <v>0</v>
      </c>
      <c r="N34" s="50">
        <v>-30</v>
      </c>
      <c r="O34" s="52">
        <v>1</v>
      </c>
      <c r="P34" s="52">
        <v>0</v>
      </c>
      <c r="Q34" s="58">
        <f t="shared" si="2"/>
        <v>0</v>
      </c>
      <c r="R34" s="52">
        <v>-40</v>
      </c>
      <c r="S34" s="56">
        <v>1</v>
      </c>
      <c r="T34" s="56">
        <v>0</v>
      </c>
      <c r="U34" s="59">
        <f t="shared" si="3"/>
        <v>0</v>
      </c>
      <c r="V34" s="57">
        <v>-30</v>
      </c>
      <c r="W34" s="23">
        <f t="shared" si="4"/>
        <v>-150</v>
      </c>
    </row>
    <row r="35" spans="1:23">
      <c r="A35" s="40" t="s">
        <v>116</v>
      </c>
      <c r="B35" s="40" t="s">
        <v>189</v>
      </c>
      <c r="C35" s="40">
        <v>11418</v>
      </c>
      <c r="D35" s="40">
        <v>52</v>
      </c>
      <c r="E35" s="40" t="s">
        <v>72</v>
      </c>
      <c r="F35" s="40" t="s">
        <v>147</v>
      </c>
      <c r="G35" s="41">
        <v>1</v>
      </c>
      <c r="H35" s="41">
        <v>0</v>
      </c>
      <c r="I35" s="49">
        <f t="shared" si="0"/>
        <v>0</v>
      </c>
      <c r="J35" s="41">
        <v>-50</v>
      </c>
      <c r="K35" s="50">
        <v>1</v>
      </c>
      <c r="L35" s="50">
        <v>1</v>
      </c>
      <c r="M35" s="51">
        <f t="shared" si="1"/>
        <v>1</v>
      </c>
      <c r="N35" s="50"/>
      <c r="O35" s="52">
        <v>1</v>
      </c>
      <c r="P35" s="52">
        <v>0</v>
      </c>
      <c r="Q35" s="58">
        <f t="shared" si="2"/>
        <v>0</v>
      </c>
      <c r="R35" s="52">
        <v>-40</v>
      </c>
      <c r="S35" s="56">
        <v>1</v>
      </c>
      <c r="T35" s="56">
        <v>1</v>
      </c>
      <c r="U35" s="59">
        <f t="shared" si="3"/>
        <v>1</v>
      </c>
      <c r="V35" s="57"/>
      <c r="W35" s="23">
        <f t="shared" si="4"/>
        <v>-90</v>
      </c>
    </row>
    <row r="36" spans="1:23">
      <c r="A36" s="40" t="s">
        <v>116</v>
      </c>
      <c r="B36" s="40" t="s">
        <v>190</v>
      </c>
      <c r="C36" s="40">
        <v>6884</v>
      </c>
      <c r="D36" s="40">
        <v>54</v>
      </c>
      <c r="E36" s="40" t="s">
        <v>71</v>
      </c>
      <c r="F36" s="40" t="s">
        <v>145</v>
      </c>
      <c r="G36" s="41">
        <v>2</v>
      </c>
      <c r="H36" s="41">
        <v>0</v>
      </c>
      <c r="I36" s="49">
        <f t="shared" si="0"/>
        <v>0</v>
      </c>
      <c r="J36" s="41">
        <v>-50</v>
      </c>
      <c r="K36" s="50">
        <v>1</v>
      </c>
      <c r="L36" s="50">
        <v>0</v>
      </c>
      <c r="M36" s="51">
        <f t="shared" si="1"/>
        <v>0</v>
      </c>
      <c r="N36" s="50">
        <v>-30</v>
      </c>
      <c r="O36" s="52">
        <v>1</v>
      </c>
      <c r="P36" s="52">
        <v>0</v>
      </c>
      <c r="Q36" s="58">
        <f t="shared" si="2"/>
        <v>0</v>
      </c>
      <c r="R36" s="52">
        <v>-40</v>
      </c>
      <c r="S36" s="56">
        <v>1</v>
      </c>
      <c r="T36" s="56">
        <v>1</v>
      </c>
      <c r="U36" s="59">
        <f t="shared" si="3"/>
        <v>1</v>
      </c>
      <c r="V36" s="57"/>
      <c r="W36" s="23">
        <f t="shared" si="4"/>
        <v>-120</v>
      </c>
    </row>
    <row r="37" spans="1:23">
      <c r="A37" s="40" t="s">
        <v>116</v>
      </c>
      <c r="B37" s="40" t="s">
        <v>191</v>
      </c>
      <c r="C37" s="40">
        <v>6301</v>
      </c>
      <c r="D37" s="40">
        <v>54</v>
      </c>
      <c r="E37" s="40" t="s">
        <v>71</v>
      </c>
      <c r="F37" s="40" t="s">
        <v>147</v>
      </c>
      <c r="G37" s="41">
        <v>1</v>
      </c>
      <c r="H37" s="41">
        <v>0</v>
      </c>
      <c r="I37" s="49">
        <f t="shared" si="0"/>
        <v>0</v>
      </c>
      <c r="J37" s="41">
        <v>-50</v>
      </c>
      <c r="K37" s="50">
        <v>1</v>
      </c>
      <c r="L37" s="50">
        <v>1</v>
      </c>
      <c r="M37" s="51">
        <f t="shared" si="1"/>
        <v>1</v>
      </c>
      <c r="N37" s="50"/>
      <c r="O37" s="52">
        <v>1</v>
      </c>
      <c r="P37" s="52">
        <v>0</v>
      </c>
      <c r="Q37" s="58">
        <f t="shared" si="2"/>
        <v>0</v>
      </c>
      <c r="R37" s="52">
        <v>-40</v>
      </c>
      <c r="S37" s="56">
        <v>1</v>
      </c>
      <c r="T37" s="56">
        <v>1</v>
      </c>
      <c r="U37" s="59">
        <f t="shared" si="3"/>
        <v>1</v>
      </c>
      <c r="V37" s="57"/>
      <c r="W37" s="23">
        <f t="shared" si="4"/>
        <v>-90</v>
      </c>
    </row>
    <row r="38" spans="1:23">
      <c r="A38" s="40" t="s">
        <v>116</v>
      </c>
      <c r="B38" s="40" t="s">
        <v>192</v>
      </c>
      <c r="C38" s="40">
        <v>7379</v>
      </c>
      <c r="D38" s="40">
        <v>54</v>
      </c>
      <c r="E38" s="40" t="s">
        <v>71</v>
      </c>
      <c r="F38" s="40" t="s">
        <v>147</v>
      </c>
      <c r="G38" s="41">
        <v>1</v>
      </c>
      <c r="H38" s="41">
        <v>0</v>
      </c>
      <c r="I38" s="49">
        <f t="shared" si="0"/>
        <v>0</v>
      </c>
      <c r="J38" s="41">
        <v>-50</v>
      </c>
      <c r="K38" s="50">
        <v>1</v>
      </c>
      <c r="L38" s="50">
        <v>0</v>
      </c>
      <c r="M38" s="51">
        <f t="shared" si="1"/>
        <v>0</v>
      </c>
      <c r="N38" s="50">
        <v>-30</v>
      </c>
      <c r="O38" s="52">
        <v>1</v>
      </c>
      <c r="P38" s="52">
        <v>0</v>
      </c>
      <c r="Q38" s="58">
        <f t="shared" si="2"/>
        <v>0</v>
      </c>
      <c r="R38" s="52">
        <v>-40</v>
      </c>
      <c r="S38" s="56">
        <v>1</v>
      </c>
      <c r="T38" s="56">
        <v>0</v>
      </c>
      <c r="U38" s="59">
        <f t="shared" si="3"/>
        <v>0</v>
      </c>
      <c r="V38" s="57">
        <v>-30</v>
      </c>
      <c r="W38" s="23">
        <f t="shared" si="4"/>
        <v>-150</v>
      </c>
    </row>
    <row r="39" spans="1:23">
      <c r="A39" s="40" t="s">
        <v>116</v>
      </c>
      <c r="B39" s="40" t="s">
        <v>193</v>
      </c>
      <c r="C39" s="40">
        <v>10808</v>
      </c>
      <c r="D39" s="40">
        <v>54</v>
      </c>
      <c r="E39" s="40" t="s">
        <v>71</v>
      </c>
      <c r="F39" s="40" t="s">
        <v>147</v>
      </c>
      <c r="G39" s="41">
        <v>1</v>
      </c>
      <c r="H39" s="41">
        <v>0</v>
      </c>
      <c r="I39" s="49">
        <f t="shared" si="0"/>
        <v>0</v>
      </c>
      <c r="J39" s="41">
        <v>-50</v>
      </c>
      <c r="K39" s="50">
        <v>1</v>
      </c>
      <c r="L39" s="50">
        <v>0</v>
      </c>
      <c r="M39" s="51">
        <f t="shared" si="1"/>
        <v>0</v>
      </c>
      <c r="N39" s="50">
        <v>-30</v>
      </c>
      <c r="O39" s="52">
        <v>1</v>
      </c>
      <c r="P39" s="52">
        <v>0</v>
      </c>
      <c r="Q39" s="58">
        <f t="shared" si="2"/>
        <v>0</v>
      </c>
      <c r="R39" s="52">
        <v>-40</v>
      </c>
      <c r="S39" s="56">
        <v>1</v>
      </c>
      <c r="T39" s="56">
        <v>1</v>
      </c>
      <c r="U39" s="59">
        <f t="shared" si="3"/>
        <v>1</v>
      </c>
      <c r="V39" s="57"/>
      <c r="W39" s="23">
        <f t="shared" si="4"/>
        <v>-120</v>
      </c>
    </row>
    <row r="40" spans="1:23">
      <c r="A40" s="40" t="s">
        <v>116</v>
      </c>
      <c r="B40" s="40" t="s">
        <v>194</v>
      </c>
      <c r="C40" s="40">
        <v>5521</v>
      </c>
      <c r="D40" s="40">
        <v>706</v>
      </c>
      <c r="E40" s="40" t="s">
        <v>195</v>
      </c>
      <c r="F40" s="40" t="s">
        <v>147</v>
      </c>
      <c r="G40" s="41">
        <v>1</v>
      </c>
      <c r="H40" s="41">
        <v>0</v>
      </c>
      <c r="I40" s="49">
        <f t="shared" si="0"/>
        <v>0</v>
      </c>
      <c r="J40" s="41">
        <v>-50</v>
      </c>
      <c r="K40" s="50">
        <v>1</v>
      </c>
      <c r="L40" s="50">
        <v>0</v>
      </c>
      <c r="M40" s="51">
        <f t="shared" si="1"/>
        <v>0</v>
      </c>
      <c r="N40" s="50">
        <v>-30</v>
      </c>
      <c r="O40" s="52">
        <v>1</v>
      </c>
      <c r="P40" s="52">
        <v>1</v>
      </c>
      <c r="Q40" s="58">
        <f t="shared" si="2"/>
        <v>1</v>
      </c>
      <c r="R40" s="52"/>
      <c r="S40" s="56">
        <v>1</v>
      </c>
      <c r="T40" s="56">
        <v>0</v>
      </c>
      <c r="U40" s="59">
        <f t="shared" si="3"/>
        <v>0</v>
      </c>
      <c r="V40" s="57">
        <v>-30</v>
      </c>
      <c r="W40" s="23">
        <f t="shared" si="4"/>
        <v>-110</v>
      </c>
    </row>
    <row r="41" spans="1:23">
      <c r="A41" s="40" t="s">
        <v>116</v>
      </c>
      <c r="B41" s="40" t="s">
        <v>196</v>
      </c>
      <c r="C41" s="40">
        <v>10772</v>
      </c>
      <c r="D41" s="40">
        <v>706</v>
      </c>
      <c r="E41" s="40" t="s">
        <v>195</v>
      </c>
      <c r="F41" s="40" t="s">
        <v>145</v>
      </c>
      <c r="G41" s="41">
        <v>1</v>
      </c>
      <c r="H41" s="41">
        <v>0</v>
      </c>
      <c r="I41" s="49">
        <f t="shared" si="0"/>
        <v>0</v>
      </c>
      <c r="J41" s="41">
        <v>-50</v>
      </c>
      <c r="K41" s="50">
        <v>1</v>
      </c>
      <c r="L41" s="50">
        <v>1</v>
      </c>
      <c r="M41" s="51">
        <f t="shared" si="1"/>
        <v>1</v>
      </c>
      <c r="N41" s="50"/>
      <c r="O41" s="52">
        <v>1</v>
      </c>
      <c r="P41" s="52">
        <v>4</v>
      </c>
      <c r="Q41" s="58">
        <f t="shared" si="2"/>
        <v>4</v>
      </c>
      <c r="R41" s="52"/>
      <c r="S41" s="56">
        <v>1</v>
      </c>
      <c r="T41" s="56">
        <v>0</v>
      </c>
      <c r="U41" s="59">
        <f t="shared" si="3"/>
        <v>0</v>
      </c>
      <c r="V41" s="57">
        <v>-30</v>
      </c>
      <c r="W41" s="23">
        <f t="shared" si="4"/>
        <v>-80</v>
      </c>
    </row>
    <row r="42" spans="1:23">
      <c r="A42" s="40" t="s">
        <v>116</v>
      </c>
      <c r="B42" s="40" t="s">
        <v>197</v>
      </c>
      <c r="C42" s="40">
        <v>8073</v>
      </c>
      <c r="D42" s="40">
        <v>587</v>
      </c>
      <c r="E42" s="40" t="s">
        <v>198</v>
      </c>
      <c r="F42" s="40" t="s">
        <v>145</v>
      </c>
      <c r="G42" s="41">
        <v>5</v>
      </c>
      <c r="H42" s="41">
        <v>6</v>
      </c>
      <c r="I42" s="49">
        <f t="shared" si="0"/>
        <v>1.2</v>
      </c>
      <c r="J42" s="41"/>
      <c r="K42" s="50">
        <v>1</v>
      </c>
      <c r="L42" s="50">
        <v>1</v>
      </c>
      <c r="M42" s="51">
        <f t="shared" si="1"/>
        <v>1</v>
      </c>
      <c r="N42" s="50"/>
      <c r="O42" s="52">
        <v>1</v>
      </c>
      <c r="P42" s="52">
        <v>1</v>
      </c>
      <c r="Q42" s="58">
        <f t="shared" si="2"/>
        <v>1</v>
      </c>
      <c r="R42" s="52"/>
      <c r="S42" s="56">
        <v>1</v>
      </c>
      <c r="T42" s="56">
        <v>1</v>
      </c>
      <c r="U42" s="59">
        <f t="shared" si="3"/>
        <v>1</v>
      </c>
      <c r="V42" s="57"/>
      <c r="W42" s="23">
        <f t="shared" si="4"/>
        <v>0</v>
      </c>
    </row>
    <row r="43" spans="1:23">
      <c r="A43" s="40" t="s">
        <v>116</v>
      </c>
      <c r="B43" s="40" t="s">
        <v>199</v>
      </c>
      <c r="C43" s="40">
        <v>6497</v>
      </c>
      <c r="D43" s="40">
        <v>587</v>
      </c>
      <c r="E43" s="40" t="s">
        <v>198</v>
      </c>
      <c r="F43" s="40" t="s">
        <v>147</v>
      </c>
      <c r="G43" s="41">
        <v>5</v>
      </c>
      <c r="H43" s="41">
        <v>7</v>
      </c>
      <c r="I43" s="49">
        <f t="shared" si="0"/>
        <v>1.4</v>
      </c>
      <c r="J43" s="41"/>
      <c r="K43" s="50">
        <v>1</v>
      </c>
      <c r="L43" s="50">
        <v>0</v>
      </c>
      <c r="M43" s="51">
        <f t="shared" si="1"/>
        <v>0</v>
      </c>
      <c r="N43" s="50">
        <v>-30</v>
      </c>
      <c r="O43" s="52">
        <v>1</v>
      </c>
      <c r="P43" s="52">
        <v>0</v>
      </c>
      <c r="Q43" s="58">
        <f t="shared" si="2"/>
        <v>0</v>
      </c>
      <c r="R43" s="52">
        <v>-40</v>
      </c>
      <c r="S43" s="56">
        <v>1</v>
      </c>
      <c r="T43" s="56">
        <v>1</v>
      </c>
      <c r="U43" s="59">
        <f t="shared" si="3"/>
        <v>1</v>
      </c>
      <c r="V43" s="57"/>
      <c r="W43" s="23">
        <f t="shared" si="4"/>
        <v>-70</v>
      </c>
    </row>
    <row r="44" spans="1:23">
      <c r="A44" s="40" t="s">
        <v>116</v>
      </c>
      <c r="B44" s="40" t="s">
        <v>200</v>
      </c>
      <c r="C44" s="40">
        <v>6121</v>
      </c>
      <c r="D44" s="40">
        <v>587</v>
      </c>
      <c r="E44" s="40" t="s">
        <v>198</v>
      </c>
      <c r="F44" s="40" t="s">
        <v>147</v>
      </c>
      <c r="G44" s="41">
        <v>2</v>
      </c>
      <c r="H44" s="41">
        <v>2</v>
      </c>
      <c r="I44" s="49">
        <f t="shared" si="0"/>
        <v>1</v>
      </c>
      <c r="J44" s="41"/>
      <c r="K44" s="50">
        <v>1</v>
      </c>
      <c r="L44" s="50">
        <v>0</v>
      </c>
      <c r="M44" s="51">
        <f t="shared" si="1"/>
        <v>0</v>
      </c>
      <c r="N44" s="50">
        <v>-30</v>
      </c>
      <c r="O44" s="52">
        <v>1</v>
      </c>
      <c r="P44" s="52">
        <v>0</v>
      </c>
      <c r="Q44" s="58">
        <f t="shared" si="2"/>
        <v>0</v>
      </c>
      <c r="R44" s="52">
        <v>-40</v>
      </c>
      <c r="S44" s="56">
        <v>1</v>
      </c>
      <c r="T44" s="56">
        <v>0</v>
      </c>
      <c r="U44" s="59">
        <f t="shared" si="3"/>
        <v>0</v>
      </c>
      <c r="V44" s="57">
        <v>-30</v>
      </c>
      <c r="W44" s="23">
        <f t="shared" si="4"/>
        <v>-100</v>
      </c>
    </row>
    <row r="45" spans="1:23">
      <c r="A45" s="40" t="s">
        <v>116</v>
      </c>
      <c r="B45" s="40" t="s">
        <v>201</v>
      </c>
      <c r="C45" s="40">
        <v>11249</v>
      </c>
      <c r="D45" s="40">
        <v>587</v>
      </c>
      <c r="E45" s="40" t="s">
        <v>198</v>
      </c>
      <c r="F45" s="40" t="s">
        <v>147</v>
      </c>
      <c r="G45" s="41">
        <v>1</v>
      </c>
      <c r="H45" s="41">
        <v>1</v>
      </c>
      <c r="I45" s="49">
        <f t="shared" si="0"/>
        <v>1</v>
      </c>
      <c r="J45" s="41"/>
      <c r="K45" s="50">
        <v>1</v>
      </c>
      <c r="L45" s="50">
        <v>1</v>
      </c>
      <c r="M45" s="51">
        <f t="shared" si="1"/>
        <v>1</v>
      </c>
      <c r="N45" s="50"/>
      <c r="O45" s="52">
        <v>1</v>
      </c>
      <c r="P45" s="52">
        <v>0</v>
      </c>
      <c r="Q45" s="58">
        <f t="shared" si="2"/>
        <v>0</v>
      </c>
      <c r="R45" s="52">
        <v>-40</v>
      </c>
      <c r="S45" s="56">
        <v>1</v>
      </c>
      <c r="T45" s="56">
        <v>0</v>
      </c>
      <c r="U45" s="59">
        <f t="shared" si="3"/>
        <v>0</v>
      </c>
      <c r="V45" s="57">
        <v>-30</v>
      </c>
      <c r="W45" s="23">
        <f t="shared" si="4"/>
        <v>-70</v>
      </c>
    </row>
    <row r="46" spans="1:23">
      <c r="A46" s="40" t="s">
        <v>116</v>
      </c>
      <c r="B46" s="40" t="s">
        <v>202</v>
      </c>
      <c r="C46" s="40">
        <v>9527</v>
      </c>
      <c r="D46" s="40">
        <v>710</v>
      </c>
      <c r="E46" s="40" t="s">
        <v>203</v>
      </c>
      <c r="F46" s="40" t="s">
        <v>145</v>
      </c>
      <c r="G46" s="41">
        <v>1</v>
      </c>
      <c r="H46" s="41">
        <v>0</v>
      </c>
      <c r="I46" s="49">
        <f t="shared" si="0"/>
        <v>0</v>
      </c>
      <c r="J46" s="41">
        <v>-50</v>
      </c>
      <c r="K46" s="50">
        <v>1</v>
      </c>
      <c r="L46" s="50">
        <v>0</v>
      </c>
      <c r="M46" s="51">
        <f t="shared" si="1"/>
        <v>0</v>
      </c>
      <c r="N46" s="50">
        <v>-30</v>
      </c>
      <c r="O46" s="52">
        <v>1</v>
      </c>
      <c r="P46" s="52">
        <v>0</v>
      </c>
      <c r="Q46" s="58">
        <f t="shared" si="2"/>
        <v>0</v>
      </c>
      <c r="R46" s="52">
        <v>-40</v>
      </c>
      <c r="S46" s="56">
        <v>1</v>
      </c>
      <c r="T46" s="56">
        <v>1</v>
      </c>
      <c r="U46" s="59">
        <f t="shared" si="3"/>
        <v>1</v>
      </c>
      <c r="V46" s="57"/>
      <c r="W46" s="23">
        <f t="shared" si="4"/>
        <v>-120</v>
      </c>
    </row>
    <row r="47" spans="1:23">
      <c r="A47" s="40" t="s">
        <v>116</v>
      </c>
      <c r="B47" s="40" t="s">
        <v>204</v>
      </c>
      <c r="C47" s="40">
        <v>11459</v>
      </c>
      <c r="D47" s="40">
        <v>710</v>
      </c>
      <c r="E47" s="40" t="s">
        <v>203</v>
      </c>
      <c r="F47" s="40" t="s">
        <v>147</v>
      </c>
      <c r="G47" s="41">
        <v>1</v>
      </c>
      <c r="H47" s="41">
        <v>0</v>
      </c>
      <c r="I47" s="49">
        <f t="shared" si="0"/>
        <v>0</v>
      </c>
      <c r="J47" s="41">
        <v>-50</v>
      </c>
      <c r="K47" s="50">
        <v>1</v>
      </c>
      <c r="L47" s="50">
        <v>0</v>
      </c>
      <c r="M47" s="51">
        <f t="shared" si="1"/>
        <v>0</v>
      </c>
      <c r="N47" s="50">
        <v>-30</v>
      </c>
      <c r="O47" s="52">
        <v>1</v>
      </c>
      <c r="P47" s="52">
        <v>0</v>
      </c>
      <c r="Q47" s="58">
        <f t="shared" si="2"/>
        <v>0</v>
      </c>
      <c r="R47" s="52">
        <v>-40</v>
      </c>
      <c r="S47" s="56">
        <v>1</v>
      </c>
      <c r="T47" s="56">
        <v>2</v>
      </c>
      <c r="U47" s="59">
        <f t="shared" si="3"/>
        <v>2</v>
      </c>
      <c r="V47" s="57"/>
      <c r="W47" s="23">
        <f t="shared" si="4"/>
        <v>-120</v>
      </c>
    </row>
    <row r="48" spans="1:23">
      <c r="A48" s="40" t="s">
        <v>205</v>
      </c>
      <c r="B48" s="42" t="s">
        <v>206</v>
      </c>
      <c r="C48" s="42">
        <v>7107</v>
      </c>
      <c r="D48" s="40">
        <v>307</v>
      </c>
      <c r="E48" s="43">
        <v>1.3</v>
      </c>
      <c r="F48" s="40" t="s">
        <v>147</v>
      </c>
      <c r="G48" s="44">
        <v>3.1</v>
      </c>
      <c r="H48" s="41">
        <v>4</v>
      </c>
      <c r="I48" s="49">
        <f t="shared" si="0"/>
        <v>1.29032258064516</v>
      </c>
      <c r="J48" s="44"/>
      <c r="K48" s="53">
        <v>2.1</v>
      </c>
      <c r="L48" s="50">
        <v>1</v>
      </c>
      <c r="M48" s="51">
        <f t="shared" si="1"/>
        <v>0.476190476190476</v>
      </c>
      <c r="N48" s="50">
        <v>-30</v>
      </c>
      <c r="O48" s="54">
        <v>2.1</v>
      </c>
      <c r="P48" s="52">
        <v>1</v>
      </c>
      <c r="Q48" s="58">
        <f t="shared" si="2"/>
        <v>0.476190476190476</v>
      </c>
      <c r="R48" s="52">
        <v>-40</v>
      </c>
      <c r="S48" s="60">
        <v>4.2</v>
      </c>
      <c r="T48" s="56">
        <v>2</v>
      </c>
      <c r="U48" s="59">
        <f t="shared" si="3"/>
        <v>0.476190476190476</v>
      </c>
      <c r="V48" s="57">
        <v>-30</v>
      </c>
      <c r="W48" s="23">
        <f t="shared" si="4"/>
        <v>-100</v>
      </c>
    </row>
    <row r="49" spans="1:23">
      <c r="A49" s="40" t="s">
        <v>205</v>
      </c>
      <c r="B49" s="42" t="s">
        <v>207</v>
      </c>
      <c r="C49" s="42">
        <v>9563</v>
      </c>
      <c r="D49" s="40">
        <v>307</v>
      </c>
      <c r="E49" s="43">
        <v>1.3</v>
      </c>
      <c r="F49" s="40" t="s">
        <v>147</v>
      </c>
      <c r="G49" s="44">
        <v>3.1</v>
      </c>
      <c r="H49" s="41">
        <v>8</v>
      </c>
      <c r="I49" s="49">
        <f t="shared" si="0"/>
        <v>2.58064516129032</v>
      </c>
      <c r="J49" s="44"/>
      <c r="K49" s="53">
        <v>2.1</v>
      </c>
      <c r="L49" s="50">
        <v>1</v>
      </c>
      <c r="M49" s="51">
        <f t="shared" si="1"/>
        <v>0.476190476190476</v>
      </c>
      <c r="N49" s="50">
        <v>-30</v>
      </c>
      <c r="O49" s="54">
        <v>2.1</v>
      </c>
      <c r="P49" s="52">
        <v>0</v>
      </c>
      <c r="Q49" s="58">
        <f t="shared" si="2"/>
        <v>0</v>
      </c>
      <c r="R49" s="52">
        <v>-40</v>
      </c>
      <c r="S49" s="60">
        <v>4.2</v>
      </c>
      <c r="T49" s="56">
        <v>0</v>
      </c>
      <c r="U49" s="59">
        <f t="shared" si="3"/>
        <v>0</v>
      </c>
      <c r="V49" s="57">
        <v>-30</v>
      </c>
      <c r="W49" s="23">
        <f t="shared" si="4"/>
        <v>-100</v>
      </c>
    </row>
    <row r="50" spans="1:23">
      <c r="A50" s="40" t="s">
        <v>205</v>
      </c>
      <c r="B50" s="42" t="s">
        <v>208</v>
      </c>
      <c r="C50" s="42">
        <v>9669</v>
      </c>
      <c r="D50" s="40">
        <v>307</v>
      </c>
      <c r="E50" s="43">
        <v>1.3</v>
      </c>
      <c r="F50" s="40" t="s">
        <v>147</v>
      </c>
      <c r="G50" s="44">
        <v>3.1</v>
      </c>
      <c r="H50" s="41">
        <v>7</v>
      </c>
      <c r="I50" s="49">
        <f t="shared" si="0"/>
        <v>2.25806451612903</v>
      </c>
      <c r="J50" s="44"/>
      <c r="K50" s="53">
        <v>2.1</v>
      </c>
      <c r="L50" s="50">
        <v>0</v>
      </c>
      <c r="M50" s="51">
        <f t="shared" si="1"/>
        <v>0</v>
      </c>
      <c r="N50" s="50">
        <v>-30</v>
      </c>
      <c r="O50" s="54">
        <v>2.1</v>
      </c>
      <c r="P50" s="52">
        <v>0</v>
      </c>
      <c r="Q50" s="58">
        <f t="shared" si="2"/>
        <v>0</v>
      </c>
      <c r="R50" s="52">
        <v>-40</v>
      </c>
      <c r="S50" s="60">
        <v>4.2</v>
      </c>
      <c r="T50" s="56">
        <v>0</v>
      </c>
      <c r="U50" s="59">
        <f t="shared" si="3"/>
        <v>0</v>
      </c>
      <c r="V50" s="57">
        <v>-30</v>
      </c>
      <c r="W50" s="23">
        <f t="shared" si="4"/>
        <v>-100</v>
      </c>
    </row>
    <row r="51" spans="1:23">
      <c r="A51" s="40" t="s">
        <v>205</v>
      </c>
      <c r="B51" s="42" t="s">
        <v>209</v>
      </c>
      <c r="C51" s="42">
        <v>991137</v>
      </c>
      <c r="D51" s="40">
        <v>307</v>
      </c>
      <c r="E51" s="43">
        <v>1.3</v>
      </c>
      <c r="F51" s="40" t="s">
        <v>210</v>
      </c>
      <c r="G51" s="44">
        <v>3.1</v>
      </c>
      <c r="H51" s="41">
        <v>1</v>
      </c>
      <c r="I51" s="49">
        <f t="shared" si="0"/>
        <v>0.32258064516129</v>
      </c>
      <c r="J51" s="44"/>
      <c r="K51" s="53">
        <v>2.1</v>
      </c>
      <c r="L51" s="50">
        <v>0</v>
      </c>
      <c r="M51" s="51">
        <f t="shared" si="1"/>
        <v>0</v>
      </c>
      <c r="N51" s="50">
        <v>-30</v>
      </c>
      <c r="O51" s="54">
        <v>2.1</v>
      </c>
      <c r="P51" s="52">
        <v>0</v>
      </c>
      <c r="Q51" s="58">
        <f t="shared" si="2"/>
        <v>0</v>
      </c>
      <c r="R51" s="52">
        <v>-40</v>
      </c>
      <c r="S51" s="60">
        <v>4.2</v>
      </c>
      <c r="T51" s="56">
        <v>0</v>
      </c>
      <c r="U51" s="59">
        <f t="shared" si="3"/>
        <v>0</v>
      </c>
      <c r="V51" s="57">
        <v>-30</v>
      </c>
      <c r="W51" s="23">
        <f t="shared" si="4"/>
        <v>-100</v>
      </c>
    </row>
    <row r="52" spans="1:23">
      <c r="A52" s="40" t="s">
        <v>205</v>
      </c>
      <c r="B52" s="42" t="s">
        <v>211</v>
      </c>
      <c r="C52" s="42">
        <v>990264</v>
      </c>
      <c r="D52" s="40">
        <v>307</v>
      </c>
      <c r="E52" s="43">
        <v>1.3</v>
      </c>
      <c r="F52" s="40" t="s">
        <v>210</v>
      </c>
      <c r="G52" s="44">
        <v>3.1</v>
      </c>
      <c r="H52" s="41">
        <v>2</v>
      </c>
      <c r="I52" s="49">
        <f t="shared" si="0"/>
        <v>0.645161290322581</v>
      </c>
      <c r="J52" s="44"/>
      <c r="K52" s="53">
        <v>2.1</v>
      </c>
      <c r="L52" s="50">
        <v>0</v>
      </c>
      <c r="M52" s="51">
        <f t="shared" si="1"/>
        <v>0</v>
      </c>
      <c r="N52" s="50">
        <v>-30</v>
      </c>
      <c r="O52" s="54">
        <v>2.1</v>
      </c>
      <c r="P52" s="52">
        <v>10</v>
      </c>
      <c r="Q52" s="58">
        <f t="shared" si="2"/>
        <v>4.76190476190476</v>
      </c>
      <c r="R52" s="54"/>
      <c r="S52" s="60">
        <v>4.2</v>
      </c>
      <c r="T52" s="56">
        <v>0</v>
      </c>
      <c r="U52" s="59">
        <f t="shared" si="3"/>
        <v>0</v>
      </c>
      <c r="V52" s="57">
        <v>-30</v>
      </c>
      <c r="W52" s="23">
        <f t="shared" si="4"/>
        <v>-60</v>
      </c>
    </row>
    <row r="53" spans="1:23">
      <c r="A53" s="40" t="s">
        <v>205</v>
      </c>
      <c r="B53" s="42" t="s">
        <v>212</v>
      </c>
      <c r="C53" s="42">
        <v>993501</v>
      </c>
      <c r="D53" s="40">
        <v>307</v>
      </c>
      <c r="E53" s="43">
        <v>1.3</v>
      </c>
      <c r="F53" s="40" t="s">
        <v>210</v>
      </c>
      <c r="G53" s="44">
        <v>3.1</v>
      </c>
      <c r="H53" s="41">
        <v>6</v>
      </c>
      <c r="I53" s="49">
        <f t="shared" si="0"/>
        <v>1.93548387096774</v>
      </c>
      <c r="J53" s="44"/>
      <c r="K53" s="53">
        <v>2.1</v>
      </c>
      <c r="L53" s="50">
        <v>0</v>
      </c>
      <c r="M53" s="51">
        <f t="shared" si="1"/>
        <v>0</v>
      </c>
      <c r="N53" s="50">
        <v>-30</v>
      </c>
      <c r="O53" s="54">
        <v>2.1</v>
      </c>
      <c r="P53" s="52">
        <v>0</v>
      </c>
      <c r="Q53" s="58">
        <f t="shared" si="2"/>
        <v>0</v>
      </c>
      <c r="R53" s="52">
        <v>-40</v>
      </c>
      <c r="S53" s="60">
        <v>4.2</v>
      </c>
      <c r="T53" s="56">
        <v>0</v>
      </c>
      <c r="U53" s="59">
        <f t="shared" si="3"/>
        <v>0</v>
      </c>
      <c r="V53" s="57">
        <v>-30</v>
      </c>
      <c r="W53" s="23">
        <f t="shared" si="4"/>
        <v>-100</v>
      </c>
    </row>
    <row r="54" spans="1:23">
      <c r="A54" s="40" t="s">
        <v>205</v>
      </c>
      <c r="B54" s="45" t="s">
        <v>213</v>
      </c>
      <c r="C54" s="45">
        <v>10613</v>
      </c>
      <c r="D54" s="40">
        <v>307</v>
      </c>
      <c r="E54" s="43">
        <v>1.3</v>
      </c>
      <c r="F54" s="40" t="s">
        <v>214</v>
      </c>
      <c r="G54" s="44">
        <v>3.1</v>
      </c>
      <c r="H54" s="41">
        <v>0</v>
      </c>
      <c r="I54" s="49">
        <f t="shared" si="0"/>
        <v>0</v>
      </c>
      <c r="J54" s="41">
        <v>-50</v>
      </c>
      <c r="K54" s="53">
        <v>2.1</v>
      </c>
      <c r="L54" s="50">
        <v>0</v>
      </c>
      <c r="M54" s="51">
        <f t="shared" si="1"/>
        <v>0</v>
      </c>
      <c r="N54" s="50">
        <v>-30</v>
      </c>
      <c r="O54" s="54">
        <v>2.1</v>
      </c>
      <c r="P54" s="52">
        <v>0</v>
      </c>
      <c r="Q54" s="58">
        <f t="shared" si="2"/>
        <v>0</v>
      </c>
      <c r="R54" s="52">
        <v>-40</v>
      </c>
      <c r="S54" s="60">
        <v>4.2</v>
      </c>
      <c r="T54" s="56">
        <v>10</v>
      </c>
      <c r="U54" s="59">
        <f t="shared" si="3"/>
        <v>2.38095238095238</v>
      </c>
      <c r="V54" s="57"/>
      <c r="W54" s="23">
        <f t="shared" si="4"/>
        <v>-120</v>
      </c>
    </row>
    <row r="55" spans="1:23">
      <c r="A55" s="40" t="s">
        <v>205</v>
      </c>
      <c r="B55" s="45" t="s">
        <v>215</v>
      </c>
      <c r="C55" s="45">
        <v>5880</v>
      </c>
      <c r="D55" s="40">
        <v>307</v>
      </c>
      <c r="E55" s="43">
        <v>1.3</v>
      </c>
      <c r="F55" s="40" t="s">
        <v>147</v>
      </c>
      <c r="G55" s="44">
        <v>3.1</v>
      </c>
      <c r="H55" s="41">
        <v>1</v>
      </c>
      <c r="I55" s="49">
        <f t="shared" si="0"/>
        <v>0.32258064516129</v>
      </c>
      <c r="J55" s="44"/>
      <c r="K55" s="53">
        <v>2.1</v>
      </c>
      <c r="L55" s="50">
        <v>0</v>
      </c>
      <c r="M55" s="51">
        <f t="shared" si="1"/>
        <v>0</v>
      </c>
      <c r="N55" s="50">
        <v>-30</v>
      </c>
      <c r="O55" s="54">
        <v>2.1</v>
      </c>
      <c r="P55" s="52">
        <v>7</v>
      </c>
      <c r="Q55" s="58">
        <f t="shared" si="2"/>
        <v>3.33333333333333</v>
      </c>
      <c r="R55" s="54"/>
      <c r="S55" s="60">
        <v>4.2</v>
      </c>
      <c r="T55" s="56">
        <v>0</v>
      </c>
      <c r="U55" s="59">
        <f t="shared" si="3"/>
        <v>0</v>
      </c>
      <c r="V55" s="57">
        <v>-30</v>
      </c>
      <c r="W55" s="23">
        <f t="shared" si="4"/>
        <v>-60</v>
      </c>
    </row>
    <row r="56" spans="1:23">
      <c r="A56" s="40" t="s">
        <v>205</v>
      </c>
      <c r="B56" s="42" t="s">
        <v>216</v>
      </c>
      <c r="C56" s="42">
        <v>10886</v>
      </c>
      <c r="D56" s="40">
        <v>307</v>
      </c>
      <c r="E56" s="43">
        <v>1.3</v>
      </c>
      <c r="F56" s="40" t="s">
        <v>147</v>
      </c>
      <c r="G56" s="44">
        <v>3.1</v>
      </c>
      <c r="H56" s="41">
        <v>0</v>
      </c>
      <c r="I56" s="49">
        <f t="shared" si="0"/>
        <v>0</v>
      </c>
      <c r="J56" s="41">
        <v>-50</v>
      </c>
      <c r="K56" s="53">
        <v>2.1</v>
      </c>
      <c r="L56" s="50">
        <v>0</v>
      </c>
      <c r="M56" s="51">
        <f t="shared" si="1"/>
        <v>0</v>
      </c>
      <c r="N56" s="50">
        <v>-30</v>
      </c>
      <c r="O56" s="54">
        <v>2.1</v>
      </c>
      <c r="P56" s="52">
        <v>0</v>
      </c>
      <c r="Q56" s="58">
        <f t="shared" si="2"/>
        <v>0</v>
      </c>
      <c r="R56" s="52">
        <v>-40</v>
      </c>
      <c r="S56" s="60">
        <v>4.2</v>
      </c>
      <c r="T56" s="56">
        <v>6</v>
      </c>
      <c r="U56" s="59">
        <f t="shared" si="3"/>
        <v>1.42857142857143</v>
      </c>
      <c r="V56" s="57"/>
      <c r="W56" s="23">
        <f t="shared" si="4"/>
        <v>-120</v>
      </c>
    </row>
    <row r="57" spans="1:23">
      <c r="A57" s="40" t="s">
        <v>205</v>
      </c>
      <c r="B57" s="42" t="s">
        <v>217</v>
      </c>
      <c r="C57" s="42">
        <v>10989</v>
      </c>
      <c r="D57" s="40">
        <v>307</v>
      </c>
      <c r="E57" s="43">
        <v>1.3</v>
      </c>
      <c r="F57" s="40" t="s">
        <v>147</v>
      </c>
      <c r="G57" s="44">
        <v>3.1</v>
      </c>
      <c r="H57" s="41">
        <v>6</v>
      </c>
      <c r="I57" s="49">
        <f t="shared" si="0"/>
        <v>1.93548387096774</v>
      </c>
      <c r="J57" s="44"/>
      <c r="K57" s="53">
        <v>2.1</v>
      </c>
      <c r="L57" s="50">
        <v>0</v>
      </c>
      <c r="M57" s="51">
        <f t="shared" si="1"/>
        <v>0</v>
      </c>
      <c r="N57" s="50">
        <v>-30</v>
      </c>
      <c r="O57" s="54">
        <v>2.1</v>
      </c>
      <c r="P57" s="52">
        <v>6</v>
      </c>
      <c r="Q57" s="58">
        <f t="shared" si="2"/>
        <v>2.85714285714286</v>
      </c>
      <c r="R57" s="54"/>
      <c r="S57" s="60">
        <v>4.2</v>
      </c>
      <c r="T57" s="56">
        <v>2</v>
      </c>
      <c r="U57" s="59">
        <f t="shared" si="3"/>
        <v>0.476190476190476</v>
      </c>
      <c r="V57" s="57">
        <v>-30</v>
      </c>
      <c r="W57" s="23">
        <f t="shared" si="4"/>
        <v>-60</v>
      </c>
    </row>
    <row r="58" spans="1:23">
      <c r="A58" s="46" t="s">
        <v>123</v>
      </c>
      <c r="B58" s="40" t="s">
        <v>218</v>
      </c>
      <c r="C58" s="40">
        <v>6148</v>
      </c>
      <c r="D58" s="40">
        <v>594</v>
      </c>
      <c r="E58" s="40" t="s">
        <v>219</v>
      </c>
      <c r="F58" s="40" t="s">
        <v>220</v>
      </c>
      <c r="G58" s="41">
        <v>1</v>
      </c>
      <c r="H58" s="41">
        <v>0</v>
      </c>
      <c r="I58" s="49">
        <f t="shared" si="0"/>
        <v>0</v>
      </c>
      <c r="J58" s="41">
        <v>-50</v>
      </c>
      <c r="K58" s="50">
        <v>1</v>
      </c>
      <c r="L58" s="50">
        <v>0</v>
      </c>
      <c r="M58" s="51">
        <f t="shared" si="1"/>
        <v>0</v>
      </c>
      <c r="N58" s="50">
        <v>-30</v>
      </c>
      <c r="O58" s="52">
        <v>1</v>
      </c>
      <c r="P58" s="52">
        <v>0</v>
      </c>
      <c r="Q58" s="58">
        <f t="shared" si="2"/>
        <v>0</v>
      </c>
      <c r="R58" s="52">
        <v>-40</v>
      </c>
      <c r="S58" s="56">
        <v>1</v>
      </c>
      <c r="T58" s="56">
        <v>0</v>
      </c>
      <c r="U58" s="59">
        <f t="shared" si="3"/>
        <v>0</v>
      </c>
      <c r="V58" s="57">
        <v>-30</v>
      </c>
      <c r="W58" s="23">
        <f t="shared" si="4"/>
        <v>-150</v>
      </c>
    </row>
    <row r="59" spans="1:23">
      <c r="A59" s="46" t="s">
        <v>123</v>
      </c>
      <c r="B59" s="40" t="s">
        <v>221</v>
      </c>
      <c r="C59" s="40">
        <v>6232</v>
      </c>
      <c r="D59" s="40">
        <v>594</v>
      </c>
      <c r="E59" s="40" t="s">
        <v>219</v>
      </c>
      <c r="F59" s="40" t="s">
        <v>222</v>
      </c>
      <c r="G59" s="41">
        <v>1</v>
      </c>
      <c r="H59" s="41">
        <v>0</v>
      </c>
      <c r="I59" s="49">
        <f t="shared" si="0"/>
        <v>0</v>
      </c>
      <c r="J59" s="41">
        <v>-50</v>
      </c>
      <c r="K59" s="50">
        <v>1</v>
      </c>
      <c r="L59" s="50">
        <v>1</v>
      </c>
      <c r="M59" s="51">
        <f t="shared" si="1"/>
        <v>1</v>
      </c>
      <c r="N59" s="50"/>
      <c r="O59" s="52">
        <v>1</v>
      </c>
      <c r="P59" s="52">
        <v>0</v>
      </c>
      <c r="Q59" s="58">
        <f t="shared" si="2"/>
        <v>0</v>
      </c>
      <c r="R59" s="52">
        <v>-40</v>
      </c>
      <c r="S59" s="56">
        <v>1</v>
      </c>
      <c r="T59" s="56">
        <v>0</v>
      </c>
      <c r="U59" s="59">
        <f t="shared" si="3"/>
        <v>0</v>
      </c>
      <c r="V59" s="57">
        <v>-30</v>
      </c>
      <c r="W59" s="23">
        <f t="shared" si="4"/>
        <v>-120</v>
      </c>
    </row>
    <row r="60" spans="1:23">
      <c r="A60" s="46" t="s">
        <v>123</v>
      </c>
      <c r="B60" s="40" t="s">
        <v>223</v>
      </c>
      <c r="C60" s="40">
        <v>7947</v>
      </c>
      <c r="D60" s="40">
        <v>549</v>
      </c>
      <c r="E60" s="40" t="s">
        <v>224</v>
      </c>
      <c r="F60" s="40" t="s">
        <v>145</v>
      </c>
      <c r="G60" s="41">
        <v>1</v>
      </c>
      <c r="H60" s="41">
        <v>0</v>
      </c>
      <c r="I60" s="49">
        <f t="shared" si="0"/>
        <v>0</v>
      </c>
      <c r="J60" s="41">
        <v>-50</v>
      </c>
      <c r="K60" s="50">
        <v>1</v>
      </c>
      <c r="L60" s="50">
        <v>2</v>
      </c>
      <c r="M60" s="51">
        <f t="shared" si="1"/>
        <v>2</v>
      </c>
      <c r="N60" s="50"/>
      <c r="O60" s="52">
        <v>1</v>
      </c>
      <c r="P60" s="52">
        <v>0</v>
      </c>
      <c r="Q60" s="58">
        <f t="shared" si="2"/>
        <v>0</v>
      </c>
      <c r="R60" s="52">
        <v>-40</v>
      </c>
      <c r="S60" s="56">
        <v>1</v>
      </c>
      <c r="T60" s="56">
        <v>17</v>
      </c>
      <c r="U60" s="59">
        <f t="shared" si="3"/>
        <v>17</v>
      </c>
      <c r="V60" s="57"/>
      <c r="W60" s="23">
        <f t="shared" si="4"/>
        <v>-90</v>
      </c>
    </row>
    <row r="61" spans="1:23">
      <c r="A61" s="46" t="s">
        <v>123</v>
      </c>
      <c r="B61" s="40" t="s">
        <v>225</v>
      </c>
      <c r="C61" s="40">
        <v>7687</v>
      </c>
      <c r="D61" s="40">
        <v>549</v>
      </c>
      <c r="E61" s="40" t="s">
        <v>224</v>
      </c>
      <c r="F61" s="40" t="s">
        <v>147</v>
      </c>
      <c r="G61" s="41">
        <v>2</v>
      </c>
      <c r="H61" s="41">
        <v>0</v>
      </c>
      <c r="I61" s="49">
        <f t="shared" si="0"/>
        <v>0</v>
      </c>
      <c r="J61" s="41">
        <v>-50</v>
      </c>
      <c r="K61" s="50">
        <v>2</v>
      </c>
      <c r="L61" s="50">
        <v>0</v>
      </c>
      <c r="M61" s="51">
        <f t="shared" si="1"/>
        <v>0</v>
      </c>
      <c r="N61" s="50">
        <v>-30</v>
      </c>
      <c r="O61" s="52">
        <v>2</v>
      </c>
      <c r="P61" s="52">
        <v>0</v>
      </c>
      <c r="Q61" s="58">
        <f t="shared" si="2"/>
        <v>0</v>
      </c>
      <c r="R61" s="52">
        <v>-40</v>
      </c>
      <c r="S61" s="56">
        <v>2</v>
      </c>
      <c r="T61" s="56">
        <v>5</v>
      </c>
      <c r="U61" s="59">
        <f t="shared" si="3"/>
        <v>2.5</v>
      </c>
      <c r="V61" s="57"/>
      <c r="W61" s="23">
        <f t="shared" si="4"/>
        <v>-120</v>
      </c>
    </row>
    <row r="62" spans="1:23">
      <c r="A62" s="46" t="s">
        <v>123</v>
      </c>
      <c r="B62" s="40" t="s">
        <v>226</v>
      </c>
      <c r="C62" s="40">
        <v>6537</v>
      </c>
      <c r="D62" s="40">
        <v>748</v>
      </c>
      <c r="E62" s="40" t="s">
        <v>84</v>
      </c>
      <c r="F62" s="40" t="s">
        <v>145</v>
      </c>
      <c r="G62" s="41">
        <v>0.67</v>
      </c>
      <c r="H62" s="41">
        <v>0</v>
      </c>
      <c r="I62" s="49">
        <f t="shared" si="0"/>
        <v>0</v>
      </c>
      <c r="J62" s="41">
        <v>-50</v>
      </c>
      <c r="K62" s="50">
        <v>0.67</v>
      </c>
      <c r="L62" s="50">
        <v>0</v>
      </c>
      <c r="M62" s="51">
        <f t="shared" si="1"/>
        <v>0</v>
      </c>
      <c r="N62" s="50">
        <v>-30</v>
      </c>
      <c r="O62" s="52">
        <v>0.67</v>
      </c>
      <c r="P62" s="52">
        <v>0</v>
      </c>
      <c r="Q62" s="58">
        <f t="shared" si="2"/>
        <v>0</v>
      </c>
      <c r="R62" s="52">
        <v>-40</v>
      </c>
      <c r="S62" s="56">
        <v>0.67</v>
      </c>
      <c r="T62" s="56">
        <v>8</v>
      </c>
      <c r="U62" s="59">
        <f t="shared" si="3"/>
        <v>11.9402985074627</v>
      </c>
      <c r="V62" s="57"/>
      <c r="W62" s="23">
        <f t="shared" si="4"/>
        <v>-120</v>
      </c>
    </row>
    <row r="63" spans="1:23">
      <c r="A63" s="46" t="s">
        <v>123</v>
      </c>
      <c r="B63" s="40" t="s">
        <v>227</v>
      </c>
      <c r="C63" s="40">
        <v>11012</v>
      </c>
      <c r="D63" s="40">
        <v>748</v>
      </c>
      <c r="E63" s="40" t="s">
        <v>84</v>
      </c>
      <c r="F63" s="40" t="s">
        <v>147</v>
      </c>
      <c r="G63" s="41">
        <v>0.67</v>
      </c>
      <c r="H63" s="41">
        <v>0</v>
      </c>
      <c r="I63" s="49">
        <f t="shared" si="0"/>
        <v>0</v>
      </c>
      <c r="J63" s="41">
        <v>-50</v>
      </c>
      <c r="K63" s="50">
        <v>0.67</v>
      </c>
      <c r="L63" s="50">
        <v>0</v>
      </c>
      <c r="M63" s="51">
        <f t="shared" si="1"/>
        <v>0</v>
      </c>
      <c r="N63" s="50">
        <v>-30</v>
      </c>
      <c r="O63" s="52">
        <v>0.67</v>
      </c>
      <c r="P63" s="52">
        <v>0</v>
      </c>
      <c r="Q63" s="58">
        <f t="shared" si="2"/>
        <v>0</v>
      </c>
      <c r="R63" s="52">
        <v>-40</v>
      </c>
      <c r="S63" s="56">
        <v>0.67</v>
      </c>
      <c r="T63" s="56">
        <v>5</v>
      </c>
      <c r="U63" s="59">
        <f t="shared" si="3"/>
        <v>7.46268656716418</v>
      </c>
      <c r="V63" s="57"/>
      <c r="W63" s="23">
        <f t="shared" si="4"/>
        <v>-120</v>
      </c>
    </row>
    <row r="64" spans="1:23">
      <c r="A64" s="46" t="s">
        <v>123</v>
      </c>
      <c r="B64" s="40" t="s">
        <v>228</v>
      </c>
      <c r="C64" s="40">
        <v>11177</v>
      </c>
      <c r="D64" s="40">
        <v>748</v>
      </c>
      <c r="E64" s="40" t="s">
        <v>84</v>
      </c>
      <c r="F64" s="40" t="s">
        <v>147</v>
      </c>
      <c r="G64" s="41">
        <v>0.67</v>
      </c>
      <c r="H64" s="41">
        <v>0</v>
      </c>
      <c r="I64" s="49">
        <f t="shared" si="0"/>
        <v>0</v>
      </c>
      <c r="J64" s="41">
        <v>-50</v>
      </c>
      <c r="K64" s="50">
        <v>0.67</v>
      </c>
      <c r="L64" s="50">
        <v>0</v>
      </c>
      <c r="M64" s="51">
        <f t="shared" si="1"/>
        <v>0</v>
      </c>
      <c r="N64" s="50">
        <v>-30</v>
      </c>
      <c r="O64" s="52">
        <v>0.67</v>
      </c>
      <c r="P64" s="52">
        <v>0</v>
      </c>
      <c r="Q64" s="58">
        <f t="shared" si="2"/>
        <v>0</v>
      </c>
      <c r="R64" s="52">
        <v>-40</v>
      </c>
      <c r="S64" s="56">
        <v>0.67</v>
      </c>
      <c r="T64" s="56">
        <v>0</v>
      </c>
      <c r="U64" s="59">
        <f t="shared" si="3"/>
        <v>0</v>
      </c>
      <c r="V64" s="57">
        <v>-30</v>
      </c>
      <c r="W64" s="23">
        <f t="shared" si="4"/>
        <v>-150</v>
      </c>
    </row>
    <row r="65" spans="1:23">
      <c r="A65" s="46" t="s">
        <v>123</v>
      </c>
      <c r="B65" s="46" t="s">
        <v>229</v>
      </c>
      <c r="C65" s="46">
        <v>7661</v>
      </c>
      <c r="D65" s="46">
        <v>716</v>
      </c>
      <c r="E65" s="46" t="s">
        <v>230</v>
      </c>
      <c r="F65" s="46" t="s">
        <v>157</v>
      </c>
      <c r="G65" s="41">
        <v>1</v>
      </c>
      <c r="H65" s="41">
        <v>0</v>
      </c>
      <c r="I65" s="49">
        <f t="shared" si="0"/>
        <v>0</v>
      </c>
      <c r="J65" s="41">
        <v>-50</v>
      </c>
      <c r="K65" s="50">
        <v>1</v>
      </c>
      <c r="L65" s="50">
        <v>0</v>
      </c>
      <c r="M65" s="51">
        <f t="shared" si="1"/>
        <v>0</v>
      </c>
      <c r="N65" s="50">
        <v>-30</v>
      </c>
      <c r="O65" s="52">
        <v>1</v>
      </c>
      <c r="P65" s="52">
        <v>0</v>
      </c>
      <c r="Q65" s="58">
        <f t="shared" si="2"/>
        <v>0</v>
      </c>
      <c r="R65" s="52">
        <v>-40</v>
      </c>
      <c r="S65" s="56">
        <v>1</v>
      </c>
      <c r="T65" s="56">
        <v>7</v>
      </c>
      <c r="U65" s="59">
        <f t="shared" si="3"/>
        <v>7</v>
      </c>
      <c r="V65" s="57"/>
      <c r="W65" s="23">
        <f t="shared" si="4"/>
        <v>-120</v>
      </c>
    </row>
    <row r="66" spans="1:23">
      <c r="A66" s="46" t="s">
        <v>123</v>
      </c>
      <c r="B66" s="46" t="s">
        <v>231</v>
      </c>
      <c r="C66" s="46">
        <v>8354</v>
      </c>
      <c r="D66" s="46">
        <v>716</v>
      </c>
      <c r="E66" s="46" t="s">
        <v>230</v>
      </c>
      <c r="F66" s="46" t="s">
        <v>145</v>
      </c>
      <c r="G66" s="41">
        <v>1</v>
      </c>
      <c r="H66" s="41">
        <v>0</v>
      </c>
      <c r="I66" s="49">
        <f t="shared" si="0"/>
        <v>0</v>
      </c>
      <c r="J66" s="41">
        <v>-50</v>
      </c>
      <c r="K66" s="50">
        <v>1</v>
      </c>
      <c r="L66" s="50">
        <v>1</v>
      </c>
      <c r="M66" s="51">
        <f t="shared" si="1"/>
        <v>1</v>
      </c>
      <c r="N66" s="50"/>
      <c r="O66" s="52">
        <v>1</v>
      </c>
      <c r="P66" s="52">
        <v>1</v>
      </c>
      <c r="Q66" s="58">
        <f t="shared" si="2"/>
        <v>1</v>
      </c>
      <c r="R66" s="52"/>
      <c r="S66" s="56">
        <v>1</v>
      </c>
      <c r="T66" s="56">
        <v>6</v>
      </c>
      <c r="U66" s="59">
        <f t="shared" si="3"/>
        <v>6</v>
      </c>
      <c r="V66" s="57"/>
      <c r="W66" s="23">
        <f t="shared" si="4"/>
        <v>-50</v>
      </c>
    </row>
    <row r="67" spans="1:23">
      <c r="A67" s="46" t="s">
        <v>123</v>
      </c>
      <c r="B67" s="46" t="s">
        <v>232</v>
      </c>
      <c r="C67" s="46">
        <v>11131</v>
      </c>
      <c r="D67" s="46">
        <v>716</v>
      </c>
      <c r="E67" s="46" t="s">
        <v>230</v>
      </c>
      <c r="F67" s="46" t="s">
        <v>157</v>
      </c>
      <c r="G67" s="41">
        <v>1</v>
      </c>
      <c r="H67" s="41">
        <v>0</v>
      </c>
      <c r="I67" s="49">
        <f t="shared" si="0"/>
        <v>0</v>
      </c>
      <c r="J67" s="41">
        <v>-50</v>
      </c>
      <c r="K67" s="50">
        <v>1</v>
      </c>
      <c r="L67" s="50">
        <v>3</v>
      </c>
      <c r="M67" s="51">
        <f t="shared" si="1"/>
        <v>3</v>
      </c>
      <c r="N67" s="50"/>
      <c r="O67" s="52">
        <v>1</v>
      </c>
      <c r="P67" s="52">
        <v>0</v>
      </c>
      <c r="Q67" s="58">
        <f t="shared" si="2"/>
        <v>0</v>
      </c>
      <c r="R67" s="52">
        <v>-40</v>
      </c>
      <c r="S67" s="56">
        <v>1</v>
      </c>
      <c r="T67" s="56">
        <v>1</v>
      </c>
      <c r="U67" s="59">
        <f t="shared" si="3"/>
        <v>1</v>
      </c>
      <c r="V67" s="57"/>
      <c r="W67" s="23">
        <f t="shared" si="4"/>
        <v>-90</v>
      </c>
    </row>
    <row r="68" spans="1:23">
      <c r="A68" s="46" t="s">
        <v>123</v>
      </c>
      <c r="B68" s="46" t="s">
        <v>233</v>
      </c>
      <c r="C68" s="46">
        <v>4028</v>
      </c>
      <c r="D68" s="46">
        <v>746</v>
      </c>
      <c r="E68" s="46" t="s">
        <v>234</v>
      </c>
      <c r="F68" s="40" t="s">
        <v>145</v>
      </c>
      <c r="G68" s="41">
        <v>1</v>
      </c>
      <c r="H68" s="41">
        <v>1</v>
      </c>
      <c r="I68" s="49">
        <f t="shared" ref="I68:I131" si="5">H68/G68</f>
        <v>1</v>
      </c>
      <c r="J68" s="41"/>
      <c r="K68" s="50">
        <v>1</v>
      </c>
      <c r="L68" s="50">
        <v>0</v>
      </c>
      <c r="M68" s="51">
        <f t="shared" ref="M68:M131" si="6">L68/K68</f>
        <v>0</v>
      </c>
      <c r="N68" s="50">
        <v>-30</v>
      </c>
      <c r="O68" s="52">
        <v>1</v>
      </c>
      <c r="P68" s="52">
        <v>0</v>
      </c>
      <c r="Q68" s="58">
        <f t="shared" ref="Q68:Q131" si="7">P68/O68</f>
        <v>0</v>
      </c>
      <c r="R68" s="52">
        <v>-40</v>
      </c>
      <c r="S68" s="56">
        <v>1</v>
      </c>
      <c r="T68" s="56">
        <v>1</v>
      </c>
      <c r="U68" s="59">
        <f t="shared" ref="U68:U131" si="8">T68/S68</f>
        <v>1</v>
      </c>
      <c r="V68" s="57"/>
      <c r="W68" s="23">
        <f t="shared" ref="W68:W131" si="9">J68+N68+R68+V68</f>
        <v>-70</v>
      </c>
    </row>
    <row r="69" spans="1:23">
      <c r="A69" s="46" t="s">
        <v>123</v>
      </c>
      <c r="B69" s="46" t="s">
        <v>235</v>
      </c>
      <c r="C69" s="46">
        <v>11103</v>
      </c>
      <c r="D69" s="46">
        <v>746</v>
      </c>
      <c r="E69" s="46" t="s">
        <v>234</v>
      </c>
      <c r="F69" s="40" t="s">
        <v>147</v>
      </c>
      <c r="G69" s="41">
        <v>1</v>
      </c>
      <c r="H69" s="41">
        <v>0</v>
      </c>
      <c r="I69" s="49">
        <f t="shared" si="5"/>
        <v>0</v>
      </c>
      <c r="J69" s="41">
        <v>-50</v>
      </c>
      <c r="K69" s="50">
        <v>1</v>
      </c>
      <c r="L69" s="50">
        <v>2</v>
      </c>
      <c r="M69" s="51">
        <f t="shared" si="6"/>
        <v>2</v>
      </c>
      <c r="N69" s="50"/>
      <c r="O69" s="52">
        <v>1</v>
      </c>
      <c r="P69" s="52">
        <v>0</v>
      </c>
      <c r="Q69" s="58">
        <f t="shared" si="7"/>
        <v>0</v>
      </c>
      <c r="R69" s="52">
        <v>-40</v>
      </c>
      <c r="S69" s="56">
        <v>1</v>
      </c>
      <c r="T69" s="56">
        <v>0</v>
      </c>
      <c r="U69" s="59">
        <f t="shared" si="8"/>
        <v>0</v>
      </c>
      <c r="V69" s="57">
        <v>-30</v>
      </c>
      <c r="W69" s="23">
        <f t="shared" si="9"/>
        <v>-120</v>
      </c>
    </row>
    <row r="70" spans="1:23">
      <c r="A70" s="46" t="s">
        <v>123</v>
      </c>
      <c r="B70" s="46" t="s">
        <v>236</v>
      </c>
      <c r="C70" s="46">
        <v>4081</v>
      </c>
      <c r="D70" s="46">
        <v>746</v>
      </c>
      <c r="E70" s="46" t="s">
        <v>234</v>
      </c>
      <c r="F70" s="40" t="s">
        <v>147</v>
      </c>
      <c r="G70" s="41">
        <v>1.5</v>
      </c>
      <c r="H70" s="41">
        <v>1</v>
      </c>
      <c r="I70" s="49">
        <f t="shared" si="5"/>
        <v>0.666666666666667</v>
      </c>
      <c r="J70" s="41"/>
      <c r="K70" s="50">
        <v>1</v>
      </c>
      <c r="L70" s="50">
        <v>1</v>
      </c>
      <c r="M70" s="51">
        <f t="shared" si="6"/>
        <v>1</v>
      </c>
      <c r="N70" s="50"/>
      <c r="O70" s="52">
        <v>1</v>
      </c>
      <c r="P70" s="52">
        <v>0</v>
      </c>
      <c r="Q70" s="58">
        <f t="shared" si="7"/>
        <v>0</v>
      </c>
      <c r="R70" s="52">
        <v>-40</v>
      </c>
      <c r="S70" s="56">
        <v>1</v>
      </c>
      <c r="T70" s="56">
        <v>0</v>
      </c>
      <c r="U70" s="59">
        <f t="shared" si="8"/>
        <v>0</v>
      </c>
      <c r="V70" s="57">
        <v>-30</v>
      </c>
      <c r="W70" s="23">
        <f t="shared" si="9"/>
        <v>-70</v>
      </c>
    </row>
    <row r="71" spans="1:23">
      <c r="A71" s="46" t="s">
        <v>123</v>
      </c>
      <c r="B71" s="46" t="s">
        <v>237</v>
      </c>
      <c r="C71" s="46">
        <v>8058</v>
      </c>
      <c r="D71" s="46">
        <v>746</v>
      </c>
      <c r="E71" s="46" t="s">
        <v>234</v>
      </c>
      <c r="F71" s="40" t="s">
        <v>147</v>
      </c>
      <c r="G71" s="41">
        <v>1.5</v>
      </c>
      <c r="H71" s="41">
        <v>0</v>
      </c>
      <c r="I71" s="49">
        <f t="shared" si="5"/>
        <v>0</v>
      </c>
      <c r="J71" s="41">
        <v>-50</v>
      </c>
      <c r="K71" s="50">
        <v>1</v>
      </c>
      <c r="L71" s="50">
        <v>0</v>
      </c>
      <c r="M71" s="51">
        <f t="shared" si="6"/>
        <v>0</v>
      </c>
      <c r="N71" s="50">
        <v>-30</v>
      </c>
      <c r="O71" s="52">
        <v>1</v>
      </c>
      <c r="P71" s="52">
        <v>0</v>
      </c>
      <c r="Q71" s="58">
        <f t="shared" si="7"/>
        <v>0</v>
      </c>
      <c r="R71" s="52">
        <v>-40</v>
      </c>
      <c r="S71" s="56">
        <v>1</v>
      </c>
      <c r="T71" s="56">
        <v>0</v>
      </c>
      <c r="U71" s="59">
        <f t="shared" si="8"/>
        <v>0</v>
      </c>
      <c r="V71" s="57">
        <v>-30</v>
      </c>
      <c r="W71" s="23">
        <f t="shared" si="9"/>
        <v>-150</v>
      </c>
    </row>
    <row r="72" spans="1:23">
      <c r="A72" s="61" t="s">
        <v>123</v>
      </c>
      <c r="B72" s="61" t="s">
        <v>238</v>
      </c>
      <c r="C72" s="61">
        <v>7386</v>
      </c>
      <c r="D72" s="61">
        <v>717</v>
      </c>
      <c r="E72" s="61" t="s">
        <v>239</v>
      </c>
      <c r="F72" s="61" t="s">
        <v>222</v>
      </c>
      <c r="G72" s="62">
        <v>4</v>
      </c>
      <c r="H72" s="41">
        <v>0</v>
      </c>
      <c r="I72" s="49">
        <f t="shared" si="5"/>
        <v>0</v>
      </c>
      <c r="J72" s="41">
        <v>-50</v>
      </c>
      <c r="K72" s="67">
        <v>2</v>
      </c>
      <c r="L72" s="50">
        <v>2</v>
      </c>
      <c r="M72" s="51">
        <f t="shared" si="6"/>
        <v>1</v>
      </c>
      <c r="N72" s="67"/>
      <c r="O72" s="68">
        <v>2</v>
      </c>
      <c r="P72" s="52">
        <v>0</v>
      </c>
      <c r="Q72" s="58">
        <f t="shared" si="7"/>
        <v>0</v>
      </c>
      <c r="R72" s="52">
        <v>-40</v>
      </c>
      <c r="S72" s="71">
        <v>2</v>
      </c>
      <c r="T72" s="56">
        <v>3</v>
      </c>
      <c r="U72" s="59">
        <f t="shared" si="8"/>
        <v>1.5</v>
      </c>
      <c r="V72" s="57"/>
      <c r="W72" s="23">
        <f t="shared" si="9"/>
        <v>-90</v>
      </c>
    </row>
    <row r="73" spans="1:23">
      <c r="A73" s="61" t="s">
        <v>123</v>
      </c>
      <c r="B73" s="61" t="s">
        <v>240</v>
      </c>
      <c r="C73" s="61">
        <v>11627</v>
      </c>
      <c r="D73" s="61">
        <v>717</v>
      </c>
      <c r="E73" s="61" t="s">
        <v>239</v>
      </c>
      <c r="F73" s="61" t="s">
        <v>147</v>
      </c>
      <c r="G73" s="62">
        <v>3</v>
      </c>
      <c r="H73" s="41">
        <v>0</v>
      </c>
      <c r="I73" s="49">
        <f t="shared" si="5"/>
        <v>0</v>
      </c>
      <c r="J73" s="41">
        <v>-50</v>
      </c>
      <c r="K73" s="67">
        <v>1</v>
      </c>
      <c r="L73" s="50">
        <v>0</v>
      </c>
      <c r="M73" s="51">
        <f t="shared" si="6"/>
        <v>0</v>
      </c>
      <c r="N73" s="50">
        <v>-30</v>
      </c>
      <c r="O73" s="68">
        <v>1</v>
      </c>
      <c r="P73" s="52">
        <v>0</v>
      </c>
      <c r="Q73" s="58">
        <f t="shared" si="7"/>
        <v>0</v>
      </c>
      <c r="R73" s="52">
        <v>-40</v>
      </c>
      <c r="S73" s="71">
        <v>1</v>
      </c>
      <c r="T73" s="56">
        <v>0</v>
      </c>
      <c r="U73" s="59">
        <f t="shared" si="8"/>
        <v>0</v>
      </c>
      <c r="V73" s="57">
        <v>-30</v>
      </c>
      <c r="W73" s="23">
        <f t="shared" si="9"/>
        <v>-150</v>
      </c>
    </row>
    <row r="74" spans="1:23">
      <c r="A74" s="46" t="s">
        <v>123</v>
      </c>
      <c r="B74" s="40" t="s">
        <v>241</v>
      </c>
      <c r="C74" s="40">
        <v>6823</v>
      </c>
      <c r="D74" s="40">
        <v>720</v>
      </c>
      <c r="E74" s="40" t="s">
        <v>242</v>
      </c>
      <c r="F74" s="40" t="s">
        <v>145</v>
      </c>
      <c r="G74" s="41">
        <v>1</v>
      </c>
      <c r="H74" s="41">
        <v>0</v>
      </c>
      <c r="I74" s="49">
        <f t="shared" si="5"/>
        <v>0</v>
      </c>
      <c r="J74" s="41">
        <v>-50</v>
      </c>
      <c r="K74" s="50">
        <v>1</v>
      </c>
      <c r="L74" s="50">
        <v>0</v>
      </c>
      <c r="M74" s="51">
        <f t="shared" si="6"/>
        <v>0</v>
      </c>
      <c r="N74" s="50">
        <v>-30</v>
      </c>
      <c r="O74" s="52">
        <v>1</v>
      </c>
      <c r="P74" s="52">
        <v>0</v>
      </c>
      <c r="Q74" s="58">
        <f t="shared" si="7"/>
        <v>0</v>
      </c>
      <c r="R74" s="52">
        <v>-40</v>
      </c>
      <c r="S74" s="56">
        <v>1</v>
      </c>
      <c r="T74" s="56">
        <v>0</v>
      </c>
      <c r="U74" s="59">
        <f t="shared" si="8"/>
        <v>0</v>
      </c>
      <c r="V74" s="57">
        <v>-30</v>
      </c>
      <c r="W74" s="23">
        <f t="shared" si="9"/>
        <v>-150</v>
      </c>
    </row>
    <row r="75" spans="1:23">
      <c r="A75" s="46" t="s">
        <v>123</v>
      </c>
      <c r="B75" s="40" t="s">
        <v>243</v>
      </c>
      <c r="C75" s="40">
        <v>5875</v>
      </c>
      <c r="D75" s="40">
        <v>720</v>
      </c>
      <c r="E75" s="40" t="s">
        <v>242</v>
      </c>
      <c r="F75" s="40" t="s">
        <v>157</v>
      </c>
      <c r="G75" s="41">
        <v>1</v>
      </c>
      <c r="H75" s="41">
        <v>0</v>
      </c>
      <c r="I75" s="49">
        <f t="shared" si="5"/>
        <v>0</v>
      </c>
      <c r="J75" s="41">
        <v>-50</v>
      </c>
      <c r="K75" s="50">
        <v>1</v>
      </c>
      <c r="L75" s="50">
        <v>0</v>
      </c>
      <c r="M75" s="51">
        <f t="shared" si="6"/>
        <v>0</v>
      </c>
      <c r="N75" s="50">
        <v>-30</v>
      </c>
      <c r="O75" s="52">
        <v>1</v>
      </c>
      <c r="P75" s="52">
        <v>0</v>
      </c>
      <c r="Q75" s="58">
        <f t="shared" si="7"/>
        <v>0</v>
      </c>
      <c r="R75" s="52">
        <v>-40</v>
      </c>
      <c r="S75" s="56">
        <v>1</v>
      </c>
      <c r="T75" s="56">
        <v>4</v>
      </c>
      <c r="U75" s="59">
        <f t="shared" si="8"/>
        <v>4</v>
      </c>
      <c r="V75" s="57"/>
      <c r="W75" s="23">
        <f t="shared" si="9"/>
        <v>-120</v>
      </c>
    </row>
    <row r="76" spans="1:23">
      <c r="A76" s="46" t="s">
        <v>123</v>
      </c>
      <c r="B76" s="40" t="s">
        <v>244</v>
      </c>
      <c r="C76" s="40">
        <v>11142</v>
      </c>
      <c r="D76" s="40">
        <v>720</v>
      </c>
      <c r="E76" s="40" t="s">
        <v>242</v>
      </c>
      <c r="F76" s="40" t="s">
        <v>157</v>
      </c>
      <c r="G76" s="41">
        <v>1</v>
      </c>
      <c r="H76" s="41">
        <v>0</v>
      </c>
      <c r="I76" s="49">
        <f t="shared" si="5"/>
        <v>0</v>
      </c>
      <c r="J76" s="41">
        <v>-50</v>
      </c>
      <c r="K76" s="50">
        <v>1</v>
      </c>
      <c r="L76" s="50">
        <v>0</v>
      </c>
      <c r="M76" s="51">
        <f t="shared" si="6"/>
        <v>0</v>
      </c>
      <c r="N76" s="50">
        <v>-30</v>
      </c>
      <c r="O76" s="52">
        <v>1</v>
      </c>
      <c r="P76" s="52">
        <v>0</v>
      </c>
      <c r="Q76" s="58">
        <f t="shared" si="7"/>
        <v>0</v>
      </c>
      <c r="R76" s="52">
        <v>-40</v>
      </c>
      <c r="S76" s="56">
        <v>1</v>
      </c>
      <c r="T76" s="56">
        <v>0</v>
      </c>
      <c r="U76" s="59">
        <f t="shared" si="8"/>
        <v>0</v>
      </c>
      <c r="V76" s="57">
        <v>-30</v>
      </c>
      <c r="W76" s="23">
        <f t="shared" si="9"/>
        <v>-150</v>
      </c>
    </row>
    <row r="77" spans="1:23">
      <c r="A77" s="46" t="s">
        <v>123</v>
      </c>
      <c r="B77" s="40" t="s">
        <v>245</v>
      </c>
      <c r="C77" s="40">
        <v>6733</v>
      </c>
      <c r="D77" s="40">
        <v>539</v>
      </c>
      <c r="E77" s="40" t="s">
        <v>246</v>
      </c>
      <c r="F77" s="40" t="s">
        <v>145</v>
      </c>
      <c r="G77" s="41">
        <v>1</v>
      </c>
      <c r="H77" s="41">
        <v>2</v>
      </c>
      <c r="I77" s="49">
        <f t="shared" si="5"/>
        <v>2</v>
      </c>
      <c r="J77" s="41"/>
      <c r="K77" s="50">
        <v>1</v>
      </c>
      <c r="L77" s="50">
        <v>1</v>
      </c>
      <c r="M77" s="51">
        <f t="shared" si="6"/>
        <v>1</v>
      </c>
      <c r="N77" s="50"/>
      <c r="O77" s="52">
        <v>1</v>
      </c>
      <c r="P77" s="52">
        <v>0</v>
      </c>
      <c r="Q77" s="58">
        <f t="shared" si="7"/>
        <v>0</v>
      </c>
      <c r="R77" s="52">
        <v>-40</v>
      </c>
      <c r="S77" s="56">
        <v>1</v>
      </c>
      <c r="T77" s="56">
        <v>0</v>
      </c>
      <c r="U77" s="59">
        <f t="shared" si="8"/>
        <v>0</v>
      </c>
      <c r="V77" s="57">
        <v>-30</v>
      </c>
      <c r="W77" s="23">
        <f t="shared" si="9"/>
        <v>-70</v>
      </c>
    </row>
    <row r="78" spans="1:23">
      <c r="A78" s="46" t="s">
        <v>123</v>
      </c>
      <c r="B78" s="40" t="s">
        <v>247</v>
      </c>
      <c r="C78" s="40">
        <v>9320</v>
      </c>
      <c r="D78" s="40">
        <v>539</v>
      </c>
      <c r="E78" s="40" t="s">
        <v>246</v>
      </c>
      <c r="F78" s="40" t="s">
        <v>248</v>
      </c>
      <c r="G78" s="41">
        <v>1.5</v>
      </c>
      <c r="H78" s="41">
        <v>0</v>
      </c>
      <c r="I78" s="49">
        <f t="shared" si="5"/>
        <v>0</v>
      </c>
      <c r="J78" s="41">
        <v>-50</v>
      </c>
      <c r="K78" s="50">
        <v>1.5</v>
      </c>
      <c r="L78" s="50">
        <v>0</v>
      </c>
      <c r="M78" s="51">
        <f t="shared" si="6"/>
        <v>0</v>
      </c>
      <c r="N78" s="50">
        <v>-30</v>
      </c>
      <c r="O78" s="52">
        <v>1.5</v>
      </c>
      <c r="P78" s="52">
        <v>0</v>
      </c>
      <c r="Q78" s="58">
        <f t="shared" si="7"/>
        <v>0</v>
      </c>
      <c r="R78" s="52">
        <v>-40</v>
      </c>
      <c r="S78" s="56">
        <v>1.5</v>
      </c>
      <c r="T78" s="56">
        <v>1</v>
      </c>
      <c r="U78" s="59">
        <f t="shared" si="8"/>
        <v>0.666666666666667</v>
      </c>
      <c r="V78" s="57">
        <v>-30</v>
      </c>
      <c r="W78" s="23">
        <f t="shared" si="9"/>
        <v>-150</v>
      </c>
    </row>
    <row r="79" spans="1:23">
      <c r="A79" s="46" t="s">
        <v>123</v>
      </c>
      <c r="B79" s="40" t="s">
        <v>249</v>
      </c>
      <c r="C79" s="40">
        <v>11443</v>
      </c>
      <c r="D79" s="40">
        <v>539</v>
      </c>
      <c r="E79" s="40" t="s">
        <v>246</v>
      </c>
      <c r="F79" s="40" t="s">
        <v>147</v>
      </c>
      <c r="G79" s="41">
        <v>0.5</v>
      </c>
      <c r="H79" s="41">
        <v>0</v>
      </c>
      <c r="I79" s="49">
        <f t="shared" si="5"/>
        <v>0</v>
      </c>
      <c r="J79" s="41">
        <v>-50</v>
      </c>
      <c r="K79" s="50">
        <v>0.5</v>
      </c>
      <c r="L79" s="50">
        <v>0</v>
      </c>
      <c r="M79" s="51">
        <f t="shared" si="6"/>
        <v>0</v>
      </c>
      <c r="N79" s="50">
        <v>-30</v>
      </c>
      <c r="O79" s="52">
        <v>0.5</v>
      </c>
      <c r="P79" s="52">
        <v>0</v>
      </c>
      <c r="Q79" s="58">
        <f t="shared" si="7"/>
        <v>0</v>
      </c>
      <c r="R79" s="52">
        <v>-40</v>
      </c>
      <c r="S79" s="56">
        <v>0.5</v>
      </c>
      <c r="T79" s="56">
        <v>0</v>
      </c>
      <c r="U79" s="59">
        <f t="shared" si="8"/>
        <v>0</v>
      </c>
      <c r="V79" s="57">
        <v>-30</v>
      </c>
      <c r="W79" s="23">
        <f t="shared" si="9"/>
        <v>-150</v>
      </c>
    </row>
    <row r="80" spans="1:23">
      <c r="A80" s="46" t="s">
        <v>123</v>
      </c>
      <c r="B80" s="40" t="s">
        <v>250</v>
      </c>
      <c r="C80" s="40">
        <v>8113</v>
      </c>
      <c r="D80" s="40">
        <v>102564</v>
      </c>
      <c r="E80" s="40" t="s">
        <v>251</v>
      </c>
      <c r="F80" s="40" t="s">
        <v>145</v>
      </c>
      <c r="G80" s="41">
        <v>1</v>
      </c>
      <c r="H80" s="41">
        <v>0</v>
      </c>
      <c r="I80" s="49">
        <f t="shared" si="5"/>
        <v>0</v>
      </c>
      <c r="J80" s="41">
        <v>-50</v>
      </c>
      <c r="K80" s="50">
        <v>1</v>
      </c>
      <c r="L80" s="50">
        <v>0</v>
      </c>
      <c r="M80" s="51">
        <f t="shared" si="6"/>
        <v>0</v>
      </c>
      <c r="N80" s="50">
        <v>-30</v>
      </c>
      <c r="O80" s="52">
        <v>1</v>
      </c>
      <c r="P80" s="52">
        <v>0</v>
      </c>
      <c r="Q80" s="58">
        <f t="shared" si="7"/>
        <v>0</v>
      </c>
      <c r="R80" s="52">
        <v>-40</v>
      </c>
      <c r="S80" s="56">
        <v>1</v>
      </c>
      <c r="T80" s="56">
        <v>0</v>
      </c>
      <c r="U80" s="59">
        <f t="shared" si="8"/>
        <v>0</v>
      </c>
      <c r="V80" s="57">
        <v>-30</v>
      </c>
      <c r="W80" s="23">
        <f t="shared" si="9"/>
        <v>-150</v>
      </c>
    </row>
    <row r="81" spans="1:23">
      <c r="A81" s="46" t="s">
        <v>123</v>
      </c>
      <c r="B81" s="40" t="s">
        <v>252</v>
      </c>
      <c r="C81" s="40">
        <v>11363</v>
      </c>
      <c r="D81" s="40">
        <v>102564</v>
      </c>
      <c r="E81" s="40" t="s">
        <v>251</v>
      </c>
      <c r="F81" s="40" t="s">
        <v>147</v>
      </c>
      <c r="G81" s="41">
        <v>1</v>
      </c>
      <c r="H81" s="41">
        <v>0</v>
      </c>
      <c r="I81" s="49">
        <f t="shared" si="5"/>
        <v>0</v>
      </c>
      <c r="J81" s="41">
        <v>-50</v>
      </c>
      <c r="K81" s="50">
        <v>1</v>
      </c>
      <c r="L81" s="50">
        <v>1</v>
      </c>
      <c r="M81" s="51">
        <f t="shared" si="6"/>
        <v>1</v>
      </c>
      <c r="N81" s="50"/>
      <c r="O81" s="52">
        <v>1</v>
      </c>
      <c r="P81" s="52">
        <v>0</v>
      </c>
      <c r="Q81" s="58">
        <f t="shared" si="7"/>
        <v>0</v>
      </c>
      <c r="R81" s="52">
        <v>-40</v>
      </c>
      <c r="S81" s="56">
        <v>1</v>
      </c>
      <c r="T81" s="56">
        <v>1</v>
      </c>
      <c r="U81" s="59">
        <f t="shared" si="8"/>
        <v>1</v>
      </c>
      <c r="V81" s="57"/>
      <c r="W81" s="23">
        <f t="shared" si="9"/>
        <v>-90</v>
      </c>
    </row>
    <row r="82" spans="1:23">
      <c r="A82" s="46" t="s">
        <v>123</v>
      </c>
      <c r="B82" s="40" t="s">
        <v>253</v>
      </c>
      <c r="C82" s="40">
        <v>11482</v>
      </c>
      <c r="D82" s="40">
        <v>102564</v>
      </c>
      <c r="E82" s="40" t="s">
        <v>251</v>
      </c>
      <c r="F82" s="40" t="s">
        <v>147</v>
      </c>
      <c r="G82" s="41">
        <v>1</v>
      </c>
      <c r="H82" s="41">
        <v>0</v>
      </c>
      <c r="I82" s="49">
        <f t="shared" si="5"/>
        <v>0</v>
      </c>
      <c r="J82" s="41">
        <v>-50</v>
      </c>
      <c r="K82" s="50">
        <v>1</v>
      </c>
      <c r="L82" s="50">
        <v>0</v>
      </c>
      <c r="M82" s="51">
        <f t="shared" si="6"/>
        <v>0</v>
      </c>
      <c r="N82" s="50">
        <v>-30</v>
      </c>
      <c r="O82" s="52">
        <v>1</v>
      </c>
      <c r="P82" s="52">
        <v>0</v>
      </c>
      <c r="Q82" s="58">
        <f t="shared" si="7"/>
        <v>0</v>
      </c>
      <c r="R82" s="52">
        <v>-40</v>
      </c>
      <c r="S82" s="56">
        <v>1</v>
      </c>
      <c r="T82" s="56">
        <v>0</v>
      </c>
      <c r="U82" s="59">
        <f t="shared" si="8"/>
        <v>0</v>
      </c>
      <c r="V82" s="57">
        <v>-30</v>
      </c>
      <c r="W82" s="23">
        <f t="shared" si="9"/>
        <v>-150</v>
      </c>
    </row>
    <row r="83" spans="1:23">
      <c r="A83" s="46" t="s">
        <v>123</v>
      </c>
      <c r="B83" s="40" t="s">
        <v>254</v>
      </c>
      <c r="C83" s="40">
        <v>7011</v>
      </c>
      <c r="D83" s="40">
        <v>721</v>
      </c>
      <c r="E83" s="40" t="s">
        <v>255</v>
      </c>
      <c r="F83" s="40" t="s">
        <v>145</v>
      </c>
      <c r="G83" s="41">
        <v>1</v>
      </c>
      <c r="H83" s="41">
        <v>0</v>
      </c>
      <c r="I83" s="49">
        <f t="shared" si="5"/>
        <v>0</v>
      </c>
      <c r="J83" s="41">
        <v>-50</v>
      </c>
      <c r="K83" s="50">
        <v>1</v>
      </c>
      <c r="L83" s="50">
        <v>1</v>
      </c>
      <c r="M83" s="51">
        <f t="shared" si="6"/>
        <v>1</v>
      </c>
      <c r="N83" s="50"/>
      <c r="O83" s="52">
        <v>1</v>
      </c>
      <c r="P83" s="52">
        <v>0</v>
      </c>
      <c r="Q83" s="58">
        <f t="shared" si="7"/>
        <v>0</v>
      </c>
      <c r="R83" s="52">
        <v>-40</v>
      </c>
      <c r="S83" s="56">
        <v>1</v>
      </c>
      <c r="T83" s="56">
        <v>1</v>
      </c>
      <c r="U83" s="59">
        <f t="shared" si="8"/>
        <v>1</v>
      </c>
      <c r="V83" s="57"/>
      <c r="W83" s="23">
        <f t="shared" si="9"/>
        <v>-90</v>
      </c>
    </row>
    <row r="84" spans="1:23">
      <c r="A84" s="46" t="s">
        <v>123</v>
      </c>
      <c r="B84" s="40" t="s">
        <v>256</v>
      </c>
      <c r="C84" s="40">
        <v>4310</v>
      </c>
      <c r="D84" s="40">
        <v>721</v>
      </c>
      <c r="E84" s="40" t="s">
        <v>255</v>
      </c>
      <c r="F84" s="40" t="s">
        <v>147</v>
      </c>
      <c r="G84" s="41">
        <v>2</v>
      </c>
      <c r="H84" s="41">
        <v>2</v>
      </c>
      <c r="I84" s="49">
        <f t="shared" si="5"/>
        <v>1</v>
      </c>
      <c r="J84" s="41"/>
      <c r="K84" s="50">
        <v>1</v>
      </c>
      <c r="L84" s="50">
        <v>0</v>
      </c>
      <c r="M84" s="51">
        <f t="shared" si="6"/>
        <v>0</v>
      </c>
      <c r="N84" s="50">
        <v>-30</v>
      </c>
      <c r="O84" s="52">
        <v>1</v>
      </c>
      <c r="P84" s="52">
        <v>0</v>
      </c>
      <c r="Q84" s="58">
        <f t="shared" si="7"/>
        <v>0</v>
      </c>
      <c r="R84" s="52">
        <v>-40</v>
      </c>
      <c r="S84" s="56">
        <v>1</v>
      </c>
      <c r="T84" s="56">
        <v>2</v>
      </c>
      <c r="U84" s="59">
        <f t="shared" si="8"/>
        <v>2</v>
      </c>
      <c r="V84" s="57"/>
      <c r="W84" s="23">
        <f t="shared" si="9"/>
        <v>-70</v>
      </c>
    </row>
    <row r="85" spans="1:23">
      <c r="A85" s="46" t="s">
        <v>123</v>
      </c>
      <c r="B85" s="40" t="s">
        <v>257</v>
      </c>
      <c r="C85" s="40">
        <v>11441</v>
      </c>
      <c r="D85" s="40">
        <v>721</v>
      </c>
      <c r="E85" s="40" t="s">
        <v>255</v>
      </c>
      <c r="F85" s="40" t="s">
        <v>147</v>
      </c>
      <c r="G85" s="41">
        <v>1</v>
      </c>
      <c r="H85" s="41">
        <v>0</v>
      </c>
      <c r="I85" s="49">
        <f t="shared" si="5"/>
        <v>0</v>
      </c>
      <c r="J85" s="41">
        <v>-50</v>
      </c>
      <c r="K85" s="50">
        <v>1</v>
      </c>
      <c r="L85" s="50">
        <v>0</v>
      </c>
      <c r="M85" s="51">
        <f t="shared" si="6"/>
        <v>0</v>
      </c>
      <c r="N85" s="50">
        <v>-30</v>
      </c>
      <c r="O85" s="52">
        <v>1</v>
      </c>
      <c r="P85" s="52">
        <v>0</v>
      </c>
      <c r="Q85" s="58">
        <f t="shared" si="7"/>
        <v>0</v>
      </c>
      <c r="R85" s="52">
        <v>-40</v>
      </c>
      <c r="S85" s="56">
        <v>1</v>
      </c>
      <c r="T85" s="56">
        <v>0</v>
      </c>
      <c r="U85" s="59">
        <f t="shared" si="8"/>
        <v>0</v>
      </c>
      <c r="V85" s="57">
        <v>-30</v>
      </c>
      <c r="W85" s="23">
        <f t="shared" si="9"/>
        <v>-150</v>
      </c>
    </row>
    <row r="86" spans="1:23">
      <c r="A86" s="46" t="s">
        <v>123</v>
      </c>
      <c r="B86" s="40" t="s">
        <v>258</v>
      </c>
      <c r="C86" s="40">
        <v>11619</v>
      </c>
      <c r="D86" s="40">
        <v>721</v>
      </c>
      <c r="E86" s="40" t="s">
        <v>255</v>
      </c>
      <c r="F86" s="40" t="s">
        <v>149</v>
      </c>
      <c r="G86" s="41">
        <v>1</v>
      </c>
      <c r="H86" s="41">
        <v>1</v>
      </c>
      <c r="I86" s="49">
        <f t="shared" si="5"/>
        <v>1</v>
      </c>
      <c r="J86" s="41"/>
      <c r="K86" s="50">
        <v>1</v>
      </c>
      <c r="L86" s="50">
        <v>0</v>
      </c>
      <c r="M86" s="51">
        <f t="shared" si="6"/>
        <v>0</v>
      </c>
      <c r="N86" s="50">
        <v>-30</v>
      </c>
      <c r="O86" s="52">
        <v>1</v>
      </c>
      <c r="P86" s="52">
        <v>0</v>
      </c>
      <c r="Q86" s="58">
        <f t="shared" si="7"/>
        <v>0</v>
      </c>
      <c r="R86" s="52">
        <v>-40</v>
      </c>
      <c r="S86" s="56">
        <v>1</v>
      </c>
      <c r="T86" s="56">
        <v>0</v>
      </c>
      <c r="U86" s="59">
        <f t="shared" si="8"/>
        <v>0</v>
      </c>
      <c r="V86" s="57">
        <v>-30</v>
      </c>
      <c r="W86" s="23">
        <f t="shared" si="9"/>
        <v>-100</v>
      </c>
    </row>
    <row r="87" spans="1:23">
      <c r="A87" s="46" t="s">
        <v>123</v>
      </c>
      <c r="B87" s="46" t="s">
        <v>259</v>
      </c>
      <c r="C87" s="46">
        <v>7403</v>
      </c>
      <c r="D87" s="46">
        <v>732</v>
      </c>
      <c r="E87" s="46" t="s">
        <v>260</v>
      </c>
      <c r="F87" s="40" t="s">
        <v>145</v>
      </c>
      <c r="G87" s="41">
        <v>1</v>
      </c>
      <c r="H87" s="41">
        <v>0</v>
      </c>
      <c r="I87" s="49">
        <f t="shared" si="5"/>
        <v>0</v>
      </c>
      <c r="J87" s="41">
        <v>-50</v>
      </c>
      <c r="K87" s="50">
        <v>1</v>
      </c>
      <c r="L87" s="50">
        <v>4</v>
      </c>
      <c r="M87" s="51">
        <f t="shared" si="6"/>
        <v>4</v>
      </c>
      <c r="N87" s="50"/>
      <c r="O87" s="52">
        <v>1</v>
      </c>
      <c r="P87" s="52">
        <v>0</v>
      </c>
      <c r="Q87" s="58">
        <f t="shared" si="7"/>
        <v>0</v>
      </c>
      <c r="R87" s="52">
        <v>-40</v>
      </c>
      <c r="S87" s="56">
        <v>1</v>
      </c>
      <c r="T87" s="56">
        <v>0</v>
      </c>
      <c r="U87" s="59">
        <f t="shared" si="8"/>
        <v>0</v>
      </c>
      <c r="V87" s="57">
        <v>-30</v>
      </c>
      <c r="W87" s="23">
        <f t="shared" si="9"/>
        <v>-120</v>
      </c>
    </row>
    <row r="88" spans="1:23">
      <c r="A88" s="46" t="s">
        <v>123</v>
      </c>
      <c r="B88" s="46" t="s">
        <v>261</v>
      </c>
      <c r="C88" s="46">
        <v>9138</v>
      </c>
      <c r="D88" s="46">
        <v>732</v>
      </c>
      <c r="E88" s="46" t="s">
        <v>260</v>
      </c>
      <c r="F88" s="40" t="s">
        <v>147</v>
      </c>
      <c r="G88" s="41">
        <v>1</v>
      </c>
      <c r="H88" s="41">
        <v>0</v>
      </c>
      <c r="I88" s="49">
        <f t="shared" si="5"/>
        <v>0</v>
      </c>
      <c r="J88" s="41">
        <v>-50</v>
      </c>
      <c r="K88" s="50">
        <v>1</v>
      </c>
      <c r="L88" s="50">
        <v>0</v>
      </c>
      <c r="M88" s="51">
        <f t="shared" si="6"/>
        <v>0</v>
      </c>
      <c r="N88" s="50">
        <v>-30</v>
      </c>
      <c r="O88" s="52">
        <v>1</v>
      </c>
      <c r="P88" s="52">
        <v>1</v>
      </c>
      <c r="Q88" s="58">
        <f t="shared" si="7"/>
        <v>1</v>
      </c>
      <c r="R88" s="52"/>
      <c r="S88" s="56">
        <v>1</v>
      </c>
      <c r="T88" s="56">
        <v>1</v>
      </c>
      <c r="U88" s="59">
        <f t="shared" si="8"/>
        <v>1</v>
      </c>
      <c r="V88" s="57"/>
      <c r="W88" s="23">
        <f t="shared" si="9"/>
        <v>-80</v>
      </c>
    </row>
    <row r="89" spans="1:23">
      <c r="A89" s="46" t="s">
        <v>123</v>
      </c>
      <c r="B89" s="40" t="s">
        <v>262</v>
      </c>
      <c r="C89" s="40">
        <v>7644</v>
      </c>
      <c r="D89" s="40">
        <v>591</v>
      </c>
      <c r="E89" s="40" t="s">
        <v>263</v>
      </c>
      <c r="F89" s="40" t="s">
        <v>147</v>
      </c>
      <c r="G89" s="41">
        <v>2</v>
      </c>
      <c r="H89" s="41">
        <v>2</v>
      </c>
      <c r="I89" s="49">
        <f t="shared" si="5"/>
        <v>1</v>
      </c>
      <c r="J89" s="41"/>
      <c r="K89" s="50">
        <v>1</v>
      </c>
      <c r="L89" s="50">
        <v>0</v>
      </c>
      <c r="M89" s="51">
        <f t="shared" si="6"/>
        <v>0</v>
      </c>
      <c r="N89" s="50">
        <v>-30</v>
      </c>
      <c r="O89" s="52">
        <v>1</v>
      </c>
      <c r="P89" s="52">
        <v>1</v>
      </c>
      <c r="Q89" s="58">
        <f t="shared" si="7"/>
        <v>1</v>
      </c>
      <c r="R89" s="52"/>
      <c r="S89" s="56">
        <v>1</v>
      </c>
      <c r="T89" s="56">
        <v>2</v>
      </c>
      <c r="U89" s="59">
        <f t="shared" si="8"/>
        <v>2</v>
      </c>
      <c r="V89" s="57"/>
      <c r="W89" s="23">
        <f t="shared" si="9"/>
        <v>-30</v>
      </c>
    </row>
    <row r="90" spans="1:23">
      <c r="A90" s="46" t="s">
        <v>123</v>
      </c>
      <c r="B90" s="40" t="s">
        <v>264</v>
      </c>
      <c r="C90" s="40">
        <v>7645</v>
      </c>
      <c r="D90" s="40">
        <v>591</v>
      </c>
      <c r="E90" s="40" t="s">
        <v>263</v>
      </c>
      <c r="F90" s="40" t="s">
        <v>147</v>
      </c>
      <c r="G90" s="41">
        <v>2</v>
      </c>
      <c r="H90" s="41">
        <v>0</v>
      </c>
      <c r="I90" s="49">
        <f t="shared" si="5"/>
        <v>0</v>
      </c>
      <c r="J90" s="41">
        <v>-50</v>
      </c>
      <c r="K90" s="50">
        <v>1</v>
      </c>
      <c r="L90" s="50">
        <v>1</v>
      </c>
      <c r="M90" s="51">
        <f t="shared" si="6"/>
        <v>1</v>
      </c>
      <c r="N90" s="50"/>
      <c r="O90" s="52">
        <v>1</v>
      </c>
      <c r="P90" s="52">
        <v>0</v>
      </c>
      <c r="Q90" s="58">
        <f t="shared" si="7"/>
        <v>0</v>
      </c>
      <c r="R90" s="52">
        <v>-40</v>
      </c>
      <c r="S90" s="56">
        <v>1</v>
      </c>
      <c r="T90" s="56">
        <v>1</v>
      </c>
      <c r="U90" s="59">
        <f t="shared" si="8"/>
        <v>1</v>
      </c>
      <c r="V90" s="57"/>
      <c r="W90" s="23">
        <f t="shared" si="9"/>
        <v>-90</v>
      </c>
    </row>
    <row r="91" spans="1:23">
      <c r="A91" s="46" t="s">
        <v>123</v>
      </c>
      <c r="B91" s="40" t="s">
        <v>265</v>
      </c>
      <c r="C91" s="40">
        <v>5764</v>
      </c>
      <c r="D91" s="40">
        <v>591</v>
      </c>
      <c r="E91" s="40" t="s">
        <v>263</v>
      </c>
      <c r="F91" s="40" t="s">
        <v>145</v>
      </c>
      <c r="G91" s="41">
        <v>1</v>
      </c>
      <c r="H91" s="41">
        <v>1</v>
      </c>
      <c r="I91" s="49">
        <f t="shared" si="5"/>
        <v>1</v>
      </c>
      <c r="J91" s="41"/>
      <c r="K91" s="50">
        <v>1</v>
      </c>
      <c r="L91" s="50">
        <v>1</v>
      </c>
      <c r="M91" s="51">
        <f t="shared" si="6"/>
        <v>1</v>
      </c>
      <c r="N91" s="50"/>
      <c r="O91" s="52">
        <v>1</v>
      </c>
      <c r="P91" s="52">
        <v>1</v>
      </c>
      <c r="Q91" s="58">
        <f t="shared" si="7"/>
        <v>1</v>
      </c>
      <c r="R91" s="52"/>
      <c r="S91" s="56">
        <v>1</v>
      </c>
      <c r="T91" s="56">
        <v>1</v>
      </c>
      <c r="U91" s="59">
        <f t="shared" si="8"/>
        <v>1</v>
      </c>
      <c r="V91" s="57"/>
      <c r="W91" s="23">
        <f t="shared" si="9"/>
        <v>0</v>
      </c>
    </row>
    <row r="92" spans="1:23">
      <c r="A92" s="46" t="s">
        <v>123</v>
      </c>
      <c r="B92" s="40" t="s">
        <v>266</v>
      </c>
      <c r="C92" s="40">
        <v>11485</v>
      </c>
      <c r="D92" s="40">
        <v>591</v>
      </c>
      <c r="E92" s="40" t="s">
        <v>263</v>
      </c>
      <c r="F92" s="40" t="s">
        <v>149</v>
      </c>
      <c r="G92" s="41">
        <v>0</v>
      </c>
      <c r="H92" s="41">
        <v>0</v>
      </c>
      <c r="I92" s="49"/>
      <c r="J92" s="41"/>
      <c r="K92" s="50">
        <v>1</v>
      </c>
      <c r="L92" s="50">
        <v>1</v>
      </c>
      <c r="M92" s="51">
        <f t="shared" si="6"/>
        <v>1</v>
      </c>
      <c r="N92" s="50"/>
      <c r="O92" s="52">
        <v>1</v>
      </c>
      <c r="P92" s="52">
        <v>1</v>
      </c>
      <c r="Q92" s="58">
        <f t="shared" si="7"/>
        <v>1</v>
      </c>
      <c r="R92" s="52"/>
      <c r="S92" s="56">
        <v>1</v>
      </c>
      <c r="T92" s="56">
        <v>1</v>
      </c>
      <c r="U92" s="59">
        <f t="shared" si="8"/>
        <v>1</v>
      </c>
      <c r="V92" s="57"/>
      <c r="W92" s="23">
        <f t="shared" si="9"/>
        <v>0</v>
      </c>
    </row>
    <row r="93" spans="1:23">
      <c r="A93" s="46" t="s">
        <v>123</v>
      </c>
      <c r="B93" s="42" t="s">
        <v>267</v>
      </c>
      <c r="C93" s="42">
        <v>4187</v>
      </c>
      <c r="D93" s="40">
        <v>341</v>
      </c>
      <c r="E93" s="40" t="s">
        <v>268</v>
      </c>
      <c r="F93" s="40" t="s">
        <v>145</v>
      </c>
      <c r="G93" s="63">
        <v>1</v>
      </c>
      <c r="H93" s="41">
        <v>4</v>
      </c>
      <c r="I93" s="49">
        <f t="shared" si="5"/>
        <v>4</v>
      </c>
      <c r="J93" s="63"/>
      <c r="K93" s="69">
        <v>0.5</v>
      </c>
      <c r="L93" s="50">
        <v>0</v>
      </c>
      <c r="M93" s="51">
        <f t="shared" si="6"/>
        <v>0</v>
      </c>
      <c r="N93" s="50">
        <v>-30</v>
      </c>
      <c r="O93" s="70">
        <v>0.5</v>
      </c>
      <c r="P93" s="52">
        <v>0</v>
      </c>
      <c r="Q93" s="58">
        <f t="shared" si="7"/>
        <v>0</v>
      </c>
      <c r="R93" s="52">
        <v>-40</v>
      </c>
      <c r="S93" s="72">
        <v>1</v>
      </c>
      <c r="T93" s="56">
        <v>0</v>
      </c>
      <c r="U93" s="59">
        <f t="shared" si="8"/>
        <v>0</v>
      </c>
      <c r="V93" s="57">
        <v>-30</v>
      </c>
      <c r="W93" s="23">
        <f t="shared" si="9"/>
        <v>-100</v>
      </c>
    </row>
    <row r="94" spans="1:23">
      <c r="A94" s="46" t="s">
        <v>123</v>
      </c>
      <c r="B94" s="42" t="s">
        <v>269</v>
      </c>
      <c r="C94" s="42">
        <v>5698</v>
      </c>
      <c r="D94" s="40">
        <v>341</v>
      </c>
      <c r="E94" s="40" t="s">
        <v>268</v>
      </c>
      <c r="F94" s="40" t="s">
        <v>147</v>
      </c>
      <c r="G94" s="63">
        <v>1</v>
      </c>
      <c r="H94" s="41">
        <v>1</v>
      </c>
      <c r="I94" s="49">
        <f t="shared" si="5"/>
        <v>1</v>
      </c>
      <c r="J94" s="63"/>
      <c r="K94" s="69">
        <v>1</v>
      </c>
      <c r="L94" s="50">
        <v>0</v>
      </c>
      <c r="M94" s="51">
        <f t="shared" si="6"/>
        <v>0</v>
      </c>
      <c r="N94" s="50">
        <v>-30</v>
      </c>
      <c r="O94" s="70">
        <v>1</v>
      </c>
      <c r="P94" s="52">
        <v>0</v>
      </c>
      <c r="Q94" s="58">
        <f t="shared" si="7"/>
        <v>0</v>
      </c>
      <c r="R94" s="52">
        <v>-40</v>
      </c>
      <c r="S94" s="72">
        <v>1.5</v>
      </c>
      <c r="T94" s="56">
        <v>0</v>
      </c>
      <c r="U94" s="59">
        <f t="shared" si="8"/>
        <v>0</v>
      </c>
      <c r="V94" s="57">
        <v>-30</v>
      </c>
      <c r="W94" s="23">
        <f t="shared" si="9"/>
        <v>-100</v>
      </c>
    </row>
    <row r="95" spans="1:23">
      <c r="A95" s="46" t="s">
        <v>123</v>
      </c>
      <c r="B95" s="64" t="s">
        <v>270</v>
      </c>
      <c r="C95" s="64">
        <v>11363</v>
      </c>
      <c r="D95" s="40">
        <v>341</v>
      </c>
      <c r="E95" s="40" t="s">
        <v>268</v>
      </c>
      <c r="F95" s="40" t="s">
        <v>147</v>
      </c>
      <c r="G95" s="63">
        <v>1</v>
      </c>
      <c r="H95" s="41">
        <v>0</v>
      </c>
      <c r="I95" s="49">
        <f t="shared" si="5"/>
        <v>0</v>
      </c>
      <c r="J95" s="41">
        <v>-50</v>
      </c>
      <c r="K95" s="69">
        <v>1</v>
      </c>
      <c r="L95" s="50">
        <v>1</v>
      </c>
      <c r="M95" s="51">
        <f t="shared" si="6"/>
        <v>1</v>
      </c>
      <c r="N95" s="69"/>
      <c r="O95" s="70">
        <v>1</v>
      </c>
      <c r="P95" s="52">
        <v>0</v>
      </c>
      <c r="Q95" s="58">
        <f t="shared" si="7"/>
        <v>0</v>
      </c>
      <c r="R95" s="52">
        <v>-40</v>
      </c>
      <c r="S95" s="72">
        <v>1.5</v>
      </c>
      <c r="T95" s="56">
        <v>1</v>
      </c>
      <c r="U95" s="59">
        <f t="shared" si="8"/>
        <v>0.666666666666667</v>
      </c>
      <c r="V95" s="57">
        <v>-30</v>
      </c>
      <c r="W95" s="23">
        <f t="shared" si="9"/>
        <v>-120</v>
      </c>
    </row>
    <row r="96" spans="1:23">
      <c r="A96" s="46" t="s">
        <v>123</v>
      </c>
      <c r="B96" s="64" t="s">
        <v>271</v>
      </c>
      <c r="C96" s="64">
        <v>11427</v>
      </c>
      <c r="D96" s="40">
        <v>341</v>
      </c>
      <c r="E96" s="40" t="s">
        <v>268</v>
      </c>
      <c r="F96" s="40" t="s">
        <v>147</v>
      </c>
      <c r="G96" s="63">
        <v>1</v>
      </c>
      <c r="H96" s="41">
        <v>1</v>
      </c>
      <c r="I96" s="49">
        <f t="shared" si="5"/>
        <v>1</v>
      </c>
      <c r="J96" s="63"/>
      <c r="K96" s="69">
        <v>1</v>
      </c>
      <c r="L96" s="50">
        <v>0</v>
      </c>
      <c r="M96" s="51">
        <f t="shared" si="6"/>
        <v>0</v>
      </c>
      <c r="N96" s="50">
        <v>-30</v>
      </c>
      <c r="O96" s="70">
        <v>1</v>
      </c>
      <c r="P96" s="52">
        <v>0</v>
      </c>
      <c r="Q96" s="58">
        <f t="shared" si="7"/>
        <v>0</v>
      </c>
      <c r="R96" s="52">
        <v>-40</v>
      </c>
      <c r="S96" s="72">
        <v>1.5</v>
      </c>
      <c r="T96" s="56">
        <v>0</v>
      </c>
      <c r="U96" s="59">
        <f t="shared" si="8"/>
        <v>0</v>
      </c>
      <c r="V96" s="57">
        <v>-30</v>
      </c>
      <c r="W96" s="23">
        <f t="shared" si="9"/>
        <v>-100</v>
      </c>
    </row>
    <row r="97" spans="1:23">
      <c r="A97" s="46" t="s">
        <v>123</v>
      </c>
      <c r="B97" s="65" t="s">
        <v>272</v>
      </c>
      <c r="C97" s="65">
        <v>11490</v>
      </c>
      <c r="D97" s="40">
        <v>341</v>
      </c>
      <c r="E97" s="40" t="s">
        <v>268</v>
      </c>
      <c r="F97" s="40" t="s">
        <v>147</v>
      </c>
      <c r="G97" s="63">
        <v>1</v>
      </c>
      <c r="H97" s="41">
        <v>0</v>
      </c>
      <c r="I97" s="49">
        <f t="shared" si="5"/>
        <v>0</v>
      </c>
      <c r="J97" s="41">
        <v>-50</v>
      </c>
      <c r="K97" s="69">
        <v>0.5</v>
      </c>
      <c r="L97" s="50">
        <v>0</v>
      </c>
      <c r="M97" s="51">
        <f t="shared" si="6"/>
        <v>0</v>
      </c>
      <c r="N97" s="50">
        <v>-30</v>
      </c>
      <c r="O97" s="70">
        <v>0.5</v>
      </c>
      <c r="P97" s="52">
        <v>0</v>
      </c>
      <c r="Q97" s="58">
        <f t="shared" si="7"/>
        <v>0</v>
      </c>
      <c r="R97" s="52">
        <v>-40</v>
      </c>
      <c r="S97" s="72">
        <v>1</v>
      </c>
      <c r="T97" s="56">
        <v>0</v>
      </c>
      <c r="U97" s="59">
        <f t="shared" si="8"/>
        <v>0</v>
      </c>
      <c r="V97" s="57">
        <v>-30</v>
      </c>
      <c r="W97" s="23">
        <f t="shared" si="9"/>
        <v>-150</v>
      </c>
    </row>
    <row r="98" spans="1:23">
      <c r="A98" s="46" t="s">
        <v>123</v>
      </c>
      <c r="B98" s="64" t="s">
        <v>273</v>
      </c>
      <c r="C98" s="64">
        <v>11481</v>
      </c>
      <c r="D98" s="40">
        <v>341</v>
      </c>
      <c r="E98" s="40" t="s">
        <v>268</v>
      </c>
      <c r="F98" s="40" t="s">
        <v>149</v>
      </c>
      <c r="G98" s="63">
        <v>0.5</v>
      </c>
      <c r="H98" s="41">
        <v>0</v>
      </c>
      <c r="I98" s="49">
        <f t="shared" si="5"/>
        <v>0</v>
      </c>
      <c r="J98" s="41">
        <v>-50</v>
      </c>
      <c r="K98" s="69">
        <v>0.5</v>
      </c>
      <c r="L98" s="50">
        <v>0</v>
      </c>
      <c r="M98" s="51">
        <f t="shared" si="6"/>
        <v>0</v>
      </c>
      <c r="N98" s="50">
        <v>-30</v>
      </c>
      <c r="O98" s="70">
        <v>0.5</v>
      </c>
      <c r="P98" s="52">
        <v>0</v>
      </c>
      <c r="Q98" s="58">
        <f t="shared" si="7"/>
        <v>0</v>
      </c>
      <c r="R98" s="52">
        <v>-40</v>
      </c>
      <c r="S98" s="72">
        <v>1</v>
      </c>
      <c r="T98" s="56">
        <v>0</v>
      </c>
      <c r="U98" s="59">
        <f t="shared" si="8"/>
        <v>0</v>
      </c>
      <c r="V98" s="57">
        <v>-30</v>
      </c>
      <c r="W98" s="23">
        <f t="shared" si="9"/>
        <v>-150</v>
      </c>
    </row>
    <row r="99" spans="1:23">
      <c r="A99" s="46" t="s">
        <v>123</v>
      </c>
      <c r="B99" s="65" t="s">
        <v>274</v>
      </c>
      <c r="C99" s="65">
        <v>11483</v>
      </c>
      <c r="D99" s="40">
        <v>341</v>
      </c>
      <c r="E99" s="40" t="s">
        <v>268</v>
      </c>
      <c r="F99" s="40" t="s">
        <v>149</v>
      </c>
      <c r="G99" s="63">
        <v>0.5</v>
      </c>
      <c r="H99" s="41">
        <v>0</v>
      </c>
      <c r="I99" s="49">
        <f t="shared" si="5"/>
        <v>0</v>
      </c>
      <c r="J99" s="41">
        <v>-50</v>
      </c>
      <c r="K99" s="69">
        <v>0.5</v>
      </c>
      <c r="L99" s="50">
        <v>0</v>
      </c>
      <c r="M99" s="51">
        <f t="shared" si="6"/>
        <v>0</v>
      </c>
      <c r="N99" s="50">
        <v>-30</v>
      </c>
      <c r="O99" s="70">
        <v>0.5</v>
      </c>
      <c r="P99" s="52">
        <v>0</v>
      </c>
      <c r="Q99" s="58">
        <f t="shared" si="7"/>
        <v>0</v>
      </c>
      <c r="R99" s="52">
        <v>-40</v>
      </c>
      <c r="S99" s="72">
        <v>1.5</v>
      </c>
      <c r="T99" s="56">
        <v>0</v>
      </c>
      <c r="U99" s="59">
        <f t="shared" si="8"/>
        <v>0</v>
      </c>
      <c r="V99" s="57">
        <v>-30</v>
      </c>
      <c r="W99" s="23">
        <f t="shared" si="9"/>
        <v>-150</v>
      </c>
    </row>
    <row r="100" spans="1:23">
      <c r="A100" s="46" t="s">
        <v>123</v>
      </c>
      <c r="B100" s="66" t="s">
        <v>275</v>
      </c>
      <c r="C100" s="66">
        <v>991097</v>
      </c>
      <c r="D100" s="40">
        <v>341</v>
      </c>
      <c r="E100" s="40" t="s">
        <v>268</v>
      </c>
      <c r="F100" s="40" t="s">
        <v>177</v>
      </c>
      <c r="G100" s="63">
        <v>1</v>
      </c>
      <c r="H100" s="41">
        <v>1</v>
      </c>
      <c r="I100" s="49">
        <f t="shared" si="5"/>
        <v>1</v>
      </c>
      <c r="J100" s="63"/>
      <c r="K100" s="69">
        <v>1</v>
      </c>
      <c r="L100" s="50">
        <v>0</v>
      </c>
      <c r="M100" s="51">
        <f t="shared" si="6"/>
        <v>0</v>
      </c>
      <c r="N100" s="50">
        <v>-30</v>
      </c>
      <c r="O100" s="70">
        <v>1</v>
      </c>
      <c r="P100" s="52">
        <v>0</v>
      </c>
      <c r="Q100" s="58">
        <f t="shared" si="7"/>
        <v>0</v>
      </c>
      <c r="R100" s="52">
        <v>-40</v>
      </c>
      <c r="S100" s="72">
        <v>2.5</v>
      </c>
      <c r="T100" s="56">
        <v>0</v>
      </c>
      <c r="U100" s="59">
        <f t="shared" si="8"/>
        <v>0</v>
      </c>
      <c r="V100" s="57">
        <v>-30</v>
      </c>
      <c r="W100" s="23">
        <f t="shared" si="9"/>
        <v>-100</v>
      </c>
    </row>
    <row r="101" spans="1:23">
      <c r="A101" s="46" t="s">
        <v>123</v>
      </c>
      <c r="B101" s="42" t="s">
        <v>276</v>
      </c>
      <c r="C101" s="42">
        <v>992157</v>
      </c>
      <c r="D101" s="40">
        <v>341</v>
      </c>
      <c r="E101" s="40" t="s">
        <v>268</v>
      </c>
      <c r="F101" s="40" t="s">
        <v>177</v>
      </c>
      <c r="G101" s="63">
        <v>1</v>
      </c>
      <c r="H101" s="41">
        <v>0</v>
      </c>
      <c r="I101" s="49">
        <f t="shared" si="5"/>
        <v>0</v>
      </c>
      <c r="J101" s="41">
        <v>-50</v>
      </c>
      <c r="K101" s="69">
        <v>1</v>
      </c>
      <c r="L101" s="50">
        <v>0</v>
      </c>
      <c r="M101" s="51">
        <f t="shared" si="6"/>
        <v>0</v>
      </c>
      <c r="N101" s="50">
        <v>-30</v>
      </c>
      <c r="O101" s="70">
        <v>1</v>
      </c>
      <c r="P101" s="52">
        <v>0</v>
      </c>
      <c r="Q101" s="58">
        <f t="shared" si="7"/>
        <v>0</v>
      </c>
      <c r="R101" s="52">
        <v>-40</v>
      </c>
      <c r="S101" s="72">
        <v>2.5</v>
      </c>
      <c r="T101" s="56">
        <v>2</v>
      </c>
      <c r="U101" s="59">
        <f t="shared" si="8"/>
        <v>0.8</v>
      </c>
      <c r="V101" s="57"/>
      <c r="W101" s="23">
        <f t="shared" si="9"/>
        <v>-120</v>
      </c>
    </row>
    <row r="102" spans="1:23">
      <c r="A102" s="46" t="s">
        <v>123</v>
      </c>
      <c r="B102" s="40" t="s">
        <v>277</v>
      </c>
      <c r="C102" s="40">
        <v>7317</v>
      </c>
      <c r="D102" s="40">
        <v>385</v>
      </c>
      <c r="E102" s="40" t="s">
        <v>278</v>
      </c>
      <c r="F102" s="40" t="s">
        <v>220</v>
      </c>
      <c r="G102" s="41">
        <v>1.5</v>
      </c>
      <c r="H102" s="41">
        <v>0</v>
      </c>
      <c r="I102" s="49">
        <f t="shared" si="5"/>
        <v>0</v>
      </c>
      <c r="J102" s="41">
        <v>-50</v>
      </c>
      <c r="K102" s="50">
        <v>1</v>
      </c>
      <c r="L102" s="50">
        <v>1</v>
      </c>
      <c r="M102" s="51">
        <f t="shared" si="6"/>
        <v>1</v>
      </c>
      <c r="N102" s="50"/>
      <c r="O102" s="52">
        <v>1</v>
      </c>
      <c r="P102" s="52">
        <v>1</v>
      </c>
      <c r="Q102" s="58">
        <f t="shared" si="7"/>
        <v>1</v>
      </c>
      <c r="R102" s="52"/>
      <c r="S102" s="56">
        <v>2</v>
      </c>
      <c r="T102" s="56">
        <v>5</v>
      </c>
      <c r="U102" s="59">
        <f t="shared" si="8"/>
        <v>2.5</v>
      </c>
      <c r="V102" s="57"/>
      <c r="W102" s="23">
        <f t="shared" si="9"/>
        <v>-50</v>
      </c>
    </row>
    <row r="103" spans="1:23">
      <c r="A103" s="46" t="s">
        <v>123</v>
      </c>
      <c r="B103" s="40" t="s">
        <v>279</v>
      </c>
      <c r="C103" s="40">
        <v>5954</v>
      </c>
      <c r="D103" s="40">
        <v>385</v>
      </c>
      <c r="E103" s="40" t="s">
        <v>278</v>
      </c>
      <c r="F103" s="40" t="s">
        <v>222</v>
      </c>
      <c r="G103" s="41">
        <v>2</v>
      </c>
      <c r="H103" s="41">
        <v>0</v>
      </c>
      <c r="I103" s="49">
        <f t="shared" si="5"/>
        <v>0</v>
      </c>
      <c r="J103" s="41">
        <v>-50</v>
      </c>
      <c r="K103" s="50">
        <v>1</v>
      </c>
      <c r="L103" s="50">
        <v>0</v>
      </c>
      <c r="M103" s="51">
        <f t="shared" si="6"/>
        <v>0</v>
      </c>
      <c r="N103" s="50">
        <v>-30</v>
      </c>
      <c r="O103" s="52">
        <v>1</v>
      </c>
      <c r="P103" s="52">
        <v>0</v>
      </c>
      <c r="Q103" s="58">
        <f t="shared" si="7"/>
        <v>0</v>
      </c>
      <c r="R103" s="52">
        <v>-40</v>
      </c>
      <c r="S103" s="56">
        <v>2</v>
      </c>
      <c r="T103" s="56">
        <v>3</v>
      </c>
      <c r="U103" s="59">
        <f t="shared" si="8"/>
        <v>1.5</v>
      </c>
      <c r="V103" s="57"/>
      <c r="W103" s="23">
        <f t="shared" si="9"/>
        <v>-120</v>
      </c>
    </row>
    <row r="104" spans="1:23">
      <c r="A104" s="46" t="s">
        <v>123</v>
      </c>
      <c r="B104" s="40" t="s">
        <v>280</v>
      </c>
      <c r="C104" s="40">
        <v>7749</v>
      </c>
      <c r="D104" s="40">
        <v>385</v>
      </c>
      <c r="E104" s="40" t="s">
        <v>278</v>
      </c>
      <c r="F104" s="40" t="s">
        <v>147</v>
      </c>
      <c r="G104" s="41">
        <v>1.5</v>
      </c>
      <c r="H104" s="41">
        <v>5</v>
      </c>
      <c r="I104" s="49">
        <f t="shared" si="5"/>
        <v>3.33333333333333</v>
      </c>
      <c r="J104" s="41"/>
      <c r="K104" s="50">
        <v>1</v>
      </c>
      <c r="L104" s="50">
        <v>0</v>
      </c>
      <c r="M104" s="51">
        <f t="shared" si="6"/>
        <v>0</v>
      </c>
      <c r="N104" s="50">
        <v>-30</v>
      </c>
      <c r="O104" s="52">
        <v>1</v>
      </c>
      <c r="P104" s="52">
        <v>0</v>
      </c>
      <c r="Q104" s="58">
        <f t="shared" si="7"/>
        <v>0</v>
      </c>
      <c r="R104" s="52">
        <v>-40</v>
      </c>
      <c r="S104" s="56">
        <v>2</v>
      </c>
      <c r="T104" s="56">
        <v>0</v>
      </c>
      <c r="U104" s="59">
        <f t="shared" si="8"/>
        <v>0</v>
      </c>
      <c r="V104" s="57">
        <v>-30</v>
      </c>
      <c r="W104" s="23">
        <f t="shared" si="9"/>
        <v>-100</v>
      </c>
    </row>
    <row r="105" spans="1:23">
      <c r="A105" s="46" t="s">
        <v>123</v>
      </c>
      <c r="B105" s="40" t="s">
        <v>281</v>
      </c>
      <c r="C105" s="40">
        <v>11458</v>
      </c>
      <c r="D105" s="40">
        <v>385</v>
      </c>
      <c r="E105" s="40" t="s">
        <v>278</v>
      </c>
      <c r="F105" s="40" t="s">
        <v>147</v>
      </c>
      <c r="G105" s="41">
        <v>1</v>
      </c>
      <c r="H105" s="41">
        <v>0</v>
      </c>
      <c r="I105" s="49">
        <f t="shared" si="5"/>
        <v>0</v>
      </c>
      <c r="J105" s="41">
        <v>-50</v>
      </c>
      <c r="K105" s="50">
        <v>1</v>
      </c>
      <c r="L105" s="50">
        <v>0</v>
      </c>
      <c r="M105" s="51">
        <f t="shared" si="6"/>
        <v>0</v>
      </c>
      <c r="N105" s="50">
        <v>-30</v>
      </c>
      <c r="O105" s="52">
        <v>1</v>
      </c>
      <c r="P105" s="52">
        <v>0</v>
      </c>
      <c r="Q105" s="58">
        <f t="shared" si="7"/>
        <v>0</v>
      </c>
      <c r="R105" s="52">
        <v>-40</v>
      </c>
      <c r="S105" s="56">
        <v>2</v>
      </c>
      <c r="T105" s="56">
        <v>0</v>
      </c>
      <c r="U105" s="59">
        <f t="shared" si="8"/>
        <v>0</v>
      </c>
      <c r="V105" s="57">
        <v>-30</v>
      </c>
      <c r="W105" s="23">
        <f t="shared" si="9"/>
        <v>-150</v>
      </c>
    </row>
    <row r="106" spans="1:23">
      <c r="A106" s="46" t="s">
        <v>123</v>
      </c>
      <c r="B106" s="40" t="s">
        <v>282</v>
      </c>
      <c r="C106" s="40">
        <v>4196</v>
      </c>
      <c r="D106" s="40">
        <v>102567</v>
      </c>
      <c r="E106" s="40" t="s">
        <v>283</v>
      </c>
      <c r="F106" s="40" t="s">
        <v>145</v>
      </c>
      <c r="G106" s="41">
        <v>2</v>
      </c>
      <c r="H106" s="41">
        <v>0</v>
      </c>
      <c r="I106" s="49">
        <f t="shared" si="5"/>
        <v>0</v>
      </c>
      <c r="J106" s="41">
        <v>-50</v>
      </c>
      <c r="K106" s="50">
        <v>2</v>
      </c>
      <c r="L106" s="50">
        <v>1</v>
      </c>
      <c r="M106" s="51">
        <f t="shared" si="6"/>
        <v>0.5</v>
      </c>
      <c r="N106" s="50">
        <v>-30</v>
      </c>
      <c r="O106" s="52">
        <v>1</v>
      </c>
      <c r="P106" s="52">
        <v>0</v>
      </c>
      <c r="Q106" s="58">
        <f t="shared" si="7"/>
        <v>0</v>
      </c>
      <c r="R106" s="52">
        <v>-40</v>
      </c>
      <c r="S106" s="56">
        <v>1</v>
      </c>
      <c r="T106" s="56">
        <v>0</v>
      </c>
      <c r="U106" s="59">
        <f t="shared" si="8"/>
        <v>0</v>
      </c>
      <c r="V106" s="57">
        <v>-30</v>
      </c>
      <c r="W106" s="23">
        <f t="shared" si="9"/>
        <v>-150</v>
      </c>
    </row>
    <row r="107" spans="1:23">
      <c r="A107" s="46" t="s">
        <v>123</v>
      </c>
      <c r="B107" s="40" t="s">
        <v>284</v>
      </c>
      <c r="C107" s="40">
        <v>8489</v>
      </c>
      <c r="D107" s="40">
        <v>102567</v>
      </c>
      <c r="E107" s="40" t="s">
        <v>283</v>
      </c>
      <c r="F107" s="40" t="s">
        <v>222</v>
      </c>
      <c r="G107" s="41">
        <v>2</v>
      </c>
      <c r="H107" s="41">
        <v>0</v>
      </c>
      <c r="I107" s="49">
        <f t="shared" si="5"/>
        <v>0</v>
      </c>
      <c r="J107" s="41">
        <v>-50</v>
      </c>
      <c r="K107" s="50">
        <v>1</v>
      </c>
      <c r="L107" s="50">
        <v>1</v>
      </c>
      <c r="M107" s="51">
        <f t="shared" si="6"/>
        <v>1</v>
      </c>
      <c r="N107" s="50"/>
      <c r="O107" s="52">
        <v>2</v>
      </c>
      <c r="P107" s="52">
        <v>0</v>
      </c>
      <c r="Q107" s="58">
        <f t="shared" si="7"/>
        <v>0</v>
      </c>
      <c r="R107" s="52">
        <v>-40</v>
      </c>
      <c r="S107" s="56">
        <v>2</v>
      </c>
      <c r="T107" s="56">
        <v>5</v>
      </c>
      <c r="U107" s="59">
        <f t="shared" si="8"/>
        <v>2.5</v>
      </c>
      <c r="V107" s="57"/>
      <c r="W107" s="23">
        <f t="shared" si="9"/>
        <v>-90</v>
      </c>
    </row>
    <row r="108" spans="1:23">
      <c r="A108" s="46" t="s">
        <v>123</v>
      </c>
      <c r="B108" s="40" t="s">
        <v>285</v>
      </c>
      <c r="C108" s="40">
        <v>5406</v>
      </c>
      <c r="D108" s="40">
        <v>514</v>
      </c>
      <c r="E108" s="40" t="s">
        <v>286</v>
      </c>
      <c r="F108" s="40" t="s">
        <v>145</v>
      </c>
      <c r="G108" s="41">
        <v>2</v>
      </c>
      <c r="H108" s="41">
        <v>1</v>
      </c>
      <c r="I108" s="49">
        <f t="shared" si="5"/>
        <v>0.5</v>
      </c>
      <c r="J108" s="41"/>
      <c r="K108" s="50">
        <v>1</v>
      </c>
      <c r="L108" s="50">
        <v>1</v>
      </c>
      <c r="M108" s="51">
        <f t="shared" si="6"/>
        <v>1</v>
      </c>
      <c r="N108" s="50"/>
      <c r="O108" s="52">
        <v>1</v>
      </c>
      <c r="P108" s="52">
        <v>1</v>
      </c>
      <c r="Q108" s="58">
        <f t="shared" si="7"/>
        <v>1</v>
      </c>
      <c r="R108" s="52"/>
      <c r="S108" s="56">
        <v>2</v>
      </c>
      <c r="T108" s="56">
        <v>2</v>
      </c>
      <c r="U108" s="59">
        <f t="shared" si="8"/>
        <v>1</v>
      </c>
      <c r="V108" s="57"/>
      <c r="W108" s="23">
        <f t="shared" si="9"/>
        <v>0</v>
      </c>
    </row>
    <row r="109" spans="1:23">
      <c r="A109" s="46" t="s">
        <v>123</v>
      </c>
      <c r="B109" s="40" t="s">
        <v>287</v>
      </c>
      <c r="C109" s="40">
        <v>4330</v>
      </c>
      <c r="D109" s="40">
        <v>514</v>
      </c>
      <c r="E109" s="40" t="s">
        <v>286</v>
      </c>
      <c r="F109" s="40" t="s">
        <v>147</v>
      </c>
      <c r="G109" s="41">
        <v>1.5</v>
      </c>
      <c r="H109" s="41">
        <v>0</v>
      </c>
      <c r="I109" s="49">
        <f t="shared" si="5"/>
        <v>0</v>
      </c>
      <c r="J109" s="41">
        <v>-50</v>
      </c>
      <c r="K109" s="50">
        <v>1</v>
      </c>
      <c r="L109" s="50">
        <v>1</v>
      </c>
      <c r="M109" s="51">
        <f t="shared" si="6"/>
        <v>1</v>
      </c>
      <c r="N109" s="50"/>
      <c r="O109" s="52">
        <v>1</v>
      </c>
      <c r="P109" s="52">
        <v>1</v>
      </c>
      <c r="Q109" s="58">
        <f t="shared" si="7"/>
        <v>1</v>
      </c>
      <c r="R109" s="52"/>
      <c r="S109" s="56">
        <v>2</v>
      </c>
      <c r="T109" s="56">
        <v>2</v>
      </c>
      <c r="U109" s="59">
        <f t="shared" si="8"/>
        <v>1</v>
      </c>
      <c r="V109" s="57"/>
      <c r="W109" s="23">
        <f t="shared" si="9"/>
        <v>-50</v>
      </c>
    </row>
    <row r="110" spans="1:23">
      <c r="A110" s="46" t="s">
        <v>123</v>
      </c>
      <c r="B110" s="40" t="s">
        <v>288</v>
      </c>
      <c r="C110" s="40">
        <v>6251</v>
      </c>
      <c r="D110" s="40">
        <v>514</v>
      </c>
      <c r="E110" s="40" t="s">
        <v>286</v>
      </c>
      <c r="F110" s="40" t="s">
        <v>147</v>
      </c>
      <c r="G110" s="41">
        <v>1.5</v>
      </c>
      <c r="H110" s="41">
        <v>1</v>
      </c>
      <c r="I110" s="49">
        <f t="shared" si="5"/>
        <v>0.666666666666667</v>
      </c>
      <c r="J110" s="41"/>
      <c r="K110" s="50">
        <v>1</v>
      </c>
      <c r="L110" s="50">
        <v>0</v>
      </c>
      <c r="M110" s="51">
        <f t="shared" si="6"/>
        <v>0</v>
      </c>
      <c r="N110" s="50">
        <v>-30</v>
      </c>
      <c r="O110" s="52">
        <v>1</v>
      </c>
      <c r="P110" s="52">
        <v>0</v>
      </c>
      <c r="Q110" s="58">
        <f t="shared" si="7"/>
        <v>0</v>
      </c>
      <c r="R110" s="52">
        <v>-40</v>
      </c>
      <c r="S110" s="56">
        <v>2</v>
      </c>
      <c r="T110" s="56">
        <v>4</v>
      </c>
      <c r="U110" s="59">
        <f t="shared" si="8"/>
        <v>2</v>
      </c>
      <c r="V110" s="57"/>
      <c r="W110" s="23">
        <f t="shared" si="9"/>
        <v>-70</v>
      </c>
    </row>
    <row r="111" spans="1:23">
      <c r="A111" s="46" t="s">
        <v>123</v>
      </c>
      <c r="B111" s="40" t="s">
        <v>289</v>
      </c>
      <c r="C111" s="40">
        <v>11503</v>
      </c>
      <c r="D111" s="40">
        <v>514</v>
      </c>
      <c r="E111" s="40" t="s">
        <v>286</v>
      </c>
      <c r="F111" s="40" t="s">
        <v>147</v>
      </c>
      <c r="G111" s="41">
        <v>1</v>
      </c>
      <c r="H111" s="41">
        <v>0</v>
      </c>
      <c r="I111" s="49">
        <f t="shared" si="5"/>
        <v>0</v>
      </c>
      <c r="J111" s="41">
        <v>-50</v>
      </c>
      <c r="K111" s="50">
        <v>1</v>
      </c>
      <c r="L111" s="50">
        <v>0</v>
      </c>
      <c r="M111" s="51">
        <f t="shared" si="6"/>
        <v>0</v>
      </c>
      <c r="N111" s="50">
        <v>-30</v>
      </c>
      <c r="O111" s="52">
        <v>1</v>
      </c>
      <c r="P111" s="52">
        <v>1</v>
      </c>
      <c r="Q111" s="58">
        <f t="shared" si="7"/>
        <v>1</v>
      </c>
      <c r="R111" s="52"/>
      <c r="S111" s="56">
        <v>2</v>
      </c>
      <c r="T111" s="56">
        <v>2</v>
      </c>
      <c r="U111" s="59">
        <f t="shared" si="8"/>
        <v>1</v>
      </c>
      <c r="V111" s="57"/>
      <c r="W111" s="23">
        <f t="shared" si="9"/>
        <v>-80</v>
      </c>
    </row>
    <row r="112" spans="1:23">
      <c r="A112" s="46" t="s">
        <v>123</v>
      </c>
      <c r="B112" s="46" t="s">
        <v>290</v>
      </c>
      <c r="C112" s="46">
        <v>9112</v>
      </c>
      <c r="D112" s="46">
        <v>371</v>
      </c>
      <c r="E112" s="46" t="s">
        <v>291</v>
      </c>
      <c r="F112" s="40" t="s">
        <v>145</v>
      </c>
      <c r="G112" s="41">
        <v>1</v>
      </c>
      <c r="H112" s="41">
        <v>0</v>
      </c>
      <c r="I112" s="49">
        <f t="shared" si="5"/>
        <v>0</v>
      </c>
      <c r="J112" s="41">
        <v>-50</v>
      </c>
      <c r="K112" s="50">
        <v>1</v>
      </c>
      <c r="L112" s="50">
        <v>0</v>
      </c>
      <c r="M112" s="51">
        <f t="shared" si="6"/>
        <v>0</v>
      </c>
      <c r="N112" s="50">
        <v>-30</v>
      </c>
      <c r="O112" s="52">
        <v>1</v>
      </c>
      <c r="P112" s="52">
        <v>0</v>
      </c>
      <c r="Q112" s="58">
        <f t="shared" si="7"/>
        <v>0</v>
      </c>
      <c r="R112" s="52">
        <v>-40</v>
      </c>
      <c r="S112" s="56">
        <v>1</v>
      </c>
      <c r="T112" s="56">
        <v>2</v>
      </c>
      <c r="U112" s="59">
        <f t="shared" si="8"/>
        <v>2</v>
      </c>
      <c r="V112" s="57"/>
      <c r="W112" s="23">
        <f t="shared" si="9"/>
        <v>-120</v>
      </c>
    </row>
    <row r="113" spans="1:23">
      <c r="A113" s="46" t="s">
        <v>123</v>
      </c>
      <c r="B113" s="46" t="s">
        <v>292</v>
      </c>
      <c r="C113" s="46">
        <v>11387</v>
      </c>
      <c r="D113" s="46">
        <v>371</v>
      </c>
      <c r="E113" s="46" t="s">
        <v>291</v>
      </c>
      <c r="F113" s="40" t="s">
        <v>147</v>
      </c>
      <c r="G113" s="41">
        <v>1</v>
      </c>
      <c r="H113" s="41">
        <v>0</v>
      </c>
      <c r="I113" s="49">
        <f t="shared" si="5"/>
        <v>0</v>
      </c>
      <c r="J113" s="41">
        <v>-50</v>
      </c>
      <c r="K113" s="50">
        <v>1</v>
      </c>
      <c r="L113" s="50">
        <v>0</v>
      </c>
      <c r="M113" s="51">
        <f t="shared" si="6"/>
        <v>0</v>
      </c>
      <c r="N113" s="50">
        <v>-30</v>
      </c>
      <c r="O113" s="52">
        <v>1</v>
      </c>
      <c r="P113" s="52">
        <v>0</v>
      </c>
      <c r="Q113" s="58">
        <f t="shared" si="7"/>
        <v>0</v>
      </c>
      <c r="R113" s="52">
        <v>-40</v>
      </c>
      <c r="S113" s="56">
        <v>1</v>
      </c>
      <c r="T113" s="56">
        <v>0</v>
      </c>
      <c r="U113" s="59">
        <f t="shared" si="8"/>
        <v>0</v>
      </c>
      <c r="V113" s="57">
        <v>-30</v>
      </c>
      <c r="W113" s="23">
        <f t="shared" si="9"/>
        <v>-150</v>
      </c>
    </row>
    <row r="114" spans="1:23">
      <c r="A114" s="46" t="s">
        <v>123</v>
      </c>
      <c r="B114" s="46" t="s">
        <v>293</v>
      </c>
      <c r="C114" s="46">
        <v>11388</v>
      </c>
      <c r="D114" s="46">
        <v>371</v>
      </c>
      <c r="E114" s="46" t="s">
        <v>291</v>
      </c>
      <c r="F114" s="40" t="s">
        <v>147</v>
      </c>
      <c r="G114" s="41">
        <v>1</v>
      </c>
      <c r="H114" s="41">
        <v>0</v>
      </c>
      <c r="I114" s="49">
        <f t="shared" si="5"/>
        <v>0</v>
      </c>
      <c r="J114" s="41">
        <v>-50</v>
      </c>
      <c r="K114" s="50">
        <v>1</v>
      </c>
      <c r="L114" s="50">
        <v>0</v>
      </c>
      <c r="M114" s="51">
        <f t="shared" si="6"/>
        <v>0</v>
      </c>
      <c r="N114" s="50">
        <v>-30</v>
      </c>
      <c r="O114" s="52">
        <v>1</v>
      </c>
      <c r="P114" s="52">
        <v>0</v>
      </c>
      <c r="Q114" s="58">
        <f t="shared" si="7"/>
        <v>0</v>
      </c>
      <c r="R114" s="52">
        <v>-40</v>
      </c>
      <c r="S114" s="56">
        <v>1</v>
      </c>
      <c r="T114" s="56">
        <v>0</v>
      </c>
      <c r="U114" s="59">
        <f t="shared" si="8"/>
        <v>0</v>
      </c>
      <c r="V114" s="57">
        <v>-30</v>
      </c>
      <c r="W114" s="23">
        <f t="shared" si="9"/>
        <v>-150</v>
      </c>
    </row>
    <row r="115" spans="1:23">
      <c r="A115" s="40" t="s">
        <v>23</v>
      </c>
      <c r="B115" s="40" t="s">
        <v>294</v>
      </c>
      <c r="C115" s="40">
        <v>4089</v>
      </c>
      <c r="D115" s="40">
        <v>308</v>
      </c>
      <c r="E115" s="40" t="s">
        <v>51</v>
      </c>
      <c r="F115" s="40" t="s">
        <v>145</v>
      </c>
      <c r="G115" s="41">
        <v>5</v>
      </c>
      <c r="H115" s="41">
        <v>6</v>
      </c>
      <c r="I115" s="49">
        <f t="shared" si="5"/>
        <v>1.2</v>
      </c>
      <c r="J115" s="41"/>
      <c r="K115" s="50">
        <v>1</v>
      </c>
      <c r="L115" s="50">
        <v>0</v>
      </c>
      <c r="M115" s="51">
        <f t="shared" si="6"/>
        <v>0</v>
      </c>
      <c r="N115" s="50">
        <v>-30</v>
      </c>
      <c r="O115" s="52">
        <v>1</v>
      </c>
      <c r="P115" s="52">
        <v>0</v>
      </c>
      <c r="Q115" s="58">
        <f t="shared" si="7"/>
        <v>0</v>
      </c>
      <c r="R115" s="52">
        <v>-40</v>
      </c>
      <c r="S115" s="56">
        <v>2</v>
      </c>
      <c r="T115" s="56">
        <v>5</v>
      </c>
      <c r="U115" s="59">
        <f t="shared" si="8"/>
        <v>2.5</v>
      </c>
      <c r="V115" s="57"/>
      <c r="W115" s="23">
        <f t="shared" si="9"/>
        <v>-70</v>
      </c>
    </row>
    <row r="116" spans="1:23">
      <c r="A116" s="40" t="s">
        <v>23</v>
      </c>
      <c r="B116" s="40" t="s">
        <v>295</v>
      </c>
      <c r="C116" s="40">
        <v>5347</v>
      </c>
      <c r="D116" s="40">
        <v>308</v>
      </c>
      <c r="E116" s="40" t="s">
        <v>51</v>
      </c>
      <c r="F116" s="40" t="s">
        <v>147</v>
      </c>
      <c r="G116" s="41">
        <v>5</v>
      </c>
      <c r="H116" s="41">
        <v>11</v>
      </c>
      <c r="I116" s="49">
        <f t="shared" si="5"/>
        <v>2.2</v>
      </c>
      <c r="J116" s="41"/>
      <c r="K116" s="50">
        <v>1</v>
      </c>
      <c r="L116" s="50">
        <v>0</v>
      </c>
      <c r="M116" s="51">
        <f t="shared" si="6"/>
        <v>0</v>
      </c>
      <c r="N116" s="50">
        <v>-30</v>
      </c>
      <c r="O116" s="52">
        <v>1</v>
      </c>
      <c r="P116" s="52">
        <v>0</v>
      </c>
      <c r="Q116" s="58">
        <f t="shared" si="7"/>
        <v>0</v>
      </c>
      <c r="R116" s="52">
        <v>-40</v>
      </c>
      <c r="S116" s="56">
        <v>2</v>
      </c>
      <c r="T116" s="56">
        <v>0</v>
      </c>
      <c r="U116" s="59">
        <f t="shared" si="8"/>
        <v>0</v>
      </c>
      <c r="V116" s="57">
        <v>-30</v>
      </c>
      <c r="W116" s="23">
        <f t="shared" si="9"/>
        <v>-100</v>
      </c>
    </row>
    <row r="117" spans="1:23">
      <c r="A117" s="40" t="s">
        <v>23</v>
      </c>
      <c r="B117" s="40" t="s">
        <v>296</v>
      </c>
      <c r="C117" s="40">
        <v>9200</v>
      </c>
      <c r="D117" s="40">
        <v>308</v>
      </c>
      <c r="E117" s="40" t="s">
        <v>51</v>
      </c>
      <c r="F117" s="40" t="s">
        <v>147</v>
      </c>
      <c r="G117" s="41">
        <v>4</v>
      </c>
      <c r="H117" s="41">
        <v>0</v>
      </c>
      <c r="I117" s="49">
        <f t="shared" si="5"/>
        <v>0</v>
      </c>
      <c r="J117" s="41">
        <v>-50</v>
      </c>
      <c r="K117" s="50">
        <v>1</v>
      </c>
      <c r="L117" s="50">
        <v>0</v>
      </c>
      <c r="M117" s="51">
        <f t="shared" si="6"/>
        <v>0</v>
      </c>
      <c r="N117" s="50">
        <v>-30</v>
      </c>
      <c r="O117" s="52">
        <v>1</v>
      </c>
      <c r="P117" s="52">
        <v>0</v>
      </c>
      <c r="Q117" s="58">
        <f t="shared" si="7"/>
        <v>0</v>
      </c>
      <c r="R117" s="52">
        <v>-40</v>
      </c>
      <c r="S117" s="56">
        <v>2</v>
      </c>
      <c r="T117" s="56">
        <v>0</v>
      </c>
      <c r="U117" s="59">
        <f t="shared" si="8"/>
        <v>0</v>
      </c>
      <c r="V117" s="57">
        <v>-30</v>
      </c>
      <c r="W117" s="23">
        <f t="shared" si="9"/>
        <v>-150</v>
      </c>
    </row>
    <row r="118" spans="1:23">
      <c r="A118" s="40" t="s">
        <v>23</v>
      </c>
      <c r="B118" s="40" t="s">
        <v>297</v>
      </c>
      <c r="C118" s="40">
        <v>9967</v>
      </c>
      <c r="D118" s="40">
        <v>308</v>
      </c>
      <c r="E118" s="40" t="s">
        <v>51</v>
      </c>
      <c r="F118" s="40" t="s">
        <v>147</v>
      </c>
      <c r="G118" s="41">
        <v>4</v>
      </c>
      <c r="H118" s="41">
        <v>0</v>
      </c>
      <c r="I118" s="49">
        <f t="shared" si="5"/>
        <v>0</v>
      </c>
      <c r="J118" s="41">
        <v>-50</v>
      </c>
      <c r="K118" s="50">
        <v>1</v>
      </c>
      <c r="L118" s="50">
        <v>0</v>
      </c>
      <c r="M118" s="51">
        <f t="shared" si="6"/>
        <v>0</v>
      </c>
      <c r="N118" s="50">
        <v>-30</v>
      </c>
      <c r="O118" s="52">
        <v>1</v>
      </c>
      <c r="P118" s="52">
        <v>0</v>
      </c>
      <c r="Q118" s="58">
        <f t="shared" si="7"/>
        <v>0</v>
      </c>
      <c r="R118" s="52">
        <v>-40</v>
      </c>
      <c r="S118" s="56">
        <v>2</v>
      </c>
      <c r="T118" s="56">
        <v>0</v>
      </c>
      <c r="U118" s="59">
        <f t="shared" si="8"/>
        <v>0</v>
      </c>
      <c r="V118" s="57">
        <v>-30</v>
      </c>
      <c r="W118" s="23">
        <f t="shared" si="9"/>
        <v>-150</v>
      </c>
    </row>
    <row r="119" spans="1:23">
      <c r="A119" s="40" t="s">
        <v>23</v>
      </c>
      <c r="B119" s="40" t="s">
        <v>298</v>
      </c>
      <c r="C119" s="40">
        <v>11251</v>
      </c>
      <c r="D119" s="40">
        <v>308</v>
      </c>
      <c r="E119" s="40" t="s">
        <v>51</v>
      </c>
      <c r="F119" s="40" t="s">
        <v>147</v>
      </c>
      <c r="G119" s="41">
        <v>3</v>
      </c>
      <c r="H119" s="41">
        <v>0</v>
      </c>
      <c r="I119" s="49">
        <f t="shared" si="5"/>
        <v>0</v>
      </c>
      <c r="J119" s="41">
        <v>-50</v>
      </c>
      <c r="K119" s="50">
        <v>1</v>
      </c>
      <c r="L119" s="50">
        <v>0</v>
      </c>
      <c r="M119" s="51">
        <f t="shared" si="6"/>
        <v>0</v>
      </c>
      <c r="N119" s="50">
        <v>-30</v>
      </c>
      <c r="O119" s="52">
        <v>1</v>
      </c>
      <c r="P119" s="52">
        <v>0</v>
      </c>
      <c r="Q119" s="58">
        <f t="shared" si="7"/>
        <v>0</v>
      </c>
      <c r="R119" s="52">
        <v>-40</v>
      </c>
      <c r="S119" s="56">
        <v>2</v>
      </c>
      <c r="T119" s="56">
        <v>0</v>
      </c>
      <c r="U119" s="59">
        <f t="shared" si="8"/>
        <v>0</v>
      </c>
      <c r="V119" s="57">
        <v>-30</v>
      </c>
      <c r="W119" s="23">
        <f t="shared" si="9"/>
        <v>-150</v>
      </c>
    </row>
    <row r="120" spans="1:23">
      <c r="A120" s="40" t="s">
        <v>23</v>
      </c>
      <c r="B120" s="40" t="s">
        <v>299</v>
      </c>
      <c r="C120" s="40">
        <v>9140</v>
      </c>
      <c r="D120" s="40">
        <v>578</v>
      </c>
      <c r="E120" s="40" t="s">
        <v>300</v>
      </c>
      <c r="F120" s="40" t="s">
        <v>222</v>
      </c>
      <c r="G120" s="41">
        <v>3</v>
      </c>
      <c r="H120" s="41">
        <v>0</v>
      </c>
      <c r="I120" s="49">
        <f t="shared" si="5"/>
        <v>0</v>
      </c>
      <c r="J120" s="41">
        <v>-50</v>
      </c>
      <c r="K120" s="50">
        <v>1</v>
      </c>
      <c r="L120" s="50">
        <v>1</v>
      </c>
      <c r="M120" s="51">
        <f t="shared" si="6"/>
        <v>1</v>
      </c>
      <c r="N120" s="50"/>
      <c r="O120" s="52">
        <v>1</v>
      </c>
      <c r="P120" s="52">
        <v>0</v>
      </c>
      <c r="Q120" s="58">
        <f t="shared" si="7"/>
        <v>0</v>
      </c>
      <c r="R120" s="52">
        <v>-40</v>
      </c>
      <c r="S120" s="56">
        <v>3</v>
      </c>
      <c r="T120" s="56">
        <v>7</v>
      </c>
      <c r="U120" s="59">
        <f t="shared" si="8"/>
        <v>2.33333333333333</v>
      </c>
      <c r="V120" s="57"/>
      <c r="W120" s="23">
        <f t="shared" si="9"/>
        <v>-90</v>
      </c>
    </row>
    <row r="121" spans="1:23">
      <c r="A121" s="40" t="s">
        <v>23</v>
      </c>
      <c r="B121" s="40" t="s">
        <v>301</v>
      </c>
      <c r="C121" s="40">
        <v>9331</v>
      </c>
      <c r="D121" s="40">
        <v>578</v>
      </c>
      <c r="E121" s="40" t="s">
        <v>300</v>
      </c>
      <c r="F121" s="40" t="s">
        <v>145</v>
      </c>
      <c r="G121" s="41">
        <v>3</v>
      </c>
      <c r="H121" s="41">
        <v>1</v>
      </c>
      <c r="I121" s="49">
        <f t="shared" si="5"/>
        <v>0.333333333333333</v>
      </c>
      <c r="J121" s="41"/>
      <c r="K121" s="50">
        <v>1</v>
      </c>
      <c r="L121" s="50">
        <v>1</v>
      </c>
      <c r="M121" s="51">
        <f t="shared" si="6"/>
        <v>1</v>
      </c>
      <c r="N121" s="50"/>
      <c r="O121" s="52">
        <v>1</v>
      </c>
      <c r="P121" s="52">
        <v>0</v>
      </c>
      <c r="Q121" s="58">
        <f t="shared" si="7"/>
        <v>0</v>
      </c>
      <c r="R121" s="52">
        <v>-40</v>
      </c>
      <c r="S121" s="56">
        <v>2</v>
      </c>
      <c r="T121" s="56">
        <v>1</v>
      </c>
      <c r="U121" s="59">
        <f t="shared" si="8"/>
        <v>0.5</v>
      </c>
      <c r="V121" s="57">
        <v>-30</v>
      </c>
      <c r="W121" s="23">
        <f t="shared" si="9"/>
        <v>-70</v>
      </c>
    </row>
    <row r="122" spans="1:23">
      <c r="A122" s="40" t="s">
        <v>23</v>
      </c>
      <c r="B122" s="40" t="s">
        <v>302</v>
      </c>
      <c r="C122" s="40">
        <v>11536</v>
      </c>
      <c r="D122" s="40">
        <v>578</v>
      </c>
      <c r="E122" s="40" t="s">
        <v>300</v>
      </c>
      <c r="F122" s="40" t="s">
        <v>147</v>
      </c>
      <c r="G122" s="41">
        <v>1</v>
      </c>
      <c r="H122" s="41">
        <v>0</v>
      </c>
      <c r="I122" s="49">
        <f t="shared" si="5"/>
        <v>0</v>
      </c>
      <c r="J122" s="41">
        <v>-50</v>
      </c>
      <c r="K122" s="50">
        <v>1</v>
      </c>
      <c r="L122" s="50">
        <v>1</v>
      </c>
      <c r="M122" s="51">
        <f t="shared" si="6"/>
        <v>1</v>
      </c>
      <c r="N122" s="50"/>
      <c r="O122" s="52">
        <v>1</v>
      </c>
      <c r="P122" s="52">
        <v>0</v>
      </c>
      <c r="Q122" s="58">
        <f t="shared" si="7"/>
        <v>0</v>
      </c>
      <c r="R122" s="52">
        <v>-40</v>
      </c>
      <c r="S122" s="56">
        <v>1</v>
      </c>
      <c r="T122" s="56">
        <v>0</v>
      </c>
      <c r="U122" s="59">
        <f t="shared" si="8"/>
        <v>0</v>
      </c>
      <c r="V122" s="57">
        <v>-30</v>
      </c>
      <c r="W122" s="23">
        <f t="shared" si="9"/>
        <v>-120</v>
      </c>
    </row>
    <row r="123" spans="1:23">
      <c r="A123" s="40" t="s">
        <v>23</v>
      </c>
      <c r="B123" s="40" t="s">
        <v>303</v>
      </c>
      <c r="C123" s="40">
        <v>4188</v>
      </c>
      <c r="D123" s="40">
        <v>391</v>
      </c>
      <c r="E123" s="40" t="s">
        <v>304</v>
      </c>
      <c r="F123" s="40" t="s">
        <v>145</v>
      </c>
      <c r="G123" s="41">
        <v>4</v>
      </c>
      <c r="H123" s="41">
        <v>0</v>
      </c>
      <c r="I123" s="49">
        <f t="shared" si="5"/>
        <v>0</v>
      </c>
      <c r="J123" s="41">
        <v>-50</v>
      </c>
      <c r="K123" s="50">
        <v>1</v>
      </c>
      <c r="L123" s="50">
        <v>0</v>
      </c>
      <c r="M123" s="51">
        <f t="shared" si="6"/>
        <v>0</v>
      </c>
      <c r="N123" s="50">
        <v>-30</v>
      </c>
      <c r="O123" s="52">
        <v>1</v>
      </c>
      <c r="P123" s="52">
        <v>3</v>
      </c>
      <c r="Q123" s="58">
        <f t="shared" si="7"/>
        <v>3</v>
      </c>
      <c r="R123" s="52"/>
      <c r="S123" s="56">
        <v>1</v>
      </c>
      <c r="T123" s="56">
        <v>2</v>
      </c>
      <c r="U123" s="59">
        <f t="shared" si="8"/>
        <v>2</v>
      </c>
      <c r="V123" s="57"/>
      <c r="W123" s="23">
        <f t="shared" si="9"/>
        <v>-80</v>
      </c>
    </row>
    <row r="124" spans="1:23">
      <c r="A124" s="40" t="s">
        <v>23</v>
      </c>
      <c r="B124" s="40" t="s">
        <v>305</v>
      </c>
      <c r="C124" s="40">
        <v>4246</v>
      </c>
      <c r="D124" s="40">
        <v>391</v>
      </c>
      <c r="E124" s="40" t="s">
        <v>304</v>
      </c>
      <c r="F124" s="40" t="s">
        <v>157</v>
      </c>
      <c r="G124" s="41">
        <v>4</v>
      </c>
      <c r="H124" s="41">
        <v>0</v>
      </c>
      <c r="I124" s="49">
        <f t="shared" si="5"/>
        <v>0</v>
      </c>
      <c r="J124" s="41">
        <v>-50</v>
      </c>
      <c r="K124" s="50">
        <v>1</v>
      </c>
      <c r="L124" s="50">
        <v>0</v>
      </c>
      <c r="M124" s="51">
        <f t="shared" si="6"/>
        <v>0</v>
      </c>
      <c r="N124" s="50">
        <v>-30</v>
      </c>
      <c r="O124" s="52">
        <v>1</v>
      </c>
      <c r="P124" s="52">
        <v>1</v>
      </c>
      <c r="Q124" s="58">
        <f t="shared" si="7"/>
        <v>1</v>
      </c>
      <c r="R124" s="52"/>
      <c r="S124" s="56">
        <v>1</v>
      </c>
      <c r="T124" s="56">
        <v>2</v>
      </c>
      <c r="U124" s="59">
        <f t="shared" si="8"/>
        <v>2</v>
      </c>
      <c r="V124" s="57"/>
      <c r="W124" s="23">
        <f t="shared" si="9"/>
        <v>-80</v>
      </c>
    </row>
    <row r="125" spans="1:23">
      <c r="A125" s="40" t="s">
        <v>23</v>
      </c>
      <c r="B125" s="40" t="s">
        <v>306</v>
      </c>
      <c r="C125" s="40">
        <v>11330</v>
      </c>
      <c r="D125" s="40">
        <v>391</v>
      </c>
      <c r="E125" s="40" t="s">
        <v>304</v>
      </c>
      <c r="F125" s="40" t="s">
        <v>157</v>
      </c>
      <c r="G125" s="41">
        <v>3</v>
      </c>
      <c r="H125" s="41">
        <v>0</v>
      </c>
      <c r="I125" s="49">
        <f t="shared" si="5"/>
        <v>0</v>
      </c>
      <c r="J125" s="41">
        <v>-50</v>
      </c>
      <c r="K125" s="50">
        <v>1</v>
      </c>
      <c r="L125" s="50">
        <v>0</v>
      </c>
      <c r="M125" s="51">
        <f t="shared" si="6"/>
        <v>0</v>
      </c>
      <c r="N125" s="50">
        <v>-30</v>
      </c>
      <c r="O125" s="52">
        <v>1</v>
      </c>
      <c r="P125" s="52">
        <v>0</v>
      </c>
      <c r="Q125" s="58">
        <f t="shared" si="7"/>
        <v>0</v>
      </c>
      <c r="R125" s="52">
        <v>-40</v>
      </c>
      <c r="S125" s="56">
        <v>1</v>
      </c>
      <c r="T125" s="56">
        <v>0</v>
      </c>
      <c r="U125" s="59">
        <f t="shared" si="8"/>
        <v>0</v>
      </c>
      <c r="V125" s="57">
        <v>-30</v>
      </c>
      <c r="W125" s="23">
        <f t="shared" si="9"/>
        <v>-150</v>
      </c>
    </row>
    <row r="126" spans="1:23">
      <c r="A126" s="40" t="s">
        <v>23</v>
      </c>
      <c r="B126" s="40" t="s">
        <v>307</v>
      </c>
      <c r="C126" s="40">
        <v>8386</v>
      </c>
      <c r="D126" s="40">
        <v>723</v>
      </c>
      <c r="E126" s="40" t="s">
        <v>308</v>
      </c>
      <c r="F126" s="40" t="s">
        <v>145</v>
      </c>
      <c r="G126" s="41">
        <v>1</v>
      </c>
      <c r="H126" s="41">
        <v>0</v>
      </c>
      <c r="I126" s="49">
        <f t="shared" si="5"/>
        <v>0</v>
      </c>
      <c r="J126" s="41">
        <v>-50</v>
      </c>
      <c r="K126" s="50">
        <v>1</v>
      </c>
      <c r="L126" s="50">
        <v>0</v>
      </c>
      <c r="M126" s="51">
        <f t="shared" si="6"/>
        <v>0</v>
      </c>
      <c r="N126" s="50">
        <v>-30</v>
      </c>
      <c r="O126" s="52">
        <v>1</v>
      </c>
      <c r="P126" s="52">
        <v>0</v>
      </c>
      <c r="Q126" s="58">
        <f t="shared" si="7"/>
        <v>0</v>
      </c>
      <c r="R126" s="52">
        <v>-40</v>
      </c>
      <c r="S126" s="56">
        <v>1</v>
      </c>
      <c r="T126" s="56">
        <v>0</v>
      </c>
      <c r="U126" s="59">
        <f t="shared" si="8"/>
        <v>0</v>
      </c>
      <c r="V126" s="57">
        <v>-30</v>
      </c>
      <c r="W126" s="23">
        <f t="shared" si="9"/>
        <v>-150</v>
      </c>
    </row>
    <row r="127" spans="1:23">
      <c r="A127" s="40" t="s">
        <v>23</v>
      </c>
      <c r="B127" s="40" t="s">
        <v>309</v>
      </c>
      <c r="C127" s="40">
        <v>8785</v>
      </c>
      <c r="D127" s="40">
        <v>723</v>
      </c>
      <c r="E127" s="40" t="s">
        <v>308</v>
      </c>
      <c r="F127" s="40" t="s">
        <v>147</v>
      </c>
      <c r="G127" s="41">
        <v>1</v>
      </c>
      <c r="H127" s="41">
        <v>0</v>
      </c>
      <c r="I127" s="49">
        <f t="shared" si="5"/>
        <v>0</v>
      </c>
      <c r="J127" s="41">
        <v>-50</v>
      </c>
      <c r="K127" s="50">
        <v>1</v>
      </c>
      <c r="L127" s="50">
        <v>0</v>
      </c>
      <c r="M127" s="51">
        <f t="shared" si="6"/>
        <v>0</v>
      </c>
      <c r="N127" s="50">
        <v>-30</v>
      </c>
      <c r="O127" s="52">
        <v>1</v>
      </c>
      <c r="P127" s="52">
        <v>0</v>
      </c>
      <c r="Q127" s="58">
        <f t="shared" si="7"/>
        <v>0</v>
      </c>
      <c r="R127" s="52">
        <v>-40</v>
      </c>
      <c r="S127" s="56">
        <v>1</v>
      </c>
      <c r="T127" s="56">
        <v>0</v>
      </c>
      <c r="U127" s="59">
        <f t="shared" si="8"/>
        <v>0</v>
      </c>
      <c r="V127" s="57">
        <v>-30</v>
      </c>
      <c r="W127" s="23">
        <f t="shared" si="9"/>
        <v>-150</v>
      </c>
    </row>
    <row r="128" spans="1:23">
      <c r="A128" s="40" t="s">
        <v>23</v>
      </c>
      <c r="B128" s="40" t="s">
        <v>310</v>
      </c>
      <c r="C128" s="40">
        <v>11322</v>
      </c>
      <c r="D128" s="40">
        <v>723</v>
      </c>
      <c r="E128" s="40" t="s">
        <v>308</v>
      </c>
      <c r="F128" s="40" t="s">
        <v>311</v>
      </c>
      <c r="G128" s="41">
        <v>1</v>
      </c>
      <c r="H128" s="41">
        <v>0</v>
      </c>
      <c r="I128" s="49">
        <f t="shared" si="5"/>
        <v>0</v>
      </c>
      <c r="J128" s="41">
        <v>-50</v>
      </c>
      <c r="K128" s="50">
        <v>1</v>
      </c>
      <c r="L128" s="50">
        <v>0</v>
      </c>
      <c r="M128" s="51">
        <f t="shared" si="6"/>
        <v>0</v>
      </c>
      <c r="N128" s="50">
        <v>-30</v>
      </c>
      <c r="O128" s="52">
        <v>1</v>
      </c>
      <c r="P128" s="52">
        <v>0</v>
      </c>
      <c r="Q128" s="58">
        <f t="shared" si="7"/>
        <v>0</v>
      </c>
      <c r="R128" s="52">
        <v>-40</v>
      </c>
      <c r="S128" s="56">
        <v>1</v>
      </c>
      <c r="T128" s="56">
        <v>0</v>
      </c>
      <c r="U128" s="59">
        <f t="shared" si="8"/>
        <v>0</v>
      </c>
      <c r="V128" s="57">
        <v>-30</v>
      </c>
      <c r="W128" s="23">
        <f t="shared" si="9"/>
        <v>-150</v>
      </c>
    </row>
    <row r="129" spans="1:23">
      <c r="A129" s="40" t="s">
        <v>23</v>
      </c>
      <c r="B129" s="40" t="s">
        <v>312</v>
      </c>
      <c r="C129" s="40">
        <v>8903</v>
      </c>
      <c r="D129" s="40">
        <v>373</v>
      </c>
      <c r="E129" s="40" t="s">
        <v>313</v>
      </c>
      <c r="F129" s="40" t="s">
        <v>145</v>
      </c>
      <c r="G129" s="41">
        <v>2</v>
      </c>
      <c r="H129" s="41">
        <v>0</v>
      </c>
      <c r="I129" s="49">
        <f t="shared" si="5"/>
        <v>0</v>
      </c>
      <c r="J129" s="41">
        <v>-50</v>
      </c>
      <c r="K129" s="50">
        <v>2</v>
      </c>
      <c r="L129" s="50">
        <v>0</v>
      </c>
      <c r="M129" s="51">
        <f t="shared" si="6"/>
        <v>0</v>
      </c>
      <c r="N129" s="50">
        <v>-30</v>
      </c>
      <c r="O129" s="52">
        <v>1</v>
      </c>
      <c r="P129" s="52">
        <v>0</v>
      </c>
      <c r="Q129" s="58">
        <f t="shared" si="7"/>
        <v>0</v>
      </c>
      <c r="R129" s="52">
        <v>-40</v>
      </c>
      <c r="S129" s="56">
        <v>1</v>
      </c>
      <c r="T129" s="56">
        <v>1</v>
      </c>
      <c r="U129" s="59">
        <f t="shared" si="8"/>
        <v>1</v>
      </c>
      <c r="V129" s="57"/>
      <c r="W129" s="23">
        <f t="shared" si="9"/>
        <v>-120</v>
      </c>
    </row>
    <row r="130" spans="1:23">
      <c r="A130" s="40" t="s">
        <v>23</v>
      </c>
      <c r="B130" s="40" t="s">
        <v>314</v>
      </c>
      <c r="C130" s="40">
        <v>8075</v>
      </c>
      <c r="D130" s="40">
        <v>373</v>
      </c>
      <c r="E130" s="40" t="s">
        <v>313</v>
      </c>
      <c r="F130" s="40" t="s">
        <v>147</v>
      </c>
      <c r="G130" s="41">
        <v>2</v>
      </c>
      <c r="H130" s="41">
        <v>0</v>
      </c>
      <c r="I130" s="49">
        <f t="shared" si="5"/>
        <v>0</v>
      </c>
      <c r="J130" s="41">
        <v>-50</v>
      </c>
      <c r="K130" s="50">
        <v>1</v>
      </c>
      <c r="L130" s="50">
        <v>3</v>
      </c>
      <c r="M130" s="51">
        <f t="shared" si="6"/>
        <v>3</v>
      </c>
      <c r="N130" s="50"/>
      <c r="O130" s="52">
        <v>2</v>
      </c>
      <c r="P130" s="52">
        <v>0</v>
      </c>
      <c r="Q130" s="58">
        <f t="shared" si="7"/>
        <v>0</v>
      </c>
      <c r="R130" s="52">
        <v>-40</v>
      </c>
      <c r="S130" s="56">
        <v>2</v>
      </c>
      <c r="T130" s="56">
        <v>5</v>
      </c>
      <c r="U130" s="59">
        <f t="shared" si="8"/>
        <v>2.5</v>
      </c>
      <c r="V130" s="57"/>
      <c r="W130" s="23">
        <f t="shared" si="9"/>
        <v>-90</v>
      </c>
    </row>
    <row r="131" spans="1:23">
      <c r="A131" s="40" t="s">
        <v>23</v>
      </c>
      <c r="B131" s="40" t="s">
        <v>315</v>
      </c>
      <c r="C131" s="40">
        <v>11452</v>
      </c>
      <c r="D131" s="40">
        <v>373</v>
      </c>
      <c r="E131" s="40" t="s">
        <v>313</v>
      </c>
      <c r="F131" s="40" t="s">
        <v>147</v>
      </c>
      <c r="G131" s="41">
        <v>1</v>
      </c>
      <c r="H131" s="41">
        <v>0</v>
      </c>
      <c r="I131" s="49">
        <f t="shared" si="5"/>
        <v>0</v>
      </c>
      <c r="J131" s="41">
        <v>-50</v>
      </c>
      <c r="K131" s="50">
        <v>1</v>
      </c>
      <c r="L131" s="50">
        <v>0</v>
      </c>
      <c r="M131" s="51">
        <f t="shared" si="6"/>
        <v>0</v>
      </c>
      <c r="N131" s="50">
        <v>-30</v>
      </c>
      <c r="O131" s="52">
        <v>1</v>
      </c>
      <c r="P131" s="52">
        <v>0</v>
      </c>
      <c r="Q131" s="58">
        <f t="shared" si="7"/>
        <v>0</v>
      </c>
      <c r="R131" s="52">
        <v>-40</v>
      </c>
      <c r="S131" s="56">
        <v>1</v>
      </c>
      <c r="T131" s="56">
        <v>0</v>
      </c>
      <c r="U131" s="59">
        <f t="shared" si="8"/>
        <v>0</v>
      </c>
      <c r="V131" s="57">
        <v>-30</v>
      </c>
      <c r="W131" s="23">
        <f t="shared" si="9"/>
        <v>-150</v>
      </c>
    </row>
    <row r="132" spans="1:23">
      <c r="A132" s="40" t="s">
        <v>23</v>
      </c>
      <c r="B132" s="40" t="s">
        <v>316</v>
      </c>
      <c r="C132" s="40">
        <v>7006</v>
      </c>
      <c r="D132" s="40">
        <v>515</v>
      </c>
      <c r="E132" s="40" t="s">
        <v>317</v>
      </c>
      <c r="F132" s="40" t="s">
        <v>318</v>
      </c>
      <c r="G132" s="41">
        <v>2</v>
      </c>
      <c r="H132" s="41">
        <v>0</v>
      </c>
      <c r="I132" s="49">
        <f t="shared" ref="I132:I195" si="10">H132/G132</f>
        <v>0</v>
      </c>
      <c r="J132" s="41">
        <v>-50</v>
      </c>
      <c r="K132" s="50">
        <v>1</v>
      </c>
      <c r="L132" s="50">
        <v>0</v>
      </c>
      <c r="M132" s="51">
        <f t="shared" ref="M132:M195" si="11">L132/K132</f>
        <v>0</v>
      </c>
      <c r="N132" s="50">
        <v>-30</v>
      </c>
      <c r="O132" s="52">
        <v>1</v>
      </c>
      <c r="P132" s="52">
        <v>0</v>
      </c>
      <c r="Q132" s="58">
        <f t="shared" ref="Q132:Q195" si="12">P132/O132</f>
        <v>0</v>
      </c>
      <c r="R132" s="52">
        <v>-40</v>
      </c>
      <c r="S132" s="56">
        <v>1</v>
      </c>
      <c r="T132" s="56">
        <v>0</v>
      </c>
      <c r="U132" s="59">
        <f t="shared" ref="U132:U195" si="13">T132/S132</f>
        <v>0</v>
      </c>
      <c r="V132" s="57">
        <v>-30</v>
      </c>
      <c r="W132" s="23">
        <f t="shared" ref="W132:W195" si="14">J132+N132+R132+V132</f>
        <v>-150</v>
      </c>
    </row>
    <row r="133" spans="1:23">
      <c r="A133" s="40" t="s">
        <v>23</v>
      </c>
      <c r="B133" s="40" t="s">
        <v>319</v>
      </c>
      <c r="C133" s="40">
        <v>7917</v>
      </c>
      <c r="D133" s="40">
        <v>515</v>
      </c>
      <c r="E133" s="40" t="s">
        <v>317</v>
      </c>
      <c r="F133" s="40" t="s">
        <v>147</v>
      </c>
      <c r="G133" s="41">
        <v>3</v>
      </c>
      <c r="H133" s="41">
        <v>6</v>
      </c>
      <c r="I133" s="49">
        <f t="shared" si="10"/>
        <v>2</v>
      </c>
      <c r="J133" s="41"/>
      <c r="K133" s="50">
        <v>1</v>
      </c>
      <c r="L133" s="50">
        <v>0</v>
      </c>
      <c r="M133" s="51">
        <f t="shared" si="11"/>
        <v>0</v>
      </c>
      <c r="N133" s="50">
        <v>-30</v>
      </c>
      <c r="O133" s="52">
        <v>1</v>
      </c>
      <c r="P133" s="52">
        <v>1</v>
      </c>
      <c r="Q133" s="58">
        <f t="shared" si="12"/>
        <v>1</v>
      </c>
      <c r="R133" s="52"/>
      <c r="S133" s="56">
        <v>1</v>
      </c>
      <c r="T133" s="56">
        <v>0</v>
      </c>
      <c r="U133" s="59">
        <f t="shared" si="13"/>
        <v>0</v>
      </c>
      <c r="V133" s="57">
        <v>-30</v>
      </c>
      <c r="W133" s="23">
        <f t="shared" si="14"/>
        <v>-60</v>
      </c>
    </row>
    <row r="134" spans="1:23">
      <c r="A134" s="40" t="s">
        <v>23</v>
      </c>
      <c r="B134" s="40" t="s">
        <v>320</v>
      </c>
      <c r="C134" s="40">
        <v>11102</v>
      </c>
      <c r="D134" s="40">
        <v>515</v>
      </c>
      <c r="E134" s="40" t="s">
        <v>317</v>
      </c>
      <c r="F134" s="40" t="s">
        <v>147</v>
      </c>
      <c r="G134" s="41">
        <v>2</v>
      </c>
      <c r="H134" s="41">
        <v>0</v>
      </c>
      <c r="I134" s="49">
        <f t="shared" si="10"/>
        <v>0</v>
      </c>
      <c r="J134" s="41">
        <v>-50</v>
      </c>
      <c r="K134" s="50">
        <v>1</v>
      </c>
      <c r="L134" s="50">
        <v>1</v>
      </c>
      <c r="M134" s="51">
        <f t="shared" si="11"/>
        <v>1</v>
      </c>
      <c r="N134" s="50"/>
      <c r="O134" s="52">
        <v>1</v>
      </c>
      <c r="P134" s="52">
        <v>0</v>
      </c>
      <c r="Q134" s="58">
        <f t="shared" si="12"/>
        <v>0</v>
      </c>
      <c r="R134" s="52">
        <v>-40</v>
      </c>
      <c r="S134" s="56">
        <v>1</v>
      </c>
      <c r="T134" s="56">
        <v>0</v>
      </c>
      <c r="U134" s="59">
        <f t="shared" si="13"/>
        <v>0</v>
      </c>
      <c r="V134" s="57">
        <v>-30</v>
      </c>
      <c r="W134" s="23">
        <f t="shared" si="14"/>
        <v>-120</v>
      </c>
    </row>
    <row r="135" spans="1:23">
      <c r="A135" s="40" t="s">
        <v>23</v>
      </c>
      <c r="B135" s="40" t="s">
        <v>321</v>
      </c>
      <c r="C135" s="40">
        <v>11397</v>
      </c>
      <c r="D135" s="40">
        <v>515</v>
      </c>
      <c r="E135" s="40" t="s">
        <v>317</v>
      </c>
      <c r="F135" s="40" t="s">
        <v>147</v>
      </c>
      <c r="G135" s="41">
        <v>2</v>
      </c>
      <c r="H135" s="41">
        <v>0</v>
      </c>
      <c r="I135" s="49">
        <f t="shared" si="10"/>
        <v>0</v>
      </c>
      <c r="J135" s="41">
        <v>-50</v>
      </c>
      <c r="K135" s="50">
        <v>1</v>
      </c>
      <c r="L135" s="50">
        <v>0</v>
      </c>
      <c r="M135" s="51">
        <f t="shared" si="11"/>
        <v>0</v>
      </c>
      <c r="N135" s="50">
        <v>-30</v>
      </c>
      <c r="O135" s="52">
        <v>1</v>
      </c>
      <c r="P135" s="52">
        <v>0</v>
      </c>
      <c r="Q135" s="58">
        <f t="shared" si="12"/>
        <v>0</v>
      </c>
      <c r="R135" s="52">
        <v>-40</v>
      </c>
      <c r="S135" s="56">
        <v>1</v>
      </c>
      <c r="T135" s="56">
        <v>0</v>
      </c>
      <c r="U135" s="59">
        <f t="shared" si="13"/>
        <v>0</v>
      </c>
      <c r="V135" s="57">
        <v>-30</v>
      </c>
      <c r="W135" s="23">
        <f t="shared" si="14"/>
        <v>-150</v>
      </c>
    </row>
    <row r="136" spans="1:23">
      <c r="A136" s="40" t="s">
        <v>23</v>
      </c>
      <c r="B136" s="40" t="s">
        <v>322</v>
      </c>
      <c r="C136" s="40">
        <v>10186</v>
      </c>
      <c r="D136" s="40">
        <v>572</v>
      </c>
      <c r="E136" s="40" t="s">
        <v>323</v>
      </c>
      <c r="F136" s="40" t="s">
        <v>145</v>
      </c>
      <c r="G136" s="41">
        <v>1</v>
      </c>
      <c r="H136" s="41">
        <v>1</v>
      </c>
      <c r="I136" s="49">
        <f t="shared" si="10"/>
        <v>1</v>
      </c>
      <c r="J136" s="41"/>
      <c r="K136" s="50">
        <v>1</v>
      </c>
      <c r="L136" s="50">
        <v>1</v>
      </c>
      <c r="M136" s="51">
        <f t="shared" si="11"/>
        <v>1</v>
      </c>
      <c r="N136" s="50"/>
      <c r="O136" s="52">
        <v>1</v>
      </c>
      <c r="P136" s="52">
        <v>0</v>
      </c>
      <c r="Q136" s="58">
        <f t="shared" si="12"/>
        <v>0</v>
      </c>
      <c r="R136" s="52">
        <v>-40</v>
      </c>
      <c r="S136" s="56">
        <v>1</v>
      </c>
      <c r="T136" s="56">
        <v>0</v>
      </c>
      <c r="U136" s="59">
        <f t="shared" si="13"/>
        <v>0</v>
      </c>
      <c r="V136" s="57">
        <v>-30</v>
      </c>
      <c r="W136" s="23">
        <f t="shared" si="14"/>
        <v>-70</v>
      </c>
    </row>
    <row r="137" spans="1:23">
      <c r="A137" s="40" t="s">
        <v>23</v>
      </c>
      <c r="B137" s="40" t="s">
        <v>324</v>
      </c>
      <c r="C137" s="40">
        <v>8731</v>
      </c>
      <c r="D137" s="40">
        <v>572</v>
      </c>
      <c r="E137" s="40" t="s">
        <v>323</v>
      </c>
      <c r="F137" s="40" t="s">
        <v>147</v>
      </c>
      <c r="G137" s="41">
        <v>2</v>
      </c>
      <c r="H137" s="41">
        <v>5</v>
      </c>
      <c r="I137" s="49">
        <f t="shared" si="10"/>
        <v>2.5</v>
      </c>
      <c r="J137" s="41"/>
      <c r="K137" s="50">
        <v>1</v>
      </c>
      <c r="L137" s="50">
        <v>1</v>
      </c>
      <c r="M137" s="51">
        <f t="shared" si="11"/>
        <v>1</v>
      </c>
      <c r="N137" s="50"/>
      <c r="O137" s="52">
        <v>1</v>
      </c>
      <c r="P137" s="52">
        <v>0</v>
      </c>
      <c r="Q137" s="58">
        <f t="shared" si="12"/>
        <v>0</v>
      </c>
      <c r="R137" s="52">
        <v>-40</v>
      </c>
      <c r="S137" s="56">
        <v>1</v>
      </c>
      <c r="T137" s="56">
        <v>3</v>
      </c>
      <c r="U137" s="59">
        <f t="shared" si="13"/>
        <v>3</v>
      </c>
      <c r="V137" s="57"/>
      <c r="W137" s="23">
        <f t="shared" si="14"/>
        <v>-40</v>
      </c>
    </row>
    <row r="138" spans="1:23">
      <c r="A138" s="40" t="s">
        <v>23</v>
      </c>
      <c r="B138" s="40" t="s">
        <v>325</v>
      </c>
      <c r="C138" s="40">
        <v>11058</v>
      </c>
      <c r="D138" s="40">
        <v>572</v>
      </c>
      <c r="E138" s="40" t="s">
        <v>323</v>
      </c>
      <c r="F138" s="40" t="s">
        <v>147</v>
      </c>
      <c r="G138" s="41">
        <v>1</v>
      </c>
      <c r="H138" s="41">
        <v>0</v>
      </c>
      <c r="I138" s="49">
        <f t="shared" si="10"/>
        <v>0</v>
      </c>
      <c r="J138" s="41">
        <v>-50</v>
      </c>
      <c r="K138" s="50">
        <v>1</v>
      </c>
      <c r="L138" s="50">
        <v>1</v>
      </c>
      <c r="M138" s="51">
        <f t="shared" si="11"/>
        <v>1</v>
      </c>
      <c r="N138" s="50"/>
      <c r="O138" s="52">
        <v>1</v>
      </c>
      <c r="P138" s="52">
        <v>0</v>
      </c>
      <c r="Q138" s="58">
        <f t="shared" si="12"/>
        <v>0</v>
      </c>
      <c r="R138" s="52">
        <v>-40</v>
      </c>
      <c r="S138" s="56">
        <v>1</v>
      </c>
      <c r="T138" s="56">
        <v>0</v>
      </c>
      <c r="U138" s="59">
        <f t="shared" si="13"/>
        <v>0</v>
      </c>
      <c r="V138" s="57">
        <v>-30</v>
      </c>
      <c r="W138" s="23">
        <f t="shared" si="14"/>
        <v>-120</v>
      </c>
    </row>
    <row r="139" spans="1:23">
      <c r="A139" s="40" t="s">
        <v>23</v>
      </c>
      <c r="B139" s="40" t="s">
        <v>326</v>
      </c>
      <c r="C139" s="40">
        <v>10907</v>
      </c>
      <c r="D139" s="40">
        <v>572</v>
      </c>
      <c r="E139" s="40" t="s">
        <v>323</v>
      </c>
      <c r="F139" s="40" t="s">
        <v>147</v>
      </c>
      <c r="G139" s="41">
        <v>1</v>
      </c>
      <c r="H139" s="41">
        <v>1</v>
      </c>
      <c r="I139" s="49">
        <f t="shared" si="10"/>
        <v>1</v>
      </c>
      <c r="J139" s="41"/>
      <c r="K139" s="50">
        <v>1</v>
      </c>
      <c r="L139" s="50">
        <v>1</v>
      </c>
      <c r="M139" s="51">
        <f t="shared" si="11"/>
        <v>1</v>
      </c>
      <c r="N139" s="50"/>
      <c r="O139" s="52">
        <v>1</v>
      </c>
      <c r="P139" s="52">
        <v>0</v>
      </c>
      <c r="Q139" s="58">
        <f t="shared" si="12"/>
        <v>0</v>
      </c>
      <c r="R139" s="52">
        <v>-40</v>
      </c>
      <c r="S139" s="56">
        <v>1</v>
      </c>
      <c r="T139" s="56">
        <v>1</v>
      </c>
      <c r="U139" s="59">
        <f t="shared" si="13"/>
        <v>1</v>
      </c>
      <c r="V139" s="57"/>
      <c r="W139" s="23">
        <f t="shared" si="14"/>
        <v>-40</v>
      </c>
    </row>
    <row r="140" spans="1:23">
      <c r="A140" s="40" t="s">
        <v>23</v>
      </c>
      <c r="B140" s="40" t="s">
        <v>327</v>
      </c>
      <c r="C140" s="40">
        <v>4311</v>
      </c>
      <c r="D140" s="40">
        <v>102479</v>
      </c>
      <c r="E140" s="40" t="s">
        <v>129</v>
      </c>
      <c r="F140" s="40" t="s">
        <v>145</v>
      </c>
      <c r="G140" s="41">
        <v>2</v>
      </c>
      <c r="H140" s="41">
        <v>0</v>
      </c>
      <c r="I140" s="49">
        <f t="shared" si="10"/>
        <v>0</v>
      </c>
      <c r="J140" s="41">
        <v>-50</v>
      </c>
      <c r="K140" s="50">
        <v>1</v>
      </c>
      <c r="L140" s="50">
        <v>0</v>
      </c>
      <c r="M140" s="51">
        <f t="shared" si="11"/>
        <v>0</v>
      </c>
      <c r="N140" s="50">
        <v>-30</v>
      </c>
      <c r="O140" s="52">
        <v>1</v>
      </c>
      <c r="P140" s="52">
        <v>0</v>
      </c>
      <c r="Q140" s="58">
        <f t="shared" si="12"/>
        <v>0</v>
      </c>
      <c r="R140" s="52">
        <v>-40</v>
      </c>
      <c r="S140" s="56">
        <v>1</v>
      </c>
      <c r="T140" s="56">
        <v>2</v>
      </c>
      <c r="U140" s="59">
        <f t="shared" si="13"/>
        <v>2</v>
      </c>
      <c r="V140" s="57"/>
      <c r="W140" s="23">
        <f t="shared" si="14"/>
        <v>-120</v>
      </c>
    </row>
    <row r="141" spans="1:23">
      <c r="A141" s="40" t="s">
        <v>23</v>
      </c>
      <c r="B141" s="40" t="s">
        <v>328</v>
      </c>
      <c r="C141" s="40">
        <v>10855</v>
      </c>
      <c r="D141" s="40">
        <v>102479</v>
      </c>
      <c r="E141" s="40" t="s">
        <v>129</v>
      </c>
      <c r="F141" s="40" t="s">
        <v>147</v>
      </c>
      <c r="G141" s="41">
        <v>1</v>
      </c>
      <c r="H141" s="41">
        <v>0</v>
      </c>
      <c r="I141" s="49">
        <f t="shared" si="10"/>
        <v>0</v>
      </c>
      <c r="J141" s="41">
        <v>-50</v>
      </c>
      <c r="K141" s="50">
        <v>1</v>
      </c>
      <c r="L141" s="50">
        <v>0</v>
      </c>
      <c r="M141" s="51">
        <f t="shared" si="11"/>
        <v>0</v>
      </c>
      <c r="N141" s="50">
        <v>-30</v>
      </c>
      <c r="O141" s="52">
        <v>1</v>
      </c>
      <c r="P141" s="52">
        <v>1</v>
      </c>
      <c r="Q141" s="58">
        <f t="shared" si="12"/>
        <v>1</v>
      </c>
      <c r="R141" s="52"/>
      <c r="S141" s="56">
        <v>1</v>
      </c>
      <c r="T141" s="56">
        <v>1</v>
      </c>
      <c r="U141" s="59">
        <f t="shared" si="13"/>
        <v>1</v>
      </c>
      <c r="V141" s="57"/>
      <c r="W141" s="23">
        <f t="shared" si="14"/>
        <v>-80</v>
      </c>
    </row>
    <row r="142" spans="1:23">
      <c r="A142" s="40" t="s">
        <v>23</v>
      </c>
      <c r="B142" s="40" t="s">
        <v>329</v>
      </c>
      <c r="C142" s="40">
        <v>11446</v>
      </c>
      <c r="D142" s="40">
        <v>102479</v>
      </c>
      <c r="E142" s="40" t="s">
        <v>129</v>
      </c>
      <c r="F142" s="40" t="s">
        <v>147</v>
      </c>
      <c r="G142" s="41">
        <v>1</v>
      </c>
      <c r="H142" s="41">
        <v>0</v>
      </c>
      <c r="I142" s="49">
        <f t="shared" si="10"/>
        <v>0</v>
      </c>
      <c r="J142" s="41">
        <v>-50</v>
      </c>
      <c r="K142" s="50">
        <v>1</v>
      </c>
      <c r="L142" s="50">
        <v>0</v>
      </c>
      <c r="M142" s="51">
        <f t="shared" si="11"/>
        <v>0</v>
      </c>
      <c r="N142" s="50">
        <v>-30</v>
      </c>
      <c r="O142" s="52">
        <v>1</v>
      </c>
      <c r="P142" s="52">
        <v>2</v>
      </c>
      <c r="Q142" s="58">
        <f t="shared" si="12"/>
        <v>2</v>
      </c>
      <c r="R142" s="52"/>
      <c r="S142" s="56">
        <v>1</v>
      </c>
      <c r="T142" s="56">
        <v>0</v>
      </c>
      <c r="U142" s="59">
        <f t="shared" si="13"/>
        <v>0</v>
      </c>
      <c r="V142" s="57">
        <v>-30</v>
      </c>
      <c r="W142" s="23">
        <f t="shared" si="14"/>
        <v>-110</v>
      </c>
    </row>
    <row r="143" spans="1:23">
      <c r="A143" s="40" t="s">
        <v>23</v>
      </c>
      <c r="B143" s="40" t="s">
        <v>327</v>
      </c>
      <c r="C143" s="40">
        <v>998087</v>
      </c>
      <c r="D143" s="40">
        <v>102478</v>
      </c>
      <c r="E143" s="40" t="s">
        <v>128</v>
      </c>
      <c r="F143" s="40" t="s">
        <v>145</v>
      </c>
      <c r="G143" s="41">
        <v>0</v>
      </c>
      <c r="H143" s="41">
        <v>0</v>
      </c>
      <c r="I143" s="49"/>
      <c r="J143" s="41"/>
      <c r="K143" s="50">
        <v>0</v>
      </c>
      <c r="L143" s="50">
        <v>0</v>
      </c>
      <c r="M143" s="51"/>
      <c r="N143" s="50"/>
      <c r="O143" s="52">
        <v>0</v>
      </c>
      <c r="P143" s="52">
        <v>0</v>
      </c>
      <c r="Q143" s="58"/>
      <c r="R143" s="52"/>
      <c r="S143" s="56">
        <v>0</v>
      </c>
      <c r="T143" s="56">
        <v>0</v>
      </c>
      <c r="U143" s="59"/>
      <c r="V143" s="57"/>
      <c r="W143" s="23">
        <f t="shared" si="14"/>
        <v>0</v>
      </c>
    </row>
    <row r="144" spans="1:23">
      <c r="A144" s="40" t="s">
        <v>23</v>
      </c>
      <c r="B144" s="40" t="s">
        <v>330</v>
      </c>
      <c r="C144" s="40">
        <v>9822</v>
      </c>
      <c r="D144" s="40">
        <v>102478</v>
      </c>
      <c r="E144" s="40" t="s">
        <v>128</v>
      </c>
      <c r="F144" s="40" t="s">
        <v>147</v>
      </c>
      <c r="G144" s="41">
        <v>1</v>
      </c>
      <c r="H144" s="41">
        <v>0</v>
      </c>
      <c r="I144" s="49">
        <f t="shared" si="10"/>
        <v>0</v>
      </c>
      <c r="J144" s="41">
        <v>-50</v>
      </c>
      <c r="K144" s="50">
        <v>1</v>
      </c>
      <c r="L144" s="50">
        <v>0</v>
      </c>
      <c r="M144" s="51">
        <f t="shared" si="11"/>
        <v>0</v>
      </c>
      <c r="N144" s="50">
        <v>-30</v>
      </c>
      <c r="O144" s="52">
        <v>1</v>
      </c>
      <c r="P144" s="52">
        <v>0</v>
      </c>
      <c r="Q144" s="58">
        <f t="shared" si="12"/>
        <v>0</v>
      </c>
      <c r="R144" s="52">
        <v>-40</v>
      </c>
      <c r="S144" s="56">
        <v>1</v>
      </c>
      <c r="T144" s="56">
        <v>1</v>
      </c>
      <c r="U144" s="59">
        <f t="shared" si="13"/>
        <v>1</v>
      </c>
      <c r="V144" s="57"/>
      <c r="W144" s="23">
        <f t="shared" si="14"/>
        <v>-120</v>
      </c>
    </row>
    <row r="145" spans="1:23">
      <c r="A145" s="40" t="s">
        <v>23</v>
      </c>
      <c r="B145" s="40" t="s">
        <v>331</v>
      </c>
      <c r="C145" s="40">
        <v>11478</v>
      </c>
      <c r="D145" s="40">
        <v>102478</v>
      </c>
      <c r="E145" s="40" t="s">
        <v>128</v>
      </c>
      <c r="F145" s="40" t="s">
        <v>147</v>
      </c>
      <c r="G145" s="41">
        <v>1</v>
      </c>
      <c r="H145" s="41">
        <v>0</v>
      </c>
      <c r="I145" s="49">
        <f t="shared" si="10"/>
        <v>0</v>
      </c>
      <c r="J145" s="41">
        <v>-50</v>
      </c>
      <c r="K145" s="50">
        <v>1</v>
      </c>
      <c r="L145" s="50">
        <v>0</v>
      </c>
      <c r="M145" s="51">
        <f t="shared" si="11"/>
        <v>0</v>
      </c>
      <c r="N145" s="50">
        <v>-30</v>
      </c>
      <c r="O145" s="52">
        <v>1</v>
      </c>
      <c r="P145" s="52">
        <v>0</v>
      </c>
      <c r="Q145" s="58">
        <f t="shared" si="12"/>
        <v>0</v>
      </c>
      <c r="R145" s="52">
        <v>-40</v>
      </c>
      <c r="S145" s="56">
        <v>1</v>
      </c>
      <c r="T145" s="56">
        <v>1</v>
      </c>
      <c r="U145" s="59">
        <f t="shared" si="13"/>
        <v>1</v>
      </c>
      <c r="V145" s="57"/>
      <c r="W145" s="23">
        <f t="shared" si="14"/>
        <v>-120</v>
      </c>
    </row>
    <row r="146" spans="1:23">
      <c r="A146" s="40" t="s">
        <v>23</v>
      </c>
      <c r="B146" s="40" t="s">
        <v>332</v>
      </c>
      <c r="C146" s="40">
        <v>5519</v>
      </c>
      <c r="D146" s="40">
        <v>744</v>
      </c>
      <c r="E146" s="40" t="s">
        <v>333</v>
      </c>
      <c r="F146" s="40" t="s">
        <v>145</v>
      </c>
      <c r="G146" s="41">
        <v>1.5</v>
      </c>
      <c r="H146" s="41">
        <v>4</v>
      </c>
      <c r="I146" s="49">
        <f t="shared" si="10"/>
        <v>2.66666666666667</v>
      </c>
      <c r="J146" s="41"/>
      <c r="K146" s="50">
        <v>1</v>
      </c>
      <c r="L146" s="50">
        <v>1</v>
      </c>
      <c r="M146" s="51">
        <f t="shared" si="11"/>
        <v>1</v>
      </c>
      <c r="N146" s="50"/>
      <c r="O146" s="52">
        <v>1</v>
      </c>
      <c r="P146" s="52">
        <v>0</v>
      </c>
      <c r="Q146" s="58">
        <f t="shared" si="12"/>
        <v>0</v>
      </c>
      <c r="R146" s="52">
        <v>-40</v>
      </c>
      <c r="S146" s="56">
        <v>2</v>
      </c>
      <c r="T146" s="56">
        <v>7</v>
      </c>
      <c r="U146" s="59">
        <f t="shared" si="13"/>
        <v>3.5</v>
      </c>
      <c r="V146" s="57"/>
      <c r="W146" s="23">
        <f t="shared" si="14"/>
        <v>-40</v>
      </c>
    </row>
    <row r="147" spans="1:23">
      <c r="A147" s="40" t="s">
        <v>23</v>
      </c>
      <c r="B147" s="40" t="s">
        <v>334</v>
      </c>
      <c r="C147" s="40">
        <v>8957</v>
      </c>
      <c r="D147" s="40">
        <v>744</v>
      </c>
      <c r="E147" s="40" t="s">
        <v>333</v>
      </c>
      <c r="F147" s="40" t="s">
        <v>335</v>
      </c>
      <c r="G147" s="41">
        <v>1.5</v>
      </c>
      <c r="H147" s="41">
        <v>1</v>
      </c>
      <c r="I147" s="49">
        <f t="shared" si="10"/>
        <v>0.666666666666667</v>
      </c>
      <c r="J147" s="41"/>
      <c r="K147" s="50">
        <v>1</v>
      </c>
      <c r="L147" s="50">
        <v>1</v>
      </c>
      <c r="M147" s="51">
        <f t="shared" si="11"/>
        <v>1</v>
      </c>
      <c r="N147" s="50"/>
      <c r="O147" s="52">
        <v>1</v>
      </c>
      <c r="P147" s="52">
        <v>1</v>
      </c>
      <c r="Q147" s="58">
        <f t="shared" si="12"/>
        <v>1</v>
      </c>
      <c r="R147" s="52"/>
      <c r="S147" s="56">
        <v>2</v>
      </c>
      <c r="T147" s="56">
        <v>0</v>
      </c>
      <c r="U147" s="59">
        <f t="shared" si="13"/>
        <v>0</v>
      </c>
      <c r="V147" s="57">
        <v>-30</v>
      </c>
      <c r="W147" s="23">
        <f t="shared" si="14"/>
        <v>-30</v>
      </c>
    </row>
    <row r="148" spans="1:23">
      <c r="A148" s="40" t="s">
        <v>23</v>
      </c>
      <c r="B148" s="40" t="s">
        <v>336</v>
      </c>
      <c r="C148" s="40">
        <v>11104</v>
      </c>
      <c r="D148" s="40">
        <v>744</v>
      </c>
      <c r="E148" s="40" t="s">
        <v>333</v>
      </c>
      <c r="F148" s="40" t="s">
        <v>335</v>
      </c>
      <c r="G148" s="41">
        <v>1</v>
      </c>
      <c r="H148" s="41">
        <v>0</v>
      </c>
      <c r="I148" s="49">
        <f t="shared" si="10"/>
        <v>0</v>
      </c>
      <c r="J148" s="41">
        <v>-50</v>
      </c>
      <c r="K148" s="50">
        <v>1</v>
      </c>
      <c r="L148" s="50">
        <v>0</v>
      </c>
      <c r="M148" s="51">
        <f t="shared" si="11"/>
        <v>0</v>
      </c>
      <c r="N148" s="50">
        <v>-30</v>
      </c>
      <c r="O148" s="52">
        <v>1</v>
      </c>
      <c r="P148" s="52">
        <v>0</v>
      </c>
      <c r="Q148" s="58">
        <f t="shared" si="12"/>
        <v>0</v>
      </c>
      <c r="R148" s="52">
        <v>-40</v>
      </c>
      <c r="S148" s="56">
        <v>2</v>
      </c>
      <c r="T148" s="56">
        <v>0</v>
      </c>
      <c r="U148" s="59">
        <f t="shared" si="13"/>
        <v>0</v>
      </c>
      <c r="V148" s="57">
        <v>-30</v>
      </c>
      <c r="W148" s="23">
        <f t="shared" si="14"/>
        <v>-150</v>
      </c>
    </row>
    <row r="149" spans="1:23">
      <c r="A149" s="40" t="s">
        <v>23</v>
      </c>
      <c r="B149" s="40" t="s">
        <v>337</v>
      </c>
      <c r="C149" s="40">
        <v>11620</v>
      </c>
      <c r="D149" s="40">
        <v>744</v>
      </c>
      <c r="E149" s="40" t="s">
        <v>333</v>
      </c>
      <c r="F149" s="40" t="s">
        <v>311</v>
      </c>
      <c r="G149" s="41">
        <v>1</v>
      </c>
      <c r="H149" s="41">
        <v>0</v>
      </c>
      <c r="I149" s="49">
        <f t="shared" si="10"/>
        <v>0</v>
      </c>
      <c r="J149" s="41">
        <v>-50</v>
      </c>
      <c r="K149" s="50">
        <v>1</v>
      </c>
      <c r="L149" s="50">
        <v>0</v>
      </c>
      <c r="M149" s="51">
        <f t="shared" si="11"/>
        <v>0</v>
      </c>
      <c r="N149" s="50">
        <v>-30</v>
      </c>
      <c r="O149" s="52">
        <v>1</v>
      </c>
      <c r="P149" s="52">
        <v>0</v>
      </c>
      <c r="Q149" s="58">
        <f t="shared" si="12"/>
        <v>0</v>
      </c>
      <c r="R149" s="52">
        <v>-40</v>
      </c>
      <c r="S149" s="56">
        <v>2</v>
      </c>
      <c r="T149" s="56">
        <v>0</v>
      </c>
      <c r="U149" s="59">
        <f t="shared" si="13"/>
        <v>0</v>
      </c>
      <c r="V149" s="57">
        <v>-30</v>
      </c>
      <c r="W149" s="23">
        <f t="shared" si="14"/>
        <v>-150</v>
      </c>
    </row>
    <row r="150" spans="1:23">
      <c r="A150" s="40" t="s">
        <v>23</v>
      </c>
      <c r="B150" s="40" t="s">
        <v>338</v>
      </c>
      <c r="C150" s="40">
        <v>9130</v>
      </c>
      <c r="D150" s="40">
        <v>718</v>
      </c>
      <c r="E150" s="40" t="s">
        <v>117</v>
      </c>
      <c r="F150" s="40" t="s">
        <v>145</v>
      </c>
      <c r="G150" s="41">
        <v>2</v>
      </c>
      <c r="H150" s="41">
        <v>3</v>
      </c>
      <c r="I150" s="49">
        <f t="shared" si="10"/>
        <v>1.5</v>
      </c>
      <c r="J150" s="41"/>
      <c r="K150" s="50">
        <v>1</v>
      </c>
      <c r="L150" s="50">
        <v>1</v>
      </c>
      <c r="M150" s="51">
        <f t="shared" si="11"/>
        <v>1</v>
      </c>
      <c r="N150" s="50"/>
      <c r="O150" s="52">
        <v>2</v>
      </c>
      <c r="P150" s="52">
        <v>0</v>
      </c>
      <c r="Q150" s="58">
        <f t="shared" si="12"/>
        <v>0</v>
      </c>
      <c r="R150" s="52">
        <v>-40</v>
      </c>
      <c r="S150" s="56">
        <v>1</v>
      </c>
      <c r="T150" s="56">
        <v>5</v>
      </c>
      <c r="U150" s="59">
        <f t="shared" si="13"/>
        <v>5</v>
      </c>
      <c r="V150" s="57"/>
      <c r="W150" s="23">
        <f t="shared" si="14"/>
        <v>-40</v>
      </c>
    </row>
    <row r="151" spans="1:23">
      <c r="A151" s="40" t="s">
        <v>23</v>
      </c>
      <c r="B151" s="40" t="s">
        <v>339</v>
      </c>
      <c r="C151" s="40">
        <v>11244</v>
      </c>
      <c r="D151" s="40">
        <v>718</v>
      </c>
      <c r="E151" s="40" t="s">
        <v>117</v>
      </c>
      <c r="F151" s="40" t="s">
        <v>147</v>
      </c>
      <c r="G151" s="41">
        <v>1</v>
      </c>
      <c r="H151" s="41">
        <v>1</v>
      </c>
      <c r="I151" s="49">
        <f t="shared" si="10"/>
        <v>1</v>
      </c>
      <c r="J151" s="41"/>
      <c r="K151" s="50">
        <v>2</v>
      </c>
      <c r="L151" s="50">
        <v>0</v>
      </c>
      <c r="M151" s="51">
        <f t="shared" si="11"/>
        <v>0</v>
      </c>
      <c r="N151" s="50">
        <v>-30</v>
      </c>
      <c r="O151" s="52">
        <v>1</v>
      </c>
      <c r="P151" s="52">
        <v>0</v>
      </c>
      <c r="Q151" s="58">
        <f t="shared" si="12"/>
        <v>0</v>
      </c>
      <c r="R151" s="52">
        <v>-40</v>
      </c>
      <c r="S151" s="56">
        <v>2</v>
      </c>
      <c r="T151" s="56">
        <v>10</v>
      </c>
      <c r="U151" s="59">
        <f t="shared" si="13"/>
        <v>5</v>
      </c>
      <c r="V151" s="57"/>
      <c r="W151" s="23">
        <f t="shared" si="14"/>
        <v>-70</v>
      </c>
    </row>
    <row r="152" spans="1:23">
      <c r="A152" s="40" t="s">
        <v>23</v>
      </c>
      <c r="B152" s="40" t="s">
        <v>340</v>
      </c>
      <c r="C152" s="40">
        <v>10847</v>
      </c>
      <c r="D152" s="40">
        <v>747</v>
      </c>
      <c r="E152" s="40" t="s">
        <v>341</v>
      </c>
      <c r="F152" s="40" t="s">
        <v>145</v>
      </c>
      <c r="G152" s="41">
        <v>4</v>
      </c>
      <c r="H152" s="41">
        <v>0</v>
      </c>
      <c r="I152" s="49">
        <f t="shared" si="10"/>
        <v>0</v>
      </c>
      <c r="J152" s="41">
        <v>-50</v>
      </c>
      <c r="K152" s="50">
        <v>1</v>
      </c>
      <c r="L152" s="50">
        <v>1</v>
      </c>
      <c r="M152" s="51">
        <f t="shared" si="11"/>
        <v>1</v>
      </c>
      <c r="N152" s="50"/>
      <c r="O152" s="52">
        <v>1</v>
      </c>
      <c r="P152" s="52">
        <v>0</v>
      </c>
      <c r="Q152" s="58">
        <f t="shared" si="12"/>
        <v>0</v>
      </c>
      <c r="R152" s="52">
        <v>-40</v>
      </c>
      <c r="S152" s="56">
        <v>1</v>
      </c>
      <c r="T152" s="56">
        <v>2</v>
      </c>
      <c r="U152" s="59">
        <f t="shared" si="13"/>
        <v>2</v>
      </c>
      <c r="V152" s="57"/>
      <c r="W152" s="23">
        <f t="shared" si="14"/>
        <v>-90</v>
      </c>
    </row>
    <row r="153" spans="1:23">
      <c r="A153" s="40" t="s">
        <v>23</v>
      </c>
      <c r="B153" s="40" t="s">
        <v>342</v>
      </c>
      <c r="C153" s="40">
        <v>11023</v>
      </c>
      <c r="D153" s="40">
        <v>747</v>
      </c>
      <c r="E153" s="40" t="s">
        <v>341</v>
      </c>
      <c r="F153" s="40" t="s">
        <v>157</v>
      </c>
      <c r="G153" s="41">
        <v>4</v>
      </c>
      <c r="H153" s="41">
        <v>1</v>
      </c>
      <c r="I153" s="49">
        <f t="shared" si="10"/>
        <v>0.25</v>
      </c>
      <c r="J153" s="41"/>
      <c r="K153" s="50">
        <v>1</v>
      </c>
      <c r="L153" s="50">
        <v>0</v>
      </c>
      <c r="M153" s="51">
        <f t="shared" si="11"/>
        <v>0</v>
      </c>
      <c r="N153" s="50">
        <v>-30</v>
      </c>
      <c r="O153" s="52">
        <v>1</v>
      </c>
      <c r="P153" s="52">
        <v>0</v>
      </c>
      <c r="Q153" s="58">
        <f t="shared" si="12"/>
        <v>0</v>
      </c>
      <c r="R153" s="52">
        <v>-40</v>
      </c>
      <c r="S153" s="56">
        <v>1</v>
      </c>
      <c r="T153" s="56">
        <v>1</v>
      </c>
      <c r="U153" s="59">
        <f t="shared" si="13"/>
        <v>1</v>
      </c>
      <c r="V153" s="57"/>
      <c r="W153" s="23">
        <f t="shared" si="14"/>
        <v>-70</v>
      </c>
    </row>
    <row r="154" spans="1:23">
      <c r="A154" s="40" t="s">
        <v>23</v>
      </c>
      <c r="B154" s="40" t="s">
        <v>343</v>
      </c>
      <c r="C154" s="40">
        <v>10898</v>
      </c>
      <c r="D154" s="40">
        <v>747</v>
      </c>
      <c r="E154" s="40" t="s">
        <v>341</v>
      </c>
      <c r="F154" s="40" t="s">
        <v>157</v>
      </c>
      <c r="G154" s="41">
        <v>3</v>
      </c>
      <c r="H154" s="41">
        <v>5</v>
      </c>
      <c r="I154" s="49">
        <f t="shared" si="10"/>
        <v>1.66666666666667</v>
      </c>
      <c r="J154" s="41"/>
      <c r="K154" s="50">
        <v>1</v>
      </c>
      <c r="L154" s="50">
        <v>0</v>
      </c>
      <c r="M154" s="51">
        <f t="shared" si="11"/>
        <v>0</v>
      </c>
      <c r="N154" s="50">
        <v>-30</v>
      </c>
      <c r="O154" s="52">
        <v>1</v>
      </c>
      <c r="P154" s="52">
        <v>0</v>
      </c>
      <c r="Q154" s="58">
        <f t="shared" si="12"/>
        <v>0</v>
      </c>
      <c r="R154" s="52">
        <v>-40</v>
      </c>
      <c r="S154" s="56">
        <v>1</v>
      </c>
      <c r="T154" s="56">
        <v>1</v>
      </c>
      <c r="U154" s="59">
        <f t="shared" si="13"/>
        <v>1</v>
      </c>
      <c r="V154" s="57"/>
      <c r="W154" s="23">
        <f t="shared" si="14"/>
        <v>-70</v>
      </c>
    </row>
    <row r="155" spans="1:23">
      <c r="A155" s="40" t="s">
        <v>23</v>
      </c>
      <c r="B155" s="40" t="s">
        <v>344</v>
      </c>
      <c r="C155" s="40">
        <v>10809</v>
      </c>
      <c r="D155" s="40">
        <v>349</v>
      </c>
      <c r="E155" s="40" t="s">
        <v>345</v>
      </c>
      <c r="F155" s="40" t="s">
        <v>145</v>
      </c>
      <c r="G155" s="41">
        <v>3</v>
      </c>
      <c r="H155" s="41">
        <v>6</v>
      </c>
      <c r="I155" s="49">
        <f t="shared" si="10"/>
        <v>2</v>
      </c>
      <c r="J155" s="41"/>
      <c r="K155" s="50">
        <v>1</v>
      </c>
      <c r="L155" s="50">
        <v>1</v>
      </c>
      <c r="M155" s="51">
        <f t="shared" si="11"/>
        <v>1</v>
      </c>
      <c r="N155" s="50"/>
      <c r="O155" s="52">
        <v>1</v>
      </c>
      <c r="P155" s="52">
        <v>2</v>
      </c>
      <c r="Q155" s="58">
        <f t="shared" si="12"/>
        <v>2</v>
      </c>
      <c r="R155" s="52"/>
      <c r="S155" s="56">
        <v>1</v>
      </c>
      <c r="T155" s="56">
        <v>1</v>
      </c>
      <c r="U155" s="59">
        <f t="shared" si="13"/>
        <v>1</v>
      </c>
      <c r="V155" s="57"/>
      <c r="W155" s="23">
        <f t="shared" si="14"/>
        <v>0</v>
      </c>
    </row>
    <row r="156" spans="1:23">
      <c r="A156" s="40" t="s">
        <v>23</v>
      </c>
      <c r="B156" s="40" t="s">
        <v>346</v>
      </c>
      <c r="C156" s="40">
        <v>5844</v>
      </c>
      <c r="D156" s="40">
        <v>349</v>
      </c>
      <c r="E156" s="40" t="s">
        <v>345</v>
      </c>
      <c r="F156" s="40" t="s">
        <v>147</v>
      </c>
      <c r="G156" s="41">
        <v>4</v>
      </c>
      <c r="H156" s="41">
        <v>0</v>
      </c>
      <c r="I156" s="49">
        <f t="shared" si="10"/>
        <v>0</v>
      </c>
      <c r="J156" s="41">
        <v>-50</v>
      </c>
      <c r="K156" s="50">
        <v>1</v>
      </c>
      <c r="L156" s="50">
        <v>1</v>
      </c>
      <c r="M156" s="51">
        <f t="shared" si="11"/>
        <v>1</v>
      </c>
      <c r="N156" s="50"/>
      <c r="O156" s="52">
        <v>1</v>
      </c>
      <c r="P156" s="52">
        <v>0</v>
      </c>
      <c r="Q156" s="58">
        <f t="shared" si="12"/>
        <v>0</v>
      </c>
      <c r="R156" s="52">
        <v>-40</v>
      </c>
      <c r="S156" s="56">
        <v>1</v>
      </c>
      <c r="T156" s="56">
        <v>0</v>
      </c>
      <c r="U156" s="59">
        <f t="shared" si="13"/>
        <v>0</v>
      </c>
      <c r="V156" s="57">
        <v>-30</v>
      </c>
      <c r="W156" s="23">
        <f t="shared" si="14"/>
        <v>-120</v>
      </c>
    </row>
    <row r="157" spans="1:23">
      <c r="A157" s="40" t="s">
        <v>23</v>
      </c>
      <c r="B157" s="40" t="s">
        <v>347</v>
      </c>
      <c r="C157" s="40">
        <v>11398</v>
      </c>
      <c r="D157" s="40">
        <v>349</v>
      </c>
      <c r="E157" s="40" t="s">
        <v>345</v>
      </c>
      <c r="F157" s="40" t="s">
        <v>147</v>
      </c>
      <c r="G157" s="41">
        <v>2</v>
      </c>
      <c r="H157" s="41">
        <v>0</v>
      </c>
      <c r="I157" s="49">
        <f t="shared" si="10"/>
        <v>0</v>
      </c>
      <c r="J157" s="41">
        <v>-50</v>
      </c>
      <c r="K157" s="50">
        <v>1</v>
      </c>
      <c r="L157" s="50">
        <v>0</v>
      </c>
      <c r="M157" s="51">
        <f t="shared" si="11"/>
        <v>0</v>
      </c>
      <c r="N157" s="50">
        <v>-30</v>
      </c>
      <c r="O157" s="52">
        <v>1</v>
      </c>
      <c r="P157" s="52">
        <v>0</v>
      </c>
      <c r="Q157" s="58">
        <f t="shared" si="12"/>
        <v>0</v>
      </c>
      <c r="R157" s="52">
        <v>-40</v>
      </c>
      <c r="S157" s="56">
        <v>1</v>
      </c>
      <c r="T157" s="56">
        <v>3</v>
      </c>
      <c r="U157" s="59">
        <f t="shared" si="13"/>
        <v>3</v>
      </c>
      <c r="V157" s="57"/>
      <c r="W157" s="23">
        <f t="shared" si="14"/>
        <v>-120</v>
      </c>
    </row>
    <row r="158" spans="1:23">
      <c r="A158" s="40" t="s">
        <v>23</v>
      </c>
      <c r="B158" s="40" t="s">
        <v>348</v>
      </c>
      <c r="C158" s="40">
        <v>11484</v>
      </c>
      <c r="D158" s="40">
        <v>349</v>
      </c>
      <c r="E158" s="40" t="s">
        <v>345</v>
      </c>
      <c r="F158" s="40" t="s">
        <v>147</v>
      </c>
      <c r="G158" s="41">
        <v>2</v>
      </c>
      <c r="H158" s="41">
        <v>1</v>
      </c>
      <c r="I158" s="49">
        <f t="shared" si="10"/>
        <v>0.5</v>
      </c>
      <c r="J158" s="41"/>
      <c r="K158" s="50">
        <v>1</v>
      </c>
      <c r="L158" s="50">
        <v>1</v>
      </c>
      <c r="M158" s="51">
        <f t="shared" si="11"/>
        <v>1</v>
      </c>
      <c r="N158" s="50"/>
      <c r="O158" s="52">
        <v>1</v>
      </c>
      <c r="P158" s="52">
        <v>1</v>
      </c>
      <c r="Q158" s="58">
        <f t="shared" si="12"/>
        <v>1</v>
      </c>
      <c r="R158" s="52"/>
      <c r="S158" s="56">
        <v>1</v>
      </c>
      <c r="T158" s="56">
        <v>1</v>
      </c>
      <c r="U158" s="59">
        <f t="shared" si="13"/>
        <v>1</v>
      </c>
      <c r="V158" s="57"/>
      <c r="W158" s="23">
        <f t="shared" si="14"/>
        <v>0</v>
      </c>
    </row>
    <row r="159" spans="1:23">
      <c r="A159" s="40" t="s">
        <v>23</v>
      </c>
      <c r="B159" s="40" t="s">
        <v>349</v>
      </c>
      <c r="C159" s="40">
        <v>5527</v>
      </c>
      <c r="D159" s="40">
        <v>511</v>
      </c>
      <c r="E159" s="40" t="s">
        <v>350</v>
      </c>
      <c r="F159" s="40" t="s">
        <v>145</v>
      </c>
      <c r="G159" s="41">
        <v>2</v>
      </c>
      <c r="H159" s="41">
        <v>0</v>
      </c>
      <c r="I159" s="49">
        <f t="shared" si="10"/>
        <v>0</v>
      </c>
      <c r="J159" s="41">
        <v>-50</v>
      </c>
      <c r="K159" s="50">
        <v>1</v>
      </c>
      <c r="L159" s="50">
        <v>1</v>
      </c>
      <c r="M159" s="51">
        <f t="shared" si="11"/>
        <v>1</v>
      </c>
      <c r="N159" s="50"/>
      <c r="O159" s="52">
        <v>2</v>
      </c>
      <c r="P159" s="52">
        <v>0</v>
      </c>
      <c r="Q159" s="58">
        <f t="shared" si="12"/>
        <v>0</v>
      </c>
      <c r="R159" s="52">
        <v>-40</v>
      </c>
      <c r="S159" s="56">
        <v>2</v>
      </c>
      <c r="T159" s="56">
        <v>2</v>
      </c>
      <c r="U159" s="59">
        <f t="shared" si="13"/>
        <v>1</v>
      </c>
      <c r="V159" s="57"/>
      <c r="W159" s="23">
        <f t="shared" si="14"/>
        <v>-90</v>
      </c>
    </row>
    <row r="160" spans="1:23">
      <c r="A160" s="40" t="s">
        <v>23</v>
      </c>
      <c r="B160" s="40" t="s">
        <v>351</v>
      </c>
      <c r="C160" s="40">
        <v>9209</v>
      </c>
      <c r="D160" s="40">
        <v>511</v>
      </c>
      <c r="E160" s="40" t="s">
        <v>350</v>
      </c>
      <c r="F160" s="40" t="s">
        <v>147</v>
      </c>
      <c r="G160" s="41">
        <v>2</v>
      </c>
      <c r="H160" s="41">
        <v>0</v>
      </c>
      <c r="I160" s="49">
        <f t="shared" si="10"/>
        <v>0</v>
      </c>
      <c r="J160" s="41">
        <v>-50</v>
      </c>
      <c r="K160" s="50">
        <v>2</v>
      </c>
      <c r="L160" s="50">
        <v>0</v>
      </c>
      <c r="M160" s="51">
        <f t="shared" si="11"/>
        <v>0</v>
      </c>
      <c r="N160" s="50">
        <v>-30</v>
      </c>
      <c r="O160" s="52">
        <v>1</v>
      </c>
      <c r="P160" s="52">
        <v>0</v>
      </c>
      <c r="Q160" s="58">
        <f t="shared" si="12"/>
        <v>0</v>
      </c>
      <c r="R160" s="52">
        <v>-40</v>
      </c>
      <c r="S160" s="56">
        <v>1</v>
      </c>
      <c r="T160" s="56">
        <v>3</v>
      </c>
      <c r="U160" s="59">
        <f t="shared" si="13"/>
        <v>3</v>
      </c>
      <c r="V160" s="57"/>
      <c r="W160" s="23">
        <f t="shared" si="14"/>
        <v>-120</v>
      </c>
    </row>
    <row r="161" spans="1:23">
      <c r="A161" s="40" t="s">
        <v>23</v>
      </c>
      <c r="B161" s="40" t="s">
        <v>352</v>
      </c>
      <c r="C161" s="40">
        <v>11333</v>
      </c>
      <c r="D161" s="40">
        <v>511</v>
      </c>
      <c r="E161" s="40" t="s">
        <v>350</v>
      </c>
      <c r="F161" s="40" t="s">
        <v>353</v>
      </c>
      <c r="G161" s="41">
        <v>1</v>
      </c>
      <c r="H161" s="41">
        <v>0</v>
      </c>
      <c r="I161" s="49">
        <f t="shared" si="10"/>
        <v>0</v>
      </c>
      <c r="J161" s="41">
        <v>-50</v>
      </c>
      <c r="K161" s="50">
        <v>1</v>
      </c>
      <c r="L161" s="50">
        <v>0</v>
      </c>
      <c r="M161" s="51">
        <f t="shared" si="11"/>
        <v>0</v>
      </c>
      <c r="N161" s="50">
        <v>-30</v>
      </c>
      <c r="O161" s="52">
        <v>1</v>
      </c>
      <c r="P161" s="52">
        <v>0</v>
      </c>
      <c r="Q161" s="58">
        <f t="shared" si="12"/>
        <v>0</v>
      </c>
      <c r="R161" s="52">
        <v>-40</v>
      </c>
      <c r="S161" s="56">
        <v>1</v>
      </c>
      <c r="T161" s="56">
        <v>6</v>
      </c>
      <c r="U161" s="59">
        <f t="shared" si="13"/>
        <v>6</v>
      </c>
      <c r="V161" s="57"/>
      <c r="W161" s="23">
        <f t="shared" si="14"/>
        <v>-120</v>
      </c>
    </row>
    <row r="162" spans="1:23">
      <c r="A162" s="40" t="s">
        <v>23</v>
      </c>
      <c r="B162" s="40" t="s">
        <v>354</v>
      </c>
      <c r="C162" s="40">
        <v>11602</v>
      </c>
      <c r="D162" s="40">
        <v>511</v>
      </c>
      <c r="E162" s="40" t="s">
        <v>350</v>
      </c>
      <c r="F162" s="40" t="s">
        <v>355</v>
      </c>
      <c r="G162" s="41">
        <v>1</v>
      </c>
      <c r="H162" s="41">
        <v>2</v>
      </c>
      <c r="I162" s="49">
        <f t="shared" si="10"/>
        <v>2</v>
      </c>
      <c r="J162" s="41"/>
      <c r="K162" s="50">
        <v>1</v>
      </c>
      <c r="L162" s="50">
        <v>0</v>
      </c>
      <c r="M162" s="51">
        <f t="shared" si="11"/>
        <v>0</v>
      </c>
      <c r="N162" s="50">
        <v>-30</v>
      </c>
      <c r="O162" s="52">
        <v>1</v>
      </c>
      <c r="P162" s="52">
        <v>0</v>
      </c>
      <c r="Q162" s="58">
        <f t="shared" si="12"/>
        <v>0</v>
      </c>
      <c r="R162" s="52">
        <v>-40</v>
      </c>
      <c r="S162" s="56">
        <v>1</v>
      </c>
      <c r="T162" s="56">
        <v>3</v>
      </c>
      <c r="U162" s="59">
        <f t="shared" si="13"/>
        <v>3</v>
      </c>
      <c r="V162" s="57"/>
      <c r="W162" s="23">
        <f t="shared" si="14"/>
        <v>-70</v>
      </c>
    </row>
    <row r="163" spans="1:23">
      <c r="A163" s="40" t="s">
        <v>23</v>
      </c>
      <c r="B163" s="40" t="s">
        <v>356</v>
      </c>
      <c r="C163" s="40">
        <v>9895</v>
      </c>
      <c r="D163" s="40">
        <v>355</v>
      </c>
      <c r="E163" s="40" t="s">
        <v>357</v>
      </c>
      <c r="F163" s="40" t="s">
        <v>145</v>
      </c>
      <c r="G163" s="41">
        <v>2</v>
      </c>
      <c r="H163" s="41">
        <v>4</v>
      </c>
      <c r="I163" s="49">
        <f t="shared" si="10"/>
        <v>2</v>
      </c>
      <c r="J163" s="41"/>
      <c r="K163" s="50">
        <v>1</v>
      </c>
      <c r="L163" s="50">
        <v>0</v>
      </c>
      <c r="M163" s="51">
        <f t="shared" si="11"/>
        <v>0</v>
      </c>
      <c r="N163" s="50">
        <v>-30</v>
      </c>
      <c r="O163" s="52">
        <v>1</v>
      </c>
      <c r="P163" s="52">
        <v>0</v>
      </c>
      <c r="Q163" s="58">
        <f t="shared" si="12"/>
        <v>0</v>
      </c>
      <c r="R163" s="52">
        <v>-40</v>
      </c>
      <c r="S163" s="56">
        <v>2</v>
      </c>
      <c r="T163" s="56">
        <v>0</v>
      </c>
      <c r="U163" s="59">
        <f t="shared" si="13"/>
        <v>0</v>
      </c>
      <c r="V163" s="57">
        <v>-30</v>
      </c>
      <c r="W163" s="23">
        <f t="shared" si="14"/>
        <v>-100</v>
      </c>
    </row>
    <row r="164" spans="1:23">
      <c r="A164" s="40" t="s">
        <v>23</v>
      </c>
      <c r="B164" s="40" t="s">
        <v>358</v>
      </c>
      <c r="C164" s="40">
        <v>6544</v>
      </c>
      <c r="D164" s="40">
        <v>355</v>
      </c>
      <c r="E164" s="40" t="s">
        <v>357</v>
      </c>
      <c r="F164" s="40" t="s">
        <v>157</v>
      </c>
      <c r="G164" s="41">
        <v>2</v>
      </c>
      <c r="H164" s="41">
        <v>0</v>
      </c>
      <c r="I164" s="49">
        <f t="shared" si="10"/>
        <v>0</v>
      </c>
      <c r="J164" s="41">
        <v>-50</v>
      </c>
      <c r="K164" s="50">
        <v>1</v>
      </c>
      <c r="L164" s="50">
        <v>0</v>
      </c>
      <c r="M164" s="51">
        <f t="shared" si="11"/>
        <v>0</v>
      </c>
      <c r="N164" s="50">
        <v>-30</v>
      </c>
      <c r="O164" s="52">
        <v>1</v>
      </c>
      <c r="P164" s="52">
        <v>0</v>
      </c>
      <c r="Q164" s="58">
        <f t="shared" si="12"/>
        <v>0</v>
      </c>
      <c r="R164" s="52">
        <v>-40</v>
      </c>
      <c r="S164" s="56">
        <v>2</v>
      </c>
      <c r="T164" s="56">
        <v>0</v>
      </c>
      <c r="U164" s="59">
        <f t="shared" si="13"/>
        <v>0</v>
      </c>
      <c r="V164" s="57">
        <v>-30</v>
      </c>
      <c r="W164" s="23">
        <f t="shared" si="14"/>
        <v>-150</v>
      </c>
    </row>
    <row r="165" spans="1:23">
      <c r="A165" s="40" t="s">
        <v>23</v>
      </c>
      <c r="B165" s="40" t="s">
        <v>359</v>
      </c>
      <c r="C165" s="40">
        <v>8233</v>
      </c>
      <c r="D165" s="40">
        <v>355</v>
      </c>
      <c r="E165" s="40" t="s">
        <v>357</v>
      </c>
      <c r="F165" s="40" t="s">
        <v>157</v>
      </c>
      <c r="G165" s="41">
        <v>2</v>
      </c>
      <c r="H165" s="41">
        <v>0</v>
      </c>
      <c r="I165" s="49">
        <f t="shared" si="10"/>
        <v>0</v>
      </c>
      <c r="J165" s="41">
        <v>-50</v>
      </c>
      <c r="K165" s="50">
        <v>1</v>
      </c>
      <c r="L165" s="50">
        <v>0</v>
      </c>
      <c r="M165" s="51">
        <f t="shared" si="11"/>
        <v>0</v>
      </c>
      <c r="N165" s="50">
        <v>-30</v>
      </c>
      <c r="O165" s="52">
        <v>1</v>
      </c>
      <c r="P165" s="52">
        <v>0</v>
      </c>
      <c r="Q165" s="58">
        <f t="shared" si="12"/>
        <v>0</v>
      </c>
      <c r="R165" s="52">
        <v>-40</v>
      </c>
      <c r="S165" s="56">
        <v>2</v>
      </c>
      <c r="T165" s="56">
        <v>0</v>
      </c>
      <c r="U165" s="59">
        <f t="shared" si="13"/>
        <v>0</v>
      </c>
      <c r="V165" s="57">
        <v>-30</v>
      </c>
      <c r="W165" s="23">
        <f t="shared" si="14"/>
        <v>-150</v>
      </c>
    </row>
    <row r="166" spans="1:23">
      <c r="A166" s="40" t="s">
        <v>23</v>
      </c>
      <c r="B166" s="40" t="s">
        <v>360</v>
      </c>
      <c r="C166" s="40">
        <v>11396</v>
      </c>
      <c r="D166" s="40">
        <v>355</v>
      </c>
      <c r="E166" s="40" t="s">
        <v>357</v>
      </c>
      <c r="F166" s="40" t="s">
        <v>311</v>
      </c>
      <c r="G166" s="41">
        <v>2</v>
      </c>
      <c r="H166" s="41">
        <v>1</v>
      </c>
      <c r="I166" s="49">
        <f t="shared" si="10"/>
        <v>0.5</v>
      </c>
      <c r="J166" s="41"/>
      <c r="K166" s="50">
        <v>0</v>
      </c>
      <c r="L166" s="50">
        <v>0</v>
      </c>
      <c r="M166" s="51"/>
      <c r="N166" s="50"/>
      <c r="O166" s="52">
        <v>0</v>
      </c>
      <c r="P166" s="52">
        <v>0</v>
      </c>
      <c r="Q166" s="58"/>
      <c r="R166" s="52"/>
      <c r="S166" s="56">
        <v>0</v>
      </c>
      <c r="T166" s="56">
        <v>0</v>
      </c>
      <c r="U166" s="59"/>
      <c r="V166" s="57"/>
      <c r="W166" s="23">
        <f t="shared" si="14"/>
        <v>0</v>
      </c>
    </row>
    <row r="167" spans="1:23">
      <c r="A167" s="40" t="s">
        <v>23</v>
      </c>
      <c r="B167" s="40" t="s">
        <v>361</v>
      </c>
      <c r="C167" s="40">
        <v>99467</v>
      </c>
      <c r="D167" s="40">
        <v>355</v>
      </c>
      <c r="E167" s="40" t="s">
        <v>357</v>
      </c>
      <c r="F167" s="40" t="s">
        <v>362</v>
      </c>
      <c r="G167" s="41">
        <v>3</v>
      </c>
      <c r="H167" s="41">
        <v>0</v>
      </c>
      <c r="I167" s="49">
        <f t="shared" si="10"/>
        <v>0</v>
      </c>
      <c r="J167" s="41">
        <v>-50</v>
      </c>
      <c r="K167" s="50">
        <v>1</v>
      </c>
      <c r="L167" s="50">
        <v>0</v>
      </c>
      <c r="M167" s="51">
        <f t="shared" si="11"/>
        <v>0</v>
      </c>
      <c r="N167" s="50">
        <v>-30</v>
      </c>
      <c r="O167" s="52">
        <v>1</v>
      </c>
      <c r="P167" s="52">
        <v>0</v>
      </c>
      <c r="Q167" s="58">
        <f t="shared" si="12"/>
        <v>0</v>
      </c>
      <c r="R167" s="52">
        <v>-40</v>
      </c>
      <c r="S167" s="56">
        <v>2</v>
      </c>
      <c r="T167" s="56">
        <v>0</v>
      </c>
      <c r="U167" s="59">
        <f t="shared" si="13"/>
        <v>0</v>
      </c>
      <c r="V167" s="57">
        <v>-30</v>
      </c>
      <c r="W167" s="23">
        <f t="shared" si="14"/>
        <v>-150</v>
      </c>
    </row>
    <row r="168" spans="1:23">
      <c r="A168" s="40" t="s">
        <v>23</v>
      </c>
      <c r="B168" s="40" t="s">
        <v>363</v>
      </c>
      <c r="C168" s="40">
        <v>4549</v>
      </c>
      <c r="D168" s="40">
        <v>102935</v>
      </c>
      <c r="E168" s="40" t="s">
        <v>364</v>
      </c>
      <c r="F168" s="40" t="s">
        <v>145</v>
      </c>
      <c r="G168" s="41">
        <v>2</v>
      </c>
      <c r="H168" s="41">
        <v>0</v>
      </c>
      <c r="I168" s="49">
        <f t="shared" si="10"/>
        <v>0</v>
      </c>
      <c r="J168" s="41">
        <v>-50</v>
      </c>
      <c r="K168" s="50">
        <v>1</v>
      </c>
      <c r="L168" s="50">
        <v>0</v>
      </c>
      <c r="M168" s="51">
        <f t="shared" si="11"/>
        <v>0</v>
      </c>
      <c r="N168" s="50">
        <v>-30</v>
      </c>
      <c r="O168" s="52">
        <v>1</v>
      </c>
      <c r="P168" s="52">
        <v>0</v>
      </c>
      <c r="Q168" s="58">
        <f t="shared" si="12"/>
        <v>0</v>
      </c>
      <c r="R168" s="52">
        <v>-40</v>
      </c>
      <c r="S168" s="56">
        <v>1</v>
      </c>
      <c r="T168" s="56">
        <v>2</v>
      </c>
      <c r="U168" s="59">
        <f t="shared" si="13"/>
        <v>2</v>
      </c>
      <c r="V168" s="57"/>
      <c r="W168" s="23">
        <f t="shared" si="14"/>
        <v>-120</v>
      </c>
    </row>
    <row r="169" spans="1:23">
      <c r="A169" s="40" t="s">
        <v>23</v>
      </c>
      <c r="B169" s="40" t="s">
        <v>365</v>
      </c>
      <c r="C169" s="40">
        <v>11059</v>
      </c>
      <c r="D169" s="40">
        <v>102935</v>
      </c>
      <c r="E169" s="40" t="s">
        <v>364</v>
      </c>
      <c r="F169" s="40" t="s">
        <v>147</v>
      </c>
      <c r="G169" s="41">
        <v>2</v>
      </c>
      <c r="H169" s="41">
        <v>0</v>
      </c>
      <c r="I169" s="49">
        <f t="shared" si="10"/>
        <v>0</v>
      </c>
      <c r="J169" s="41">
        <v>-50</v>
      </c>
      <c r="K169" s="50">
        <v>1</v>
      </c>
      <c r="L169" s="50">
        <v>0</v>
      </c>
      <c r="M169" s="51">
        <f t="shared" si="11"/>
        <v>0</v>
      </c>
      <c r="N169" s="50">
        <v>-30</v>
      </c>
      <c r="O169" s="52">
        <v>1</v>
      </c>
      <c r="P169" s="52">
        <v>0</v>
      </c>
      <c r="Q169" s="58">
        <f t="shared" si="12"/>
        <v>0</v>
      </c>
      <c r="R169" s="52">
        <v>-40</v>
      </c>
      <c r="S169" s="56">
        <v>1</v>
      </c>
      <c r="T169" s="56">
        <v>2</v>
      </c>
      <c r="U169" s="59">
        <f t="shared" si="13"/>
        <v>2</v>
      </c>
      <c r="V169" s="57"/>
      <c r="W169" s="23">
        <f t="shared" si="14"/>
        <v>-120</v>
      </c>
    </row>
    <row r="170" spans="1:23">
      <c r="A170" s="40" t="s">
        <v>23</v>
      </c>
      <c r="B170" s="40" t="s">
        <v>366</v>
      </c>
      <c r="C170" s="40">
        <v>11479</v>
      </c>
      <c r="D170" s="40">
        <v>102935</v>
      </c>
      <c r="E170" s="40" t="s">
        <v>364</v>
      </c>
      <c r="F170" s="40" t="s">
        <v>147</v>
      </c>
      <c r="G170" s="41">
        <v>2</v>
      </c>
      <c r="H170" s="41">
        <v>0</v>
      </c>
      <c r="I170" s="49">
        <f t="shared" si="10"/>
        <v>0</v>
      </c>
      <c r="J170" s="41">
        <v>-50</v>
      </c>
      <c r="K170" s="50">
        <v>1</v>
      </c>
      <c r="L170" s="50">
        <v>0</v>
      </c>
      <c r="M170" s="51">
        <f t="shared" si="11"/>
        <v>0</v>
      </c>
      <c r="N170" s="50">
        <v>-30</v>
      </c>
      <c r="O170" s="52">
        <v>1</v>
      </c>
      <c r="P170" s="52">
        <v>0</v>
      </c>
      <c r="Q170" s="58">
        <f t="shared" si="12"/>
        <v>0</v>
      </c>
      <c r="R170" s="52">
        <v>-40</v>
      </c>
      <c r="S170" s="56">
        <v>1</v>
      </c>
      <c r="T170" s="56">
        <v>1</v>
      </c>
      <c r="U170" s="59">
        <f t="shared" si="13"/>
        <v>1</v>
      </c>
      <c r="V170" s="57"/>
      <c r="W170" s="23">
        <f t="shared" si="14"/>
        <v>-120</v>
      </c>
    </row>
    <row r="171" spans="1:23">
      <c r="A171" s="40" t="s">
        <v>23</v>
      </c>
      <c r="B171" s="40" t="s">
        <v>367</v>
      </c>
      <c r="C171" s="40">
        <v>11621</v>
      </c>
      <c r="D171" s="40">
        <v>102935</v>
      </c>
      <c r="E171" s="40" t="s">
        <v>364</v>
      </c>
      <c r="F171" s="40" t="s">
        <v>149</v>
      </c>
      <c r="G171" s="41">
        <v>1</v>
      </c>
      <c r="H171" s="41">
        <v>1</v>
      </c>
      <c r="I171" s="49">
        <f t="shared" si="10"/>
        <v>1</v>
      </c>
      <c r="J171" s="41"/>
      <c r="K171" s="50">
        <v>1</v>
      </c>
      <c r="L171" s="50">
        <v>0</v>
      </c>
      <c r="M171" s="51">
        <f t="shared" si="11"/>
        <v>0</v>
      </c>
      <c r="N171" s="50">
        <v>-30</v>
      </c>
      <c r="O171" s="52">
        <v>1</v>
      </c>
      <c r="P171" s="52">
        <v>1</v>
      </c>
      <c r="Q171" s="58">
        <f t="shared" si="12"/>
        <v>1</v>
      </c>
      <c r="R171" s="52"/>
      <c r="S171" s="56">
        <v>1</v>
      </c>
      <c r="T171" s="56">
        <v>1</v>
      </c>
      <c r="U171" s="59">
        <f t="shared" si="13"/>
        <v>1</v>
      </c>
      <c r="V171" s="57"/>
      <c r="W171" s="23">
        <f t="shared" si="14"/>
        <v>-30</v>
      </c>
    </row>
    <row r="172" spans="1:23">
      <c r="A172" s="40" t="s">
        <v>23</v>
      </c>
      <c r="B172" s="40" t="s">
        <v>368</v>
      </c>
      <c r="C172" s="40">
        <v>990176</v>
      </c>
      <c r="D172" s="40">
        <v>337</v>
      </c>
      <c r="E172" s="40" t="s">
        <v>369</v>
      </c>
      <c r="F172" s="40" t="s">
        <v>210</v>
      </c>
      <c r="G172" s="41">
        <v>2</v>
      </c>
      <c r="H172" s="41">
        <v>1</v>
      </c>
      <c r="I172" s="49">
        <f t="shared" si="10"/>
        <v>0.5</v>
      </c>
      <c r="J172" s="41"/>
      <c r="K172" s="50">
        <v>1</v>
      </c>
      <c r="L172" s="50">
        <v>0</v>
      </c>
      <c r="M172" s="51">
        <f t="shared" si="11"/>
        <v>0</v>
      </c>
      <c r="N172" s="50">
        <v>-30</v>
      </c>
      <c r="O172" s="52">
        <v>1</v>
      </c>
      <c r="P172" s="52">
        <v>0</v>
      </c>
      <c r="Q172" s="58">
        <f t="shared" si="12"/>
        <v>0</v>
      </c>
      <c r="R172" s="52">
        <v>-40</v>
      </c>
      <c r="S172" s="56">
        <v>1</v>
      </c>
      <c r="T172" s="56">
        <v>1</v>
      </c>
      <c r="U172" s="59">
        <f t="shared" si="13"/>
        <v>1</v>
      </c>
      <c r="V172" s="57"/>
      <c r="W172" s="23">
        <f t="shared" si="14"/>
        <v>-70</v>
      </c>
    </row>
    <row r="173" spans="1:23">
      <c r="A173" s="40" t="s">
        <v>23</v>
      </c>
      <c r="B173" s="40" t="s">
        <v>370</v>
      </c>
      <c r="C173" s="40">
        <v>990451</v>
      </c>
      <c r="D173" s="40">
        <v>337</v>
      </c>
      <c r="E173" s="40" t="s">
        <v>369</v>
      </c>
      <c r="F173" s="40" t="s">
        <v>210</v>
      </c>
      <c r="G173" s="41">
        <v>2</v>
      </c>
      <c r="H173" s="41">
        <v>1</v>
      </c>
      <c r="I173" s="49">
        <f t="shared" si="10"/>
        <v>0.5</v>
      </c>
      <c r="J173" s="41"/>
      <c r="K173" s="50">
        <v>1</v>
      </c>
      <c r="L173" s="50">
        <v>0</v>
      </c>
      <c r="M173" s="51">
        <f t="shared" si="11"/>
        <v>0</v>
      </c>
      <c r="N173" s="50">
        <v>-30</v>
      </c>
      <c r="O173" s="52">
        <v>1</v>
      </c>
      <c r="P173" s="52">
        <v>0</v>
      </c>
      <c r="Q173" s="58">
        <f t="shared" si="12"/>
        <v>0</v>
      </c>
      <c r="R173" s="52">
        <v>-40</v>
      </c>
      <c r="S173" s="56">
        <v>1</v>
      </c>
      <c r="T173" s="56">
        <v>1</v>
      </c>
      <c r="U173" s="59">
        <f t="shared" si="13"/>
        <v>1</v>
      </c>
      <c r="V173" s="57"/>
      <c r="W173" s="23">
        <f t="shared" si="14"/>
        <v>-70</v>
      </c>
    </row>
    <row r="174" spans="1:23">
      <c r="A174" s="40" t="s">
        <v>23</v>
      </c>
      <c r="B174" s="40" t="s">
        <v>371</v>
      </c>
      <c r="C174" s="40">
        <v>4061</v>
      </c>
      <c r="D174" s="40">
        <v>337</v>
      </c>
      <c r="E174" s="40" t="s">
        <v>369</v>
      </c>
      <c r="F174" s="40" t="s">
        <v>147</v>
      </c>
      <c r="G174" s="41">
        <v>2</v>
      </c>
      <c r="H174" s="41">
        <v>1</v>
      </c>
      <c r="I174" s="49">
        <f t="shared" si="10"/>
        <v>0.5</v>
      </c>
      <c r="J174" s="41"/>
      <c r="K174" s="50">
        <v>1</v>
      </c>
      <c r="L174" s="50">
        <v>0</v>
      </c>
      <c r="M174" s="51">
        <f t="shared" si="11"/>
        <v>0</v>
      </c>
      <c r="N174" s="50">
        <v>-30</v>
      </c>
      <c r="O174" s="52">
        <v>1</v>
      </c>
      <c r="P174" s="52">
        <v>1</v>
      </c>
      <c r="Q174" s="58">
        <f t="shared" si="12"/>
        <v>1</v>
      </c>
      <c r="R174" s="52"/>
      <c r="S174" s="56">
        <v>0</v>
      </c>
      <c r="T174" s="56">
        <v>0</v>
      </c>
      <c r="U174" s="59"/>
      <c r="V174" s="57"/>
      <c r="W174" s="23">
        <f t="shared" si="14"/>
        <v>-30</v>
      </c>
    </row>
    <row r="175" spans="1:23">
      <c r="A175" s="40" t="s">
        <v>23</v>
      </c>
      <c r="B175" s="40" t="s">
        <v>372</v>
      </c>
      <c r="C175" s="40">
        <v>6965</v>
      </c>
      <c r="D175" s="40">
        <v>337</v>
      </c>
      <c r="E175" s="40" t="s">
        <v>369</v>
      </c>
      <c r="F175" s="40" t="s">
        <v>147</v>
      </c>
      <c r="G175" s="41">
        <v>2</v>
      </c>
      <c r="H175" s="41">
        <v>1</v>
      </c>
      <c r="I175" s="49">
        <f t="shared" si="10"/>
        <v>0.5</v>
      </c>
      <c r="J175" s="41"/>
      <c r="K175" s="50">
        <v>1</v>
      </c>
      <c r="L175" s="50">
        <v>0</v>
      </c>
      <c r="M175" s="51">
        <f t="shared" si="11"/>
        <v>0</v>
      </c>
      <c r="N175" s="50">
        <v>-30</v>
      </c>
      <c r="O175" s="52">
        <v>0</v>
      </c>
      <c r="P175" s="52">
        <v>0</v>
      </c>
      <c r="Q175" s="58"/>
      <c r="R175" s="52"/>
      <c r="S175" s="56">
        <v>2</v>
      </c>
      <c r="T175" s="56">
        <v>2</v>
      </c>
      <c r="U175" s="59">
        <f t="shared" si="13"/>
        <v>1</v>
      </c>
      <c r="V175" s="57"/>
      <c r="W175" s="23">
        <f t="shared" si="14"/>
        <v>-30</v>
      </c>
    </row>
    <row r="176" spans="1:23">
      <c r="A176" s="40" t="s">
        <v>23</v>
      </c>
      <c r="B176" s="40" t="s">
        <v>373</v>
      </c>
      <c r="C176" s="40">
        <v>10816</v>
      </c>
      <c r="D176" s="40">
        <v>337</v>
      </c>
      <c r="E176" s="40" t="s">
        <v>369</v>
      </c>
      <c r="F176" s="40" t="s">
        <v>147</v>
      </c>
      <c r="G176" s="41">
        <v>1</v>
      </c>
      <c r="H176" s="41">
        <v>1</v>
      </c>
      <c r="I176" s="49">
        <f t="shared" si="10"/>
        <v>1</v>
      </c>
      <c r="J176" s="41"/>
      <c r="K176" s="50">
        <v>1</v>
      </c>
      <c r="L176" s="50">
        <v>0</v>
      </c>
      <c r="M176" s="51">
        <f t="shared" si="11"/>
        <v>0</v>
      </c>
      <c r="N176" s="50">
        <v>-30</v>
      </c>
      <c r="O176" s="52">
        <v>0</v>
      </c>
      <c r="P176" s="52">
        <v>0</v>
      </c>
      <c r="Q176" s="58"/>
      <c r="R176" s="52"/>
      <c r="S176" s="56">
        <v>3</v>
      </c>
      <c r="T176" s="56">
        <v>4</v>
      </c>
      <c r="U176" s="59">
        <f t="shared" si="13"/>
        <v>1.33333333333333</v>
      </c>
      <c r="V176" s="57"/>
      <c r="W176" s="23">
        <f t="shared" si="14"/>
        <v>-30</v>
      </c>
    </row>
    <row r="177" spans="1:23">
      <c r="A177" s="40" t="s">
        <v>23</v>
      </c>
      <c r="B177" s="40" t="s">
        <v>374</v>
      </c>
      <c r="C177" s="40">
        <v>4264</v>
      </c>
      <c r="D177" s="40">
        <v>337</v>
      </c>
      <c r="E177" s="40" t="s">
        <v>369</v>
      </c>
      <c r="F177" s="40" t="s">
        <v>145</v>
      </c>
      <c r="G177" s="41">
        <v>1</v>
      </c>
      <c r="H177" s="41">
        <v>1</v>
      </c>
      <c r="I177" s="49">
        <f t="shared" si="10"/>
        <v>1</v>
      </c>
      <c r="J177" s="41"/>
      <c r="K177" s="50">
        <v>0</v>
      </c>
      <c r="L177" s="50">
        <v>0</v>
      </c>
      <c r="M177" s="51"/>
      <c r="N177" s="50"/>
      <c r="O177" s="52">
        <v>1</v>
      </c>
      <c r="P177" s="52">
        <v>1</v>
      </c>
      <c r="Q177" s="58">
        <f t="shared" si="12"/>
        <v>1</v>
      </c>
      <c r="R177" s="52"/>
      <c r="S177" s="56">
        <v>2</v>
      </c>
      <c r="T177" s="56">
        <v>2</v>
      </c>
      <c r="U177" s="59">
        <f t="shared" si="13"/>
        <v>1</v>
      </c>
      <c r="V177" s="57"/>
      <c r="W177" s="23">
        <f t="shared" si="14"/>
        <v>0</v>
      </c>
    </row>
    <row r="178" spans="1:23">
      <c r="A178" s="40" t="s">
        <v>23</v>
      </c>
      <c r="B178" s="40" t="s">
        <v>375</v>
      </c>
      <c r="C178" s="40">
        <v>11335</v>
      </c>
      <c r="D178" s="40">
        <v>337</v>
      </c>
      <c r="E178" s="40" t="s">
        <v>369</v>
      </c>
      <c r="F178" s="40" t="s">
        <v>311</v>
      </c>
      <c r="G178" s="41">
        <v>0</v>
      </c>
      <c r="H178" s="41">
        <v>0</v>
      </c>
      <c r="I178" s="49"/>
      <c r="J178" s="41"/>
      <c r="K178" s="50">
        <v>0</v>
      </c>
      <c r="L178" s="50">
        <v>0</v>
      </c>
      <c r="M178" s="51"/>
      <c r="N178" s="50"/>
      <c r="O178" s="52">
        <v>1</v>
      </c>
      <c r="P178" s="52">
        <v>0</v>
      </c>
      <c r="Q178" s="58">
        <f t="shared" si="12"/>
        <v>0</v>
      </c>
      <c r="R178" s="52">
        <v>-40</v>
      </c>
      <c r="S178" s="56">
        <v>1</v>
      </c>
      <c r="T178" s="56">
        <v>1</v>
      </c>
      <c r="U178" s="59">
        <f t="shared" si="13"/>
        <v>1</v>
      </c>
      <c r="V178" s="57"/>
      <c r="W178" s="23">
        <f t="shared" si="14"/>
        <v>-40</v>
      </c>
    </row>
    <row r="179" spans="1:23">
      <c r="A179" s="40" t="s">
        <v>23</v>
      </c>
      <c r="B179" s="40" t="s">
        <v>376</v>
      </c>
      <c r="C179" s="40">
        <v>4022</v>
      </c>
      <c r="D179" s="40">
        <v>517</v>
      </c>
      <c r="E179" s="40" t="s">
        <v>377</v>
      </c>
      <c r="F179" s="40" t="s">
        <v>147</v>
      </c>
      <c r="G179" s="41">
        <v>5</v>
      </c>
      <c r="H179" s="41">
        <v>2</v>
      </c>
      <c r="I179" s="49">
        <f t="shared" si="10"/>
        <v>0.4</v>
      </c>
      <c r="J179" s="41"/>
      <c r="K179" s="50">
        <v>1</v>
      </c>
      <c r="L179" s="50">
        <v>1</v>
      </c>
      <c r="M179" s="51">
        <f t="shared" si="11"/>
        <v>1</v>
      </c>
      <c r="N179" s="50"/>
      <c r="O179" s="52">
        <v>1</v>
      </c>
      <c r="P179" s="52">
        <v>0</v>
      </c>
      <c r="Q179" s="58">
        <f t="shared" si="12"/>
        <v>0</v>
      </c>
      <c r="R179" s="52">
        <v>-40</v>
      </c>
      <c r="S179" s="56">
        <v>2</v>
      </c>
      <c r="T179" s="56">
        <v>2</v>
      </c>
      <c r="U179" s="59">
        <f t="shared" si="13"/>
        <v>1</v>
      </c>
      <c r="V179" s="57"/>
      <c r="W179" s="23">
        <f t="shared" si="14"/>
        <v>-40</v>
      </c>
    </row>
    <row r="180" spans="1:23">
      <c r="A180" s="40" t="s">
        <v>23</v>
      </c>
      <c r="B180" s="40" t="s">
        <v>378</v>
      </c>
      <c r="C180" s="40">
        <v>4024</v>
      </c>
      <c r="D180" s="40">
        <v>517</v>
      </c>
      <c r="E180" s="40" t="s">
        <v>377</v>
      </c>
      <c r="F180" s="40" t="s">
        <v>145</v>
      </c>
      <c r="G180" s="41">
        <v>5</v>
      </c>
      <c r="H180" s="41">
        <v>2</v>
      </c>
      <c r="I180" s="49">
        <f t="shared" si="10"/>
        <v>0.4</v>
      </c>
      <c r="J180" s="41"/>
      <c r="K180" s="50">
        <v>1</v>
      </c>
      <c r="L180" s="50">
        <v>1</v>
      </c>
      <c r="M180" s="51">
        <f t="shared" si="11"/>
        <v>1</v>
      </c>
      <c r="N180" s="50"/>
      <c r="O180" s="52">
        <v>1</v>
      </c>
      <c r="P180" s="52">
        <v>1</v>
      </c>
      <c r="Q180" s="58">
        <f t="shared" si="12"/>
        <v>1</v>
      </c>
      <c r="R180" s="52"/>
      <c r="S180" s="56">
        <v>2</v>
      </c>
      <c r="T180" s="56">
        <v>5</v>
      </c>
      <c r="U180" s="59">
        <f t="shared" si="13"/>
        <v>2.5</v>
      </c>
      <c r="V180" s="57"/>
      <c r="W180" s="23">
        <f t="shared" si="14"/>
        <v>0</v>
      </c>
    </row>
    <row r="181" spans="1:23">
      <c r="A181" s="40" t="s">
        <v>23</v>
      </c>
      <c r="B181" s="40" t="s">
        <v>379</v>
      </c>
      <c r="C181" s="40">
        <v>10893</v>
      </c>
      <c r="D181" s="40">
        <v>517</v>
      </c>
      <c r="E181" s="40" t="s">
        <v>377</v>
      </c>
      <c r="F181" s="40" t="s">
        <v>147</v>
      </c>
      <c r="G181" s="41">
        <v>5</v>
      </c>
      <c r="H181" s="41">
        <v>3</v>
      </c>
      <c r="I181" s="49">
        <f t="shared" si="10"/>
        <v>0.6</v>
      </c>
      <c r="J181" s="41"/>
      <c r="K181" s="50">
        <v>1</v>
      </c>
      <c r="L181" s="50">
        <v>3</v>
      </c>
      <c r="M181" s="51">
        <f t="shared" si="11"/>
        <v>3</v>
      </c>
      <c r="N181" s="50"/>
      <c r="O181" s="52">
        <v>1</v>
      </c>
      <c r="P181" s="52">
        <v>2</v>
      </c>
      <c r="Q181" s="58">
        <f t="shared" si="12"/>
        <v>2</v>
      </c>
      <c r="R181" s="52"/>
      <c r="S181" s="56">
        <v>2</v>
      </c>
      <c r="T181" s="56">
        <v>3</v>
      </c>
      <c r="U181" s="59">
        <f t="shared" si="13"/>
        <v>1.5</v>
      </c>
      <c r="V181" s="57"/>
      <c r="W181" s="23">
        <f t="shared" si="14"/>
        <v>0</v>
      </c>
    </row>
    <row r="182" spans="1:23">
      <c r="A182" s="40" t="s">
        <v>23</v>
      </c>
      <c r="B182" s="40" t="s">
        <v>380</v>
      </c>
      <c r="C182" s="40">
        <v>11319</v>
      </c>
      <c r="D182" s="40">
        <v>517</v>
      </c>
      <c r="E182" s="40" t="s">
        <v>377</v>
      </c>
      <c r="F182" s="40" t="s">
        <v>311</v>
      </c>
      <c r="G182" s="41">
        <v>4</v>
      </c>
      <c r="H182" s="41">
        <v>0</v>
      </c>
      <c r="I182" s="49">
        <f t="shared" si="10"/>
        <v>0</v>
      </c>
      <c r="J182" s="41">
        <v>-50</v>
      </c>
      <c r="K182" s="50">
        <v>1</v>
      </c>
      <c r="L182" s="50">
        <v>0</v>
      </c>
      <c r="M182" s="51">
        <f t="shared" si="11"/>
        <v>0</v>
      </c>
      <c r="N182" s="50">
        <v>-30</v>
      </c>
      <c r="O182" s="52">
        <v>1</v>
      </c>
      <c r="P182" s="52">
        <v>0</v>
      </c>
      <c r="Q182" s="58">
        <f t="shared" si="12"/>
        <v>0</v>
      </c>
      <c r="R182" s="52">
        <v>-40</v>
      </c>
      <c r="S182" s="56">
        <v>2</v>
      </c>
      <c r="T182" s="56">
        <v>0</v>
      </c>
      <c r="U182" s="59">
        <f t="shared" si="13"/>
        <v>0</v>
      </c>
      <c r="V182" s="57">
        <v>-30</v>
      </c>
      <c r="W182" s="23">
        <f t="shared" si="14"/>
        <v>-150</v>
      </c>
    </row>
    <row r="183" spans="1:23">
      <c r="A183" s="40" t="s">
        <v>23</v>
      </c>
      <c r="B183" s="40" t="s">
        <v>381</v>
      </c>
      <c r="C183" s="40">
        <v>8763</v>
      </c>
      <c r="D183" s="40">
        <v>742</v>
      </c>
      <c r="E183" s="40" t="s">
        <v>382</v>
      </c>
      <c r="F183" s="40" t="s">
        <v>145</v>
      </c>
      <c r="G183" s="41">
        <v>2</v>
      </c>
      <c r="H183" s="41">
        <v>0</v>
      </c>
      <c r="I183" s="49">
        <f t="shared" si="10"/>
        <v>0</v>
      </c>
      <c r="J183" s="41">
        <v>-50</v>
      </c>
      <c r="K183" s="50">
        <v>1</v>
      </c>
      <c r="L183" s="50">
        <v>1</v>
      </c>
      <c r="M183" s="51">
        <f t="shared" si="11"/>
        <v>1</v>
      </c>
      <c r="N183" s="50"/>
      <c r="O183" s="52">
        <v>1</v>
      </c>
      <c r="P183" s="52">
        <v>0</v>
      </c>
      <c r="Q183" s="58">
        <f t="shared" si="12"/>
        <v>0</v>
      </c>
      <c r="R183" s="52">
        <v>-40</v>
      </c>
      <c r="S183" s="56">
        <v>2</v>
      </c>
      <c r="T183" s="56">
        <v>0</v>
      </c>
      <c r="U183" s="59">
        <f t="shared" si="13"/>
        <v>0</v>
      </c>
      <c r="V183" s="57">
        <v>-30</v>
      </c>
      <c r="W183" s="23">
        <f t="shared" si="14"/>
        <v>-120</v>
      </c>
    </row>
    <row r="184" spans="1:23">
      <c r="A184" s="40" t="s">
        <v>23</v>
      </c>
      <c r="B184" s="40" t="s">
        <v>383</v>
      </c>
      <c r="C184" s="40">
        <v>11107</v>
      </c>
      <c r="D184" s="40">
        <v>742</v>
      </c>
      <c r="E184" s="40" t="s">
        <v>382</v>
      </c>
      <c r="F184" s="40" t="s">
        <v>147</v>
      </c>
      <c r="G184" s="41">
        <v>1</v>
      </c>
      <c r="H184" s="41">
        <v>1</v>
      </c>
      <c r="I184" s="49">
        <f t="shared" si="10"/>
        <v>1</v>
      </c>
      <c r="J184" s="41"/>
      <c r="K184" s="50">
        <v>1</v>
      </c>
      <c r="L184" s="50">
        <v>1</v>
      </c>
      <c r="M184" s="51">
        <f t="shared" si="11"/>
        <v>1</v>
      </c>
      <c r="N184" s="50"/>
      <c r="O184" s="52">
        <v>1</v>
      </c>
      <c r="P184" s="52">
        <v>0</v>
      </c>
      <c r="Q184" s="58">
        <f t="shared" si="12"/>
        <v>0</v>
      </c>
      <c r="R184" s="52">
        <v>-40</v>
      </c>
      <c r="S184" s="56">
        <v>2</v>
      </c>
      <c r="T184" s="56">
        <v>0</v>
      </c>
      <c r="U184" s="59">
        <f t="shared" si="13"/>
        <v>0</v>
      </c>
      <c r="V184" s="57">
        <v>-30</v>
      </c>
      <c r="W184" s="23">
        <f t="shared" si="14"/>
        <v>-70</v>
      </c>
    </row>
    <row r="185" spans="1:23">
      <c r="A185" s="40" t="s">
        <v>23</v>
      </c>
      <c r="B185" s="40" t="s">
        <v>384</v>
      </c>
      <c r="C185" s="40">
        <v>11078</v>
      </c>
      <c r="D185" s="40">
        <v>742</v>
      </c>
      <c r="E185" s="40" t="s">
        <v>382</v>
      </c>
      <c r="F185" s="40" t="s">
        <v>147</v>
      </c>
      <c r="G185" s="41">
        <v>1</v>
      </c>
      <c r="H185" s="41">
        <v>0</v>
      </c>
      <c r="I185" s="49">
        <f t="shared" si="10"/>
        <v>0</v>
      </c>
      <c r="J185" s="41">
        <v>-50</v>
      </c>
      <c r="K185" s="50">
        <v>1</v>
      </c>
      <c r="L185" s="50">
        <v>0</v>
      </c>
      <c r="M185" s="51">
        <f t="shared" si="11"/>
        <v>0</v>
      </c>
      <c r="N185" s="50">
        <v>-30</v>
      </c>
      <c r="O185" s="52">
        <v>1</v>
      </c>
      <c r="P185" s="52">
        <v>0</v>
      </c>
      <c r="Q185" s="58">
        <f t="shared" si="12"/>
        <v>0</v>
      </c>
      <c r="R185" s="52">
        <v>-40</v>
      </c>
      <c r="S185" s="56">
        <v>2</v>
      </c>
      <c r="T185" s="56">
        <v>0</v>
      </c>
      <c r="U185" s="59">
        <f t="shared" si="13"/>
        <v>0</v>
      </c>
      <c r="V185" s="57">
        <v>-30</v>
      </c>
      <c r="W185" s="23">
        <f t="shared" si="14"/>
        <v>-150</v>
      </c>
    </row>
    <row r="186" spans="1:23">
      <c r="A186" s="40" t="s">
        <v>23</v>
      </c>
      <c r="B186" s="40" t="s">
        <v>385</v>
      </c>
      <c r="C186" s="40">
        <v>11379</v>
      </c>
      <c r="D186" s="40">
        <v>742</v>
      </c>
      <c r="E186" s="40" t="s">
        <v>382</v>
      </c>
      <c r="F186" s="40" t="s">
        <v>147</v>
      </c>
      <c r="G186" s="41">
        <v>1</v>
      </c>
      <c r="H186" s="41">
        <v>4</v>
      </c>
      <c r="I186" s="49">
        <f t="shared" si="10"/>
        <v>4</v>
      </c>
      <c r="J186" s="41"/>
      <c r="K186" s="50">
        <v>1</v>
      </c>
      <c r="L186" s="50">
        <v>0</v>
      </c>
      <c r="M186" s="51">
        <f t="shared" si="11"/>
        <v>0</v>
      </c>
      <c r="N186" s="50">
        <v>-30</v>
      </c>
      <c r="O186" s="52">
        <v>1</v>
      </c>
      <c r="P186" s="52">
        <v>0</v>
      </c>
      <c r="Q186" s="58">
        <f t="shared" si="12"/>
        <v>0</v>
      </c>
      <c r="R186" s="52">
        <v>-40</v>
      </c>
      <c r="S186" s="56">
        <v>2</v>
      </c>
      <c r="T186" s="56">
        <v>0</v>
      </c>
      <c r="U186" s="59">
        <f t="shared" si="13"/>
        <v>0</v>
      </c>
      <c r="V186" s="57">
        <v>-30</v>
      </c>
      <c r="W186" s="23">
        <f t="shared" si="14"/>
        <v>-100</v>
      </c>
    </row>
    <row r="187" spans="1:23">
      <c r="A187" s="40" t="s">
        <v>386</v>
      </c>
      <c r="B187" s="40" t="s">
        <v>387</v>
      </c>
      <c r="C187" s="40">
        <v>6456</v>
      </c>
      <c r="D187" s="40">
        <v>727</v>
      </c>
      <c r="E187" s="40" t="s">
        <v>388</v>
      </c>
      <c r="F187" s="40" t="s">
        <v>145</v>
      </c>
      <c r="G187" s="41">
        <v>1.5</v>
      </c>
      <c r="H187" s="41">
        <v>0</v>
      </c>
      <c r="I187" s="49">
        <f t="shared" si="10"/>
        <v>0</v>
      </c>
      <c r="J187" s="41">
        <v>-50</v>
      </c>
      <c r="K187" s="50">
        <v>1</v>
      </c>
      <c r="L187" s="50">
        <v>0</v>
      </c>
      <c r="M187" s="51">
        <f t="shared" si="11"/>
        <v>0</v>
      </c>
      <c r="N187" s="50">
        <v>-30</v>
      </c>
      <c r="O187" s="52">
        <v>1</v>
      </c>
      <c r="P187" s="52">
        <v>1</v>
      </c>
      <c r="Q187" s="58">
        <f t="shared" si="12"/>
        <v>1</v>
      </c>
      <c r="R187" s="52"/>
      <c r="S187" s="56">
        <v>1</v>
      </c>
      <c r="T187" s="56">
        <v>0</v>
      </c>
      <c r="U187" s="59">
        <f t="shared" si="13"/>
        <v>0</v>
      </c>
      <c r="V187" s="57">
        <v>-30</v>
      </c>
      <c r="W187" s="23">
        <f t="shared" si="14"/>
        <v>-110</v>
      </c>
    </row>
    <row r="188" spans="1:23">
      <c r="A188" s="40" t="s">
        <v>386</v>
      </c>
      <c r="B188" s="40" t="s">
        <v>389</v>
      </c>
      <c r="C188" s="40">
        <v>8060</v>
      </c>
      <c r="D188" s="40">
        <v>727</v>
      </c>
      <c r="E188" s="40" t="s">
        <v>388</v>
      </c>
      <c r="F188" s="40" t="s">
        <v>147</v>
      </c>
      <c r="G188" s="41">
        <v>1.5</v>
      </c>
      <c r="H188" s="41">
        <v>0</v>
      </c>
      <c r="I188" s="49">
        <f t="shared" si="10"/>
        <v>0</v>
      </c>
      <c r="J188" s="41">
        <v>-50</v>
      </c>
      <c r="K188" s="50">
        <v>1</v>
      </c>
      <c r="L188" s="50">
        <v>0</v>
      </c>
      <c r="M188" s="51">
        <f t="shared" si="11"/>
        <v>0</v>
      </c>
      <c r="N188" s="50">
        <v>-30</v>
      </c>
      <c r="O188" s="52">
        <v>1</v>
      </c>
      <c r="P188" s="52">
        <v>0</v>
      </c>
      <c r="Q188" s="58">
        <f t="shared" si="12"/>
        <v>0</v>
      </c>
      <c r="R188" s="52">
        <v>-40</v>
      </c>
      <c r="S188" s="56">
        <v>1</v>
      </c>
      <c r="T188" s="56">
        <v>0</v>
      </c>
      <c r="U188" s="59">
        <f t="shared" si="13"/>
        <v>0</v>
      </c>
      <c r="V188" s="57">
        <v>-30</v>
      </c>
      <c r="W188" s="23">
        <f t="shared" si="14"/>
        <v>-150</v>
      </c>
    </row>
    <row r="189" spans="1:23">
      <c r="A189" s="40" t="s">
        <v>386</v>
      </c>
      <c r="B189" s="40" t="s">
        <v>390</v>
      </c>
      <c r="C189" s="40">
        <v>11597</v>
      </c>
      <c r="D189" s="40">
        <v>727</v>
      </c>
      <c r="E189" s="40" t="s">
        <v>388</v>
      </c>
      <c r="F189" s="40" t="s">
        <v>147</v>
      </c>
      <c r="G189" s="41">
        <v>1</v>
      </c>
      <c r="H189" s="41">
        <v>0</v>
      </c>
      <c r="I189" s="49">
        <f t="shared" si="10"/>
        <v>0</v>
      </c>
      <c r="J189" s="41">
        <v>-50</v>
      </c>
      <c r="K189" s="50">
        <v>1</v>
      </c>
      <c r="L189" s="50">
        <v>0</v>
      </c>
      <c r="M189" s="51">
        <f t="shared" si="11"/>
        <v>0</v>
      </c>
      <c r="N189" s="50">
        <v>-30</v>
      </c>
      <c r="O189" s="52">
        <v>1</v>
      </c>
      <c r="P189" s="52">
        <v>1</v>
      </c>
      <c r="Q189" s="58">
        <f t="shared" si="12"/>
        <v>1</v>
      </c>
      <c r="R189" s="52"/>
      <c r="S189" s="56">
        <v>1</v>
      </c>
      <c r="T189" s="56">
        <v>0</v>
      </c>
      <c r="U189" s="59">
        <f t="shared" si="13"/>
        <v>0</v>
      </c>
      <c r="V189" s="57">
        <v>-30</v>
      </c>
      <c r="W189" s="23">
        <f t="shared" si="14"/>
        <v>-110</v>
      </c>
    </row>
    <row r="190" spans="1:23">
      <c r="A190" s="40" t="s">
        <v>386</v>
      </c>
      <c r="B190" s="40" t="s">
        <v>183</v>
      </c>
      <c r="C190" s="40">
        <v>4569</v>
      </c>
      <c r="D190" s="40">
        <v>102565</v>
      </c>
      <c r="E190" s="40" t="s">
        <v>391</v>
      </c>
      <c r="F190" s="40" t="s">
        <v>145</v>
      </c>
      <c r="G190" s="41">
        <v>5</v>
      </c>
      <c r="H190" s="41">
        <v>0</v>
      </c>
      <c r="I190" s="49">
        <f t="shared" si="10"/>
        <v>0</v>
      </c>
      <c r="J190" s="41">
        <v>-50</v>
      </c>
      <c r="K190" s="50">
        <v>1</v>
      </c>
      <c r="L190" s="50">
        <v>0</v>
      </c>
      <c r="M190" s="51">
        <f t="shared" si="11"/>
        <v>0</v>
      </c>
      <c r="N190" s="50">
        <v>-30</v>
      </c>
      <c r="O190" s="52">
        <v>1</v>
      </c>
      <c r="P190" s="52">
        <v>0</v>
      </c>
      <c r="Q190" s="58">
        <f t="shared" si="12"/>
        <v>0</v>
      </c>
      <c r="R190" s="52">
        <v>-40</v>
      </c>
      <c r="S190" s="56">
        <v>1</v>
      </c>
      <c r="T190" s="56">
        <v>1</v>
      </c>
      <c r="U190" s="59">
        <f t="shared" si="13"/>
        <v>1</v>
      </c>
      <c r="V190" s="57"/>
      <c r="W190" s="23">
        <f t="shared" si="14"/>
        <v>-120</v>
      </c>
    </row>
    <row r="191" spans="1:23">
      <c r="A191" s="40" t="s">
        <v>386</v>
      </c>
      <c r="B191" s="40" t="s">
        <v>392</v>
      </c>
      <c r="C191" s="40">
        <v>11480</v>
      </c>
      <c r="D191" s="40">
        <v>102565</v>
      </c>
      <c r="E191" s="40" t="s">
        <v>391</v>
      </c>
      <c r="F191" s="40" t="s">
        <v>147</v>
      </c>
      <c r="G191" s="41">
        <v>4</v>
      </c>
      <c r="H191" s="41">
        <v>0</v>
      </c>
      <c r="I191" s="49">
        <f t="shared" si="10"/>
        <v>0</v>
      </c>
      <c r="J191" s="41">
        <v>-50</v>
      </c>
      <c r="K191" s="50">
        <v>1</v>
      </c>
      <c r="L191" s="50">
        <v>2</v>
      </c>
      <c r="M191" s="51">
        <f t="shared" si="11"/>
        <v>2</v>
      </c>
      <c r="N191" s="50"/>
      <c r="O191" s="52">
        <v>1</v>
      </c>
      <c r="P191" s="52">
        <v>2</v>
      </c>
      <c r="Q191" s="58">
        <f t="shared" si="12"/>
        <v>2</v>
      </c>
      <c r="R191" s="52"/>
      <c r="S191" s="56">
        <v>1</v>
      </c>
      <c r="T191" s="56">
        <v>2</v>
      </c>
      <c r="U191" s="59">
        <f t="shared" si="13"/>
        <v>2</v>
      </c>
      <c r="V191" s="57"/>
      <c r="W191" s="23">
        <f t="shared" si="14"/>
        <v>-50</v>
      </c>
    </row>
    <row r="192" spans="1:23">
      <c r="A192" s="40" t="s">
        <v>386</v>
      </c>
      <c r="B192" s="40" t="s">
        <v>393</v>
      </c>
      <c r="C192" s="40">
        <v>11686</v>
      </c>
      <c r="D192" s="40">
        <v>102565</v>
      </c>
      <c r="E192" s="40" t="s">
        <v>391</v>
      </c>
      <c r="F192" s="40" t="s">
        <v>149</v>
      </c>
      <c r="G192" s="41">
        <v>0</v>
      </c>
      <c r="H192" s="41">
        <v>0</v>
      </c>
      <c r="I192" s="49"/>
      <c r="J192" s="41"/>
      <c r="K192" s="50">
        <v>1</v>
      </c>
      <c r="L192" s="50">
        <v>0</v>
      </c>
      <c r="M192" s="51">
        <f t="shared" si="11"/>
        <v>0</v>
      </c>
      <c r="N192" s="50">
        <v>-30</v>
      </c>
      <c r="O192" s="52">
        <v>1</v>
      </c>
      <c r="P192" s="52">
        <v>0</v>
      </c>
      <c r="Q192" s="58">
        <f t="shared" si="12"/>
        <v>0</v>
      </c>
      <c r="R192" s="52">
        <v>-40</v>
      </c>
      <c r="S192" s="56">
        <v>1</v>
      </c>
      <c r="T192" s="56">
        <v>0</v>
      </c>
      <c r="U192" s="59">
        <f t="shared" si="13"/>
        <v>0</v>
      </c>
      <c r="V192" s="57">
        <v>-30</v>
      </c>
      <c r="W192" s="23">
        <f t="shared" si="14"/>
        <v>-100</v>
      </c>
    </row>
    <row r="193" spans="1:23">
      <c r="A193" s="40" t="s">
        <v>386</v>
      </c>
      <c r="B193" s="40" t="s">
        <v>394</v>
      </c>
      <c r="C193" s="40">
        <v>5623</v>
      </c>
      <c r="D193" s="40">
        <v>359</v>
      </c>
      <c r="E193" s="40" t="s">
        <v>395</v>
      </c>
      <c r="F193" s="40" t="s">
        <v>145</v>
      </c>
      <c r="G193" s="41">
        <v>2</v>
      </c>
      <c r="H193" s="41">
        <v>1</v>
      </c>
      <c r="I193" s="49">
        <f t="shared" si="10"/>
        <v>0.5</v>
      </c>
      <c r="J193" s="41"/>
      <c r="K193" s="50">
        <v>1</v>
      </c>
      <c r="L193" s="50">
        <v>0</v>
      </c>
      <c r="M193" s="51">
        <f t="shared" si="11"/>
        <v>0</v>
      </c>
      <c r="N193" s="50">
        <v>-30</v>
      </c>
      <c r="O193" s="52">
        <v>1</v>
      </c>
      <c r="P193" s="52">
        <v>0</v>
      </c>
      <c r="Q193" s="58">
        <f t="shared" si="12"/>
        <v>0</v>
      </c>
      <c r="R193" s="52">
        <v>-40</v>
      </c>
      <c r="S193" s="56">
        <v>2</v>
      </c>
      <c r="T193" s="56">
        <v>3</v>
      </c>
      <c r="U193" s="59">
        <f t="shared" si="13"/>
        <v>1.5</v>
      </c>
      <c r="V193" s="57"/>
      <c r="W193" s="23">
        <f t="shared" si="14"/>
        <v>-70</v>
      </c>
    </row>
    <row r="194" spans="1:23">
      <c r="A194" s="40" t="s">
        <v>386</v>
      </c>
      <c r="B194" s="40" t="s">
        <v>396</v>
      </c>
      <c r="C194" s="40">
        <v>10463</v>
      </c>
      <c r="D194" s="40">
        <v>359</v>
      </c>
      <c r="E194" s="40" t="s">
        <v>395</v>
      </c>
      <c r="F194" s="40" t="s">
        <v>147</v>
      </c>
      <c r="G194" s="41">
        <v>1</v>
      </c>
      <c r="H194" s="41">
        <v>0</v>
      </c>
      <c r="I194" s="49">
        <f t="shared" si="10"/>
        <v>0</v>
      </c>
      <c r="J194" s="41">
        <v>-50</v>
      </c>
      <c r="K194" s="50">
        <v>1</v>
      </c>
      <c r="L194" s="50">
        <v>0</v>
      </c>
      <c r="M194" s="51">
        <f t="shared" si="11"/>
        <v>0</v>
      </c>
      <c r="N194" s="50">
        <v>-30</v>
      </c>
      <c r="O194" s="52">
        <v>1</v>
      </c>
      <c r="P194" s="52">
        <v>0</v>
      </c>
      <c r="Q194" s="58">
        <f t="shared" si="12"/>
        <v>0</v>
      </c>
      <c r="R194" s="52">
        <v>-40</v>
      </c>
      <c r="S194" s="56">
        <v>2</v>
      </c>
      <c r="T194" s="56">
        <v>0</v>
      </c>
      <c r="U194" s="59">
        <f t="shared" si="13"/>
        <v>0</v>
      </c>
      <c r="V194" s="57">
        <v>-30</v>
      </c>
      <c r="W194" s="23">
        <f t="shared" si="14"/>
        <v>-150</v>
      </c>
    </row>
    <row r="195" spans="1:23">
      <c r="A195" s="40" t="s">
        <v>386</v>
      </c>
      <c r="B195" s="40" t="s">
        <v>397</v>
      </c>
      <c r="C195" s="40">
        <v>10860</v>
      </c>
      <c r="D195" s="40">
        <v>359</v>
      </c>
      <c r="E195" s="40" t="s">
        <v>395</v>
      </c>
      <c r="F195" s="40" t="s">
        <v>147</v>
      </c>
      <c r="G195" s="41">
        <v>1</v>
      </c>
      <c r="H195" s="41">
        <v>0</v>
      </c>
      <c r="I195" s="49">
        <f t="shared" si="10"/>
        <v>0</v>
      </c>
      <c r="J195" s="41">
        <v>-50</v>
      </c>
      <c r="K195" s="50">
        <v>1</v>
      </c>
      <c r="L195" s="50">
        <v>0</v>
      </c>
      <c r="M195" s="51">
        <f t="shared" si="11"/>
        <v>0</v>
      </c>
      <c r="N195" s="50">
        <v>-30</v>
      </c>
      <c r="O195" s="52">
        <v>1</v>
      </c>
      <c r="P195" s="52">
        <v>0</v>
      </c>
      <c r="Q195" s="58">
        <f t="shared" si="12"/>
        <v>0</v>
      </c>
      <c r="R195" s="52">
        <v>-40</v>
      </c>
      <c r="S195" s="56">
        <v>2</v>
      </c>
      <c r="T195" s="56">
        <v>0</v>
      </c>
      <c r="U195" s="59">
        <f t="shared" si="13"/>
        <v>0</v>
      </c>
      <c r="V195" s="57">
        <v>-30</v>
      </c>
      <c r="W195" s="23">
        <f t="shared" si="14"/>
        <v>-150</v>
      </c>
    </row>
    <row r="196" spans="1:23">
      <c r="A196" s="40" t="s">
        <v>386</v>
      </c>
      <c r="B196" s="40" t="s">
        <v>398</v>
      </c>
      <c r="C196" s="40">
        <v>10904</v>
      </c>
      <c r="D196" s="40">
        <v>359</v>
      </c>
      <c r="E196" s="40" t="s">
        <v>395</v>
      </c>
      <c r="F196" s="40" t="s">
        <v>147</v>
      </c>
      <c r="G196" s="41">
        <v>1</v>
      </c>
      <c r="H196" s="41">
        <v>0</v>
      </c>
      <c r="I196" s="49">
        <f t="shared" ref="I196:I259" si="15">H196/G196</f>
        <v>0</v>
      </c>
      <c r="J196" s="41">
        <v>-50</v>
      </c>
      <c r="K196" s="50">
        <v>1</v>
      </c>
      <c r="L196" s="50">
        <v>0</v>
      </c>
      <c r="M196" s="51">
        <f t="shared" ref="M196:M259" si="16">L196/K196</f>
        <v>0</v>
      </c>
      <c r="N196" s="50">
        <v>-30</v>
      </c>
      <c r="O196" s="52">
        <v>1</v>
      </c>
      <c r="P196" s="52">
        <v>0</v>
      </c>
      <c r="Q196" s="58">
        <f t="shared" ref="Q196:Q259" si="17">P196/O196</f>
        <v>0</v>
      </c>
      <c r="R196" s="52">
        <v>-40</v>
      </c>
      <c r="S196" s="56">
        <v>2</v>
      </c>
      <c r="T196" s="56">
        <v>0</v>
      </c>
      <c r="U196" s="59">
        <f t="shared" ref="U196:U259" si="18">T196/S196</f>
        <v>0</v>
      </c>
      <c r="V196" s="57">
        <v>-30</v>
      </c>
      <c r="W196" s="23">
        <f t="shared" ref="W196:W259" si="19">J196+N196+R196+V196</f>
        <v>-150</v>
      </c>
    </row>
    <row r="197" spans="1:23">
      <c r="A197" s="40" t="s">
        <v>386</v>
      </c>
      <c r="B197" s="40" t="s">
        <v>399</v>
      </c>
      <c r="C197" s="40">
        <v>10590</v>
      </c>
      <c r="D197" s="40">
        <v>103199</v>
      </c>
      <c r="E197" s="40" t="s">
        <v>400</v>
      </c>
      <c r="F197" s="40" t="s">
        <v>145</v>
      </c>
      <c r="G197" s="41">
        <v>2</v>
      </c>
      <c r="H197" s="41">
        <v>1</v>
      </c>
      <c r="I197" s="49">
        <f t="shared" si="15"/>
        <v>0.5</v>
      </c>
      <c r="J197" s="41"/>
      <c r="K197" s="50">
        <v>1</v>
      </c>
      <c r="L197" s="50">
        <v>0</v>
      </c>
      <c r="M197" s="51">
        <f t="shared" si="16"/>
        <v>0</v>
      </c>
      <c r="N197" s="50">
        <v>-30</v>
      </c>
      <c r="O197" s="52">
        <v>1</v>
      </c>
      <c r="P197" s="52">
        <v>0</v>
      </c>
      <c r="Q197" s="58">
        <f t="shared" si="17"/>
        <v>0</v>
      </c>
      <c r="R197" s="52">
        <v>-40</v>
      </c>
      <c r="S197" s="56">
        <v>1</v>
      </c>
      <c r="T197" s="56">
        <v>0</v>
      </c>
      <c r="U197" s="59">
        <f t="shared" si="18"/>
        <v>0</v>
      </c>
      <c r="V197" s="57">
        <v>-30</v>
      </c>
      <c r="W197" s="23">
        <f t="shared" si="19"/>
        <v>-100</v>
      </c>
    </row>
    <row r="198" spans="1:23">
      <c r="A198" s="40" t="s">
        <v>386</v>
      </c>
      <c r="B198" s="40" t="s">
        <v>401</v>
      </c>
      <c r="C198" s="40">
        <v>6306</v>
      </c>
      <c r="D198" s="40">
        <v>103199</v>
      </c>
      <c r="E198" s="40" t="s">
        <v>400</v>
      </c>
      <c r="F198" s="40" t="s">
        <v>147</v>
      </c>
      <c r="G198" s="41">
        <v>1</v>
      </c>
      <c r="H198" s="41">
        <v>0</v>
      </c>
      <c r="I198" s="49">
        <f t="shared" si="15"/>
        <v>0</v>
      </c>
      <c r="J198" s="41">
        <v>-50</v>
      </c>
      <c r="K198" s="50">
        <v>1</v>
      </c>
      <c r="L198" s="50">
        <v>0</v>
      </c>
      <c r="M198" s="51">
        <f t="shared" si="16"/>
        <v>0</v>
      </c>
      <c r="N198" s="50">
        <v>-30</v>
      </c>
      <c r="O198" s="52">
        <v>1</v>
      </c>
      <c r="P198" s="52">
        <v>0</v>
      </c>
      <c r="Q198" s="58">
        <f t="shared" si="17"/>
        <v>0</v>
      </c>
      <c r="R198" s="52">
        <v>-40</v>
      </c>
      <c r="S198" s="56">
        <v>1</v>
      </c>
      <c r="T198" s="56">
        <v>0</v>
      </c>
      <c r="U198" s="59">
        <f t="shared" si="18"/>
        <v>0</v>
      </c>
      <c r="V198" s="57">
        <v>-30</v>
      </c>
      <c r="W198" s="23">
        <f t="shared" si="19"/>
        <v>-150</v>
      </c>
    </row>
    <row r="199" spans="1:23">
      <c r="A199" s="40" t="s">
        <v>386</v>
      </c>
      <c r="B199" s="40" t="s">
        <v>402</v>
      </c>
      <c r="C199" s="40">
        <v>11596</v>
      </c>
      <c r="D199" s="40">
        <v>103199</v>
      </c>
      <c r="E199" s="40" t="s">
        <v>400</v>
      </c>
      <c r="F199" s="40" t="s">
        <v>147</v>
      </c>
      <c r="G199" s="41">
        <v>1</v>
      </c>
      <c r="H199" s="41">
        <v>0</v>
      </c>
      <c r="I199" s="49">
        <f t="shared" si="15"/>
        <v>0</v>
      </c>
      <c r="J199" s="41">
        <v>-50</v>
      </c>
      <c r="K199" s="50">
        <v>1</v>
      </c>
      <c r="L199" s="50">
        <v>0</v>
      </c>
      <c r="M199" s="51">
        <f t="shared" si="16"/>
        <v>0</v>
      </c>
      <c r="N199" s="50">
        <v>-30</v>
      </c>
      <c r="O199" s="52">
        <v>1</v>
      </c>
      <c r="P199" s="52">
        <v>0</v>
      </c>
      <c r="Q199" s="58">
        <f t="shared" si="17"/>
        <v>0</v>
      </c>
      <c r="R199" s="52">
        <v>-40</v>
      </c>
      <c r="S199" s="56">
        <v>1</v>
      </c>
      <c r="T199" s="56">
        <v>0</v>
      </c>
      <c r="U199" s="59">
        <f t="shared" si="18"/>
        <v>0</v>
      </c>
      <c r="V199" s="57">
        <v>-30</v>
      </c>
      <c r="W199" s="23">
        <f t="shared" si="19"/>
        <v>-150</v>
      </c>
    </row>
    <row r="200" spans="1:23">
      <c r="A200" s="40" t="s">
        <v>26</v>
      </c>
      <c r="B200" s="40" t="s">
        <v>403</v>
      </c>
      <c r="C200" s="40">
        <v>4147</v>
      </c>
      <c r="D200" s="40">
        <v>582</v>
      </c>
      <c r="E200" s="40" t="s">
        <v>404</v>
      </c>
      <c r="F200" s="40" t="s">
        <v>145</v>
      </c>
      <c r="G200" s="41">
        <v>2.5</v>
      </c>
      <c r="H200" s="41">
        <v>0</v>
      </c>
      <c r="I200" s="49">
        <f t="shared" si="15"/>
        <v>0</v>
      </c>
      <c r="J200" s="41">
        <v>-50</v>
      </c>
      <c r="K200" s="50">
        <v>1</v>
      </c>
      <c r="L200" s="50">
        <v>0</v>
      </c>
      <c r="M200" s="51">
        <f t="shared" si="16"/>
        <v>0</v>
      </c>
      <c r="N200" s="50">
        <v>-30</v>
      </c>
      <c r="O200" s="52">
        <v>1</v>
      </c>
      <c r="P200" s="52">
        <v>0</v>
      </c>
      <c r="Q200" s="58">
        <f t="shared" si="17"/>
        <v>0</v>
      </c>
      <c r="R200" s="52">
        <v>-40</v>
      </c>
      <c r="S200" s="56">
        <v>2</v>
      </c>
      <c r="T200" s="56">
        <v>0</v>
      </c>
      <c r="U200" s="59">
        <f t="shared" si="18"/>
        <v>0</v>
      </c>
      <c r="V200" s="57">
        <v>-30</v>
      </c>
      <c r="W200" s="23">
        <f t="shared" si="19"/>
        <v>-150</v>
      </c>
    </row>
    <row r="201" spans="1:23">
      <c r="A201" s="40" t="s">
        <v>26</v>
      </c>
      <c r="B201" s="40" t="s">
        <v>405</v>
      </c>
      <c r="C201" s="40">
        <v>4444</v>
      </c>
      <c r="D201" s="40">
        <v>582</v>
      </c>
      <c r="E201" s="40" t="s">
        <v>404</v>
      </c>
      <c r="F201" s="40" t="s">
        <v>147</v>
      </c>
      <c r="G201" s="41">
        <v>2.5</v>
      </c>
      <c r="H201" s="41">
        <v>10</v>
      </c>
      <c r="I201" s="49">
        <f t="shared" si="15"/>
        <v>4</v>
      </c>
      <c r="J201" s="41"/>
      <c r="K201" s="50">
        <v>1</v>
      </c>
      <c r="L201" s="50">
        <v>0</v>
      </c>
      <c r="M201" s="51">
        <f t="shared" si="16"/>
        <v>0</v>
      </c>
      <c r="N201" s="50">
        <v>-30</v>
      </c>
      <c r="O201" s="52">
        <v>1</v>
      </c>
      <c r="P201" s="52">
        <v>0</v>
      </c>
      <c r="Q201" s="58">
        <f t="shared" si="17"/>
        <v>0</v>
      </c>
      <c r="R201" s="52">
        <v>-40</v>
      </c>
      <c r="S201" s="56">
        <v>2</v>
      </c>
      <c r="T201" s="56">
        <v>1</v>
      </c>
      <c r="U201" s="59">
        <f t="shared" si="18"/>
        <v>0.5</v>
      </c>
      <c r="V201" s="57">
        <v>-30</v>
      </c>
      <c r="W201" s="23">
        <f t="shared" si="19"/>
        <v>-100</v>
      </c>
    </row>
    <row r="202" spans="1:23">
      <c r="A202" s="40" t="s">
        <v>26</v>
      </c>
      <c r="B202" s="40" t="s">
        <v>406</v>
      </c>
      <c r="C202" s="40">
        <v>11089</v>
      </c>
      <c r="D202" s="40">
        <v>582</v>
      </c>
      <c r="E202" s="40" t="s">
        <v>404</v>
      </c>
      <c r="F202" s="40" t="s">
        <v>147</v>
      </c>
      <c r="G202" s="41">
        <v>2.5</v>
      </c>
      <c r="H202" s="41">
        <v>2</v>
      </c>
      <c r="I202" s="49">
        <f t="shared" si="15"/>
        <v>0.8</v>
      </c>
      <c r="J202" s="41"/>
      <c r="K202" s="50">
        <v>1</v>
      </c>
      <c r="L202" s="50">
        <v>0</v>
      </c>
      <c r="M202" s="51">
        <f t="shared" si="16"/>
        <v>0</v>
      </c>
      <c r="N202" s="50">
        <v>-30</v>
      </c>
      <c r="O202" s="52">
        <v>1</v>
      </c>
      <c r="P202" s="52">
        <v>0</v>
      </c>
      <c r="Q202" s="58">
        <f t="shared" si="17"/>
        <v>0</v>
      </c>
      <c r="R202" s="52">
        <v>-40</v>
      </c>
      <c r="S202" s="56">
        <v>2</v>
      </c>
      <c r="T202" s="56">
        <v>0</v>
      </c>
      <c r="U202" s="59">
        <f t="shared" si="18"/>
        <v>0</v>
      </c>
      <c r="V202" s="57">
        <v>-30</v>
      </c>
      <c r="W202" s="23">
        <f t="shared" si="19"/>
        <v>-100</v>
      </c>
    </row>
    <row r="203" spans="1:23">
      <c r="A203" s="40" t="s">
        <v>26</v>
      </c>
      <c r="B203" s="40" t="s">
        <v>407</v>
      </c>
      <c r="C203" s="40">
        <v>11656</v>
      </c>
      <c r="D203" s="40">
        <v>582</v>
      </c>
      <c r="E203" s="40" t="s">
        <v>404</v>
      </c>
      <c r="F203" s="40" t="s">
        <v>147</v>
      </c>
      <c r="G203" s="41">
        <v>2.5</v>
      </c>
      <c r="H203" s="41">
        <v>0</v>
      </c>
      <c r="I203" s="49">
        <f t="shared" si="15"/>
        <v>0</v>
      </c>
      <c r="J203" s="41">
        <v>-50</v>
      </c>
      <c r="K203" s="50">
        <v>1</v>
      </c>
      <c r="L203" s="50">
        <v>0</v>
      </c>
      <c r="M203" s="51">
        <f t="shared" si="16"/>
        <v>0</v>
      </c>
      <c r="N203" s="50">
        <v>-30</v>
      </c>
      <c r="O203" s="52">
        <v>1</v>
      </c>
      <c r="P203" s="52">
        <v>0</v>
      </c>
      <c r="Q203" s="58">
        <f t="shared" si="17"/>
        <v>0</v>
      </c>
      <c r="R203" s="52">
        <v>-40</v>
      </c>
      <c r="S203" s="56">
        <v>2</v>
      </c>
      <c r="T203" s="56">
        <v>2</v>
      </c>
      <c r="U203" s="59">
        <f t="shared" si="18"/>
        <v>1</v>
      </c>
      <c r="V203" s="57"/>
      <c r="W203" s="23">
        <f t="shared" si="19"/>
        <v>-120</v>
      </c>
    </row>
    <row r="204" spans="1:23">
      <c r="A204" s="40" t="s">
        <v>26</v>
      </c>
      <c r="B204" s="40" t="s">
        <v>408</v>
      </c>
      <c r="C204" s="40">
        <v>990035</v>
      </c>
      <c r="D204" s="40">
        <v>582</v>
      </c>
      <c r="E204" s="40" t="s">
        <v>404</v>
      </c>
      <c r="F204" s="40" t="s">
        <v>210</v>
      </c>
      <c r="G204" s="41">
        <v>3</v>
      </c>
      <c r="H204" s="41">
        <v>16</v>
      </c>
      <c r="I204" s="49">
        <f t="shared" si="15"/>
        <v>5.33333333333333</v>
      </c>
      <c r="J204" s="41"/>
      <c r="K204" s="50">
        <v>1</v>
      </c>
      <c r="L204" s="50">
        <v>0</v>
      </c>
      <c r="M204" s="51">
        <f t="shared" si="16"/>
        <v>0</v>
      </c>
      <c r="N204" s="50">
        <v>-30</v>
      </c>
      <c r="O204" s="52">
        <v>1</v>
      </c>
      <c r="P204" s="52">
        <v>0</v>
      </c>
      <c r="Q204" s="58">
        <f t="shared" si="17"/>
        <v>0</v>
      </c>
      <c r="R204" s="52">
        <v>-40</v>
      </c>
      <c r="S204" s="56">
        <v>2</v>
      </c>
      <c r="T204" s="56">
        <v>1</v>
      </c>
      <c r="U204" s="59">
        <f t="shared" si="18"/>
        <v>0.5</v>
      </c>
      <c r="V204" s="57">
        <v>-30</v>
      </c>
      <c r="W204" s="23">
        <f t="shared" si="19"/>
        <v>-100</v>
      </c>
    </row>
    <row r="205" spans="1:23">
      <c r="A205" s="40" t="s">
        <v>386</v>
      </c>
      <c r="B205" s="40" t="s">
        <v>409</v>
      </c>
      <c r="C205" s="40">
        <v>4325</v>
      </c>
      <c r="D205" s="40">
        <v>730</v>
      </c>
      <c r="E205" s="40" t="s">
        <v>410</v>
      </c>
      <c r="F205" s="40" t="s">
        <v>145</v>
      </c>
      <c r="G205" s="41">
        <v>1</v>
      </c>
      <c r="H205" s="41">
        <v>1</v>
      </c>
      <c r="I205" s="49">
        <f t="shared" si="15"/>
        <v>1</v>
      </c>
      <c r="J205" s="41"/>
      <c r="K205" s="50">
        <v>1</v>
      </c>
      <c r="L205" s="50">
        <v>1</v>
      </c>
      <c r="M205" s="51">
        <f t="shared" si="16"/>
        <v>1</v>
      </c>
      <c r="N205" s="50"/>
      <c r="O205" s="52">
        <v>1</v>
      </c>
      <c r="P205" s="52">
        <v>0</v>
      </c>
      <c r="Q205" s="58">
        <f t="shared" si="17"/>
        <v>0</v>
      </c>
      <c r="R205" s="52">
        <v>-40</v>
      </c>
      <c r="S205" s="56">
        <v>2</v>
      </c>
      <c r="T205" s="56">
        <v>2</v>
      </c>
      <c r="U205" s="59">
        <f t="shared" si="18"/>
        <v>1</v>
      </c>
      <c r="V205" s="57"/>
      <c r="W205" s="23">
        <f t="shared" si="19"/>
        <v>-40</v>
      </c>
    </row>
    <row r="206" spans="1:23">
      <c r="A206" s="40" t="s">
        <v>386</v>
      </c>
      <c r="B206" s="40" t="s">
        <v>411</v>
      </c>
      <c r="C206" s="40">
        <v>6810</v>
      </c>
      <c r="D206" s="40">
        <v>730</v>
      </c>
      <c r="E206" s="40" t="s">
        <v>410</v>
      </c>
      <c r="F206" s="40" t="s">
        <v>147</v>
      </c>
      <c r="G206" s="41">
        <v>1</v>
      </c>
      <c r="H206" s="41">
        <v>0</v>
      </c>
      <c r="I206" s="49">
        <f t="shared" si="15"/>
        <v>0</v>
      </c>
      <c r="J206" s="41">
        <v>-50</v>
      </c>
      <c r="K206" s="50">
        <v>1</v>
      </c>
      <c r="L206" s="50">
        <v>0</v>
      </c>
      <c r="M206" s="51">
        <f t="shared" si="16"/>
        <v>0</v>
      </c>
      <c r="N206" s="50">
        <v>-30</v>
      </c>
      <c r="O206" s="52">
        <v>1</v>
      </c>
      <c r="P206" s="52">
        <v>0</v>
      </c>
      <c r="Q206" s="58">
        <f t="shared" si="17"/>
        <v>0</v>
      </c>
      <c r="R206" s="52">
        <v>-40</v>
      </c>
      <c r="S206" s="56">
        <v>2</v>
      </c>
      <c r="T206" s="56">
        <v>1</v>
      </c>
      <c r="U206" s="59">
        <f t="shared" si="18"/>
        <v>0.5</v>
      </c>
      <c r="V206" s="57">
        <v>-30</v>
      </c>
      <c r="W206" s="23">
        <f t="shared" si="19"/>
        <v>-150</v>
      </c>
    </row>
    <row r="207" spans="1:23">
      <c r="A207" s="40" t="s">
        <v>386</v>
      </c>
      <c r="B207" s="40" t="s">
        <v>412</v>
      </c>
      <c r="C207" s="40">
        <v>8038</v>
      </c>
      <c r="D207" s="40">
        <v>730</v>
      </c>
      <c r="E207" s="40" t="s">
        <v>410</v>
      </c>
      <c r="F207" s="40" t="s">
        <v>147</v>
      </c>
      <c r="G207" s="41">
        <v>1</v>
      </c>
      <c r="H207" s="41">
        <v>1</v>
      </c>
      <c r="I207" s="49">
        <f t="shared" si="15"/>
        <v>1</v>
      </c>
      <c r="J207" s="41"/>
      <c r="K207" s="50">
        <v>1</v>
      </c>
      <c r="L207" s="50">
        <v>1</v>
      </c>
      <c r="M207" s="51">
        <f t="shared" si="16"/>
        <v>1</v>
      </c>
      <c r="N207" s="50"/>
      <c r="O207" s="52">
        <v>1</v>
      </c>
      <c r="P207" s="52">
        <v>0</v>
      </c>
      <c r="Q207" s="58">
        <f t="shared" si="17"/>
        <v>0</v>
      </c>
      <c r="R207" s="52">
        <v>-40</v>
      </c>
      <c r="S207" s="56">
        <v>2</v>
      </c>
      <c r="T207" s="56">
        <v>2</v>
      </c>
      <c r="U207" s="59">
        <f t="shared" si="18"/>
        <v>1</v>
      </c>
      <c r="V207" s="57"/>
      <c r="W207" s="23">
        <f t="shared" si="19"/>
        <v>-40</v>
      </c>
    </row>
    <row r="208" spans="1:23">
      <c r="A208" s="40" t="s">
        <v>386</v>
      </c>
      <c r="B208" s="40" t="s">
        <v>413</v>
      </c>
      <c r="C208" s="40">
        <v>8338</v>
      </c>
      <c r="D208" s="40">
        <v>730</v>
      </c>
      <c r="E208" s="40" t="s">
        <v>410</v>
      </c>
      <c r="F208" s="40" t="s">
        <v>222</v>
      </c>
      <c r="G208" s="41">
        <v>2</v>
      </c>
      <c r="H208" s="41">
        <v>0</v>
      </c>
      <c r="I208" s="49">
        <f t="shared" si="15"/>
        <v>0</v>
      </c>
      <c r="J208" s="41">
        <v>-50</v>
      </c>
      <c r="K208" s="50">
        <v>1</v>
      </c>
      <c r="L208" s="50">
        <v>2</v>
      </c>
      <c r="M208" s="51">
        <f t="shared" si="16"/>
        <v>2</v>
      </c>
      <c r="N208" s="50"/>
      <c r="O208" s="52">
        <v>1</v>
      </c>
      <c r="P208" s="52">
        <v>0</v>
      </c>
      <c r="Q208" s="58">
        <f t="shared" si="17"/>
        <v>0</v>
      </c>
      <c r="R208" s="52">
        <v>-40</v>
      </c>
      <c r="S208" s="56">
        <v>2</v>
      </c>
      <c r="T208" s="56">
        <v>3</v>
      </c>
      <c r="U208" s="59">
        <f t="shared" si="18"/>
        <v>1.5</v>
      </c>
      <c r="V208" s="57"/>
      <c r="W208" s="23">
        <f t="shared" si="19"/>
        <v>-90</v>
      </c>
    </row>
    <row r="209" spans="1:23">
      <c r="A209" s="40" t="s">
        <v>414</v>
      </c>
      <c r="B209" s="40" t="s">
        <v>415</v>
      </c>
      <c r="C209" s="40">
        <v>4093</v>
      </c>
      <c r="D209" s="40">
        <v>311</v>
      </c>
      <c r="E209" s="40" t="s">
        <v>119</v>
      </c>
      <c r="F209" s="40" t="s">
        <v>145</v>
      </c>
      <c r="G209" s="41">
        <v>1.5</v>
      </c>
      <c r="H209" s="41">
        <v>0</v>
      </c>
      <c r="I209" s="49">
        <f t="shared" si="15"/>
        <v>0</v>
      </c>
      <c r="J209" s="41">
        <v>-50</v>
      </c>
      <c r="K209" s="50">
        <v>1</v>
      </c>
      <c r="L209" s="50">
        <v>0</v>
      </c>
      <c r="M209" s="51">
        <f t="shared" si="16"/>
        <v>0</v>
      </c>
      <c r="N209" s="50">
        <v>-30</v>
      </c>
      <c r="O209" s="52">
        <v>1</v>
      </c>
      <c r="P209" s="52">
        <v>0</v>
      </c>
      <c r="Q209" s="58">
        <f t="shared" si="17"/>
        <v>0</v>
      </c>
      <c r="R209" s="52">
        <v>-40</v>
      </c>
      <c r="S209" s="56">
        <v>1</v>
      </c>
      <c r="T209" s="56">
        <v>1</v>
      </c>
      <c r="U209" s="59">
        <f t="shared" si="18"/>
        <v>1</v>
      </c>
      <c r="V209" s="57"/>
      <c r="W209" s="23">
        <f t="shared" si="19"/>
        <v>-120</v>
      </c>
    </row>
    <row r="210" spans="1:23">
      <c r="A210" s="40" t="s">
        <v>414</v>
      </c>
      <c r="B210" s="40" t="s">
        <v>416</v>
      </c>
      <c r="C210" s="40">
        <v>4302</v>
      </c>
      <c r="D210" s="40">
        <v>311</v>
      </c>
      <c r="E210" s="40" t="s">
        <v>119</v>
      </c>
      <c r="F210" s="40" t="s">
        <v>147</v>
      </c>
      <c r="G210" s="41">
        <v>1.5</v>
      </c>
      <c r="H210" s="41">
        <v>0</v>
      </c>
      <c r="I210" s="49">
        <f t="shared" si="15"/>
        <v>0</v>
      </c>
      <c r="J210" s="41">
        <v>-50</v>
      </c>
      <c r="K210" s="50">
        <v>1</v>
      </c>
      <c r="L210" s="50">
        <v>1</v>
      </c>
      <c r="M210" s="51">
        <f t="shared" si="16"/>
        <v>1</v>
      </c>
      <c r="N210" s="50"/>
      <c r="O210" s="52">
        <v>1</v>
      </c>
      <c r="P210" s="52">
        <v>0</v>
      </c>
      <c r="Q210" s="58">
        <f t="shared" si="17"/>
        <v>0</v>
      </c>
      <c r="R210" s="52">
        <v>-40</v>
      </c>
      <c r="S210" s="56">
        <v>1</v>
      </c>
      <c r="T210" s="56">
        <v>6</v>
      </c>
      <c r="U210" s="59">
        <f t="shared" si="18"/>
        <v>6</v>
      </c>
      <c r="V210" s="57"/>
      <c r="W210" s="23">
        <f t="shared" si="19"/>
        <v>-90</v>
      </c>
    </row>
    <row r="211" spans="1:23">
      <c r="A211" s="40" t="s">
        <v>414</v>
      </c>
      <c r="B211" s="40" t="s">
        <v>415</v>
      </c>
      <c r="C211" s="40">
        <v>997727</v>
      </c>
      <c r="D211" s="40">
        <v>339</v>
      </c>
      <c r="E211" s="40" t="s">
        <v>417</v>
      </c>
      <c r="F211" s="40" t="s">
        <v>145</v>
      </c>
      <c r="G211" s="41">
        <v>3</v>
      </c>
      <c r="H211" s="41">
        <v>0</v>
      </c>
      <c r="I211" s="49">
        <f t="shared" si="15"/>
        <v>0</v>
      </c>
      <c r="J211" s="41">
        <v>-50</v>
      </c>
      <c r="K211" s="50">
        <v>1</v>
      </c>
      <c r="L211" s="50">
        <v>0</v>
      </c>
      <c r="M211" s="51">
        <f t="shared" si="16"/>
        <v>0</v>
      </c>
      <c r="N211" s="50">
        <v>-30</v>
      </c>
      <c r="O211" s="52">
        <v>1</v>
      </c>
      <c r="P211" s="52">
        <v>0</v>
      </c>
      <c r="Q211" s="58">
        <f t="shared" si="17"/>
        <v>0</v>
      </c>
      <c r="R211" s="52">
        <v>-40</v>
      </c>
      <c r="S211" s="56">
        <v>1</v>
      </c>
      <c r="T211" s="56">
        <v>0</v>
      </c>
      <c r="U211" s="59">
        <f t="shared" si="18"/>
        <v>0</v>
      </c>
      <c r="V211" s="57">
        <v>-30</v>
      </c>
      <c r="W211" s="23">
        <f t="shared" si="19"/>
        <v>-150</v>
      </c>
    </row>
    <row r="212" spans="1:23">
      <c r="A212" s="40" t="s">
        <v>414</v>
      </c>
      <c r="B212" s="40" t="s">
        <v>418</v>
      </c>
      <c r="C212" s="40">
        <v>10586</v>
      </c>
      <c r="D212" s="40">
        <v>339</v>
      </c>
      <c r="E212" s="40" t="s">
        <v>417</v>
      </c>
      <c r="F212" s="40" t="s">
        <v>147</v>
      </c>
      <c r="G212" s="41">
        <v>5</v>
      </c>
      <c r="H212" s="41">
        <v>0</v>
      </c>
      <c r="I212" s="49">
        <f t="shared" si="15"/>
        <v>0</v>
      </c>
      <c r="J212" s="41">
        <v>-50</v>
      </c>
      <c r="K212" s="50">
        <v>0.5</v>
      </c>
      <c r="L212" s="50">
        <v>0</v>
      </c>
      <c r="M212" s="51">
        <f t="shared" si="16"/>
        <v>0</v>
      </c>
      <c r="N212" s="50">
        <v>-30</v>
      </c>
      <c r="O212" s="52">
        <v>0.5</v>
      </c>
      <c r="P212" s="52">
        <v>0</v>
      </c>
      <c r="Q212" s="58">
        <f t="shared" si="17"/>
        <v>0</v>
      </c>
      <c r="R212" s="52">
        <v>-40</v>
      </c>
      <c r="S212" s="56">
        <v>0.5</v>
      </c>
      <c r="T212" s="56">
        <v>0</v>
      </c>
      <c r="U212" s="59">
        <f t="shared" si="18"/>
        <v>0</v>
      </c>
      <c r="V212" s="57">
        <v>-30</v>
      </c>
      <c r="W212" s="23">
        <f t="shared" si="19"/>
        <v>-150</v>
      </c>
    </row>
    <row r="213" spans="1:23">
      <c r="A213" s="40" t="s">
        <v>414</v>
      </c>
      <c r="B213" s="40" t="s">
        <v>419</v>
      </c>
      <c r="C213" s="40">
        <v>11394</v>
      </c>
      <c r="D213" s="40">
        <v>339</v>
      </c>
      <c r="E213" s="40" t="s">
        <v>417</v>
      </c>
      <c r="F213" s="40" t="s">
        <v>147</v>
      </c>
      <c r="G213" s="41">
        <v>3</v>
      </c>
      <c r="H213" s="41">
        <v>0</v>
      </c>
      <c r="I213" s="49">
        <f t="shared" si="15"/>
        <v>0</v>
      </c>
      <c r="J213" s="41">
        <v>-50</v>
      </c>
      <c r="K213" s="50">
        <v>0.5</v>
      </c>
      <c r="L213" s="50">
        <v>0</v>
      </c>
      <c r="M213" s="51">
        <f t="shared" si="16"/>
        <v>0</v>
      </c>
      <c r="N213" s="50">
        <v>-30</v>
      </c>
      <c r="O213" s="52">
        <v>0.5</v>
      </c>
      <c r="P213" s="52">
        <v>0</v>
      </c>
      <c r="Q213" s="58">
        <f t="shared" si="17"/>
        <v>0</v>
      </c>
      <c r="R213" s="52">
        <v>-40</v>
      </c>
      <c r="S213" s="56">
        <v>0.5</v>
      </c>
      <c r="T213" s="56">
        <v>1</v>
      </c>
      <c r="U213" s="59">
        <f t="shared" si="18"/>
        <v>2</v>
      </c>
      <c r="V213" s="57"/>
      <c r="W213" s="23">
        <f t="shared" si="19"/>
        <v>-120</v>
      </c>
    </row>
    <row r="214" spans="1:23">
      <c r="A214" s="40" t="s">
        <v>386</v>
      </c>
      <c r="B214" s="40" t="s">
        <v>420</v>
      </c>
      <c r="C214" s="40">
        <v>8798</v>
      </c>
      <c r="D214" s="40">
        <v>365</v>
      </c>
      <c r="E214" s="40" t="s">
        <v>421</v>
      </c>
      <c r="F214" s="40" t="s">
        <v>145</v>
      </c>
      <c r="G214" s="41">
        <v>2.5</v>
      </c>
      <c r="H214" s="41">
        <v>5</v>
      </c>
      <c r="I214" s="49">
        <f t="shared" si="15"/>
        <v>2</v>
      </c>
      <c r="J214" s="41"/>
      <c r="K214" s="50">
        <v>0.75</v>
      </c>
      <c r="L214" s="50">
        <v>3</v>
      </c>
      <c r="M214" s="51">
        <f t="shared" si="16"/>
        <v>4</v>
      </c>
      <c r="N214" s="50"/>
      <c r="O214" s="52">
        <v>0.75</v>
      </c>
      <c r="P214" s="52">
        <v>0</v>
      </c>
      <c r="Q214" s="58">
        <f t="shared" si="17"/>
        <v>0</v>
      </c>
      <c r="R214" s="52">
        <v>-40</v>
      </c>
      <c r="S214" s="56">
        <v>1.5</v>
      </c>
      <c r="T214" s="56">
        <v>0</v>
      </c>
      <c r="U214" s="59">
        <f t="shared" si="18"/>
        <v>0</v>
      </c>
      <c r="V214" s="57">
        <v>-30</v>
      </c>
      <c r="W214" s="23">
        <f t="shared" si="19"/>
        <v>-70</v>
      </c>
    </row>
    <row r="215" spans="1:23">
      <c r="A215" s="40" t="s">
        <v>386</v>
      </c>
      <c r="B215" s="40" t="s">
        <v>422</v>
      </c>
      <c r="C215" s="40">
        <v>9840</v>
      </c>
      <c r="D215" s="40">
        <v>365</v>
      </c>
      <c r="E215" s="40" t="s">
        <v>421</v>
      </c>
      <c r="F215" s="40" t="s">
        <v>147</v>
      </c>
      <c r="G215" s="41">
        <v>2.5</v>
      </c>
      <c r="H215" s="41">
        <v>1</v>
      </c>
      <c r="I215" s="49">
        <f t="shared" si="15"/>
        <v>0.4</v>
      </c>
      <c r="J215" s="41"/>
      <c r="K215" s="50">
        <v>0.75</v>
      </c>
      <c r="L215" s="50">
        <v>0</v>
      </c>
      <c r="M215" s="51">
        <f t="shared" si="16"/>
        <v>0</v>
      </c>
      <c r="N215" s="50">
        <v>-30</v>
      </c>
      <c r="O215" s="52">
        <v>0.75</v>
      </c>
      <c r="P215" s="52">
        <v>0</v>
      </c>
      <c r="Q215" s="58">
        <f t="shared" si="17"/>
        <v>0</v>
      </c>
      <c r="R215" s="52">
        <v>-40</v>
      </c>
      <c r="S215" s="56">
        <v>1.5</v>
      </c>
      <c r="T215" s="56">
        <v>0</v>
      </c>
      <c r="U215" s="59">
        <f t="shared" si="18"/>
        <v>0</v>
      </c>
      <c r="V215" s="57">
        <v>-30</v>
      </c>
      <c r="W215" s="23">
        <f t="shared" si="19"/>
        <v>-100</v>
      </c>
    </row>
    <row r="216" spans="1:23">
      <c r="A216" s="40" t="s">
        <v>386</v>
      </c>
      <c r="B216" s="40" t="s">
        <v>423</v>
      </c>
      <c r="C216" s="40">
        <v>10931</v>
      </c>
      <c r="D216" s="40">
        <v>365</v>
      </c>
      <c r="E216" s="40" t="s">
        <v>421</v>
      </c>
      <c r="F216" s="40" t="s">
        <v>147</v>
      </c>
      <c r="G216" s="41">
        <v>2.5</v>
      </c>
      <c r="H216" s="41">
        <v>3</v>
      </c>
      <c r="I216" s="49">
        <f t="shared" si="15"/>
        <v>1.2</v>
      </c>
      <c r="J216" s="41"/>
      <c r="K216" s="50">
        <v>0.75</v>
      </c>
      <c r="L216" s="50">
        <v>0</v>
      </c>
      <c r="M216" s="51">
        <f t="shared" si="16"/>
        <v>0</v>
      </c>
      <c r="N216" s="50">
        <v>-30</v>
      </c>
      <c r="O216" s="52">
        <v>0.75</v>
      </c>
      <c r="P216" s="52">
        <v>0</v>
      </c>
      <c r="Q216" s="58">
        <f t="shared" si="17"/>
        <v>0</v>
      </c>
      <c r="R216" s="52">
        <v>-40</v>
      </c>
      <c r="S216" s="56">
        <v>1.5</v>
      </c>
      <c r="T216" s="56">
        <v>0</v>
      </c>
      <c r="U216" s="59">
        <f t="shared" si="18"/>
        <v>0</v>
      </c>
      <c r="V216" s="57">
        <v>-30</v>
      </c>
      <c r="W216" s="23">
        <f t="shared" si="19"/>
        <v>-100</v>
      </c>
    </row>
    <row r="217" spans="1:23">
      <c r="A217" s="40" t="s">
        <v>386</v>
      </c>
      <c r="B217" s="40" t="s">
        <v>424</v>
      </c>
      <c r="C217" s="40">
        <v>991118</v>
      </c>
      <c r="D217" s="40">
        <v>365</v>
      </c>
      <c r="E217" s="40" t="s">
        <v>421</v>
      </c>
      <c r="F217" s="40" t="s">
        <v>147</v>
      </c>
      <c r="G217" s="41">
        <v>2.5</v>
      </c>
      <c r="H217" s="41">
        <v>0</v>
      </c>
      <c r="I217" s="49">
        <f t="shared" si="15"/>
        <v>0</v>
      </c>
      <c r="J217" s="41">
        <v>-50</v>
      </c>
      <c r="K217" s="50">
        <v>0.75</v>
      </c>
      <c r="L217" s="50">
        <v>0</v>
      </c>
      <c r="M217" s="51">
        <f t="shared" si="16"/>
        <v>0</v>
      </c>
      <c r="N217" s="50">
        <v>-30</v>
      </c>
      <c r="O217" s="52">
        <v>0.75</v>
      </c>
      <c r="P217" s="52">
        <v>0</v>
      </c>
      <c r="Q217" s="58">
        <f t="shared" si="17"/>
        <v>0</v>
      </c>
      <c r="R217" s="52">
        <v>-40</v>
      </c>
      <c r="S217" s="56">
        <v>1.5</v>
      </c>
      <c r="T217" s="56">
        <v>0</v>
      </c>
      <c r="U217" s="59">
        <f t="shared" si="18"/>
        <v>0</v>
      </c>
      <c r="V217" s="57">
        <v>-30</v>
      </c>
      <c r="W217" s="23">
        <f t="shared" si="19"/>
        <v>-150</v>
      </c>
    </row>
    <row r="218" spans="1:23">
      <c r="A218" s="40" t="s">
        <v>26</v>
      </c>
      <c r="B218" s="40" t="s">
        <v>425</v>
      </c>
      <c r="C218" s="40">
        <v>8400</v>
      </c>
      <c r="D218" s="40">
        <v>347</v>
      </c>
      <c r="E218" s="40" t="s">
        <v>426</v>
      </c>
      <c r="F218" s="40" t="s">
        <v>145</v>
      </c>
      <c r="G218" s="41">
        <v>2</v>
      </c>
      <c r="H218" s="41">
        <v>2</v>
      </c>
      <c r="I218" s="49">
        <f t="shared" si="15"/>
        <v>1</v>
      </c>
      <c r="J218" s="41"/>
      <c r="K218" s="50">
        <v>1</v>
      </c>
      <c r="L218" s="50">
        <v>0</v>
      </c>
      <c r="M218" s="51">
        <f t="shared" si="16"/>
        <v>0</v>
      </c>
      <c r="N218" s="50">
        <v>-30</v>
      </c>
      <c r="O218" s="52">
        <v>1</v>
      </c>
      <c r="P218" s="52">
        <v>0</v>
      </c>
      <c r="Q218" s="58">
        <f t="shared" si="17"/>
        <v>0</v>
      </c>
      <c r="R218" s="52">
        <v>-40</v>
      </c>
      <c r="S218" s="56">
        <v>1</v>
      </c>
      <c r="T218" s="56">
        <v>1</v>
      </c>
      <c r="U218" s="59">
        <f t="shared" si="18"/>
        <v>1</v>
      </c>
      <c r="V218" s="57"/>
      <c r="W218" s="23">
        <f t="shared" si="19"/>
        <v>-70</v>
      </c>
    </row>
    <row r="219" spans="1:23">
      <c r="A219" s="40" t="s">
        <v>26</v>
      </c>
      <c r="B219" s="40" t="s">
        <v>427</v>
      </c>
      <c r="C219" s="40">
        <v>11099</v>
      </c>
      <c r="D219" s="40">
        <v>347</v>
      </c>
      <c r="E219" s="40" t="s">
        <v>426</v>
      </c>
      <c r="F219" s="40" t="s">
        <v>147</v>
      </c>
      <c r="G219" s="41">
        <v>1</v>
      </c>
      <c r="H219" s="41">
        <v>1</v>
      </c>
      <c r="I219" s="49">
        <f t="shared" si="15"/>
        <v>1</v>
      </c>
      <c r="J219" s="41"/>
      <c r="K219" s="50">
        <v>1</v>
      </c>
      <c r="L219" s="50">
        <v>0</v>
      </c>
      <c r="M219" s="51">
        <f t="shared" si="16"/>
        <v>0</v>
      </c>
      <c r="N219" s="50">
        <v>-30</v>
      </c>
      <c r="O219" s="52">
        <v>1</v>
      </c>
      <c r="P219" s="52">
        <v>0</v>
      </c>
      <c r="Q219" s="58">
        <f t="shared" si="17"/>
        <v>0</v>
      </c>
      <c r="R219" s="52">
        <v>-40</v>
      </c>
      <c r="S219" s="56">
        <v>1</v>
      </c>
      <c r="T219" s="56">
        <v>0</v>
      </c>
      <c r="U219" s="59">
        <f t="shared" si="18"/>
        <v>0</v>
      </c>
      <c r="V219" s="57">
        <v>-30</v>
      </c>
      <c r="W219" s="23">
        <f t="shared" si="19"/>
        <v>-100</v>
      </c>
    </row>
    <row r="220" spans="1:23">
      <c r="A220" s="40" t="s">
        <v>26</v>
      </c>
      <c r="B220" s="40" t="s">
        <v>428</v>
      </c>
      <c r="C220" s="40">
        <v>11690</v>
      </c>
      <c r="D220" s="40">
        <v>347</v>
      </c>
      <c r="E220" s="40" t="s">
        <v>426</v>
      </c>
      <c r="F220" s="40" t="s">
        <v>149</v>
      </c>
      <c r="G220" s="41">
        <v>1</v>
      </c>
      <c r="H220" s="41">
        <v>0</v>
      </c>
      <c r="I220" s="49">
        <f t="shared" si="15"/>
        <v>0</v>
      </c>
      <c r="J220" s="41">
        <v>-50</v>
      </c>
      <c r="K220" s="50">
        <v>1</v>
      </c>
      <c r="L220" s="50">
        <v>0</v>
      </c>
      <c r="M220" s="51">
        <f t="shared" si="16"/>
        <v>0</v>
      </c>
      <c r="N220" s="50">
        <v>-30</v>
      </c>
      <c r="O220" s="52">
        <v>1</v>
      </c>
      <c r="P220" s="52">
        <v>0</v>
      </c>
      <c r="Q220" s="58">
        <f t="shared" si="17"/>
        <v>0</v>
      </c>
      <c r="R220" s="52">
        <v>-40</v>
      </c>
      <c r="S220" s="56">
        <v>1</v>
      </c>
      <c r="T220" s="56">
        <v>5</v>
      </c>
      <c r="U220" s="59">
        <f t="shared" si="18"/>
        <v>5</v>
      </c>
      <c r="V220" s="57"/>
      <c r="W220" s="23">
        <f t="shared" si="19"/>
        <v>-120</v>
      </c>
    </row>
    <row r="221" spans="1:23">
      <c r="A221" s="40" t="s">
        <v>26</v>
      </c>
      <c r="B221" s="40" t="s">
        <v>429</v>
      </c>
      <c r="C221" s="40">
        <v>4117</v>
      </c>
      <c r="D221" s="40">
        <v>102934</v>
      </c>
      <c r="E221" s="40" t="s">
        <v>127</v>
      </c>
      <c r="F221" s="40" t="s">
        <v>145</v>
      </c>
      <c r="G221" s="41">
        <v>2</v>
      </c>
      <c r="H221" s="41">
        <v>3</v>
      </c>
      <c r="I221" s="49">
        <f t="shared" si="15"/>
        <v>1.5</v>
      </c>
      <c r="J221" s="41"/>
      <c r="K221" s="50">
        <v>1</v>
      </c>
      <c r="L221" s="50">
        <v>0</v>
      </c>
      <c r="M221" s="51">
        <f t="shared" si="16"/>
        <v>0</v>
      </c>
      <c r="N221" s="50">
        <v>-30</v>
      </c>
      <c r="O221" s="52">
        <v>1</v>
      </c>
      <c r="P221" s="52">
        <v>4</v>
      </c>
      <c r="Q221" s="58">
        <f t="shared" si="17"/>
        <v>4</v>
      </c>
      <c r="R221" s="52"/>
      <c r="S221" s="56">
        <v>2</v>
      </c>
      <c r="T221" s="56">
        <v>2</v>
      </c>
      <c r="U221" s="59">
        <f t="shared" si="18"/>
        <v>1</v>
      </c>
      <c r="V221" s="57"/>
      <c r="W221" s="23">
        <f t="shared" si="19"/>
        <v>-30</v>
      </c>
    </row>
    <row r="222" spans="1:23">
      <c r="A222" s="40" t="s">
        <v>26</v>
      </c>
      <c r="B222" s="40" t="s">
        <v>430</v>
      </c>
      <c r="C222" s="40">
        <v>4143</v>
      </c>
      <c r="D222" s="40">
        <v>102934</v>
      </c>
      <c r="E222" s="40" t="s">
        <v>127</v>
      </c>
      <c r="F222" s="40" t="s">
        <v>147</v>
      </c>
      <c r="G222" s="41">
        <v>1</v>
      </c>
      <c r="H222" s="41">
        <v>1</v>
      </c>
      <c r="I222" s="49">
        <f t="shared" si="15"/>
        <v>1</v>
      </c>
      <c r="J222" s="41"/>
      <c r="K222" s="50">
        <v>1</v>
      </c>
      <c r="L222" s="50">
        <v>0</v>
      </c>
      <c r="M222" s="51">
        <f t="shared" si="16"/>
        <v>0</v>
      </c>
      <c r="N222" s="50">
        <v>-30</v>
      </c>
      <c r="O222" s="52">
        <v>1</v>
      </c>
      <c r="P222" s="52">
        <v>1</v>
      </c>
      <c r="Q222" s="58">
        <f t="shared" si="17"/>
        <v>1</v>
      </c>
      <c r="R222" s="52"/>
      <c r="S222" s="56">
        <v>2</v>
      </c>
      <c r="T222" s="56">
        <v>1</v>
      </c>
      <c r="U222" s="59">
        <f t="shared" si="18"/>
        <v>0.5</v>
      </c>
      <c r="V222" s="57">
        <v>-30</v>
      </c>
      <c r="W222" s="23">
        <f t="shared" si="19"/>
        <v>-60</v>
      </c>
    </row>
    <row r="223" spans="1:23">
      <c r="A223" s="40" t="s">
        <v>26</v>
      </c>
      <c r="B223" s="40" t="s">
        <v>431</v>
      </c>
      <c r="C223" s="40">
        <v>11504</v>
      </c>
      <c r="D223" s="40">
        <v>102934</v>
      </c>
      <c r="E223" s="40" t="s">
        <v>127</v>
      </c>
      <c r="F223" s="40" t="s">
        <v>147</v>
      </c>
      <c r="G223" s="41">
        <v>1</v>
      </c>
      <c r="H223" s="41">
        <v>1</v>
      </c>
      <c r="I223" s="49">
        <f t="shared" si="15"/>
        <v>1</v>
      </c>
      <c r="J223" s="41"/>
      <c r="K223" s="50">
        <v>1</v>
      </c>
      <c r="L223" s="50">
        <v>0</v>
      </c>
      <c r="M223" s="51">
        <f t="shared" si="16"/>
        <v>0</v>
      </c>
      <c r="N223" s="50">
        <v>-30</v>
      </c>
      <c r="O223" s="52">
        <v>1</v>
      </c>
      <c r="P223" s="52">
        <v>1</v>
      </c>
      <c r="Q223" s="58">
        <f t="shared" si="17"/>
        <v>1</v>
      </c>
      <c r="R223" s="52"/>
      <c r="S223" s="56">
        <v>2</v>
      </c>
      <c r="T223" s="56">
        <v>0</v>
      </c>
      <c r="U223" s="59">
        <f t="shared" si="18"/>
        <v>0</v>
      </c>
      <c r="V223" s="57">
        <v>-30</v>
      </c>
      <c r="W223" s="23">
        <f t="shared" si="19"/>
        <v>-60</v>
      </c>
    </row>
    <row r="224" spans="1:23">
      <c r="A224" s="40" t="s">
        <v>26</v>
      </c>
      <c r="B224" s="40" t="s">
        <v>432</v>
      </c>
      <c r="C224" s="40">
        <v>11687</v>
      </c>
      <c r="D224" s="40">
        <v>102934</v>
      </c>
      <c r="E224" s="40" t="s">
        <v>127</v>
      </c>
      <c r="F224" s="40" t="s">
        <v>147</v>
      </c>
      <c r="G224" s="41">
        <v>1</v>
      </c>
      <c r="H224" s="41">
        <v>0</v>
      </c>
      <c r="I224" s="49">
        <f t="shared" si="15"/>
        <v>0</v>
      </c>
      <c r="J224" s="41">
        <v>-50</v>
      </c>
      <c r="K224" s="50">
        <v>1</v>
      </c>
      <c r="L224" s="50">
        <v>0</v>
      </c>
      <c r="M224" s="51">
        <f t="shared" si="16"/>
        <v>0</v>
      </c>
      <c r="N224" s="50">
        <v>-30</v>
      </c>
      <c r="O224" s="52">
        <v>1</v>
      </c>
      <c r="P224" s="52">
        <v>0</v>
      </c>
      <c r="Q224" s="58">
        <f t="shared" si="17"/>
        <v>0</v>
      </c>
      <c r="R224" s="52">
        <v>-40</v>
      </c>
      <c r="S224" s="56">
        <v>2</v>
      </c>
      <c r="T224" s="56">
        <v>0</v>
      </c>
      <c r="U224" s="59">
        <f t="shared" si="18"/>
        <v>0</v>
      </c>
      <c r="V224" s="57">
        <v>-30</v>
      </c>
      <c r="W224" s="23">
        <f t="shared" si="19"/>
        <v>-150</v>
      </c>
    </row>
    <row r="225" spans="1:23">
      <c r="A225" s="40" t="s">
        <v>26</v>
      </c>
      <c r="B225" s="40" t="s">
        <v>433</v>
      </c>
      <c r="C225" s="40">
        <v>5641</v>
      </c>
      <c r="D225" s="40">
        <v>581</v>
      </c>
      <c r="E225" s="40" t="s">
        <v>434</v>
      </c>
      <c r="F225" s="40" t="s">
        <v>145</v>
      </c>
      <c r="G225" s="41">
        <v>2</v>
      </c>
      <c r="H225" s="41">
        <v>2</v>
      </c>
      <c r="I225" s="49">
        <f t="shared" si="15"/>
        <v>1</v>
      </c>
      <c r="J225" s="41"/>
      <c r="K225" s="50">
        <v>2</v>
      </c>
      <c r="L225" s="50">
        <v>0</v>
      </c>
      <c r="M225" s="51">
        <f t="shared" si="16"/>
        <v>0</v>
      </c>
      <c r="N225" s="50">
        <v>-30</v>
      </c>
      <c r="O225" s="52">
        <v>2</v>
      </c>
      <c r="P225" s="52">
        <v>0</v>
      </c>
      <c r="Q225" s="58">
        <f t="shared" si="17"/>
        <v>0</v>
      </c>
      <c r="R225" s="52">
        <v>-40</v>
      </c>
      <c r="S225" s="56">
        <v>4</v>
      </c>
      <c r="T225" s="56">
        <v>0</v>
      </c>
      <c r="U225" s="59">
        <f t="shared" si="18"/>
        <v>0</v>
      </c>
      <c r="V225" s="57">
        <v>-30</v>
      </c>
      <c r="W225" s="23">
        <f t="shared" si="19"/>
        <v>-100</v>
      </c>
    </row>
    <row r="226" spans="1:23">
      <c r="A226" s="40" t="s">
        <v>26</v>
      </c>
      <c r="B226" s="40" t="s">
        <v>435</v>
      </c>
      <c r="C226" s="40">
        <v>7279</v>
      </c>
      <c r="D226" s="40">
        <v>581</v>
      </c>
      <c r="E226" s="40" t="s">
        <v>434</v>
      </c>
      <c r="F226" s="40" t="s">
        <v>147</v>
      </c>
      <c r="G226" s="41">
        <v>2</v>
      </c>
      <c r="H226" s="41">
        <v>2</v>
      </c>
      <c r="I226" s="49">
        <f t="shared" si="15"/>
        <v>1</v>
      </c>
      <c r="J226" s="41"/>
      <c r="K226" s="50">
        <v>2</v>
      </c>
      <c r="L226" s="50">
        <v>0</v>
      </c>
      <c r="M226" s="51">
        <f t="shared" si="16"/>
        <v>0</v>
      </c>
      <c r="N226" s="50">
        <v>-30</v>
      </c>
      <c r="O226" s="52">
        <v>2</v>
      </c>
      <c r="P226" s="52">
        <v>0</v>
      </c>
      <c r="Q226" s="58">
        <f t="shared" si="17"/>
        <v>0</v>
      </c>
      <c r="R226" s="52">
        <v>-40</v>
      </c>
      <c r="S226" s="56">
        <v>3</v>
      </c>
      <c r="T226" s="56">
        <v>0</v>
      </c>
      <c r="U226" s="59">
        <f t="shared" si="18"/>
        <v>0</v>
      </c>
      <c r="V226" s="57">
        <v>-30</v>
      </c>
      <c r="W226" s="23">
        <f t="shared" si="19"/>
        <v>-100</v>
      </c>
    </row>
    <row r="227" spans="1:23">
      <c r="A227" s="40" t="s">
        <v>26</v>
      </c>
      <c r="B227" s="40" t="s">
        <v>436</v>
      </c>
      <c r="C227" s="40">
        <v>7666</v>
      </c>
      <c r="D227" s="40">
        <v>581</v>
      </c>
      <c r="E227" s="40" t="s">
        <v>434</v>
      </c>
      <c r="F227" s="40" t="s">
        <v>147</v>
      </c>
      <c r="G227" s="41">
        <v>2</v>
      </c>
      <c r="H227" s="41">
        <v>3</v>
      </c>
      <c r="I227" s="49">
        <f t="shared" si="15"/>
        <v>1.5</v>
      </c>
      <c r="J227" s="41"/>
      <c r="K227" s="50">
        <v>1</v>
      </c>
      <c r="L227" s="50">
        <v>0</v>
      </c>
      <c r="M227" s="51">
        <f t="shared" si="16"/>
        <v>0</v>
      </c>
      <c r="N227" s="50">
        <v>-30</v>
      </c>
      <c r="O227" s="52">
        <v>1</v>
      </c>
      <c r="P227" s="52">
        <v>0</v>
      </c>
      <c r="Q227" s="58">
        <f t="shared" si="17"/>
        <v>0</v>
      </c>
      <c r="R227" s="52">
        <v>-40</v>
      </c>
      <c r="S227" s="56">
        <v>3</v>
      </c>
      <c r="T227" s="56">
        <v>0</v>
      </c>
      <c r="U227" s="59">
        <f t="shared" si="18"/>
        <v>0</v>
      </c>
      <c r="V227" s="57">
        <v>-30</v>
      </c>
      <c r="W227" s="23">
        <f t="shared" si="19"/>
        <v>-100</v>
      </c>
    </row>
    <row r="228" spans="1:23">
      <c r="A228" s="40" t="s">
        <v>26</v>
      </c>
      <c r="B228" s="40" t="s">
        <v>437</v>
      </c>
      <c r="C228" s="40">
        <v>11231</v>
      </c>
      <c r="D228" s="40">
        <v>570</v>
      </c>
      <c r="E228" s="40" t="s">
        <v>438</v>
      </c>
      <c r="F228" s="40" t="s">
        <v>145</v>
      </c>
      <c r="G228" s="41">
        <v>2</v>
      </c>
      <c r="H228" s="41">
        <v>0</v>
      </c>
      <c r="I228" s="49">
        <f t="shared" si="15"/>
        <v>0</v>
      </c>
      <c r="J228" s="41">
        <v>-50</v>
      </c>
      <c r="K228" s="50">
        <v>1</v>
      </c>
      <c r="L228" s="50">
        <v>1</v>
      </c>
      <c r="M228" s="51">
        <f t="shared" si="16"/>
        <v>1</v>
      </c>
      <c r="N228" s="50"/>
      <c r="O228" s="52">
        <v>1</v>
      </c>
      <c r="P228" s="52">
        <v>0</v>
      </c>
      <c r="Q228" s="58">
        <f t="shared" si="17"/>
        <v>0</v>
      </c>
      <c r="R228" s="52">
        <v>-40</v>
      </c>
      <c r="S228" s="56">
        <v>1</v>
      </c>
      <c r="T228" s="56">
        <v>0</v>
      </c>
      <c r="U228" s="59">
        <f t="shared" si="18"/>
        <v>0</v>
      </c>
      <c r="V228" s="57">
        <v>-30</v>
      </c>
      <c r="W228" s="23">
        <f t="shared" si="19"/>
        <v>-120</v>
      </c>
    </row>
    <row r="229" spans="1:23">
      <c r="A229" s="40" t="s">
        <v>26</v>
      </c>
      <c r="B229" s="40" t="s">
        <v>439</v>
      </c>
      <c r="C229" s="40">
        <v>10857</v>
      </c>
      <c r="D229" s="40">
        <v>570</v>
      </c>
      <c r="E229" s="40" t="s">
        <v>438</v>
      </c>
      <c r="F229" s="40" t="s">
        <v>147</v>
      </c>
      <c r="G229" s="41">
        <v>2</v>
      </c>
      <c r="H229" s="41">
        <v>0</v>
      </c>
      <c r="I229" s="49">
        <f t="shared" si="15"/>
        <v>0</v>
      </c>
      <c r="J229" s="41">
        <v>-50</v>
      </c>
      <c r="K229" s="50">
        <v>1</v>
      </c>
      <c r="L229" s="50">
        <v>0</v>
      </c>
      <c r="M229" s="51">
        <f t="shared" si="16"/>
        <v>0</v>
      </c>
      <c r="N229" s="50">
        <v>-30</v>
      </c>
      <c r="O229" s="52">
        <v>1</v>
      </c>
      <c r="P229" s="52">
        <v>0</v>
      </c>
      <c r="Q229" s="58">
        <f t="shared" si="17"/>
        <v>0</v>
      </c>
      <c r="R229" s="52">
        <v>-40</v>
      </c>
      <c r="S229" s="56">
        <v>1</v>
      </c>
      <c r="T229" s="56">
        <v>0</v>
      </c>
      <c r="U229" s="59">
        <f t="shared" si="18"/>
        <v>0</v>
      </c>
      <c r="V229" s="57">
        <v>-30</v>
      </c>
      <c r="W229" s="23">
        <f t="shared" si="19"/>
        <v>-150</v>
      </c>
    </row>
    <row r="230" spans="1:23">
      <c r="A230" s="40" t="s">
        <v>26</v>
      </c>
      <c r="B230" s="40" t="s">
        <v>440</v>
      </c>
      <c r="C230" s="40">
        <v>11537</v>
      </c>
      <c r="D230" s="40">
        <v>570</v>
      </c>
      <c r="E230" s="40" t="s">
        <v>438</v>
      </c>
      <c r="F230" s="40" t="s">
        <v>147</v>
      </c>
      <c r="G230" s="41">
        <v>0</v>
      </c>
      <c r="H230" s="41">
        <v>0</v>
      </c>
      <c r="I230" s="49"/>
      <c r="J230" s="41"/>
      <c r="K230" s="50">
        <v>1</v>
      </c>
      <c r="L230" s="50">
        <v>0</v>
      </c>
      <c r="M230" s="51">
        <f t="shared" si="16"/>
        <v>0</v>
      </c>
      <c r="N230" s="50">
        <v>-30</v>
      </c>
      <c r="O230" s="52">
        <v>1</v>
      </c>
      <c r="P230" s="52">
        <v>0</v>
      </c>
      <c r="Q230" s="58">
        <f t="shared" si="17"/>
        <v>0</v>
      </c>
      <c r="R230" s="52">
        <v>-40</v>
      </c>
      <c r="S230" s="56">
        <v>1</v>
      </c>
      <c r="T230" s="56">
        <v>0</v>
      </c>
      <c r="U230" s="59">
        <f t="shared" si="18"/>
        <v>0</v>
      </c>
      <c r="V230" s="57">
        <v>-30</v>
      </c>
      <c r="W230" s="23">
        <f t="shared" si="19"/>
        <v>-100</v>
      </c>
    </row>
    <row r="231" spans="1:23">
      <c r="A231" s="40" t="s">
        <v>386</v>
      </c>
      <c r="B231" s="40" t="s">
        <v>441</v>
      </c>
      <c r="C231" s="40">
        <v>10468</v>
      </c>
      <c r="D231" s="40">
        <v>752</v>
      </c>
      <c r="E231" s="40" t="s">
        <v>442</v>
      </c>
      <c r="F231" s="40" t="s">
        <v>145</v>
      </c>
      <c r="G231" s="41">
        <v>1</v>
      </c>
      <c r="H231" s="41">
        <v>6</v>
      </c>
      <c r="I231" s="49">
        <f t="shared" si="15"/>
        <v>6</v>
      </c>
      <c r="J231" s="41"/>
      <c r="K231" s="50">
        <v>2</v>
      </c>
      <c r="L231" s="50">
        <v>0</v>
      </c>
      <c r="M231" s="51">
        <f t="shared" si="16"/>
        <v>0</v>
      </c>
      <c r="N231" s="50">
        <v>-30</v>
      </c>
      <c r="O231" s="52">
        <v>1</v>
      </c>
      <c r="P231" s="52">
        <v>0</v>
      </c>
      <c r="Q231" s="58">
        <f t="shared" si="17"/>
        <v>0</v>
      </c>
      <c r="R231" s="52">
        <v>-40</v>
      </c>
      <c r="S231" s="56">
        <v>2</v>
      </c>
      <c r="T231" s="56">
        <v>1</v>
      </c>
      <c r="U231" s="59">
        <f t="shared" si="18"/>
        <v>0.5</v>
      </c>
      <c r="V231" s="57">
        <v>-30</v>
      </c>
      <c r="W231" s="23">
        <f t="shared" si="19"/>
        <v>-100</v>
      </c>
    </row>
    <row r="232" spans="1:23">
      <c r="A232" s="40" t="s">
        <v>386</v>
      </c>
      <c r="B232" s="40" t="s">
        <v>443</v>
      </c>
      <c r="C232" s="40">
        <v>11318</v>
      </c>
      <c r="D232" s="40">
        <v>752</v>
      </c>
      <c r="E232" s="40" t="s">
        <v>442</v>
      </c>
      <c r="F232" s="40" t="s">
        <v>157</v>
      </c>
      <c r="G232" s="41">
        <v>2</v>
      </c>
      <c r="H232" s="41">
        <v>0</v>
      </c>
      <c r="I232" s="49">
        <f t="shared" si="15"/>
        <v>0</v>
      </c>
      <c r="J232" s="41">
        <v>-50</v>
      </c>
      <c r="K232" s="50">
        <v>1</v>
      </c>
      <c r="L232" s="50">
        <v>0</v>
      </c>
      <c r="M232" s="51">
        <f t="shared" si="16"/>
        <v>0</v>
      </c>
      <c r="N232" s="50">
        <v>-30</v>
      </c>
      <c r="O232" s="52">
        <v>2</v>
      </c>
      <c r="P232" s="52">
        <v>1</v>
      </c>
      <c r="Q232" s="58">
        <f t="shared" si="17"/>
        <v>0.5</v>
      </c>
      <c r="R232" s="52">
        <v>-40</v>
      </c>
      <c r="S232" s="56">
        <v>1</v>
      </c>
      <c r="T232" s="56">
        <v>6</v>
      </c>
      <c r="U232" s="59">
        <f t="shared" si="18"/>
        <v>6</v>
      </c>
      <c r="V232" s="57"/>
      <c r="W232" s="23">
        <f t="shared" si="19"/>
        <v>-120</v>
      </c>
    </row>
    <row r="233" spans="1:23">
      <c r="A233" s="40" t="s">
        <v>26</v>
      </c>
      <c r="B233" s="40" t="s">
        <v>444</v>
      </c>
      <c r="C233" s="40">
        <v>4086</v>
      </c>
      <c r="D233" s="40">
        <v>103198</v>
      </c>
      <c r="E233" s="40" t="s">
        <v>445</v>
      </c>
      <c r="F233" s="40" t="s">
        <v>145</v>
      </c>
      <c r="G233" s="41">
        <v>2</v>
      </c>
      <c r="H233" s="41">
        <v>1</v>
      </c>
      <c r="I233" s="49">
        <f t="shared" si="15"/>
        <v>0.5</v>
      </c>
      <c r="J233" s="41"/>
      <c r="K233" s="50">
        <v>1</v>
      </c>
      <c r="L233" s="50">
        <v>0</v>
      </c>
      <c r="M233" s="51">
        <f t="shared" si="16"/>
        <v>0</v>
      </c>
      <c r="N233" s="50">
        <v>-30</v>
      </c>
      <c r="O233" s="52">
        <v>1</v>
      </c>
      <c r="P233" s="52">
        <v>1</v>
      </c>
      <c r="Q233" s="58">
        <f t="shared" si="17"/>
        <v>1</v>
      </c>
      <c r="R233" s="52"/>
      <c r="S233" s="56">
        <v>1</v>
      </c>
      <c r="T233" s="56">
        <v>0</v>
      </c>
      <c r="U233" s="59">
        <f t="shared" si="18"/>
        <v>0</v>
      </c>
      <c r="V233" s="57">
        <v>-30</v>
      </c>
      <c r="W233" s="23">
        <f t="shared" si="19"/>
        <v>-60</v>
      </c>
    </row>
    <row r="234" spans="1:23">
      <c r="A234" s="40" t="s">
        <v>26</v>
      </c>
      <c r="B234" s="40" t="s">
        <v>446</v>
      </c>
      <c r="C234" s="40">
        <v>11624</v>
      </c>
      <c r="D234" s="40">
        <v>103198</v>
      </c>
      <c r="E234" s="40" t="s">
        <v>445</v>
      </c>
      <c r="F234" s="40" t="s">
        <v>147</v>
      </c>
      <c r="G234" s="41">
        <v>1</v>
      </c>
      <c r="H234" s="41">
        <v>0</v>
      </c>
      <c r="I234" s="49">
        <f t="shared" si="15"/>
        <v>0</v>
      </c>
      <c r="J234" s="41">
        <v>-50</v>
      </c>
      <c r="K234" s="50">
        <v>1</v>
      </c>
      <c r="L234" s="50">
        <v>1</v>
      </c>
      <c r="M234" s="51">
        <f t="shared" si="16"/>
        <v>1</v>
      </c>
      <c r="N234" s="50"/>
      <c r="O234" s="52">
        <v>1</v>
      </c>
      <c r="P234" s="52">
        <v>0</v>
      </c>
      <c r="Q234" s="58">
        <f t="shared" si="17"/>
        <v>0</v>
      </c>
      <c r="R234" s="52">
        <v>-40</v>
      </c>
      <c r="S234" s="56">
        <v>1</v>
      </c>
      <c r="T234" s="56">
        <v>0</v>
      </c>
      <c r="U234" s="59">
        <f t="shared" si="18"/>
        <v>0</v>
      </c>
      <c r="V234" s="57">
        <v>-30</v>
      </c>
      <c r="W234" s="23">
        <f t="shared" si="19"/>
        <v>-120</v>
      </c>
    </row>
    <row r="235" spans="1:23">
      <c r="A235" s="40" t="s">
        <v>26</v>
      </c>
      <c r="B235" s="40" t="s">
        <v>447</v>
      </c>
      <c r="C235" s="40">
        <v>11126</v>
      </c>
      <c r="D235" s="40">
        <v>103198</v>
      </c>
      <c r="E235" s="40" t="s">
        <v>445</v>
      </c>
      <c r="F235" s="40" t="s">
        <v>147</v>
      </c>
      <c r="G235" s="41">
        <v>1</v>
      </c>
      <c r="H235" s="41">
        <v>0</v>
      </c>
      <c r="I235" s="49">
        <f t="shared" si="15"/>
        <v>0</v>
      </c>
      <c r="J235" s="41">
        <v>-50</v>
      </c>
      <c r="K235" s="50">
        <v>1</v>
      </c>
      <c r="L235" s="50">
        <v>0</v>
      </c>
      <c r="M235" s="51">
        <f t="shared" si="16"/>
        <v>0</v>
      </c>
      <c r="N235" s="50">
        <v>-30</v>
      </c>
      <c r="O235" s="52">
        <v>1</v>
      </c>
      <c r="P235" s="52">
        <v>0</v>
      </c>
      <c r="Q235" s="58">
        <f t="shared" si="17"/>
        <v>0</v>
      </c>
      <c r="R235" s="52">
        <v>-40</v>
      </c>
      <c r="S235" s="56">
        <v>1</v>
      </c>
      <c r="T235" s="56">
        <v>0</v>
      </c>
      <c r="U235" s="59">
        <f t="shared" si="18"/>
        <v>0</v>
      </c>
      <c r="V235" s="57">
        <v>-30</v>
      </c>
      <c r="W235" s="23">
        <f t="shared" si="19"/>
        <v>-150</v>
      </c>
    </row>
    <row r="236" spans="1:23">
      <c r="A236" s="40" t="s">
        <v>26</v>
      </c>
      <c r="B236" s="40" t="s">
        <v>448</v>
      </c>
      <c r="C236" s="40">
        <v>10205</v>
      </c>
      <c r="D236" s="40">
        <v>745</v>
      </c>
      <c r="E236" s="40" t="s">
        <v>449</v>
      </c>
      <c r="F236" s="40" t="s">
        <v>145</v>
      </c>
      <c r="G236" s="41">
        <v>3</v>
      </c>
      <c r="H236" s="41">
        <v>2</v>
      </c>
      <c r="I236" s="49">
        <f t="shared" si="15"/>
        <v>0.666666666666667</v>
      </c>
      <c r="J236" s="41"/>
      <c r="K236" s="50">
        <v>1</v>
      </c>
      <c r="L236" s="50">
        <v>0</v>
      </c>
      <c r="M236" s="51">
        <f t="shared" si="16"/>
        <v>0</v>
      </c>
      <c r="N236" s="50">
        <v>-30</v>
      </c>
      <c r="O236" s="52">
        <v>1</v>
      </c>
      <c r="P236" s="52">
        <v>0</v>
      </c>
      <c r="Q236" s="58">
        <f t="shared" si="17"/>
        <v>0</v>
      </c>
      <c r="R236" s="52">
        <v>-40</v>
      </c>
      <c r="S236" s="56">
        <v>1</v>
      </c>
      <c r="T236" s="56">
        <v>0</v>
      </c>
      <c r="U236" s="59">
        <f t="shared" si="18"/>
        <v>0</v>
      </c>
      <c r="V236" s="57">
        <v>-30</v>
      </c>
      <c r="W236" s="23">
        <f t="shared" si="19"/>
        <v>-100</v>
      </c>
    </row>
    <row r="237" spans="1:23">
      <c r="A237" s="40" t="s">
        <v>26</v>
      </c>
      <c r="B237" s="40" t="s">
        <v>450</v>
      </c>
      <c r="C237" s="40">
        <v>11095</v>
      </c>
      <c r="D237" s="40">
        <v>745</v>
      </c>
      <c r="E237" s="40" t="s">
        <v>449</v>
      </c>
      <c r="F237" s="40" t="s">
        <v>157</v>
      </c>
      <c r="G237" s="41">
        <v>2</v>
      </c>
      <c r="H237" s="41">
        <v>4</v>
      </c>
      <c r="I237" s="49">
        <f t="shared" si="15"/>
        <v>2</v>
      </c>
      <c r="J237" s="41"/>
      <c r="K237" s="50">
        <v>1</v>
      </c>
      <c r="L237" s="50">
        <v>0</v>
      </c>
      <c r="M237" s="51">
        <f t="shared" si="16"/>
        <v>0</v>
      </c>
      <c r="N237" s="50">
        <v>-30</v>
      </c>
      <c r="O237" s="52">
        <v>1</v>
      </c>
      <c r="P237" s="52">
        <v>0</v>
      </c>
      <c r="Q237" s="58">
        <f t="shared" si="17"/>
        <v>0</v>
      </c>
      <c r="R237" s="52">
        <v>-40</v>
      </c>
      <c r="S237" s="56">
        <v>1</v>
      </c>
      <c r="T237" s="56">
        <v>1</v>
      </c>
      <c r="U237" s="59">
        <f t="shared" si="18"/>
        <v>1</v>
      </c>
      <c r="V237" s="57"/>
      <c r="W237" s="23">
        <f t="shared" si="19"/>
        <v>-70</v>
      </c>
    </row>
    <row r="238" spans="1:23">
      <c r="A238" s="40" t="s">
        <v>26</v>
      </c>
      <c r="B238" s="40" t="s">
        <v>451</v>
      </c>
      <c r="C238" s="40">
        <v>11445</v>
      </c>
      <c r="D238" s="40">
        <v>745</v>
      </c>
      <c r="E238" s="40" t="s">
        <v>449</v>
      </c>
      <c r="F238" s="40" t="s">
        <v>157</v>
      </c>
      <c r="G238" s="41">
        <v>2</v>
      </c>
      <c r="H238" s="41">
        <v>2</v>
      </c>
      <c r="I238" s="49">
        <f t="shared" si="15"/>
        <v>1</v>
      </c>
      <c r="J238" s="41"/>
      <c r="K238" s="50">
        <v>1</v>
      </c>
      <c r="L238" s="50">
        <v>0</v>
      </c>
      <c r="M238" s="51">
        <f t="shared" si="16"/>
        <v>0</v>
      </c>
      <c r="N238" s="50">
        <v>-30</v>
      </c>
      <c r="O238" s="52">
        <v>1</v>
      </c>
      <c r="P238" s="52">
        <v>0</v>
      </c>
      <c r="Q238" s="58">
        <f t="shared" si="17"/>
        <v>0</v>
      </c>
      <c r="R238" s="52">
        <v>-40</v>
      </c>
      <c r="S238" s="56">
        <v>1</v>
      </c>
      <c r="T238" s="56">
        <v>0</v>
      </c>
      <c r="U238" s="59">
        <f t="shared" si="18"/>
        <v>0</v>
      </c>
      <c r="V238" s="57">
        <v>-30</v>
      </c>
      <c r="W238" s="23">
        <f t="shared" si="19"/>
        <v>-100</v>
      </c>
    </row>
    <row r="239" spans="1:23">
      <c r="A239" s="40" t="s">
        <v>386</v>
      </c>
      <c r="B239" s="40" t="s">
        <v>452</v>
      </c>
      <c r="C239" s="40">
        <v>11125</v>
      </c>
      <c r="D239" s="40">
        <v>709</v>
      </c>
      <c r="E239" s="40" t="s">
        <v>453</v>
      </c>
      <c r="F239" s="40" t="s">
        <v>147</v>
      </c>
      <c r="G239" s="41">
        <v>1.3</v>
      </c>
      <c r="H239" s="41">
        <v>0</v>
      </c>
      <c r="I239" s="49">
        <f t="shared" si="15"/>
        <v>0</v>
      </c>
      <c r="J239" s="41">
        <v>-50</v>
      </c>
      <c r="K239" s="50">
        <v>1</v>
      </c>
      <c r="L239" s="50">
        <v>0</v>
      </c>
      <c r="M239" s="51">
        <f t="shared" si="16"/>
        <v>0</v>
      </c>
      <c r="N239" s="50">
        <v>-30</v>
      </c>
      <c r="O239" s="52">
        <v>1</v>
      </c>
      <c r="P239" s="52">
        <v>0</v>
      </c>
      <c r="Q239" s="58">
        <f t="shared" si="17"/>
        <v>0</v>
      </c>
      <c r="R239" s="52">
        <v>-40</v>
      </c>
      <c r="S239" s="56">
        <v>1</v>
      </c>
      <c r="T239" s="56">
        <v>0</v>
      </c>
      <c r="U239" s="59">
        <f t="shared" si="18"/>
        <v>0</v>
      </c>
      <c r="V239" s="57">
        <v>-30</v>
      </c>
      <c r="W239" s="23">
        <f t="shared" si="19"/>
        <v>-150</v>
      </c>
    </row>
    <row r="240" spans="1:23">
      <c r="A240" s="40" t="s">
        <v>386</v>
      </c>
      <c r="B240" s="40" t="s">
        <v>454</v>
      </c>
      <c r="C240" s="40">
        <v>7662</v>
      </c>
      <c r="D240" s="40">
        <v>709</v>
      </c>
      <c r="E240" s="40" t="s">
        <v>453</v>
      </c>
      <c r="F240" s="40" t="s">
        <v>145</v>
      </c>
      <c r="G240" s="41">
        <v>1.1</v>
      </c>
      <c r="H240" s="41">
        <v>0</v>
      </c>
      <c r="I240" s="49">
        <f t="shared" si="15"/>
        <v>0</v>
      </c>
      <c r="J240" s="41">
        <v>-50</v>
      </c>
      <c r="K240" s="50">
        <v>1</v>
      </c>
      <c r="L240" s="50">
        <v>0</v>
      </c>
      <c r="M240" s="51">
        <f t="shared" si="16"/>
        <v>0</v>
      </c>
      <c r="N240" s="50">
        <v>-30</v>
      </c>
      <c r="O240" s="52">
        <v>1</v>
      </c>
      <c r="P240" s="52">
        <v>0</v>
      </c>
      <c r="Q240" s="58">
        <f t="shared" si="17"/>
        <v>0</v>
      </c>
      <c r="R240" s="52">
        <v>-40</v>
      </c>
      <c r="S240" s="56">
        <v>1</v>
      </c>
      <c r="T240" s="56">
        <v>2</v>
      </c>
      <c r="U240" s="59">
        <f t="shared" si="18"/>
        <v>2</v>
      </c>
      <c r="V240" s="57"/>
      <c r="W240" s="23">
        <f t="shared" si="19"/>
        <v>-120</v>
      </c>
    </row>
    <row r="241" spans="1:23">
      <c r="A241" s="40" t="s">
        <v>386</v>
      </c>
      <c r="B241" s="40" t="s">
        <v>455</v>
      </c>
      <c r="C241" s="40">
        <v>11465</v>
      </c>
      <c r="D241" s="40">
        <v>709</v>
      </c>
      <c r="E241" s="40" t="s">
        <v>453</v>
      </c>
      <c r="F241" s="40" t="s">
        <v>147</v>
      </c>
      <c r="G241" s="41">
        <v>1.3</v>
      </c>
      <c r="H241" s="41">
        <v>0</v>
      </c>
      <c r="I241" s="49">
        <f t="shared" si="15"/>
        <v>0</v>
      </c>
      <c r="J241" s="41">
        <v>-50</v>
      </c>
      <c r="K241" s="50">
        <v>1</v>
      </c>
      <c r="L241" s="50">
        <v>1</v>
      </c>
      <c r="M241" s="51">
        <f t="shared" si="16"/>
        <v>1</v>
      </c>
      <c r="N241" s="50"/>
      <c r="O241" s="52">
        <v>1</v>
      </c>
      <c r="P241" s="52">
        <v>0</v>
      </c>
      <c r="Q241" s="58">
        <f t="shared" si="17"/>
        <v>0</v>
      </c>
      <c r="R241" s="52">
        <v>-40</v>
      </c>
      <c r="S241" s="56">
        <v>1</v>
      </c>
      <c r="T241" s="56">
        <v>5</v>
      </c>
      <c r="U241" s="59">
        <f t="shared" si="18"/>
        <v>5</v>
      </c>
      <c r="V241" s="57"/>
      <c r="W241" s="23">
        <f t="shared" si="19"/>
        <v>-90</v>
      </c>
    </row>
    <row r="242" spans="1:23">
      <c r="A242" s="40" t="s">
        <v>386</v>
      </c>
      <c r="B242" s="40" t="s">
        <v>456</v>
      </c>
      <c r="C242" s="40">
        <v>11486</v>
      </c>
      <c r="D242" s="40">
        <v>709</v>
      </c>
      <c r="E242" s="40" t="s">
        <v>453</v>
      </c>
      <c r="F242" s="40" t="s">
        <v>147</v>
      </c>
      <c r="G242" s="41">
        <v>1.3</v>
      </c>
      <c r="H242" s="41">
        <v>0</v>
      </c>
      <c r="I242" s="49">
        <f t="shared" si="15"/>
        <v>0</v>
      </c>
      <c r="J242" s="41">
        <v>-50</v>
      </c>
      <c r="K242" s="50">
        <v>1</v>
      </c>
      <c r="L242" s="50">
        <v>1</v>
      </c>
      <c r="M242" s="51">
        <f t="shared" si="16"/>
        <v>1</v>
      </c>
      <c r="N242" s="50"/>
      <c r="O242" s="52">
        <v>1</v>
      </c>
      <c r="P242" s="52">
        <v>0</v>
      </c>
      <c r="Q242" s="58">
        <f t="shared" si="17"/>
        <v>0</v>
      </c>
      <c r="R242" s="52">
        <v>-40</v>
      </c>
      <c r="S242" s="56">
        <v>1</v>
      </c>
      <c r="T242" s="56">
        <v>1</v>
      </c>
      <c r="U242" s="59">
        <f t="shared" si="18"/>
        <v>1</v>
      </c>
      <c r="V242" s="57"/>
      <c r="W242" s="23">
        <f t="shared" si="19"/>
        <v>-90</v>
      </c>
    </row>
    <row r="243" spans="1:23">
      <c r="A243" s="40" t="s">
        <v>386</v>
      </c>
      <c r="B243" s="40" t="s">
        <v>457</v>
      </c>
      <c r="C243" s="40">
        <v>6303</v>
      </c>
      <c r="D243" s="40">
        <v>585</v>
      </c>
      <c r="E243" s="40" t="s">
        <v>458</v>
      </c>
      <c r="F243" s="40" t="s">
        <v>145</v>
      </c>
      <c r="G243" s="41">
        <v>4</v>
      </c>
      <c r="H243" s="41">
        <v>2</v>
      </c>
      <c r="I243" s="49">
        <f t="shared" si="15"/>
        <v>0.5</v>
      </c>
      <c r="J243" s="41"/>
      <c r="K243" s="50">
        <v>1</v>
      </c>
      <c r="L243" s="50">
        <v>0</v>
      </c>
      <c r="M243" s="51">
        <f t="shared" si="16"/>
        <v>0</v>
      </c>
      <c r="N243" s="50">
        <v>-30</v>
      </c>
      <c r="O243" s="52">
        <v>1</v>
      </c>
      <c r="P243" s="52">
        <v>0</v>
      </c>
      <c r="Q243" s="58">
        <f t="shared" si="17"/>
        <v>0</v>
      </c>
      <c r="R243" s="52">
        <v>-40</v>
      </c>
      <c r="S243" s="56">
        <v>2</v>
      </c>
      <c r="T243" s="56">
        <v>1.5</v>
      </c>
      <c r="U243" s="59">
        <f t="shared" si="18"/>
        <v>0.75</v>
      </c>
      <c r="V243" s="57">
        <v>-30</v>
      </c>
      <c r="W243" s="23">
        <f t="shared" si="19"/>
        <v>-100</v>
      </c>
    </row>
    <row r="244" spans="1:23">
      <c r="A244" s="40" t="s">
        <v>386</v>
      </c>
      <c r="B244" s="40" t="s">
        <v>459</v>
      </c>
      <c r="C244" s="40">
        <v>7046</v>
      </c>
      <c r="D244" s="40">
        <v>585</v>
      </c>
      <c r="E244" s="40" t="s">
        <v>458</v>
      </c>
      <c r="F244" s="40" t="s">
        <v>147</v>
      </c>
      <c r="G244" s="41">
        <v>4</v>
      </c>
      <c r="H244" s="41">
        <v>7</v>
      </c>
      <c r="I244" s="49">
        <f t="shared" si="15"/>
        <v>1.75</v>
      </c>
      <c r="J244" s="41"/>
      <c r="K244" s="50">
        <v>1</v>
      </c>
      <c r="L244" s="50">
        <v>2</v>
      </c>
      <c r="M244" s="51">
        <f t="shared" si="16"/>
        <v>2</v>
      </c>
      <c r="N244" s="50"/>
      <c r="O244" s="52">
        <v>1</v>
      </c>
      <c r="P244" s="52">
        <v>0</v>
      </c>
      <c r="Q244" s="58">
        <f t="shared" si="17"/>
        <v>0</v>
      </c>
      <c r="R244" s="52">
        <v>-40</v>
      </c>
      <c r="S244" s="56">
        <v>2</v>
      </c>
      <c r="T244" s="56">
        <v>2</v>
      </c>
      <c r="U244" s="59">
        <f t="shared" si="18"/>
        <v>1</v>
      </c>
      <c r="V244" s="57"/>
      <c r="W244" s="23">
        <f t="shared" si="19"/>
        <v>-40</v>
      </c>
    </row>
    <row r="245" spans="1:23">
      <c r="A245" s="40" t="s">
        <v>386</v>
      </c>
      <c r="B245" s="40" t="s">
        <v>460</v>
      </c>
      <c r="C245" s="40">
        <v>11642</v>
      </c>
      <c r="D245" s="40">
        <v>585</v>
      </c>
      <c r="E245" s="40" t="s">
        <v>458</v>
      </c>
      <c r="F245" s="40" t="s">
        <v>147</v>
      </c>
      <c r="G245" s="41">
        <v>3</v>
      </c>
      <c r="H245" s="41">
        <v>2</v>
      </c>
      <c r="I245" s="49">
        <f t="shared" si="15"/>
        <v>0.666666666666667</v>
      </c>
      <c r="J245" s="41"/>
      <c r="K245" s="50">
        <v>1</v>
      </c>
      <c r="L245" s="50">
        <v>1.5</v>
      </c>
      <c r="M245" s="51">
        <f t="shared" si="16"/>
        <v>1.5</v>
      </c>
      <c r="N245" s="50"/>
      <c r="O245" s="52">
        <v>1</v>
      </c>
      <c r="P245" s="52">
        <v>0</v>
      </c>
      <c r="Q245" s="58">
        <f t="shared" si="17"/>
        <v>0</v>
      </c>
      <c r="R245" s="52">
        <v>-40</v>
      </c>
      <c r="S245" s="56">
        <v>2</v>
      </c>
      <c r="T245" s="56">
        <v>1.5</v>
      </c>
      <c r="U245" s="59">
        <f t="shared" si="18"/>
        <v>0.75</v>
      </c>
      <c r="V245" s="57">
        <v>-30</v>
      </c>
      <c r="W245" s="23">
        <f t="shared" si="19"/>
        <v>-70</v>
      </c>
    </row>
    <row r="246" spans="1:23">
      <c r="A246" s="40" t="s">
        <v>386</v>
      </c>
      <c r="B246" s="40" t="s">
        <v>461</v>
      </c>
      <c r="C246" s="40">
        <v>11639</v>
      </c>
      <c r="D246" s="40">
        <v>585</v>
      </c>
      <c r="E246" s="40" t="s">
        <v>458</v>
      </c>
      <c r="F246" s="40" t="s">
        <v>149</v>
      </c>
      <c r="G246" s="41">
        <v>2</v>
      </c>
      <c r="H246" s="41">
        <v>0</v>
      </c>
      <c r="I246" s="49">
        <f t="shared" si="15"/>
        <v>0</v>
      </c>
      <c r="J246" s="41">
        <v>-50</v>
      </c>
      <c r="K246" s="50">
        <v>1</v>
      </c>
      <c r="L246" s="50">
        <v>0.5</v>
      </c>
      <c r="M246" s="51">
        <f t="shared" si="16"/>
        <v>0.5</v>
      </c>
      <c r="N246" s="50">
        <v>-30</v>
      </c>
      <c r="O246" s="52">
        <v>1</v>
      </c>
      <c r="P246" s="52">
        <v>0</v>
      </c>
      <c r="Q246" s="58">
        <f t="shared" si="17"/>
        <v>0</v>
      </c>
      <c r="R246" s="52">
        <v>-40</v>
      </c>
      <c r="S246" s="56">
        <v>2</v>
      </c>
      <c r="T246" s="56">
        <v>1</v>
      </c>
      <c r="U246" s="59">
        <f t="shared" si="18"/>
        <v>0.5</v>
      </c>
      <c r="V246" s="57">
        <v>-30</v>
      </c>
      <c r="W246" s="23">
        <f t="shared" si="19"/>
        <v>-150</v>
      </c>
    </row>
    <row r="247" spans="1:23">
      <c r="A247" s="40" t="s">
        <v>414</v>
      </c>
      <c r="B247" s="40" t="s">
        <v>462</v>
      </c>
      <c r="C247" s="40">
        <v>5457</v>
      </c>
      <c r="D247" s="40">
        <v>513</v>
      </c>
      <c r="E247" s="40" t="s">
        <v>463</v>
      </c>
      <c r="F247" s="40" t="s">
        <v>145</v>
      </c>
      <c r="G247" s="41">
        <v>10</v>
      </c>
      <c r="H247" s="41">
        <v>8</v>
      </c>
      <c r="I247" s="49">
        <f t="shared" si="15"/>
        <v>0.8</v>
      </c>
      <c r="J247" s="41"/>
      <c r="K247" s="50">
        <v>1</v>
      </c>
      <c r="L247" s="50">
        <v>1</v>
      </c>
      <c r="M247" s="51">
        <f t="shared" si="16"/>
        <v>1</v>
      </c>
      <c r="N247" s="50"/>
      <c r="O247" s="52">
        <v>1</v>
      </c>
      <c r="P247" s="52">
        <v>3</v>
      </c>
      <c r="Q247" s="58">
        <f t="shared" si="17"/>
        <v>3</v>
      </c>
      <c r="R247" s="52"/>
      <c r="S247" s="56">
        <v>2</v>
      </c>
      <c r="T247" s="56">
        <v>12</v>
      </c>
      <c r="U247" s="59">
        <f t="shared" si="18"/>
        <v>6</v>
      </c>
      <c r="V247" s="57"/>
      <c r="W247" s="23">
        <f t="shared" si="19"/>
        <v>0</v>
      </c>
    </row>
    <row r="248" spans="1:23">
      <c r="A248" s="40" t="s">
        <v>414</v>
      </c>
      <c r="B248" s="40" t="s">
        <v>464</v>
      </c>
      <c r="C248" s="40">
        <v>9760</v>
      </c>
      <c r="D248" s="40">
        <v>513</v>
      </c>
      <c r="E248" s="40" t="s">
        <v>463</v>
      </c>
      <c r="F248" s="40" t="s">
        <v>157</v>
      </c>
      <c r="G248" s="41">
        <v>10</v>
      </c>
      <c r="H248" s="41">
        <v>8</v>
      </c>
      <c r="I248" s="49">
        <f t="shared" si="15"/>
        <v>0.8</v>
      </c>
      <c r="J248" s="41"/>
      <c r="K248" s="50">
        <v>1</v>
      </c>
      <c r="L248" s="50">
        <v>1</v>
      </c>
      <c r="M248" s="51">
        <f t="shared" si="16"/>
        <v>1</v>
      </c>
      <c r="N248" s="50"/>
      <c r="O248" s="52">
        <v>1</v>
      </c>
      <c r="P248" s="52">
        <v>0</v>
      </c>
      <c r="Q248" s="58">
        <f t="shared" si="17"/>
        <v>0</v>
      </c>
      <c r="R248" s="52">
        <v>-40</v>
      </c>
      <c r="S248" s="56">
        <v>2</v>
      </c>
      <c r="T248" s="56">
        <v>0</v>
      </c>
      <c r="U248" s="59">
        <f t="shared" si="18"/>
        <v>0</v>
      </c>
      <c r="V248" s="57">
        <v>-30</v>
      </c>
      <c r="W248" s="23">
        <f t="shared" si="19"/>
        <v>-70</v>
      </c>
    </row>
    <row r="249" spans="1:23">
      <c r="A249" s="40" t="s">
        <v>414</v>
      </c>
      <c r="B249" s="40" t="s">
        <v>465</v>
      </c>
      <c r="C249" s="40">
        <v>11329</v>
      </c>
      <c r="D249" s="40">
        <v>513</v>
      </c>
      <c r="E249" s="40" t="s">
        <v>463</v>
      </c>
      <c r="F249" s="40" t="s">
        <v>311</v>
      </c>
      <c r="G249" s="41">
        <v>7</v>
      </c>
      <c r="H249" s="41">
        <v>0</v>
      </c>
      <c r="I249" s="49">
        <f t="shared" si="15"/>
        <v>0</v>
      </c>
      <c r="J249" s="41">
        <v>-50</v>
      </c>
      <c r="K249" s="50">
        <v>1</v>
      </c>
      <c r="L249" s="50">
        <v>0</v>
      </c>
      <c r="M249" s="51">
        <f t="shared" si="16"/>
        <v>0</v>
      </c>
      <c r="N249" s="50">
        <v>-30</v>
      </c>
      <c r="O249" s="52">
        <v>1</v>
      </c>
      <c r="P249" s="52">
        <v>0</v>
      </c>
      <c r="Q249" s="58">
        <f t="shared" si="17"/>
        <v>0</v>
      </c>
      <c r="R249" s="52">
        <v>-40</v>
      </c>
      <c r="S249" s="56">
        <v>2</v>
      </c>
      <c r="T249" s="56">
        <v>0</v>
      </c>
      <c r="U249" s="59">
        <f t="shared" si="18"/>
        <v>0</v>
      </c>
      <c r="V249" s="57">
        <v>-30</v>
      </c>
      <c r="W249" s="23">
        <f t="shared" si="19"/>
        <v>-150</v>
      </c>
    </row>
    <row r="250" spans="1:23">
      <c r="A250" s="40" t="s">
        <v>26</v>
      </c>
      <c r="B250" s="40" t="s">
        <v>466</v>
      </c>
      <c r="C250" s="40">
        <v>6830</v>
      </c>
      <c r="D250" s="40">
        <v>379</v>
      </c>
      <c r="E250" s="40" t="s">
        <v>467</v>
      </c>
      <c r="F250" s="40" t="s">
        <v>145</v>
      </c>
      <c r="G250" s="41">
        <v>2</v>
      </c>
      <c r="H250" s="41">
        <v>2</v>
      </c>
      <c r="I250" s="49">
        <f t="shared" si="15"/>
        <v>1</v>
      </c>
      <c r="J250" s="41"/>
      <c r="K250" s="50">
        <v>1</v>
      </c>
      <c r="L250" s="50">
        <v>1</v>
      </c>
      <c r="M250" s="51">
        <f t="shared" si="16"/>
        <v>1</v>
      </c>
      <c r="N250" s="50"/>
      <c r="O250" s="52">
        <v>1</v>
      </c>
      <c r="P250" s="52">
        <v>0</v>
      </c>
      <c r="Q250" s="58">
        <f t="shared" si="17"/>
        <v>0</v>
      </c>
      <c r="R250" s="52">
        <v>-40</v>
      </c>
      <c r="S250" s="56">
        <v>1</v>
      </c>
      <c r="T250" s="56">
        <v>4</v>
      </c>
      <c r="U250" s="59">
        <f t="shared" si="18"/>
        <v>4</v>
      </c>
      <c r="V250" s="57"/>
      <c r="W250" s="23">
        <f t="shared" si="19"/>
        <v>-40</v>
      </c>
    </row>
    <row r="251" spans="1:23">
      <c r="A251" s="40" t="s">
        <v>26</v>
      </c>
      <c r="B251" s="40" t="s">
        <v>468</v>
      </c>
      <c r="C251" s="40">
        <v>6831</v>
      </c>
      <c r="D251" s="40">
        <v>379</v>
      </c>
      <c r="E251" s="40" t="s">
        <v>467</v>
      </c>
      <c r="F251" s="40" t="s">
        <v>147</v>
      </c>
      <c r="G251" s="41">
        <v>1</v>
      </c>
      <c r="H251" s="41">
        <v>2</v>
      </c>
      <c r="I251" s="49">
        <f t="shared" si="15"/>
        <v>2</v>
      </c>
      <c r="J251" s="41"/>
      <c r="K251" s="50">
        <v>1</v>
      </c>
      <c r="L251" s="50">
        <v>0</v>
      </c>
      <c r="M251" s="51">
        <f t="shared" si="16"/>
        <v>0</v>
      </c>
      <c r="N251" s="50">
        <v>-30</v>
      </c>
      <c r="O251" s="52">
        <v>1</v>
      </c>
      <c r="P251" s="52">
        <v>1</v>
      </c>
      <c r="Q251" s="58">
        <f t="shared" si="17"/>
        <v>1</v>
      </c>
      <c r="R251" s="52"/>
      <c r="S251" s="56">
        <v>1</v>
      </c>
      <c r="T251" s="56">
        <v>1</v>
      </c>
      <c r="U251" s="59">
        <f t="shared" si="18"/>
        <v>1</v>
      </c>
      <c r="V251" s="57"/>
      <c r="W251" s="23">
        <f t="shared" si="19"/>
        <v>-30</v>
      </c>
    </row>
    <row r="252" spans="1:23">
      <c r="A252" s="40" t="s">
        <v>26</v>
      </c>
      <c r="B252" s="40" t="s">
        <v>469</v>
      </c>
      <c r="C252" s="40">
        <v>5344</v>
      </c>
      <c r="D252" s="40">
        <v>379</v>
      </c>
      <c r="E252" s="40" t="s">
        <v>467</v>
      </c>
      <c r="F252" s="40" t="s">
        <v>147</v>
      </c>
      <c r="G252" s="41">
        <v>1</v>
      </c>
      <c r="H252" s="41">
        <v>2</v>
      </c>
      <c r="I252" s="49">
        <f t="shared" si="15"/>
        <v>2</v>
      </c>
      <c r="J252" s="41"/>
      <c r="K252" s="50">
        <v>1</v>
      </c>
      <c r="L252" s="50">
        <v>1</v>
      </c>
      <c r="M252" s="51">
        <f t="shared" si="16"/>
        <v>1</v>
      </c>
      <c r="N252" s="50"/>
      <c r="O252" s="52">
        <v>1</v>
      </c>
      <c r="P252" s="52">
        <v>1</v>
      </c>
      <c r="Q252" s="58">
        <f t="shared" si="17"/>
        <v>1</v>
      </c>
      <c r="R252" s="52"/>
      <c r="S252" s="56">
        <v>1</v>
      </c>
      <c r="T252" s="56">
        <v>1</v>
      </c>
      <c r="U252" s="59">
        <f t="shared" si="18"/>
        <v>1</v>
      </c>
      <c r="V252" s="57"/>
      <c r="W252" s="23">
        <f t="shared" si="19"/>
        <v>0</v>
      </c>
    </row>
    <row r="253" spans="1:23">
      <c r="A253" s="40" t="s">
        <v>26</v>
      </c>
      <c r="B253" s="40" t="s">
        <v>470</v>
      </c>
      <c r="C253" s="40">
        <v>9599</v>
      </c>
      <c r="D253" s="40">
        <v>741</v>
      </c>
      <c r="E253" s="40" t="s">
        <v>471</v>
      </c>
      <c r="F253" s="40" t="s">
        <v>145</v>
      </c>
      <c r="G253" s="41">
        <v>6.5</v>
      </c>
      <c r="H253" s="41">
        <v>0</v>
      </c>
      <c r="I253" s="49">
        <f t="shared" si="15"/>
        <v>0</v>
      </c>
      <c r="J253" s="41">
        <v>-50</v>
      </c>
      <c r="K253" s="50">
        <v>0.5</v>
      </c>
      <c r="L253" s="50">
        <v>2</v>
      </c>
      <c r="M253" s="51">
        <f t="shared" si="16"/>
        <v>4</v>
      </c>
      <c r="N253" s="50"/>
      <c r="O253" s="52">
        <v>0.5</v>
      </c>
      <c r="P253" s="52">
        <v>0</v>
      </c>
      <c r="Q253" s="58">
        <f t="shared" si="17"/>
        <v>0</v>
      </c>
      <c r="R253" s="52">
        <v>-40</v>
      </c>
      <c r="S253" s="56">
        <v>0.5</v>
      </c>
      <c r="T253" s="56">
        <v>0</v>
      </c>
      <c r="U253" s="59">
        <f t="shared" si="18"/>
        <v>0</v>
      </c>
      <c r="V253" s="57">
        <v>-30</v>
      </c>
      <c r="W253" s="23">
        <f t="shared" si="19"/>
        <v>-120</v>
      </c>
    </row>
    <row r="254" spans="1:23">
      <c r="A254" s="40" t="s">
        <v>26</v>
      </c>
      <c r="B254" s="40" t="s">
        <v>472</v>
      </c>
      <c r="C254" s="40">
        <v>11015</v>
      </c>
      <c r="D254" s="40">
        <v>741</v>
      </c>
      <c r="E254" s="40" t="s">
        <v>471</v>
      </c>
      <c r="F254" s="40" t="s">
        <v>157</v>
      </c>
      <c r="G254" s="41">
        <v>6.5</v>
      </c>
      <c r="H254" s="41">
        <v>0</v>
      </c>
      <c r="I254" s="49">
        <f t="shared" si="15"/>
        <v>0</v>
      </c>
      <c r="J254" s="41">
        <v>-50</v>
      </c>
      <c r="K254" s="50">
        <v>0.5</v>
      </c>
      <c r="L254" s="50">
        <v>2</v>
      </c>
      <c r="M254" s="51">
        <f t="shared" si="16"/>
        <v>4</v>
      </c>
      <c r="N254" s="50"/>
      <c r="O254" s="52">
        <v>0.5</v>
      </c>
      <c r="P254" s="52">
        <v>5</v>
      </c>
      <c r="Q254" s="58">
        <f t="shared" si="17"/>
        <v>10</v>
      </c>
      <c r="R254" s="52"/>
      <c r="S254" s="56">
        <v>0.5</v>
      </c>
      <c r="T254" s="56">
        <v>0</v>
      </c>
      <c r="U254" s="59">
        <f t="shared" si="18"/>
        <v>0</v>
      </c>
      <c r="V254" s="57">
        <v>-30</v>
      </c>
      <c r="W254" s="23">
        <f t="shared" si="19"/>
        <v>-80</v>
      </c>
    </row>
    <row r="255" spans="1:23">
      <c r="A255" s="40" t="s">
        <v>26</v>
      </c>
      <c r="B255" s="40" t="s">
        <v>473</v>
      </c>
      <c r="C255" s="40">
        <v>6607</v>
      </c>
      <c r="D255" s="40">
        <v>726</v>
      </c>
      <c r="E255" s="40" t="s">
        <v>474</v>
      </c>
      <c r="F255" s="40" t="s">
        <v>145</v>
      </c>
      <c r="G255" s="41">
        <v>7.9</v>
      </c>
      <c r="H255" s="41">
        <v>1</v>
      </c>
      <c r="I255" s="49">
        <f t="shared" si="15"/>
        <v>0.126582278481013</v>
      </c>
      <c r="J255" s="41"/>
      <c r="K255" s="50">
        <v>1</v>
      </c>
      <c r="L255" s="50">
        <v>2</v>
      </c>
      <c r="M255" s="51">
        <f t="shared" si="16"/>
        <v>2</v>
      </c>
      <c r="N255" s="50"/>
      <c r="O255" s="52">
        <v>1</v>
      </c>
      <c r="P255" s="52">
        <v>1</v>
      </c>
      <c r="Q255" s="58">
        <f t="shared" si="17"/>
        <v>1</v>
      </c>
      <c r="R255" s="52"/>
      <c r="S255" s="56">
        <v>2</v>
      </c>
      <c r="T255" s="56">
        <v>2</v>
      </c>
      <c r="U255" s="59">
        <f t="shared" si="18"/>
        <v>1</v>
      </c>
      <c r="V255" s="57"/>
      <c r="W255" s="23">
        <f t="shared" si="19"/>
        <v>0</v>
      </c>
    </row>
    <row r="256" spans="1:23">
      <c r="A256" s="40" t="s">
        <v>26</v>
      </c>
      <c r="B256" s="40" t="s">
        <v>475</v>
      </c>
      <c r="C256" s="40">
        <v>10177</v>
      </c>
      <c r="D256" s="40">
        <v>726</v>
      </c>
      <c r="E256" s="40" t="s">
        <v>474</v>
      </c>
      <c r="F256" s="40" t="s">
        <v>147</v>
      </c>
      <c r="G256" s="41">
        <v>8.8</v>
      </c>
      <c r="H256" s="41">
        <v>3</v>
      </c>
      <c r="I256" s="49">
        <f t="shared" si="15"/>
        <v>0.340909090909091</v>
      </c>
      <c r="J256" s="41"/>
      <c r="K256" s="50">
        <v>1</v>
      </c>
      <c r="L256" s="50">
        <v>1</v>
      </c>
      <c r="M256" s="51">
        <f t="shared" si="16"/>
        <v>1</v>
      </c>
      <c r="N256" s="50"/>
      <c r="O256" s="52">
        <v>1</v>
      </c>
      <c r="P256" s="52">
        <v>2</v>
      </c>
      <c r="Q256" s="58">
        <f t="shared" si="17"/>
        <v>2</v>
      </c>
      <c r="R256" s="52"/>
      <c r="S256" s="56">
        <v>2</v>
      </c>
      <c r="T256" s="56">
        <v>2</v>
      </c>
      <c r="U256" s="59">
        <f t="shared" si="18"/>
        <v>1</v>
      </c>
      <c r="V256" s="57"/>
      <c r="W256" s="23">
        <f t="shared" si="19"/>
        <v>0</v>
      </c>
    </row>
    <row r="257" spans="1:23">
      <c r="A257" s="40" t="s">
        <v>26</v>
      </c>
      <c r="B257" s="40" t="s">
        <v>476</v>
      </c>
      <c r="C257" s="40">
        <v>11429</v>
      </c>
      <c r="D257" s="40">
        <v>726</v>
      </c>
      <c r="E257" s="40" t="s">
        <v>474</v>
      </c>
      <c r="F257" s="40" t="s">
        <v>147</v>
      </c>
      <c r="G257" s="41">
        <v>7</v>
      </c>
      <c r="H257" s="41">
        <v>8</v>
      </c>
      <c r="I257" s="49">
        <f t="shared" si="15"/>
        <v>1.14285714285714</v>
      </c>
      <c r="J257" s="41"/>
      <c r="K257" s="50">
        <v>1</v>
      </c>
      <c r="L257" s="50">
        <v>0</v>
      </c>
      <c r="M257" s="51">
        <f t="shared" si="16"/>
        <v>0</v>
      </c>
      <c r="N257" s="50">
        <v>-30</v>
      </c>
      <c r="O257" s="52">
        <v>1</v>
      </c>
      <c r="P257" s="52">
        <v>4</v>
      </c>
      <c r="Q257" s="58">
        <f t="shared" si="17"/>
        <v>4</v>
      </c>
      <c r="R257" s="52"/>
      <c r="S257" s="56">
        <v>2</v>
      </c>
      <c r="T257" s="56">
        <v>2</v>
      </c>
      <c r="U257" s="59">
        <f t="shared" si="18"/>
        <v>1</v>
      </c>
      <c r="V257" s="57"/>
      <c r="W257" s="23">
        <f t="shared" si="19"/>
        <v>-30</v>
      </c>
    </row>
    <row r="258" spans="1:23">
      <c r="A258" s="40" t="s">
        <v>26</v>
      </c>
      <c r="B258" s="40" t="s">
        <v>477</v>
      </c>
      <c r="C258" s="40">
        <v>11512</v>
      </c>
      <c r="D258" s="40">
        <v>726</v>
      </c>
      <c r="E258" s="40" t="s">
        <v>474</v>
      </c>
      <c r="F258" s="40" t="s">
        <v>149</v>
      </c>
      <c r="G258" s="41">
        <v>5.3</v>
      </c>
      <c r="H258" s="41">
        <v>2</v>
      </c>
      <c r="I258" s="49">
        <f t="shared" si="15"/>
        <v>0.377358490566038</v>
      </c>
      <c r="J258" s="41"/>
      <c r="K258" s="50">
        <v>1</v>
      </c>
      <c r="L258" s="50">
        <v>0</v>
      </c>
      <c r="M258" s="51">
        <f t="shared" si="16"/>
        <v>0</v>
      </c>
      <c r="N258" s="50">
        <v>-30</v>
      </c>
      <c r="O258" s="52">
        <v>1</v>
      </c>
      <c r="P258" s="52">
        <v>1</v>
      </c>
      <c r="Q258" s="58">
        <f t="shared" si="17"/>
        <v>1</v>
      </c>
      <c r="R258" s="52"/>
      <c r="S258" s="56">
        <v>2</v>
      </c>
      <c r="T258" s="56">
        <v>2</v>
      </c>
      <c r="U258" s="59">
        <f t="shared" si="18"/>
        <v>1</v>
      </c>
      <c r="V258" s="57"/>
      <c r="W258" s="23">
        <f t="shared" si="19"/>
        <v>-30</v>
      </c>
    </row>
    <row r="259" spans="1:23">
      <c r="A259" s="40" t="s">
        <v>386</v>
      </c>
      <c r="B259" s="40" t="s">
        <v>478</v>
      </c>
      <c r="C259" s="40">
        <v>6989</v>
      </c>
      <c r="D259" s="40">
        <v>357</v>
      </c>
      <c r="E259" s="40" t="s">
        <v>479</v>
      </c>
      <c r="F259" s="40" t="s">
        <v>145</v>
      </c>
      <c r="G259" s="41">
        <v>2</v>
      </c>
      <c r="H259" s="41">
        <v>0</v>
      </c>
      <c r="I259" s="49">
        <f t="shared" si="15"/>
        <v>0</v>
      </c>
      <c r="J259" s="41">
        <v>-50</v>
      </c>
      <c r="K259" s="50">
        <v>1.6</v>
      </c>
      <c r="L259" s="50">
        <v>0</v>
      </c>
      <c r="M259" s="51">
        <f t="shared" si="16"/>
        <v>0</v>
      </c>
      <c r="N259" s="50">
        <v>-30</v>
      </c>
      <c r="O259" s="52">
        <v>1.6</v>
      </c>
      <c r="P259" s="52">
        <v>0</v>
      </c>
      <c r="Q259" s="58">
        <f t="shared" si="17"/>
        <v>0</v>
      </c>
      <c r="R259" s="52">
        <v>-40</v>
      </c>
      <c r="S259" s="56">
        <v>1.6</v>
      </c>
      <c r="T259" s="56">
        <v>0</v>
      </c>
      <c r="U259" s="59">
        <f t="shared" si="18"/>
        <v>0</v>
      </c>
      <c r="V259" s="57">
        <v>-30</v>
      </c>
      <c r="W259" s="23">
        <f t="shared" si="19"/>
        <v>-150</v>
      </c>
    </row>
    <row r="260" spans="1:23">
      <c r="A260" s="40" t="s">
        <v>386</v>
      </c>
      <c r="B260" s="40" t="s">
        <v>480</v>
      </c>
      <c r="C260" s="40">
        <v>6814</v>
      </c>
      <c r="D260" s="40">
        <v>357</v>
      </c>
      <c r="E260" s="40" t="s">
        <v>479</v>
      </c>
      <c r="F260" s="40" t="s">
        <v>147</v>
      </c>
      <c r="G260" s="41">
        <v>1.8</v>
      </c>
      <c r="H260" s="41">
        <v>0</v>
      </c>
      <c r="I260" s="49">
        <f t="shared" ref="I260:I323" si="20">H260/G260</f>
        <v>0</v>
      </c>
      <c r="J260" s="41">
        <v>-50</v>
      </c>
      <c r="K260" s="50">
        <v>1.44</v>
      </c>
      <c r="L260" s="50">
        <v>1</v>
      </c>
      <c r="M260" s="51">
        <f t="shared" ref="M260:M324" si="21">L260/K260</f>
        <v>0.694444444444444</v>
      </c>
      <c r="N260" s="50">
        <v>-30</v>
      </c>
      <c r="O260" s="52">
        <v>1.44</v>
      </c>
      <c r="P260" s="52">
        <v>0</v>
      </c>
      <c r="Q260" s="58">
        <f t="shared" ref="Q260:Q324" si="22">P260/O260</f>
        <v>0</v>
      </c>
      <c r="R260" s="52">
        <v>-40</v>
      </c>
      <c r="S260" s="56">
        <v>1.44</v>
      </c>
      <c r="T260" s="56">
        <v>1</v>
      </c>
      <c r="U260" s="59">
        <f t="shared" ref="U260:U323" si="23">T260/S260</f>
        <v>0.694444444444444</v>
      </c>
      <c r="V260" s="57">
        <v>-30</v>
      </c>
      <c r="W260" s="23">
        <f t="shared" ref="W260:W323" si="24">J260+N260+R260+V260</f>
        <v>-150</v>
      </c>
    </row>
    <row r="261" spans="1:23">
      <c r="A261" s="40" t="s">
        <v>386</v>
      </c>
      <c r="B261" s="40" t="s">
        <v>481</v>
      </c>
      <c r="C261" s="40">
        <v>11453</v>
      </c>
      <c r="D261" s="40">
        <v>357</v>
      </c>
      <c r="E261" s="40" t="s">
        <v>479</v>
      </c>
      <c r="F261" s="40" t="s">
        <v>147</v>
      </c>
      <c r="G261" s="41">
        <v>1.2</v>
      </c>
      <c r="H261" s="41">
        <v>0</v>
      </c>
      <c r="I261" s="49">
        <f t="shared" si="20"/>
        <v>0</v>
      </c>
      <c r="J261" s="41">
        <v>-50</v>
      </c>
      <c r="K261" s="50">
        <v>0.96</v>
      </c>
      <c r="L261" s="50">
        <v>0</v>
      </c>
      <c r="M261" s="51">
        <f t="shared" si="21"/>
        <v>0</v>
      </c>
      <c r="N261" s="50">
        <v>-30</v>
      </c>
      <c r="O261" s="52">
        <v>0.96</v>
      </c>
      <c r="P261" s="52">
        <v>0</v>
      </c>
      <c r="Q261" s="58">
        <f t="shared" si="22"/>
        <v>0</v>
      </c>
      <c r="R261" s="52">
        <v>-40</v>
      </c>
      <c r="S261" s="56">
        <v>0.96</v>
      </c>
      <c r="T261" s="56">
        <v>0</v>
      </c>
      <c r="U261" s="59">
        <f t="shared" si="23"/>
        <v>0</v>
      </c>
      <c r="V261" s="57">
        <v>-30</v>
      </c>
      <c r="W261" s="23">
        <f t="shared" si="24"/>
        <v>-150</v>
      </c>
    </row>
    <row r="262" spans="1:23">
      <c r="A262" s="40" t="s">
        <v>26</v>
      </c>
      <c r="B262" s="40" t="s">
        <v>482</v>
      </c>
      <c r="C262" s="40">
        <v>7583</v>
      </c>
      <c r="D262" s="40">
        <v>343</v>
      </c>
      <c r="E262" s="40" t="s">
        <v>483</v>
      </c>
      <c r="F262" s="40" t="s">
        <v>145</v>
      </c>
      <c r="G262" s="41">
        <v>1</v>
      </c>
      <c r="H262" s="41">
        <v>3</v>
      </c>
      <c r="I262" s="49">
        <f t="shared" si="20"/>
        <v>3</v>
      </c>
      <c r="J262" s="41"/>
      <c r="K262" s="50">
        <v>0.5</v>
      </c>
      <c r="L262" s="50">
        <v>3</v>
      </c>
      <c r="M262" s="51">
        <f t="shared" si="21"/>
        <v>6</v>
      </c>
      <c r="N262" s="50"/>
      <c r="O262" s="52">
        <v>0.5</v>
      </c>
      <c r="P262" s="52">
        <v>6</v>
      </c>
      <c r="Q262" s="58">
        <f t="shared" si="22"/>
        <v>12</v>
      </c>
      <c r="R262" s="52"/>
      <c r="S262" s="56">
        <v>1</v>
      </c>
      <c r="T262" s="56">
        <v>1</v>
      </c>
      <c r="U262" s="59">
        <f t="shared" si="23"/>
        <v>1</v>
      </c>
      <c r="V262" s="57"/>
      <c r="W262" s="23">
        <f t="shared" si="24"/>
        <v>0</v>
      </c>
    </row>
    <row r="263" spans="1:23">
      <c r="A263" s="40" t="s">
        <v>26</v>
      </c>
      <c r="B263" s="40" t="s">
        <v>484</v>
      </c>
      <c r="C263" s="40">
        <v>4301</v>
      </c>
      <c r="D263" s="40">
        <v>343</v>
      </c>
      <c r="E263" s="40" t="s">
        <v>483</v>
      </c>
      <c r="F263" s="40" t="s">
        <v>485</v>
      </c>
      <c r="G263" s="41">
        <v>3</v>
      </c>
      <c r="H263" s="41">
        <v>5</v>
      </c>
      <c r="I263" s="49">
        <f t="shared" si="20"/>
        <v>1.66666666666667</v>
      </c>
      <c r="J263" s="41"/>
      <c r="K263" s="50">
        <v>1</v>
      </c>
      <c r="L263" s="50">
        <v>0</v>
      </c>
      <c r="M263" s="51">
        <f t="shared" si="21"/>
        <v>0</v>
      </c>
      <c r="N263" s="50">
        <v>-30</v>
      </c>
      <c r="O263" s="52">
        <v>1</v>
      </c>
      <c r="P263" s="52">
        <v>0</v>
      </c>
      <c r="Q263" s="58">
        <f t="shared" si="22"/>
        <v>0</v>
      </c>
      <c r="R263" s="52">
        <v>-40</v>
      </c>
      <c r="S263" s="56">
        <v>2</v>
      </c>
      <c r="T263" s="56">
        <v>6</v>
      </c>
      <c r="U263" s="59">
        <f t="shared" si="23"/>
        <v>3</v>
      </c>
      <c r="V263" s="57"/>
      <c r="W263" s="23">
        <f t="shared" si="24"/>
        <v>-70</v>
      </c>
    </row>
    <row r="264" spans="1:23">
      <c r="A264" s="40" t="s">
        <v>26</v>
      </c>
      <c r="B264" s="40" t="s">
        <v>486</v>
      </c>
      <c r="C264" s="40">
        <v>10191</v>
      </c>
      <c r="D264" s="40">
        <v>343</v>
      </c>
      <c r="E264" s="40" t="s">
        <v>483</v>
      </c>
      <c r="F264" s="40" t="s">
        <v>487</v>
      </c>
      <c r="G264" s="41">
        <v>2</v>
      </c>
      <c r="H264" s="41">
        <v>2</v>
      </c>
      <c r="I264" s="49">
        <f t="shared" si="20"/>
        <v>1</v>
      </c>
      <c r="J264" s="41"/>
      <c r="K264" s="50">
        <v>1</v>
      </c>
      <c r="L264" s="50">
        <v>0</v>
      </c>
      <c r="M264" s="51">
        <f t="shared" si="21"/>
        <v>0</v>
      </c>
      <c r="N264" s="50">
        <v>-30</v>
      </c>
      <c r="O264" s="52">
        <v>1</v>
      </c>
      <c r="P264" s="52">
        <v>0</v>
      </c>
      <c r="Q264" s="58">
        <f t="shared" si="22"/>
        <v>0</v>
      </c>
      <c r="R264" s="52">
        <v>-40</v>
      </c>
      <c r="S264" s="56">
        <v>2</v>
      </c>
      <c r="T264" s="56">
        <v>2</v>
      </c>
      <c r="U264" s="59">
        <f t="shared" si="23"/>
        <v>1</v>
      </c>
      <c r="V264" s="57"/>
      <c r="W264" s="23">
        <f t="shared" si="24"/>
        <v>-70</v>
      </c>
    </row>
    <row r="265" spans="1:23">
      <c r="A265" s="40" t="s">
        <v>26</v>
      </c>
      <c r="B265" s="40" t="s">
        <v>488</v>
      </c>
      <c r="C265" s="40">
        <v>10932</v>
      </c>
      <c r="D265" s="40">
        <v>343</v>
      </c>
      <c r="E265" s="40" t="s">
        <v>483</v>
      </c>
      <c r="F265" s="40" t="s">
        <v>487</v>
      </c>
      <c r="G265" s="41">
        <v>2</v>
      </c>
      <c r="H265" s="41">
        <v>1</v>
      </c>
      <c r="I265" s="49">
        <f t="shared" si="20"/>
        <v>0.5</v>
      </c>
      <c r="J265" s="41"/>
      <c r="K265" s="50">
        <v>1</v>
      </c>
      <c r="L265" s="50">
        <v>1</v>
      </c>
      <c r="M265" s="51">
        <f t="shared" si="21"/>
        <v>1</v>
      </c>
      <c r="N265" s="50"/>
      <c r="O265" s="52">
        <v>1</v>
      </c>
      <c r="P265" s="52">
        <v>5</v>
      </c>
      <c r="Q265" s="58">
        <f t="shared" si="22"/>
        <v>5</v>
      </c>
      <c r="R265" s="52"/>
      <c r="S265" s="56">
        <v>2</v>
      </c>
      <c r="T265" s="56">
        <v>1</v>
      </c>
      <c r="U265" s="59">
        <f t="shared" si="23"/>
        <v>0.5</v>
      </c>
      <c r="V265" s="57">
        <v>-30</v>
      </c>
      <c r="W265" s="23">
        <f t="shared" si="24"/>
        <v>-30</v>
      </c>
    </row>
    <row r="266" spans="1:23">
      <c r="A266" s="40" t="s">
        <v>26</v>
      </c>
      <c r="B266" s="40" t="s">
        <v>489</v>
      </c>
      <c r="C266" s="40">
        <v>11517</v>
      </c>
      <c r="D266" s="40">
        <v>343</v>
      </c>
      <c r="E266" s="40" t="s">
        <v>483</v>
      </c>
      <c r="F266" s="40" t="s">
        <v>487</v>
      </c>
      <c r="G266" s="41">
        <v>2</v>
      </c>
      <c r="H266" s="41">
        <v>2</v>
      </c>
      <c r="I266" s="49">
        <f t="shared" si="20"/>
        <v>1</v>
      </c>
      <c r="J266" s="41"/>
      <c r="K266" s="50">
        <v>0.5</v>
      </c>
      <c r="L266" s="50">
        <v>3</v>
      </c>
      <c r="M266" s="51">
        <f t="shared" si="21"/>
        <v>6</v>
      </c>
      <c r="N266" s="50"/>
      <c r="O266" s="52">
        <v>0.5</v>
      </c>
      <c r="P266" s="52">
        <v>0</v>
      </c>
      <c r="Q266" s="58">
        <f t="shared" si="22"/>
        <v>0</v>
      </c>
      <c r="R266" s="52">
        <v>-40</v>
      </c>
      <c r="S266" s="56">
        <v>1</v>
      </c>
      <c r="T266" s="56">
        <v>0</v>
      </c>
      <c r="U266" s="59">
        <f t="shared" si="23"/>
        <v>0</v>
      </c>
      <c r="V266" s="57">
        <v>-30</v>
      </c>
      <c r="W266" s="23">
        <f t="shared" si="24"/>
        <v>-70</v>
      </c>
    </row>
    <row r="267" spans="1:23">
      <c r="A267" s="40" t="s">
        <v>26</v>
      </c>
      <c r="B267" s="40" t="s">
        <v>490</v>
      </c>
      <c r="C267" s="40">
        <v>997367</v>
      </c>
      <c r="D267" s="40">
        <v>343</v>
      </c>
      <c r="E267" s="40" t="s">
        <v>483</v>
      </c>
      <c r="F267" s="40" t="s">
        <v>362</v>
      </c>
      <c r="G267" s="41">
        <v>3</v>
      </c>
      <c r="H267" s="41">
        <v>3</v>
      </c>
      <c r="I267" s="49">
        <f t="shared" si="20"/>
        <v>1</v>
      </c>
      <c r="J267" s="41"/>
      <c r="K267" s="50">
        <v>1</v>
      </c>
      <c r="L267" s="50">
        <v>1</v>
      </c>
      <c r="M267" s="51">
        <f t="shared" si="21"/>
        <v>1</v>
      </c>
      <c r="N267" s="50"/>
      <c r="O267" s="52">
        <v>1</v>
      </c>
      <c r="P267" s="52">
        <v>1</v>
      </c>
      <c r="Q267" s="58">
        <f t="shared" si="22"/>
        <v>1</v>
      </c>
      <c r="R267" s="52"/>
      <c r="S267" s="56">
        <v>2</v>
      </c>
      <c r="T267" s="56">
        <v>2</v>
      </c>
      <c r="U267" s="59">
        <f t="shared" si="23"/>
        <v>1</v>
      </c>
      <c r="V267" s="57"/>
      <c r="W267" s="23">
        <f t="shared" si="24"/>
        <v>0</v>
      </c>
    </row>
    <row r="268" spans="1:23">
      <c r="A268" s="40" t="s">
        <v>30</v>
      </c>
      <c r="B268" s="40" t="s">
        <v>491</v>
      </c>
      <c r="C268" s="40">
        <v>4322</v>
      </c>
      <c r="D268" s="40">
        <v>743</v>
      </c>
      <c r="E268" s="40" t="s">
        <v>492</v>
      </c>
      <c r="F268" s="40" t="s">
        <v>145</v>
      </c>
      <c r="G268" s="41">
        <v>1</v>
      </c>
      <c r="H268" s="41">
        <v>4</v>
      </c>
      <c r="I268" s="49">
        <f t="shared" si="20"/>
        <v>4</v>
      </c>
      <c r="J268" s="41"/>
      <c r="K268" s="50">
        <v>1</v>
      </c>
      <c r="L268" s="50">
        <v>1</v>
      </c>
      <c r="M268" s="51">
        <f t="shared" si="21"/>
        <v>1</v>
      </c>
      <c r="N268" s="50"/>
      <c r="O268" s="52">
        <v>1</v>
      </c>
      <c r="P268" s="52">
        <v>0</v>
      </c>
      <c r="Q268" s="58">
        <f t="shared" si="22"/>
        <v>0</v>
      </c>
      <c r="R268" s="52">
        <v>-40</v>
      </c>
      <c r="S268" s="56">
        <v>1</v>
      </c>
      <c r="T268" s="56">
        <v>0</v>
      </c>
      <c r="U268" s="59">
        <f t="shared" si="23"/>
        <v>0</v>
      </c>
      <c r="V268" s="57">
        <v>-30</v>
      </c>
      <c r="W268" s="23">
        <f t="shared" si="24"/>
        <v>-70</v>
      </c>
    </row>
    <row r="269" spans="1:23">
      <c r="A269" s="40" t="s">
        <v>30</v>
      </c>
      <c r="B269" s="40" t="s">
        <v>493</v>
      </c>
      <c r="C269" s="40">
        <v>10922</v>
      </c>
      <c r="D269" s="40">
        <v>743</v>
      </c>
      <c r="E269" s="40" t="s">
        <v>492</v>
      </c>
      <c r="F269" s="40" t="s">
        <v>147</v>
      </c>
      <c r="G269" s="41">
        <v>1</v>
      </c>
      <c r="H269" s="41">
        <v>0</v>
      </c>
      <c r="I269" s="49">
        <f t="shared" si="20"/>
        <v>0</v>
      </c>
      <c r="J269" s="41">
        <v>-50</v>
      </c>
      <c r="K269" s="50">
        <v>1</v>
      </c>
      <c r="L269" s="50">
        <v>0</v>
      </c>
      <c r="M269" s="51">
        <f t="shared" si="21"/>
        <v>0</v>
      </c>
      <c r="N269" s="50">
        <v>-30</v>
      </c>
      <c r="O269" s="52">
        <v>1</v>
      </c>
      <c r="P269" s="52">
        <v>0</v>
      </c>
      <c r="Q269" s="58">
        <f t="shared" si="22"/>
        <v>0</v>
      </c>
      <c r="R269" s="52">
        <v>-40</v>
      </c>
      <c r="S269" s="56">
        <v>1</v>
      </c>
      <c r="T269" s="56">
        <v>0</v>
      </c>
      <c r="U269" s="59">
        <f t="shared" si="23"/>
        <v>0</v>
      </c>
      <c r="V269" s="57">
        <v>-30</v>
      </c>
      <c r="W269" s="23">
        <f t="shared" si="24"/>
        <v>-150</v>
      </c>
    </row>
    <row r="270" spans="1:23">
      <c r="A270" s="40" t="s">
        <v>30</v>
      </c>
      <c r="B270" s="40" t="s">
        <v>494</v>
      </c>
      <c r="C270" s="40">
        <v>11395</v>
      </c>
      <c r="D270" s="40">
        <v>743</v>
      </c>
      <c r="E270" s="40" t="s">
        <v>492</v>
      </c>
      <c r="F270" s="40" t="s">
        <v>147</v>
      </c>
      <c r="G270" s="41">
        <v>1</v>
      </c>
      <c r="H270" s="41">
        <v>0</v>
      </c>
      <c r="I270" s="49">
        <f t="shared" si="20"/>
        <v>0</v>
      </c>
      <c r="J270" s="41">
        <v>-50</v>
      </c>
      <c r="K270" s="50">
        <v>1</v>
      </c>
      <c r="L270" s="50">
        <v>0</v>
      </c>
      <c r="M270" s="51">
        <f t="shared" si="21"/>
        <v>0</v>
      </c>
      <c r="N270" s="50">
        <v>-30</v>
      </c>
      <c r="O270" s="52">
        <v>1</v>
      </c>
      <c r="P270" s="52">
        <v>0</v>
      </c>
      <c r="Q270" s="58">
        <f t="shared" si="22"/>
        <v>0</v>
      </c>
      <c r="R270" s="52">
        <v>-40</v>
      </c>
      <c r="S270" s="56">
        <v>1</v>
      </c>
      <c r="T270" s="56">
        <v>0</v>
      </c>
      <c r="U270" s="59">
        <f t="shared" si="23"/>
        <v>0</v>
      </c>
      <c r="V270" s="57">
        <v>-30</v>
      </c>
      <c r="W270" s="23">
        <f t="shared" si="24"/>
        <v>-150</v>
      </c>
    </row>
    <row r="271" spans="1:23">
      <c r="A271" s="40" t="s">
        <v>30</v>
      </c>
      <c r="B271" s="40" t="s">
        <v>495</v>
      </c>
      <c r="C271" s="40">
        <v>7369</v>
      </c>
      <c r="D271" s="40">
        <v>399</v>
      </c>
      <c r="E271" s="40" t="s">
        <v>496</v>
      </c>
      <c r="F271" s="40" t="s">
        <v>147</v>
      </c>
      <c r="G271" s="41">
        <v>8.5</v>
      </c>
      <c r="H271" s="41">
        <v>8</v>
      </c>
      <c r="I271" s="49">
        <f t="shared" si="20"/>
        <v>0.941176470588235</v>
      </c>
      <c r="J271" s="41"/>
      <c r="K271" s="50">
        <v>1</v>
      </c>
      <c r="L271" s="50">
        <v>0</v>
      </c>
      <c r="M271" s="51">
        <f t="shared" si="21"/>
        <v>0</v>
      </c>
      <c r="N271" s="50">
        <v>-30</v>
      </c>
      <c r="O271" s="52">
        <v>1</v>
      </c>
      <c r="P271" s="52">
        <v>0</v>
      </c>
      <c r="Q271" s="58">
        <f t="shared" si="22"/>
        <v>0</v>
      </c>
      <c r="R271" s="52">
        <v>-40</v>
      </c>
      <c r="S271" s="56">
        <v>1</v>
      </c>
      <c r="T271" s="56">
        <v>0</v>
      </c>
      <c r="U271" s="59">
        <f t="shared" si="23"/>
        <v>0</v>
      </c>
      <c r="V271" s="57">
        <v>-30</v>
      </c>
      <c r="W271" s="23">
        <f t="shared" si="24"/>
        <v>-100</v>
      </c>
    </row>
    <row r="272" spans="1:23">
      <c r="A272" s="40" t="s">
        <v>30</v>
      </c>
      <c r="B272" s="40" t="s">
        <v>497</v>
      </c>
      <c r="C272" s="40">
        <v>11106</v>
      </c>
      <c r="D272" s="40">
        <v>399</v>
      </c>
      <c r="E272" s="40" t="s">
        <v>496</v>
      </c>
      <c r="F272" s="40" t="s">
        <v>498</v>
      </c>
      <c r="G272" s="41">
        <v>8.5</v>
      </c>
      <c r="H272" s="41">
        <v>0</v>
      </c>
      <c r="I272" s="49">
        <f t="shared" si="20"/>
        <v>0</v>
      </c>
      <c r="J272" s="41">
        <v>-50</v>
      </c>
      <c r="K272" s="50">
        <v>1</v>
      </c>
      <c r="L272" s="50">
        <v>0</v>
      </c>
      <c r="M272" s="51">
        <f t="shared" si="21"/>
        <v>0</v>
      </c>
      <c r="N272" s="50">
        <v>-30</v>
      </c>
      <c r="O272" s="52">
        <v>1</v>
      </c>
      <c r="P272" s="52">
        <v>4</v>
      </c>
      <c r="Q272" s="58">
        <f t="shared" si="22"/>
        <v>4</v>
      </c>
      <c r="R272" s="52"/>
      <c r="S272" s="56">
        <v>1</v>
      </c>
      <c r="T272" s="56">
        <v>2</v>
      </c>
      <c r="U272" s="59">
        <f t="shared" si="23"/>
        <v>2</v>
      </c>
      <c r="V272" s="57"/>
      <c r="W272" s="23">
        <f t="shared" si="24"/>
        <v>-80</v>
      </c>
    </row>
    <row r="273" spans="1:23">
      <c r="A273" s="40" t="s">
        <v>30</v>
      </c>
      <c r="B273" s="40" t="s">
        <v>499</v>
      </c>
      <c r="C273" s="40">
        <v>9295</v>
      </c>
      <c r="D273" s="40">
        <v>573</v>
      </c>
      <c r="E273" s="40" t="s">
        <v>500</v>
      </c>
      <c r="F273" s="40" t="s">
        <v>145</v>
      </c>
      <c r="G273" s="41">
        <v>1.5</v>
      </c>
      <c r="H273" s="41">
        <v>1</v>
      </c>
      <c r="I273" s="49">
        <f t="shared" si="20"/>
        <v>0.666666666666667</v>
      </c>
      <c r="J273" s="41"/>
      <c r="K273" s="50">
        <v>1</v>
      </c>
      <c r="L273" s="50">
        <v>0</v>
      </c>
      <c r="M273" s="51">
        <f t="shared" si="21"/>
        <v>0</v>
      </c>
      <c r="N273" s="50">
        <v>-30</v>
      </c>
      <c r="O273" s="52">
        <v>1</v>
      </c>
      <c r="P273" s="52">
        <v>0</v>
      </c>
      <c r="Q273" s="58">
        <f t="shared" si="22"/>
        <v>0</v>
      </c>
      <c r="R273" s="52">
        <v>-40</v>
      </c>
      <c r="S273" s="56">
        <v>1</v>
      </c>
      <c r="T273" s="56">
        <v>1</v>
      </c>
      <c r="U273" s="59">
        <f t="shared" si="23"/>
        <v>1</v>
      </c>
      <c r="V273" s="57"/>
      <c r="W273" s="23">
        <f t="shared" si="24"/>
        <v>-70</v>
      </c>
    </row>
    <row r="274" spans="1:23">
      <c r="A274" s="40" t="s">
        <v>30</v>
      </c>
      <c r="B274" s="40" t="s">
        <v>501</v>
      </c>
      <c r="C274" s="40">
        <v>11463</v>
      </c>
      <c r="D274" s="40">
        <v>573</v>
      </c>
      <c r="E274" s="40" t="s">
        <v>500</v>
      </c>
      <c r="F274" s="40" t="s">
        <v>147</v>
      </c>
      <c r="G274" s="41">
        <v>1.5</v>
      </c>
      <c r="H274" s="41">
        <v>0</v>
      </c>
      <c r="I274" s="49">
        <f t="shared" si="20"/>
        <v>0</v>
      </c>
      <c r="J274" s="41">
        <v>-50</v>
      </c>
      <c r="K274" s="50">
        <v>1</v>
      </c>
      <c r="L274" s="50">
        <v>0</v>
      </c>
      <c r="M274" s="51">
        <f t="shared" si="21"/>
        <v>0</v>
      </c>
      <c r="N274" s="50">
        <v>-30</v>
      </c>
      <c r="O274" s="52">
        <v>1</v>
      </c>
      <c r="P274" s="52">
        <v>0</v>
      </c>
      <c r="Q274" s="58">
        <f t="shared" si="22"/>
        <v>0</v>
      </c>
      <c r="R274" s="52">
        <v>-40</v>
      </c>
      <c r="S274" s="56">
        <v>1</v>
      </c>
      <c r="T274" s="56">
        <v>5</v>
      </c>
      <c r="U274" s="59">
        <f t="shared" si="23"/>
        <v>5</v>
      </c>
      <c r="V274" s="57"/>
      <c r="W274" s="23">
        <f t="shared" si="24"/>
        <v>-120</v>
      </c>
    </row>
    <row r="275" spans="1:23">
      <c r="A275" s="40" t="s">
        <v>30</v>
      </c>
      <c r="B275" s="40" t="s">
        <v>502</v>
      </c>
      <c r="C275" s="40">
        <v>5408</v>
      </c>
      <c r="D275" s="40">
        <v>387</v>
      </c>
      <c r="E275" s="40" t="s">
        <v>503</v>
      </c>
      <c r="F275" s="40" t="s">
        <v>145</v>
      </c>
      <c r="G275" s="41">
        <v>7.7</v>
      </c>
      <c r="H275" s="41">
        <v>2</v>
      </c>
      <c r="I275" s="49">
        <f t="shared" si="20"/>
        <v>0.25974025974026</v>
      </c>
      <c r="J275" s="41"/>
      <c r="K275" s="50">
        <v>1</v>
      </c>
      <c r="L275" s="50">
        <v>0</v>
      </c>
      <c r="M275" s="51">
        <f t="shared" si="21"/>
        <v>0</v>
      </c>
      <c r="N275" s="50">
        <v>-30</v>
      </c>
      <c r="O275" s="52">
        <v>1</v>
      </c>
      <c r="P275" s="52">
        <v>0</v>
      </c>
      <c r="Q275" s="58">
        <f t="shared" si="22"/>
        <v>0</v>
      </c>
      <c r="R275" s="52">
        <v>-40</v>
      </c>
      <c r="S275" s="56">
        <v>2</v>
      </c>
      <c r="T275" s="56">
        <v>0</v>
      </c>
      <c r="U275" s="59">
        <f t="shared" si="23"/>
        <v>0</v>
      </c>
      <c r="V275" s="57">
        <v>-30</v>
      </c>
      <c r="W275" s="23">
        <f t="shared" si="24"/>
        <v>-100</v>
      </c>
    </row>
    <row r="276" spans="1:23">
      <c r="A276" s="40" t="s">
        <v>30</v>
      </c>
      <c r="B276" s="40" t="s">
        <v>504</v>
      </c>
      <c r="C276" s="40">
        <v>5701</v>
      </c>
      <c r="D276" s="40">
        <v>387</v>
      </c>
      <c r="E276" s="40" t="s">
        <v>503</v>
      </c>
      <c r="F276" s="40" t="s">
        <v>157</v>
      </c>
      <c r="G276" s="41">
        <v>7.7</v>
      </c>
      <c r="H276" s="41">
        <v>5</v>
      </c>
      <c r="I276" s="49">
        <f t="shared" si="20"/>
        <v>0.649350649350649</v>
      </c>
      <c r="J276" s="41"/>
      <c r="K276" s="50">
        <v>1</v>
      </c>
      <c r="L276" s="50">
        <v>0</v>
      </c>
      <c r="M276" s="51">
        <f t="shared" si="21"/>
        <v>0</v>
      </c>
      <c r="N276" s="50">
        <v>-30</v>
      </c>
      <c r="O276" s="52">
        <v>1</v>
      </c>
      <c r="P276" s="52">
        <v>0</v>
      </c>
      <c r="Q276" s="58">
        <f t="shared" si="22"/>
        <v>0</v>
      </c>
      <c r="R276" s="52">
        <v>-40</v>
      </c>
      <c r="S276" s="56">
        <v>2</v>
      </c>
      <c r="T276" s="56">
        <v>0</v>
      </c>
      <c r="U276" s="59">
        <f t="shared" si="23"/>
        <v>0</v>
      </c>
      <c r="V276" s="57">
        <v>-30</v>
      </c>
      <c r="W276" s="23">
        <f t="shared" si="24"/>
        <v>-100</v>
      </c>
    </row>
    <row r="277" spans="1:23">
      <c r="A277" s="40" t="s">
        <v>30</v>
      </c>
      <c r="B277" s="40" t="s">
        <v>505</v>
      </c>
      <c r="C277" s="40">
        <v>10856</v>
      </c>
      <c r="D277" s="40">
        <v>387</v>
      </c>
      <c r="E277" s="40" t="s">
        <v>503</v>
      </c>
      <c r="F277" s="40" t="s">
        <v>157</v>
      </c>
      <c r="G277" s="41">
        <v>7.6</v>
      </c>
      <c r="H277" s="41">
        <v>0</v>
      </c>
      <c r="I277" s="49">
        <f t="shared" si="20"/>
        <v>0</v>
      </c>
      <c r="J277" s="41">
        <v>-50</v>
      </c>
      <c r="K277" s="50">
        <v>1</v>
      </c>
      <c r="L277" s="50">
        <v>0</v>
      </c>
      <c r="M277" s="51">
        <f t="shared" si="21"/>
        <v>0</v>
      </c>
      <c r="N277" s="50">
        <v>-30</v>
      </c>
      <c r="O277" s="52">
        <v>1</v>
      </c>
      <c r="P277" s="52">
        <v>0</v>
      </c>
      <c r="Q277" s="58">
        <f t="shared" si="22"/>
        <v>0</v>
      </c>
      <c r="R277" s="52">
        <v>-40</v>
      </c>
      <c r="S277" s="56">
        <v>2</v>
      </c>
      <c r="T277" s="56">
        <v>2</v>
      </c>
      <c r="U277" s="59">
        <f t="shared" si="23"/>
        <v>1</v>
      </c>
      <c r="V277" s="57"/>
      <c r="W277" s="23">
        <f t="shared" si="24"/>
        <v>-120</v>
      </c>
    </row>
    <row r="278" spans="1:23">
      <c r="A278" s="40" t="s">
        <v>30</v>
      </c>
      <c r="B278" s="40" t="s">
        <v>506</v>
      </c>
      <c r="C278" s="40">
        <v>11109</v>
      </c>
      <c r="D278" s="40">
        <v>737</v>
      </c>
      <c r="E278" s="40" t="s">
        <v>507</v>
      </c>
      <c r="F278" s="40" t="s">
        <v>145</v>
      </c>
      <c r="G278" s="41">
        <v>2</v>
      </c>
      <c r="H278" s="41">
        <v>2</v>
      </c>
      <c r="I278" s="49">
        <f t="shared" si="20"/>
        <v>1</v>
      </c>
      <c r="J278" s="41"/>
      <c r="K278" s="50">
        <v>1</v>
      </c>
      <c r="L278" s="50">
        <v>1</v>
      </c>
      <c r="M278" s="51">
        <f t="shared" si="21"/>
        <v>1</v>
      </c>
      <c r="N278" s="50"/>
      <c r="O278" s="52">
        <v>1</v>
      </c>
      <c r="P278" s="52">
        <v>0</v>
      </c>
      <c r="Q278" s="58">
        <f t="shared" si="22"/>
        <v>0</v>
      </c>
      <c r="R278" s="52">
        <v>-40</v>
      </c>
      <c r="S278" s="56">
        <v>1</v>
      </c>
      <c r="T278" s="56">
        <v>1</v>
      </c>
      <c r="U278" s="59">
        <f t="shared" si="23"/>
        <v>1</v>
      </c>
      <c r="V278" s="57"/>
      <c r="W278" s="23">
        <f t="shared" si="24"/>
        <v>-40</v>
      </c>
    </row>
    <row r="279" spans="1:23">
      <c r="A279" s="40" t="s">
        <v>30</v>
      </c>
      <c r="B279" s="40" t="s">
        <v>508</v>
      </c>
      <c r="C279" s="40">
        <v>11448</v>
      </c>
      <c r="D279" s="40">
        <v>737</v>
      </c>
      <c r="E279" s="40" t="s">
        <v>507</v>
      </c>
      <c r="F279" s="40" t="s">
        <v>147</v>
      </c>
      <c r="G279" s="41">
        <v>1</v>
      </c>
      <c r="H279" s="41">
        <v>1</v>
      </c>
      <c r="I279" s="49">
        <f t="shared" si="20"/>
        <v>1</v>
      </c>
      <c r="J279" s="41"/>
      <c r="K279" s="50">
        <v>1</v>
      </c>
      <c r="L279" s="50">
        <v>1</v>
      </c>
      <c r="M279" s="51">
        <f t="shared" si="21"/>
        <v>1</v>
      </c>
      <c r="N279" s="50"/>
      <c r="O279" s="52">
        <v>1</v>
      </c>
      <c r="P279" s="52">
        <v>0</v>
      </c>
      <c r="Q279" s="58">
        <f t="shared" si="22"/>
        <v>0</v>
      </c>
      <c r="R279" s="52">
        <v>-40</v>
      </c>
      <c r="S279" s="56">
        <v>1</v>
      </c>
      <c r="T279" s="56">
        <v>0</v>
      </c>
      <c r="U279" s="59">
        <f t="shared" si="23"/>
        <v>0</v>
      </c>
      <c r="V279" s="57">
        <v>-30</v>
      </c>
      <c r="W279" s="23">
        <f t="shared" si="24"/>
        <v>-70</v>
      </c>
    </row>
    <row r="280" spans="1:23">
      <c r="A280" s="40" t="s">
        <v>30</v>
      </c>
      <c r="B280" s="40" t="s">
        <v>509</v>
      </c>
      <c r="C280" s="40">
        <v>11292</v>
      </c>
      <c r="D280" s="40">
        <v>737</v>
      </c>
      <c r="E280" s="40" t="s">
        <v>507</v>
      </c>
      <c r="F280" s="40" t="s">
        <v>147</v>
      </c>
      <c r="G280" s="41">
        <v>1</v>
      </c>
      <c r="H280" s="41">
        <v>0</v>
      </c>
      <c r="I280" s="49">
        <f t="shared" si="20"/>
        <v>0</v>
      </c>
      <c r="J280" s="41">
        <v>-50</v>
      </c>
      <c r="K280" s="50">
        <v>1</v>
      </c>
      <c r="L280" s="50">
        <v>1</v>
      </c>
      <c r="M280" s="51">
        <f t="shared" si="21"/>
        <v>1</v>
      </c>
      <c r="N280" s="50"/>
      <c r="O280" s="52">
        <v>1</v>
      </c>
      <c r="P280" s="52">
        <v>0</v>
      </c>
      <c r="Q280" s="58">
        <f t="shared" si="22"/>
        <v>0</v>
      </c>
      <c r="R280" s="52">
        <v>-40</v>
      </c>
      <c r="S280" s="56">
        <v>1</v>
      </c>
      <c r="T280" s="56">
        <v>0</v>
      </c>
      <c r="U280" s="59">
        <f t="shared" si="23"/>
        <v>0</v>
      </c>
      <c r="V280" s="57">
        <v>-30</v>
      </c>
      <c r="W280" s="23">
        <f t="shared" si="24"/>
        <v>-120</v>
      </c>
    </row>
    <row r="281" spans="1:23">
      <c r="A281" s="40" t="s">
        <v>30</v>
      </c>
      <c r="B281" s="40" t="s">
        <v>510</v>
      </c>
      <c r="C281" s="40">
        <v>9192</v>
      </c>
      <c r="D281" s="40">
        <v>724</v>
      </c>
      <c r="E281" s="40" t="s">
        <v>511</v>
      </c>
      <c r="F281" s="40" t="s">
        <v>145</v>
      </c>
      <c r="G281" s="41">
        <v>1.25</v>
      </c>
      <c r="H281" s="41">
        <v>0</v>
      </c>
      <c r="I281" s="49">
        <f t="shared" si="20"/>
        <v>0</v>
      </c>
      <c r="J281" s="41">
        <v>-50</v>
      </c>
      <c r="K281" s="50">
        <v>1</v>
      </c>
      <c r="L281" s="50">
        <v>0</v>
      </c>
      <c r="M281" s="51">
        <f t="shared" si="21"/>
        <v>0</v>
      </c>
      <c r="N281" s="50">
        <v>-30</v>
      </c>
      <c r="O281" s="52">
        <v>1</v>
      </c>
      <c r="P281" s="52">
        <v>0</v>
      </c>
      <c r="Q281" s="58">
        <f t="shared" si="22"/>
        <v>0</v>
      </c>
      <c r="R281" s="52">
        <v>-40</v>
      </c>
      <c r="S281" s="56">
        <v>2</v>
      </c>
      <c r="T281" s="56">
        <v>0</v>
      </c>
      <c r="U281" s="59">
        <f t="shared" si="23"/>
        <v>0</v>
      </c>
      <c r="V281" s="57">
        <v>-30</v>
      </c>
      <c r="W281" s="23">
        <f t="shared" si="24"/>
        <v>-150</v>
      </c>
    </row>
    <row r="282" spans="1:23">
      <c r="A282" s="40" t="s">
        <v>30</v>
      </c>
      <c r="B282" s="40" t="s">
        <v>512</v>
      </c>
      <c r="C282" s="40">
        <v>4190</v>
      </c>
      <c r="D282" s="40">
        <v>724</v>
      </c>
      <c r="E282" s="40" t="s">
        <v>511</v>
      </c>
      <c r="F282" s="40" t="s">
        <v>147</v>
      </c>
      <c r="G282" s="41">
        <v>1.25</v>
      </c>
      <c r="H282" s="41">
        <v>0</v>
      </c>
      <c r="I282" s="49">
        <f t="shared" si="20"/>
        <v>0</v>
      </c>
      <c r="J282" s="41">
        <v>-50</v>
      </c>
      <c r="K282" s="50">
        <v>1</v>
      </c>
      <c r="L282" s="50">
        <v>3</v>
      </c>
      <c r="M282" s="51">
        <f t="shared" si="21"/>
        <v>3</v>
      </c>
      <c r="N282" s="50"/>
      <c r="O282" s="52">
        <v>1</v>
      </c>
      <c r="P282" s="52">
        <v>0</v>
      </c>
      <c r="Q282" s="58">
        <f t="shared" si="22"/>
        <v>0</v>
      </c>
      <c r="R282" s="52">
        <v>-40</v>
      </c>
      <c r="S282" s="56">
        <v>2</v>
      </c>
      <c r="T282" s="56">
        <v>5</v>
      </c>
      <c r="U282" s="59">
        <f t="shared" si="23"/>
        <v>2.5</v>
      </c>
      <c r="V282" s="57"/>
      <c r="W282" s="23">
        <f t="shared" si="24"/>
        <v>-90</v>
      </c>
    </row>
    <row r="283" spans="1:23">
      <c r="A283" s="40" t="s">
        <v>30</v>
      </c>
      <c r="B283" s="40" t="s">
        <v>513</v>
      </c>
      <c r="C283" s="40">
        <v>10930</v>
      </c>
      <c r="D283" s="40">
        <v>724</v>
      </c>
      <c r="E283" s="40" t="s">
        <v>511</v>
      </c>
      <c r="F283" s="40" t="s">
        <v>147</v>
      </c>
      <c r="G283" s="41">
        <v>1.25</v>
      </c>
      <c r="H283" s="41">
        <v>0</v>
      </c>
      <c r="I283" s="49">
        <f t="shared" si="20"/>
        <v>0</v>
      </c>
      <c r="J283" s="41">
        <v>-50</v>
      </c>
      <c r="K283" s="50">
        <v>1</v>
      </c>
      <c r="L283" s="50">
        <v>1</v>
      </c>
      <c r="M283" s="51">
        <f t="shared" si="21"/>
        <v>1</v>
      </c>
      <c r="N283" s="50"/>
      <c r="O283" s="52">
        <v>1</v>
      </c>
      <c r="P283" s="52">
        <v>0</v>
      </c>
      <c r="Q283" s="58">
        <f t="shared" si="22"/>
        <v>0</v>
      </c>
      <c r="R283" s="52">
        <v>-40</v>
      </c>
      <c r="S283" s="56">
        <v>2</v>
      </c>
      <c r="T283" s="56">
        <v>0</v>
      </c>
      <c r="U283" s="59">
        <f t="shared" si="23"/>
        <v>0</v>
      </c>
      <c r="V283" s="57">
        <v>-30</v>
      </c>
      <c r="W283" s="23">
        <f t="shared" si="24"/>
        <v>-120</v>
      </c>
    </row>
    <row r="284" spans="1:23">
      <c r="A284" s="40" t="s">
        <v>30</v>
      </c>
      <c r="B284" s="40" t="s">
        <v>514</v>
      </c>
      <c r="C284" s="40">
        <v>11447</v>
      </c>
      <c r="D284" s="40">
        <v>724</v>
      </c>
      <c r="E284" s="40" t="s">
        <v>511</v>
      </c>
      <c r="F284" s="40" t="s">
        <v>147</v>
      </c>
      <c r="G284" s="41">
        <v>1.25</v>
      </c>
      <c r="H284" s="41">
        <v>0</v>
      </c>
      <c r="I284" s="49">
        <f t="shared" si="20"/>
        <v>0</v>
      </c>
      <c r="J284" s="41">
        <v>-50</v>
      </c>
      <c r="K284" s="50">
        <v>1</v>
      </c>
      <c r="L284" s="50">
        <v>0</v>
      </c>
      <c r="M284" s="51">
        <f t="shared" si="21"/>
        <v>0</v>
      </c>
      <c r="N284" s="50">
        <v>-30</v>
      </c>
      <c r="O284" s="52">
        <v>1</v>
      </c>
      <c r="P284" s="52">
        <v>0</v>
      </c>
      <c r="Q284" s="58">
        <f t="shared" si="22"/>
        <v>0</v>
      </c>
      <c r="R284" s="52">
        <v>-40</v>
      </c>
      <c r="S284" s="56">
        <v>2</v>
      </c>
      <c r="T284" s="56">
        <v>1</v>
      </c>
      <c r="U284" s="59">
        <f t="shared" si="23"/>
        <v>0.5</v>
      </c>
      <c r="V284" s="57">
        <v>-30</v>
      </c>
      <c r="W284" s="23">
        <f t="shared" si="24"/>
        <v>-150</v>
      </c>
    </row>
    <row r="285" spans="1:23">
      <c r="A285" s="40" t="s">
        <v>30</v>
      </c>
      <c r="B285" s="40" t="s">
        <v>515</v>
      </c>
      <c r="C285" s="40">
        <v>8940</v>
      </c>
      <c r="D285" s="40">
        <v>377</v>
      </c>
      <c r="E285" s="40" t="s">
        <v>516</v>
      </c>
      <c r="F285" s="40" t="s">
        <v>145</v>
      </c>
      <c r="G285" s="41">
        <v>4</v>
      </c>
      <c r="H285" s="41">
        <v>0</v>
      </c>
      <c r="I285" s="49">
        <f t="shared" si="20"/>
        <v>0</v>
      </c>
      <c r="J285" s="41">
        <v>-50</v>
      </c>
      <c r="K285" s="50">
        <v>2</v>
      </c>
      <c r="L285" s="50">
        <v>0</v>
      </c>
      <c r="M285" s="51">
        <f t="shared" si="21"/>
        <v>0</v>
      </c>
      <c r="N285" s="50">
        <v>-30</v>
      </c>
      <c r="O285" s="52">
        <v>2</v>
      </c>
      <c r="P285" s="52">
        <v>0</v>
      </c>
      <c r="Q285" s="58">
        <f t="shared" si="22"/>
        <v>0</v>
      </c>
      <c r="R285" s="52">
        <v>-40</v>
      </c>
      <c r="S285" s="56">
        <v>2</v>
      </c>
      <c r="T285" s="56">
        <v>0</v>
      </c>
      <c r="U285" s="59">
        <f t="shared" si="23"/>
        <v>0</v>
      </c>
      <c r="V285" s="57">
        <v>-30</v>
      </c>
      <c r="W285" s="23">
        <f t="shared" si="24"/>
        <v>-150</v>
      </c>
    </row>
    <row r="286" spans="1:23">
      <c r="A286" s="40" t="s">
        <v>30</v>
      </c>
      <c r="B286" s="40" t="s">
        <v>517</v>
      </c>
      <c r="C286" s="40">
        <v>11119</v>
      </c>
      <c r="D286" s="40">
        <v>377</v>
      </c>
      <c r="E286" s="40" t="s">
        <v>516</v>
      </c>
      <c r="F286" s="40" t="s">
        <v>147</v>
      </c>
      <c r="G286" s="41">
        <v>3</v>
      </c>
      <c r="H286" s="41">
        <v>0</v>
      </c>
      <c r="I286" s="49">
        <f t="shared" si="20"/>
        <v>0</v>
      </c>
      <c r="J286" s="41">
        <v>-50</v>
      </c>
      <c r="K286" s="50">
        <v>1</v>
      </c>
      <c r="L286" s="50">
        <v>0</v>
      </c>
      <c r="M286" s="51">
        <f t="shared" si="21"/>
        <v>0</v>
      </c>
      <c r="N286" s="50">
        <v>-30</v>
      </c>
      <c r="O286" s="52">
        <v>1</v>
      </c>
      <c r="P286" s="52">
        <v>0</v>
      </c>
      <c r="Q286" s="58">
        <f t="shared" si="22"/>
        <v>0</v>
      </c>
      <c r="R286" s="52">
        <v>-40</v>
      </c>
      <c r="S286" s="56">
        <v>1</v>
      </c>
      <c r="T286" s="56">
        <v>0</v>
      </c>
      <c r="U286" s="59">
        <f t="shared" si="23"/>
        <v>0</v>
      </c>
      <c r="V286" s="57">
        <v>-30</v>
      </c>
      <c r="W286" s="23">
        <f t="shared" si="24"/>
        <v>-150</v>
      </c>
    </row>
    <row r="287" spans="1:23">
      <c r="A287" s="40" t="s">
        <v>30</v>
      </c>
      <c r="B287" s="40" t="s">
        <v>518</v>
      </c>
      <c r="C287" s="40">
        <v>11143</v>
      </c>
      <c r="D287" s="40">
        <v>545</v>
      </c>
      <c r="E287" s="40" t="s">
        <v>519</v>
      </c>
      <c r="F287" s="40" t="s">
        <v>145</v>
      </c>
      <c r="G287" s="41">
        <v>7.5</v>
      </c>
      <c r="H287" s="41">
        <v>0</v>
      </c>
      <c r="I287" s="49">
        <f t="shared" si="20"/>
        <v>0</v>
      </c>
      <c r="J287" s="41">
        <v>-50</v>
      </c>
      <c r="K287" s="50">
        <v>1</v>
      </c>
      <c r="L287" s="50">
        <v>0</v>
      </c>
      <c r="M287" s="51">
        <f t="shared" si="21"/>
        <v>0</v>
      </c>
      <c r="N287" s="50">
        <v>-30</v>
      </c>
      <c r="O287" s="52">
        <v>1</v>
      </c>
      <c r="P287" s="52">
        <v>0</v>
      </c>
      <c r="Q287" s="58">
        <f t="shared" si="22"/>
        <v>0</v>
      </c>
      <c r="R287" s="52">
        <v>-40</v>
      </c>
      <c r="S287" s="56">
        <v>1</v>
      </c>
      <c r="T287" s="56">
        <v>0</v>
      </c>
      <c r="U287" s="59">
        <f t="shared" si="23"/>
        <v>0</v>
      </c>
      <c r="V287" s="57">
        <v>-30</v>
      </c>
      <c r="W287" s="23">
        <f t="shared" si="24"/>
        <v>-150</v>
      </c>
    </row>
    <row r="288" spans="1:23">
      <c r="A288" s="40" t="s">
        <v>30</v>
      </c>
      <c r="B288" s="40" t="s">
        <v>520</v>
      </c>
      <c r="C288" s="40">
        <v>11382</v>
      </c>
      <c r="D288" s="40">
        <v>545</v>
      </c>
      <c r="E288" s="40" t="s">
        <v>519</v>
      </c>
      <c r="F288" s="40" t="s">
        <v>147</v>
      </c>
      <c r="G288" s="41">
        <v>7.5</v>
      </c>
      <c r="H288" s="41">
        <v>6</v>
      </c>
      <c r="I288" s="49">
        <f t="shared" si="20"/>
        <v>0.8</v>
      </c>
      <c r="J288" s="41"/>
      <c r="K288" s="50">
        <v>1</v>
      </c>
      <c r="L288" s="50">
        <v>0</v>
      </c>
      <c r="M288" s="51">
        <f t="shared" si="21"/>
        <v>0</v>
      </c>
      <c r="N288" s="50">
        <v>-30</v>
      </c>
      <c r="O288" s="52">
        <v>1</v>
      </c>
      <c r="P288" s="52">
        <v>0</v>
      </c>
      <c r="Q288" s="58">
        <f t="shared" si="22"/>
        <v>0</v>
      </c>
      <c r="R288" s="52">
        <v>-40</v>
      </c>
      <c r="S288" s="56">
        <v>1</v>
      </c>
      <c r="T288" s="56">
        <v>0</v>
      </c>
      <c r="U288" s="59">
        <f t="shared" si="23"/>
        <v>0</v>
      </c>
      <c r="V288" s="57">
        <v>-30</v>
      </c>
      <c r="W288" s="23">
        <f t="shared" si="24"/>
        <v>-100</v>
      </c>
    </row>
    <row r="289" spans="1:23">
      <c r="A289" s="40" t="s">
        <v>30</v>
      </c>
      <c r="B289" s="40" t="s">
        <v>521</v>
      </c>
      <c r="C289" s="40">
        <v>9749</v>
      </c>
      <c r="D289" s="40">
        <v>740</v>
      </c>
      <c r="E289" s="40" t="s">
        <v>522</v>
      </c>
      <c r="F289" s="40" t="s">
        <v>147</v>
      </c>
      <c r="G289" s="41">
        <v>6.5</v>
      </c>
      <c r="H289" s="41">
        <v>8</v>
      </c>
      <c r="I289" s="49">
        <f t="shared" si="20"/>
        <v>1.23076923076923</v>
      </c>
      <c r="J289" s="41"/>
      <c r="K289" s="50">
        <v>1</v>
      </c>
      <c r="L289" s="50">
        <v>1</v>
      </c>
      <c r="M289" s="51">
        <f t="shared" si="21"/>
        <v>1</v>
      </c>
      <c r="N289" s="50"/>
      <c r="O289" s="52">
        <v>1</v>
      </c>
      <c r="P289" s="52">
        <v>1</v>
      </c>
      <c r="Q289" s="58">
        <f t="shared" si="22"/>
        <v>1</v>
      </c>
      <c r="R289" s="52"/>
      <c r="S289" s="56">
        <v>1</v>
      </c>
      <c r="T289" s="56">
        <v>1</v>
      </c>
      <c r="U289" s="59">
        <f t="shared" si="23"/>
        <v>1</v>
      </c>
      <c r="V289" s="57"/>
      <c r="W289" s="23">
        <f t="shared" si="24"/>
        <v>0</v>
      </c>
    </row>
    <row r="290" spans="1:23">
      <c r="A290" s="40" t="s">
        <v>30</v>
      </c>
      <c r="B290" s="40" t="s">
        <v>523</v>
      </c>
      <c r="C290" s="40">
        <v>9328</v>
      </c>
      <c r="D290" s="40">
        <v>740</v>
      </c>
      <c r="E290" s="40" t="s">
        <v>522</v>
      </c>
      <c r="F290" s="40" t="s">
        <v>145</v>
      </c>
      <c r="G290" s="41">
        <v>6.5</v>
      </c>
      <c r="H290" s="41">
        <v>1</v>
      </c>
      <c r="I290" s="49">
        <f t="shared" si="20"/>
        <v>0.153846153846154</v>
      </c>
      <c r="J290" s="41"/>
      <c r="K290" s="50">
        <v>1</v>
      </c>
      <c r="L290" s="50">
        <v>0</v>
      </c>
      <c r="M290" s="51">
        <f t="shared" si="21"/>
        <v>0</v>
      </c>
      <c r="N290" s="50">
        <v>-30</v>
      </c>
      <c r="O290" s="52">
        <v>1</v>
      </c>
      <c r="P290" s="52">
        <v>0</v>
      </c>
      <c r="Q290" s="58">
        <f t="shared" si="22"/>
        <v>0</v>
      </c>
      <c r="R290" s="52">
        <v>-40</v>
      </c>
      <c r="S290" s="56">
        <v>1</v>
      </c>
      <c r="T290" s="56">
        <v>0</v>
      </c>
      <c r="U290" s="59">
        <f t="shared" si="23"/>
        <v>0</v>
      </c>
      <c r="V290" s="57">
        <v>-30</v>
      </c>
      <c r="W290" s="23">
        <f t="shared" si="24"/>
        <v>-100</v>
      </c>
    </row>
    <row r="291" spans="1:23">
      <c r="A291" s="40" t="s">
        <v>30</v>
      </c>
      <c r="B291" s="40" t="s">
        <v>524</v>
      </c>
      <c r="C291" s="40">
        <v>9829</v>
      </c>
      <c r="D291" s="40">
        <v>753</v>
      </c>
      <c r="E291" s="40" t="s">
        <v>525</v>
      </c>
      <c r="F291" s="40" t="s">
        <v>145</v>
      </c>
      <c r="G291" s="41">
        <v>1</v>
      </c>
      <c r="H291" s="41">
        <v>1</v>
      </c>
      <c r="I291" s="49">
        <f t="shared" si="20"/>
        <v>1</v>
      </c>
      <c r="J291" s="41"/>
      <c r="K291" s="50">
        <v>1</v>
      </c>
      <c r="L291" s="50">
        <v>1</v>
      </c>
      <c r="M291" s="51">
        <f t="shared" si="21"/>
        <v>1</v>
      </c>
      <c r="N291" s="50"/>
      <c r="O291" s="52">
        <v>1</v>
      </c>
      <c r="P291" s="52">
        <v>0</v>
      </c>
      <c r="Q291" s="58">
        <f t="shared" si="22"/>
        <v>0</v>
      </c>
      <c r="R291" s="52">
        <v>-40</v>
      </c>
      <c r="S291" s="56">
        <v>1</v>
      </c>
      <c r="T291" s="56">
        <v>5</v>
      </c>
      <c r="U291" s="59">
        <f t="shared" si="23"/>
        <v>5</v>
      </c>
      <c r="V291" s="57"/>
      <c r="W291" s="23">
        <f t="shared" si="24"/>
        <v>-40</v>
      </c>
    </row>
    <row r="292" spans="1:23">
      <c r="A292" s="40" t="s">
        <v>30</v>
      </c>
      <c r="B292" s="40" t="s">
        <v>526</v>
      </c>
      <c r="C292" s="40">
        <v>11120</v>
      </c>
      <c r="D292" s="40">
        <v>753</v>
      </c>
      <c r="E292" s="40" t="s">
        <v>525</v>
      </c>
      <c r="F292" s="40" t="s">
        <v>157</v>
      </c>
      <c r="G292" s="41">
        <v>1</v>
      </c>
      <c r="H292" s="41">
        <v>0</v>
      </c>
      <c r="I292" s="49">
        <f t="shared" si="20"/>
        <v>0</v>
      </c>
      <c r="J292" s="41">
        <v>-50</v>
      </c>
      <c r="K292" s="50">
        <v>1</v>
      </c>
      <c r="L292" s="50">
        <v>0</v>
      </c>
      <c r="M292" s="51">
        <f t="shared" si="21"/>
        <v>0</v>
      </c>
      <c r="N292" s="50">
        <v>-30</v>
      </c>
      <c r="O292" s="52">
        <v>1</v>
      </c>
      <c r="P292" s="52">
        <v>0</v>
      </c>
      <c r="Q292" s="58">
        <f t="shared" si="22"/>
        <v>0</v>
      </c>
      <c r="R292" s="52">
        <v>-40</v>
      </c>
      <c r="S292" s="56">
        <v>1</v>
      </c>
      <c r="T292" s="56">
        <v>1</v>
      </c>
      <c r="U292" s="59">
        <f t="shared" si="23"/>
        <v>1</v>
      </c>
      <c r="V292" s="57"/>
      <c r="W292" s="23">
        <f t="shared" si="24"/>
        <v>-120</v>
      </c>
    </row>
    <row r="293" spans="1:23">
      <c r="A293" s="40" t="s">
        <v>30</v>
      </c>
      <c r="B293" s="40" t="s">
        <v>527</v>
      </c>
      <c r="C293" s="40">
        <v>9220</v>
      </c>
      <c r="D293" s="40">
        <v>546</v>
      </c>
      <c r="E293" s="40" t="s">
        <v>528</v>
      </c>
      <c r="F293" s="40" t="s">
        <v>145</v>
      </c>
      <c r="G293" s="41">
        <v>2.4</v>
      </c>
      <c r="H293" s="41">
        <v>1</v>
      </c>
      <c r="I293" s="49">
        <f t="shared" si="20"/>
        <v>0.416666666666667</v>
      </c>
      <c r="J293" s="41"/>
      <c r="K293" s="50">
        <v>1</v>
      </c>
      <c r="L293" s="50">
        <v>1</v>
      </c>
      <c r="M293" s="51">
        <f t="shared" si="21"/>
        <v>1</v>
      </c>
      <c r="N293" s="50"/>
      <c r="O293" s="52">
        <v>1</v>
      </c>
      <c r="P293" s="52">
        <v>1</v>
      </c>
      <c r="Q293" s="58">
        <f t="shared" si="22"/>
        <v>1</v>
      </c>
      <c r="R293" s="52"/>
      <c r="S293" s="56">
        <v>2</v>
      </c>
      <c r="T293" s="56">
        <v>3</v>
      </c>
      <c r="U293" s="59">
        <f t="shared" si="23"/>
        <v>1.5</v>
      </c>
      <c r="V293" s="57"/>
      <c r="W293" s="23">
        <f t="shared" si="24"/>
        <v>0</v>
      </c>
    </row>
    <row r="294" spans="1:23">
      <c r="A294" s="40" t="s">
        <v>30</v>
      </c>
      <c r="B294" s="40" t="s">
        <v>529</v>
      </c>
      <c r="C294" s="40">
        <v>10849</v>
      </c>
      <c r="D294" s="40">
        <v>546</v>
      </c>
      <c r="E294" s="40" t="s">
        <v>528</v>
      </c>
      <c r="F294" s="40" t="s">
        <v>157</v>
      </c>
      <c r="G294" s="41">
        <v>2.7</v>
      </c>
      <c r="H294" s="41">
        <v>0</v>
      </c>
      <c r="I294" s="49">
        <f t="shared" si="20"/>
        <v>0</v>
      </c>
      <c r="J294" s="41">
        <v>-50</v>
      </c>
      <c r="K294" s="50">
        <v>1</v>
      </c>
      <c r="L294" s="50">
        <v>0</v>
      </c>
      <c r="M294" s="51">
        <f t="shared" si="21"/>
        <v>0</v>
      </c>
      <c r="N294" s="50">
        <v>-30</v>
      </c>
      <c r="O294" s="52">
        <v>1</v>
      </c>
      <c r="P294" s="52">
        <v>1</v>
      </c>
      <c r="Q294" s="58">
        <f t="shared" si="22"/>
        <v>1</v>
      </c>
      <c r="R294" s="52"/>
      <c r="S294" s="56">
        <v>2</v>
      </c>
      <c r="T294" s="56">
        <v>2</v>
      </c>
      <c r="U294" s="59">
        <f t="shared" si="23"/>
        <v>1</v>
      </c>
      <c r="V294" s="57"/>
      <c r="W294" s="23">
        <f t="shared" si="24"/>
        <v>-80</v>
      </c>
    </row>
    <row r="295" spans="1:23">
      <c r="A295" s="40" t="s">
        <v>30</v>
      </c>
      <c r="B295" s="40" t="s">
        <v>530</v>
      </c>
      <c r="C295" s="40">
        <v>11051</v>
      </c>
      <c r="D295" s="40">
        <v>546</v>
      </c>
      <c r="E295" s="40" t="s">
        <v>528</v>
      </c>
      <c r="F295" s="40" t="s">
        <v>157</v>
      </c>
      <c r="G295" s="41">
        <v>2.7</v>
      </c>
      <c r="H295" s="41">
        <v>5</v>
      </c>
      <c r="I295" s="49">
        <f t="shared" si="20"/>
        <v>1.85185185185185</v>
      </c>
      <c r="J295" s="41"/>
      <c r="K295" s="50">
        <v>1</v>
      </c>
      <c r="L295" s="50">
        <v>0</v>
      </c>
      <c r="M295" s="51">
        <f t="shared" si="21"/>
        <v>0</v>
      </c>
      <c r="N295" s="50">
        <v>-30</v>
      </c>
      <c r="O295" s="52">
        <v>1</v>
      </c>
      <c r="P295" s="52">
        <v>0</v>
      </c>
      <c r="Q295" s="58">
        <f t="shared" si="22"/>
        <v>0</v>
      </c>
      <c r="R295" s="52">
        <v>-40</v>
      </c>
      <c r="S295" s="56">
        <v>2</v>
      </c>
      <c r="T295" s="56">
        <v>5</v>
      </c>
      <c r="U295" s="59">
        <f t="shared" si="23"/>
        <v>2.5</v>
      </c>
      <c r="V295" s="57"/>
      <c r="W295" s="23">
        <f t="shared" si="24"/>
        <v>-70</v>
      </c>
    </row>
    <row r="296" spans="1:23">
      <c r="A296" s="40" t="s">
        <v>30</v>
      </c>
      <c r="B296" s="40" t="s">
        <v>531</v>
      </c>
      <c r="C296" s="40">
        <v>11377</v>
      </c>
      <c r="D296" s="40">
        <v>546</v>
      </c>
      <c r="E296" s="40" t="s">
        <v>528</v>
      </c>
      <c r="F296" s="40" t="s">
        <v>157</v>
      </c>
      <c r="G296" s="41">
        <v>2.2</v>
      </c>
      <c r="H296" s="41">
        <v>1</v>
      </c>
      <c r="I296" s="49">
        <f t="shared" si="20"/>
        <v>0.454545454545455</v>
      </c>
      <c r="J296" s="41"/>
      <c r="K296" s="50">
        <v>1</v>
      </c>
      <c r="L296" s="50">
        <v>1</v>
      </c>
      <c r="M296" s="51">
        <f t="shared" si="21"/>
        <v>1</v>
      </c>
      <c r="N296" s="50"/>
      <c r="O296" s="52">
        <v>1</v>
      </c>
      <c r="P296" s="52">
        <v>0</v>
      </c>
      <c r="Q296" s="58">
        <f t="shared" si="22"/>
        <v>0</v>
      </c>
      <c r="R296" s="52">
        <v>-40</v>
      </c>
      <c r="S296" s="56">
        <v>2</v>
      </c>
      <c r="T296" s="56">
        <v>2</v>
      </c>
      <c r="U296" s="59">
        <f t="shared" si="23"/>
        <v>1</v>
      </c>
      <c r="V296" s="57"/>
      <c r="W296" s="23">
        <f t="shared" si="24"/>
        <v>-40</v>
      </c>
    </row>
    <row r="297" spans="1:23">
      <c r="A297" s="40" t="s">
        <v>30</v>
      </c>
      <c r="B297" s="40" t="s">
        <v>532</v>
      </c>
      <c r="C297" s="40">
        <v>7050</v>
      </c>
      <c r="D297" s="40">
        <v>712</v>
      </c>
      <c r="E297" s="40" t="s">
        <v>533</v>
      </c>
      <c r="F297" s="40" t="s">
        <v>145</v>
      </c>
      <c r="G297" s="41">
        <v>3.2</v>
      </c>
      <c r="H297" s="41">
        <v>2</v>
      </c>
      <c r="I297" s="49">
        <f t="shared" si="20"/>
        <v>0.625</v>
      </c>
      <c r="J297" s="41"/>
      <c r="K297" s="50">
        <v>1.2</v>
      </c>
      <c r="L297" s="50">
        <v>0</v>
      </c>
      <c r="M297" s="51">
        <f t="shared" si="21"/>
        <v>0</v>
      </c>
      <c r="N297" s="50">
        <v>-30</v>
      </c>
      <c r="O297" s="52">
        <v>1.2</v>
      </c>
      <c r="P297" s="52">
        <v>1</v>
      </c>
      <c r="Q297" s="58">
        <f t="shared" si="22"/>
        <v>0.833333333333333</v>
      </c>
      <c r="R297" s="52"/>
      <c r="S297" s="56">
        <v>2.4</v>
      </c>
      <c r="T297" s="56">
        <v>1</v>
      </c>
      <c r="U297" s="59">
        <f t="shared" si="23"/>
        <v>0.416666666666667</v>
      </c>
      <c r="V297" s="57">
        <v>-30</v>
      </c>
      <c r="W297" s="23">
        <f t="shared" si="24"/>
        <v>-60</v>
      </c>
    </row>
    <row r="298" spans="1:23">
      <c r="A298" s="40" t="s">
        <v>30</v>
      </c>
      <c r="B298" s="40" t="s">
        <v>534</v>
      </c>
      <c r="C298" s="40">
        <v>8972</v>
      </c>
      <c r="D298" s="40">
        <v>712</v>
      </c>
      <c r="E298" s="40" t="s">
        <v>533</v>
      </c>
      <c r="F298" s="40" t="s">
        <v>147</v>
      </c>
      <c r="G298" s="41">
        <v>3.2</v>
      </c>
      <c r="H298" s="41">
        <v>0</v>
      </c>
      <c r="I298" s="49">
        <f t="shared" si="20"/>
        <v>0</v>
      </c>
      <c r="J298" s="41">
        <v>-50</v>
      </c>
      <c r="K298" s="50">
        <v>1.2</v>
      </c>
      <c r="L298" s="50">
        <v>0</v>
      </c>
      <c r="M298" s="51">
        <f t="shared" si="21"/>
        <v>0</v>
      </c>
      <c r="N298" s="50">
        <v>-30</v>
      </c>
      <c r="O298" s="52">
        <v>1.2</v>
      </c>
      <c r="P298" s="52">
        <v>0</v>
      </c>
      <c r="Q298" s="58">
        <f t="shared" si="22"/>
        <v>0</v>
      </c>
      <c r="R298" s="52">
        <v>-40</v>
      </c>
      <c r="S298" s="56">
        <v>2.4</v>
      </c>
      <c r="T298" s="56">
        <v>2</v>
      </c>
      <c r="U298" s="59">
        <f t="shared" si="23"/>
        <v>0.833333333333333</v>
      </c>
      <c r="V298" s="57"/>
      <c r="W298" s="23">
        <f t="shared" si="24"/>
        <v>-120</v>
      </c>
    </row>
    <row r="299" spans="1:23">
      <c r="A299" s="40" t="s">
        <v>30</v>
      </c>
      <c r="B299" s="40" t="s">
        <v>535</v>
      </c>
      <c r="C299" s="40">
        <v>10650</v>
      </c>
      <c r="D299" s="40">
        <v>712</v>
      </c>
      <c r="E299" s="40" t="s">
        <v>533</v>
      </c>
      <c r="F299" s="40" t="s">
        <v>147</v>
      </c>
      <c r="G299" s="41">
        <v>3.2</v>
      </c>
      <c r="H299" s="41">
        <v>0</v>
      </c>
      <c r="I299" s="49">
        <f t="shared" si="20"/>
        <v>0</v>
      </c>
      <c r="J299" s="41">
        <v>-50</v>
      </c>
      <c r="K299" s="50">
        <v>1.2</v>
      </c>
      <c r="L299" s="50">
        <v>0</v>
      </c>
      <c r="M299" s="51">
        <f t="shared" si="21"/>
        <v>0</v>
      </c>
      <c r="N299" s="50">
        <v>-30</v>
      </c>
      <c r="O299" s="52">
        <v>1.2</v>
      </c>
      <c r="P299" s="52">
        <v>0</v>
      </c>
      <c r="Q299" s="58">
        <f t="shared" si="22"/>
        <v>0</v>
      </c>
      <c r="R299" s="52">
        <v>-40</v>
      </c>
      <c r="S299" s="56">
        <v>2.4</v>
      </c>
      <c r="T299" s="56">
        <v>1</v>
      </c>
      <c r="U299" s="59">
        <f t="shared" si="23"/>
        <v>0.416666666666667</v>
      </c>
      <c r="V299" s="57">
        <v>-30</v>
      </c>
      <c r="W299" s="23">
        <f t="shared" si="24"/>
        <v>-150</v>
      </c>
    </row>
    <row r="300" spans="1:23">
      <c r="A300" s="40" t="s">
        <v>30</v>
      </c>
      <c r="B300" s="40" t="s">
        <v>536</v>
      </c>
      <c r="C300" s="40">
        <v>11383</v>
      </c>
      <c r="D300" s="40">
        <v>712</v>
      </c>
      <c r="E300" s="40" t="s">
        <v>533</v>
      </c>
      <c r="F300" s="40" t="s">
        <v>147</v>
      </c>
      <c r="G300" s="41">
        <v>3.2</v>
      </c>
      <c r="H300" s="41">
        <v>7</v>
      </c>
      <c r="I300" s="49">
        <f t="shared" si="20"/>
        <v>2.1875</v>
      </c>
      <c r="J300" s="41"/>
      <c r="K300" s="50">
        <v>1.2</v>
      </c>
      <c r="L300" s="50">
        <v>1</v>
      </c>
      <c r="M300" s="51">
        <f t="shared" si="21"/>
        <v>0.833333333333333</v>
      </c>
      <c r="N300" s="50"/>
      <c r="O300" s="52">
        <v>1.2</v>
      </c>
      <c r="P300" s="52">
        <v>1</v>
      </c>
      <c r="Q300" s="58">
        <f t="shared" si="22"/>
        <v>0.833333333333333</v>
      </c>
      <c r="R300" s="52"/>
      <c r="S300" s="56">
        <v>2.4</v>
      </c>
      <c r="T300" s="56">
        <v>6</v>
      </c>
      <c r="U300" s="59">
        <f t="shared" si="23"/>
        <v>2.5</v>
      </c>
      <c r="V300" s="57"/>
      <c r="W300" s="23">
        <f t="shared" si="24"/>
        <v>0</v>
      </c>
    </row>
    <row r="301" spans="1:23">
      <c r="A301" s="40" t="s">
        <v>30</v>
      </c>
      <c r="B301" s="40" t="s">
        <v>537</v>
      </c>
      <c r="C301" s="40">
        <v>11487</v>
      </c>
      <c r="D301" s="40">
        <v>712</v>
      </c>
      <c r="E301" s="40" t="s">
        <v>533</v>
      </c>
      <c r="F301" s="40" t="s">
        <v>149</v>
      </c>
      <c r="G301" s="41">
        <v>3.2</v>
      </c>
      <c r="H301" s="41">
        <v>0</v>
      </c>
      <c r="I301" s="49">
        <f t="shared" si="20"/>
        <v>0</v>
      </c>
      <c r="J301" s="41">
        <v>-50</v>
      </c>
      <c r="K301" s="50">
        <v>1.2</v>
      </c>
      <c r="L301" s="50">
        <v>0</v>
      </c>
      <c r="M301" s="51">
        <f t="shared" si="21"/>
        <v>0</v>
      </c>
      <c r="N301" s="50">
        <v>-30</v>
      </c>
      <c r="O301" s="52">
        <v>1.2</v>
      </c>
      <c r="P301" s="52">
        <v>0</v>
      </c>
      <c r="Q301" s="58">
        <f t="shared" si="22"/>
        <v>0</v>
      </c>
      <c r="R301" s="52">
        <v>-40</v>
      </c>
      <c r="S301" s="56">
        <v>2.4</v>
      </c>
      <c r="T301" s="56">
        <v>11</v>
      </c>
      <c r="U301" s="59">
        <f t="shared" si="23"/>
        <v>4.58333333333333</v>
      </c>
      <c r="V301" s="57"/>
      <c r="W301" s="23">
        <f t="shared" si="24"/>
        <v>-120</v>
      </c>
    </row>
    <row r="302" spans="1:23">
      <c r="A302" s="40" t="s">
        <v>30</v>
      </c>
      <c r="B302" s="40" t="s">
        <v>538</v>
      </c>
      <c r="C302" s="40">
        <v>5501</v>
      </c>
      <c r="D302" s="40">
        <v>733</v>
      </c>
      <c r="E302" s="40" t="s">
        <v>539</v>
      </c>
      <c r="F302" s="40" t="s">
        <v>145</v>
      </c>
      <c r="G302" s="41">
        <v>1</v>
      </c>
      <c r="H302" s="41">
        <v>0</v>
      </c>
      <c r="I302" s="49">
        <f t="shared" si="20"/>
        <v>0</v>
      </c>
      <c r="J302" s="41">
        <v>-50</v>
      </c>
      <c r="K302" s="50">
        <v>1</v>
      </c>
      <c r="L302" s="50">
        <v>0</v>
      </c>
      <c r="M302" s="51">
        <f t="shared" si="21"/>
        <v>0</v>
      </c>
      <c r="N302" s="50">
        <v>-30</v>
      </c>
      <c r="O302" s="52">
        <v>1</v>
      </c>
      <c r="P302" s="52">
        <v>0</v>
      </c>
      <c r="Q302" s="58">
        <f t="shared" si="22"/>
        <v>0</v>
      </c>
      <c r="R302" s="52">
        <v>-40</v>
      </c>
      <c r="S302" s="56">
        <v>1</v>
      </c>
      <c r="T302" s="56">
        <v>4</v>
      </c>
      <c r="U302" s="59">
        <f t="shared" si="23"/>
        <v>4</v>
      </c>
      <c r="V302" s="57"/>
      <c r="W302" s="23">
        <f t="shared" si="24"/>
        <v>-120</v>
      </c>
    </row>
    <row r="303" spans="1:23">
      <c r="A303" s="40" t="s">
        <v>30</v>
      </c>
      <c r="B303" s="40" t="s">
        <v>540</v>
      </c>
      <c r="C303" s="40">
        <v>11004</v>
      </c>
      <c r="D303" s="40">
        <v>733</v>
      </c>
      <c r="E303" s="40" t="s">
        <v>539</v>
      </c>
      <c r="F303" s="40" t="s">
        <v>157</v>
      </c>
      <c r="G303" s="41">
        <v>1</v>
      </c>
      <c r="H303" s="41">
        <v>0</v>
      </c>
      <c r="I303" s="49">
        <f t="shared" si="20"/>
        <v>0</v>
      </c>
      <c r="J303" s="41">
        <v>-50</v>
      </c>
      <c r="K303" s="50">
        <v>1</v>
      </c>
      <c r="L303" s="50">
        <v>0</v>
      </c>
      <c r="M303" s="51">
        <f t="shared" si="21"/>
        <v>0</v>
      </c>
      <c r="N303" s="50">
        <v>-30</v>
      </c>
      <c r="O303" s="52">
        <v>1</v>
      </c>
      <c r="P303" s="52">
        <v>0</v>
      </c>
      <c r="Q303" s="58">
        <f t="shared" si="22"/>
        <v>0</v>
      </c>
      <c r="R303" s="52">
        <v>-40</v>
      </c>
      <c r="S303" s="56">
        <v>1</v>
      </c>
      <c r="T303" s="56">
        <v>1</v>
      </c>
      <c r="U303" s="59">
        <f t="shared" si="23"/>
        <v>1</v>
      </c>
      <c r="V303" s="57"/>
      <c r="W303" s="23">
        <f t="shared" si="24"/>
        <v>-120</v>
      </c>
    </row>
    <row r="304" spans="1:23">
      <c r="A304" s="40" t="s">
        <v>30</v>
      </c>
      <c r="B304" s="40" t="s">
        <v>541</v>
      </c>
      <c r="C304" s="40">
        <v>11110</v>
      </c>
      <c r="D304" s="40">
        <v>733</v>
      </c>
      <c r="E304" s="40" t="s">
        <v>539</v>
      </c>
      <c r="F304" s="40" t="s">
        <v>157</v>
      </c>
      <c r="G304" s="41">
        <v>1</v>
      </c>
      <c r="H304" s="41">
        <v>2</v>
      </c>
      <c r="I304" s="49">
        <f t="shared" si="20"/>
        <v>2</v>
      </c>
      <c r="J304" s="41"/>
      <c r="K304" s="50">
        <v>1</v>
      </c>
      <c r="L304" s="50">
        <v>0</v>
      </c>
      <c r="M304" s="51">
        <f t="shared" si="21"/>
        <v>0</v>
      </c>
      <c r="N304" s="50">
        <v>-30</v>
      </c>
      <c r="O304" s="52">
        <v>1</v>
      </c>
      <c r="P304" s="52">
        <v>0</v>
      </c>
      <c r="Q304" s="58">
        <f t="shared" si="22"/>
        <v>0</v>
      </c>
      <c r="R304" s="52">
        <v>-40</v>
      </c>
      <c r="S304" s="56">
        <v>1</v>
      </c>
      <c r="T304" s="56">
        <v>1</v>
      </c>
      <c r="U304" s="59">
        <f t="shared" si="23"/>
        <v>1</v>
      </c>
      <c r="V304" s="57"/>
      <c r="W304" s="23">
        <f t="shared" si="24"/>
        <v>-70</v>
      </c>
    </row>
    <row r="305" spans="1:23">
      <c r="A305" s="40" t="s">
        <v>30</v>
      </c>
      <c r="B305" s="40" t="s">
        <v>542</v>
      </c>
      <c r="C305" s="40">
        <v>10951</v>
      </c>
      <c r="D305" s="40">
        <v>707</v>
      </c>
      <c r="E305" s="40" t="s">
        <v>543</v>
      </c>
      <c r="F305" s="40" t="s">
        <v>145</v>
      </c>
      <c r="G305" s="41">
        <v>2</v>
      </c>
      <c r="H305" s="41">
        <v>4</v>
      </c>
      <c r="I305" s="49">
        <f t="shared" si="20"/>
        <v>2</v>
      </c>
      <c r="J305" s="41"/>
      <c r="K305" s="50">
        <v>1</v>
      </c>
      <c r="L305" s="50">
        <v>1</v>
      </c>
      <c r="M305" s="51">
        <f t="shared" si="21"/>
        <v>1</v>
      </c>
      <c r="N305" s="50"/>
      <c r="O305" s="52">
        <v>1</v>
      </c>
      <c r="P305" s="52">
        <v>0</v>
      </c>
      <c r="Q305" s="58">
        <f t="shared" si="22"/>
        <v>0</v>
      </c>
      <c r="R305" s="52">
        <v>-40</v>
      </c>
      <c r="S305" s="56">
        <v>2</v>
      </c>
      <c r="T305" s="56">
        <v>4</v>
      </c>
      <c r="U305" s="59">
        <f t="shared" si="23"/>
        <v>2</v>
      </c>
      <c r="V305" s="57"/>
      <c r="W305" s="23">
        <f t="shared" si="24"/>
        <v>-40</v>
      </c>
    </row>
    <row r="306" spans="1:23">
      <c r="A306" s="40" t="s">
        <v>30</v>
      </c>
      <c r="B306" s="40" t="s">
        <v>544</v>
      </c>
      <c r="C306" s="40">
        <v>10952</v>
      </c>
      <c r="D306" s="40">
        <v>707</v>
      </c>
      <c r="E306" s="40" t="s">
        <v>543</v>
      </c>
      <c r="F306" s="40" t="s">
        <v>147</v>
      </c>
      <c r="G306" s="41">
        <v>2</v>
      </c>
      <c r="H306" s="41">
        <v>6</v>
      </c>
      <c r="I306" s="49">
        <f t="shared" si="20"/>
        <v>3</v>
      </c>
      <c r="J306" s="41"/>
      <c r="K306" s="50">
        <v>1</v>
      </c>
      <c r="L306" s="50">
        <v>0</v>
      </c>
      <c r="M306" s="51">
        <f t="shared" si="21"/>
        <v>0</v>
      </c>
      <c r="N306" s="50">
        <v>-30</v>
      </c>
      <c r="O306" s="52">
        <v>1</v>
      </c>
      <c r="P306" s="52">
        <v>0</v>
      </c>
      <c r="Q306" s="58">
        <f t="shared" si="22"/>
        <v>0</v>
      </c>
      <c r="R306" s="52">
        <v>-40</v>
      </c>
      <c r="S306" s="56">
        <v>2</v>
      </c>
      <c r="T306" s="56">
        <v>6</v>
      </c>
      <c r="U306" s="59">
        <f t="shared" si="23"/>
        <v>3</v>
      </c>
      <c r="V306" s="57"/>
      <c r="W306" s="23">
        <f t="shared" si="24"/>
        <v>-70</v>
      </c>
    </row>
    <row r="307" spans="1:23">
      <c r="A307" s="40" t="s">
        <v>30</v>
      </c>
      <c r="B307" s="40" t="s">
        <v>545</v>
      </c>
      <c r="C307" s="40">
        <v>6494</v>
      </c>
      <c r="D307" s="40">
        <v>707</v>
      </c>
      <c r="E307" s="40" t="s">
        <v>543</v>
      </c>
      <c r="F307" s="40" t="s">
        <v>147</v>
      </c>
      <c r="G307" s="41">
        <v>2</v>
      </c>
      <c r="H307" s="41">
        <v>6</v>
      </c>
      <c r="I307" s="49">
        <f t="shared" si="20"/>
        <v>3</v>
      </c>
      <c r="J307" s="41"/>
      <c r="K307" s="50">
        <v>1</v>
      </c>
      <c r="L307" s="50">
        <v>0</v>
      </c>
      <c r="M307" s="51">
        <f t="shared" si="21"/>
        <v>0</v>
      </c>
      <c r="N307" s="50">
        <v>-30</v>
      </c>
      <c r="O307" s="52">
        <v>1</v>
      </c>
      <c r="P307" s="52">
        <v>3</v>
      </c>
      <c r="Q307" s="58">
        <f t="shared" si="22"/>
        <v>3</v>
      </c>
      <c r="R307" s="52"/>
      <c r="S307" s="56">
        <v>2</v>
      </c>
      <c r="T307" s="56">
        <v>8</v>
      </c>
      <c r="U307" s="59">
        <f t="shared" si="23"/>
        <v>4</v>
      </c>
      <c r="V307" s="57"/>
      <c r="W307" s="23">
        <f t="shared" si="24"/>
        <v>-30</v>
      </c>
    </row>
    <row r="308" spans="1:23">
      <c r="A308" s="40" t="s">
        <v>30</v>
      </c>
      <c r="B308" s="40" t="s">
        <v>546</v>
      </c>
      <c r="C308" s="40">
        <v>11655</v>
      </c>
      <c r="D308" s="40">
        <v>707</v>
      </c>
      <c r="E308" s="40" t="s">
        <v>543</v>
      </c>
      <c r="F308" s="40" t="s">
        <v>149</v>
      </c>
      <c r="G308" s="41">
        <v>2</v>
      </c>
      <c r="H308" s="41">
        <v>0</v>
      </c>
      <c r="I308" s="49">
        <f t="shared" si="20"/>
        <v>0</v>
      </c>
      <c r="J308" s="41">
        <v>-50</v>
      </c>
      <c r="K308" s="50">
        <v>1</v>
      </c>
      <c r="L308" s="50">
        <v>0</v>
      </c>
      <c r="M308" s="51">
        <f t="shared" si="21"/>
        <v>0</v>
      </c>
      <c r="N308" s="50">
        <v>-30</v>
      </c>
      <c r="O308" s="52">
        <v>1</v>
      </c>
      <c r="P308" s="52">
        <v>0</v>
      </c>
      <c r="Q308" s="58">
        <f t="shared" si="22"/>
        <v>0</v>
      </c>
      <c r="R308" s="52">
        <v>-40</v>
      </c>
      <c r="S308" s="56">
        <v>2</v>
      </c>
      <c r="T308" s="56">
        <v>0</v>
      </c>
      <c r="U308" s="59">
        <f t="shared" si="23"/>
        <v>0</v>
      </c>
      <c r="V308" s="57">
        <v>-30</v>
      </c>
      <c r="W308" s="23">
        <f t="shared" si="24"/>
        <v>-150</v>
      </c>
    </row>
    <row r="309" spans="1:23">
      <c r="A309" s="40" t="s">
        <v>30</v>
      </c>
      <c r="B309" s="40" t="s">
        <v>547</v>
      </c>
      <c r="C309" s="40">
        <v>6123</v>
      </c>
      <c r="D309" s="40">
        <v>584</v>
      </c>
      <c r="E309" s="40" t="s">
        <v>548</v>
      </c>
      <c r="F309" s="40" t="s">
        <v>145</v>
      </c>
      <c r="G309" s="41">
        <v>1</v>
      </c>
      <c r="H309" s="41">
        <v>0</v>
      </c>
      <c r="I309" s="49">
        <f t="shared" si="20"/>
        <v>0</v>
      </c>
      <c r="J309" s="41">
        <v>-50</v>
      </c>
      <c r="K309" s="50">
        <v>1</v>
      </c>
      <c r="L309" s="50">
        <v>0</v>
      </c>
      <c r="M309" s="51">
        <f t="shared" si="21"/>
        <v>0</v>
      </c>
      <c r="N309" s="50">
        <v>-30</v>
      </c>
      <c r="O309" s="52">
        <v>1</v>
      </c>
      <c r="P309" s="52">
        <v>0</v>
      </c>
      <c r="Q309" s="58">
        <f t="shared" si="22"/>
        <v>0</v>
      </c>
      <c r="R309" s="52">
        <v>-40</v>
      </c>
      <c r="S309" s="56">
        <v>1</v>
      </c>
      <c r="T309" s="56">
        <v>0</v>
      </c>
      <c r="U309" s="59">
        <f t="shared" si="23"/>
        <v>0</v>
      </c>
      <c r="V309" s="57">
        <v>-30</v>
      </c>
      <c r="W309" s="23">
        <f t="shared" si="24"/>
        <v>-150</v>
      </c>
    </row>
    <row r="310" spans="1:23">
      <c r="A310" s="40" t="s">
        <v>30</v>
      </c>
      <c r="B310" s="40" t="s">
        <v>549</v>
      </c>
      <c r="C310" s="40">
        <v>9689</v>
      </c>
      <c r="D310" s="40">
        <v>584</v>
      </c>
      <c r="E310" s="40" t="s">
        <v>548</v>
      </c>
      <c r="F310" s="40" t="s">
        <v>147</v>
      </c>
      <c r="G310" s="41">
        <v>1</v>
      </c>
      <c r="H310" s="41">
        <v>0</v>
      </c>
      <c r="I310" s="49">
        <f t="shared" si="20"/>
        <v>0</v>
      </c>
      <c r="J310" s="41">
        <v>-50</v>
      </c>
      <c r="K310" s="50">
        <v>1</v>
      </c>
      <c r="L310" s="50">
        <v>0</v>
      </c>
      <c r="M310" s="51">
        <f t="shared" si="21"/>
        <v>0</v>
      </c>
      <c r="N310" s="50">
        <v>-30</v>
      </c>
      <c r="O310" s="52">
        <v>1</v>
      </c>
      <c r="P310" s="52">
        <v>0</v>
      </c>
      <c r="Q310" s="58">
        <f t="shared" si="22"/>
        <v>0</v>
      </c>
      <c r="R310" s="52">
        <v>-40</v>
      </c>
      <c r="S310" s="56">
        <v>1</v>
      </c>
      <c r="T310" s="56">
        <v>0</v>
      </c>
      <c r="U310" s="59">
        <f t="shared" si="23"/>
        <v>0</v>
      </c>
      <c r="V310" s="57">
        <v>-30</v>
      </c>
      <c r="W310" s="23">
        <f t="shared" si="24"/>
        <v>-150</v>
      </c>
    </row>
    <row r="311" spans="1:23">
      <c r="A311" s="40" t="s">
        <v>30</v>
      </c>
      <c r="B311" s="40" t="s">
        <v>550</v>
      </c>
      <c r="C311" s="40">
        <v>6147</v>
      </c>
      <c r="D311" s="40">
        <v>584</v>
      </c>
      <c r="E311" s="40" t="s">
        <v>548</v>
      </c>
      <c r="F311" s="40" t="s">
        <v>147</v>
      </c>
      <c r="G311" s="41">
        <v>1</v>
      </c>
      <c r="H311" s="41">
        <v>0</v>
      </c>
      <c r="I311" s="49">
        <f t="shared" si="20"/>
        <v>0</v>
      </c>
      <c r="J311" s="41">
        <v>-50</v>
      </c>
      <c r="K311" s="50">
        <v>1</v>
      </c>
      <c r="L311" s="50">
        <v>0</v>
      </c>
      <c r="M311" s="51">
        <f t="shared" si="21"/>
        <v>0</v>
      </c>
      <c r="N311" s="50">
        <v>-30</v>
      </c>
      <c r="O311" s="52">
        <v>1</v>
      </c>
      <c r="P311" s="52">
        <v>0</v>
      </c>
      <c r="Q311" s="58">
        <f t="shared" si="22"/>
        <v>0</v>
      </c>
      <c r="R311" s="52">
        <v>-40</v>
      </c>
      <c r="S311" s="56">
        <v>1</v>
      </c>
      <c r="T311" s="56">
        <v>0</v>
      </c>
      <c r="U311" s="59">
        <f t="shared" si="23"/>
        <v>0</v>
      </c>
      <c r="V311" s="57">
        <v>-30</v>
      </c>
      <c r="W311" s="23">
        <f t="shared" si="24"/>
        <v>-150</v>
      </c>
    </row>
    <row r="312" spans="1:23">
      <c r="A312" s="40" t="s">
        <v>30</v>
      </c>
      <c r="B312" s="40" t="s">
        <v>551</v>
      </c>
      <c r="C312" s="40">
        <v>5471</v>
      </c>
      <c r="D312" s="40">
        <v>571</v>
      </c>
      <c r="E312" s="40" t="s">
        <v>552</v>
      </c>
      <c r="F312" s="40" t="s">
        <v>145</v>
      </c>
      <c r="G312" s="41">
        <v>6.1</v>
      </c>
      <c r="H312" s="41">
        <v>0</v>
      </c>
      <c r="I312" s="49">
        <f t="shared" si="20"/>
        <v>0</v>
      </c>
      <c r="J312" s="41">
        <v>-50</v>
      </c>
      <c r="K312" s="50"/>
      <c r="L312" s="50">
        <v>0</v>
      </c>
      <c r="M312" s="51"/>
      <c r="N312" s="50"/>
      <c r="O312" s="52"/>
      <c r="P312" s="52">
        <v>5</v>
      </c>
      <c r="Q312" s="58"/>
      <c r="R312" s="52"/>
      <c r="S312" s="56">
        <v>1.5</v>
      </c>
      <c r="T312" s="56">
        <v>4</v>
      </c>
      <c r="U312" s="59">
        <f t="shared" si="23"/>
        <v>2.66666666666667</v>
      </c>
      <c r="V312" s="57"/>
      <c r="W312" s="23">
        <f t="shared" si="24"/>
        <v>-50</v>
      </c>
    </row>
    <row r="313" spans="1:23">
      <c r="A313" s="40" t="s">
        <v>30</v>
      </c>
      <c r="B313" s="40" t="s">
        <v>553</v>
      </c>
      <c r="C313" s="40">
        <v>6454</v>
      </c>
      <c r="D313" s="40">
        <v>571</v>
      </c>
      <c r="E313" s="40" t="s">
        <v>552</v>
      </c>
      <c r="F313" s="40" t="s">
        <v>147</v>
      </c>
      <c r="G313" s="41">
        <v>6.3</v>
      </c>
      <c r="H313" s="41">
        <v>0</v>
      </c>
      <c r="I313" s="49">
        <f t="shared" si="20"/>
        <v>0</v>
      </c>
      <c r="J313" s="41">
        <v>-50</v>
      </c>
      <c r="K313" s="50">
        <v>1</v>
      </c>
      <c r="L313" s="50">
        <v>0</v>
      </c>
      <c r="M313" s="51">
        <f t="shared" si="21"/>
        <v>0</v>
      </c>
      <c r="N313" s="50">
        <v>-30</v>
      </c>
      <c r="O313" s="52">
        <v>1</v>
      </c>
      <c r="P313" s="52">
        <v>0</v>
      </c>
      <c r="Q313" s="58">
        <f t="shared" si="22"/>
        <v>0</v>
      </c>
      <c r="R313" s="52">
        <v>-40</v>
      </c>
      <c r="S313" s="56">
        <v>1.5</v>
      </c>
      <c r="T313" s="56">
        <v>4</v>
      </c>
      <c r="U313" s="59">
        <f t="shared" si="23"/>
        <v>2.66666666666667</v>
      </c>
      <c r="V313" s="57"/>
      <c r="W313" s="23">
        <f t="shared" si="24"/>
        <v>-120</v>
      </c>
    </row>
    <row r="314" spans="1:23">
      <c r="A314" s="40" t="s">
        <v>30</v>
      </c>
      <c r="B314" s="40" t="s">
        <v>554</v>
      </c>
      <c r="C314" s="40">
        <v>11323</v>
      </c>
      <c r="D314" s="40">
        <v>571</v>
      </c>
      <c r="E314" s="40" t="s">
        <v>552</v>
      </c>
      <c r="F314" s="40" t="s">
        <v>311</v>
      </c>
      <c r="G314" s="41">
        <v>6.3</v>
      </c>
      <c r="H314" s="41">
        <v>0</v>
      </c>
      <c r="I314" s="49">
        <f t="shared" si="20"/>
        <v>0</v>
      </c>
      <c r="J314" s="41">
        <v>-50</v>
      </c>
      <c r="K314" s="50">
        <v>1</v>
      </c>
      <c r="L314" s="50">
        <v>0</v>
      </c>
      <c r="M314" s="51">
        <f t="shared" si="21"/>
        <v>0</v>
      </c>
      <c r="N314" s="50">
        <v>-30</v>
      </c>
      <c r="O314" s="52">
        <v>1</v>
      </c>
      <c r="P314" s="52">
        <v>0</v>
      </c>
      <c r="Q314" s="58">
        <f t="shared" si="22"/>
        <v>0</v>
      </c>
      <c r="R314" s="52">
        <v>-40</v>
      </c>
      <c r="S314" s="56">
        <v>1.5</v>
      </c>
      <c r="T314" s="56">
        <v>6</v>
      </c>
      <c r="U314" s="59">
        <f t="shared" si="23"/>
        <v>4</v>
      </c>
      <c r="V314" s="57"/>
      <c r="W314" s="23">
        <f t="shared" si="24"/>
        <v>-120</v>
      </c>
    </row>
    <row r="315" spans="1:23">
      <c r="A315" s="40" t="s">
        <v>30</v>
      </c>
      <c r="B315" s="40" t="s">
        <v>555</v>
      </c>
      <c r="C315" s="40">
        <v>995987</v>
      </c>
      <c r="D315" s="40">
        <v>571</v>
      </c>
      <c r="E315" s="40" t="s">
        <v>552</v>
      </c>
      <c r="F315" s="40" t="s">
        <v>362</v>
      </c>
      <c r="G315" s="41">
        <v>6.3</v>
      </c>
      <c r="H315" s="41">
        <v>0</v>
      </c>
      <c r="I315" s="49">
        <f t="shared" si="20"/>
        <v>0</v>
      </c>
      <c r="J315" s="41">
        <v>-50</v>
      </c>
      <c r="K315" s="50">
        <v>1</v>
      </c>
      <c r="L315" s="50">
        <v>1</v>
      </c>
      <c r="M315" s="51">
        <f t="shared" si="21"/>
        <v>1</v>
      </c>
      <c r="N315" s="50"/>
      <c r="O315" s="52">
        <v>1</v>
      </c>
      <c r="P315" s="52">
        <v>0</v>
      </c>
      <c r="Q315" s="58">
        <f t="shared" si="22"/>
        <v>0</v>
      </c>
      <c r="R315" s="52">
        <v>-40</v>
      </c>
      <c r="S315" s="56">
        <v>1.5</v>
      </c>
      <c r="T315" s="56">
        <v>1</v>
      </c>
      <c r="U315" s="59">
        <f t="shared" si="23"/>
        <v>0.666666666666667</v>
      </c>
      <c r="V315" s="57">
        <v>-30</v>
      </c>
      <c r="W315" s="23">
        <f t="shared" si="24"/>
        <v>-120</v>
      </c>
    </row>
    <row r="316" spans="1:23">
      <c r="A316" s="40" t="s">
        <v>30</v>
      </c>
      <c r="B316" s="40" t="s">
        <v>556</v>
      </c>
      <c r="C316" s="40">
        <v>6662</v>
      </c>
      <c r="D316" s="40">
        <v>598</v>
      </c>
      <c r="E316" s="40" t="s">
        <v>557</v>
      </c>
      <c r="F316" s="40" t="s">
        <v>145</v>
      </c>
      <c r="G316" s="41">
        <v>3</v>
      </c>
      <c r="H316" s="41">
        <v>4</v>
      </c>
      <c r="I316" s="49">
        <f t="shared" si="20"/>
        <v>1.33333333333333</v>
      </c>
      <c r="J316" s="41"/>
      <c r="K316" s="50">
        <v>1</v>
      </c>
      <c r="L316" s="50">
        <v>0</v>
      </c>
      <c r="M316" s="51">
        <f t="shared" si="21"/>
        <v>0</v>
      </c>
      <c r="N316" s="50">
        <v>-30</v>
      </c>
      <c r="O316" s="52">
        <v>1</v>
      </c>
      <c r="P316" s="52">
        <v>0</v>
      </c>
      <c r="Q316" s="58">
        <f t="shared" si="22"/>
        <v>0</v>
      </c>
      <c r="R316" s="52">
        <v>-40</v>
      </c>
      <c r="S316" s="56">
        <v>1</v>
      </c>
      <c r="T316" s="56">
        <v>6</v>
      </c>
      <c r="U316" s="59">
        <f t="shared" si="23"/>
        <v>6</v>
      </c>
      <c r="V316" s="57"/>
      <c r="W316" s="23">
        <f t="shared" si="24"/>
        <v>-70</v>
      </c>
    </row>
    <row r="317" spans="1:23">
      <c r="A317" s="40" t="s">
        <v>30</v>
      </c>
      <c r="B317" s="40" t="s">
        <v>558</v>
      </c>
      <c r="C317" s="40">
        <v>11022</v>
      </c>
      <c r="D317" s="40">
        <v>598</v>
      </c>
      <c r="E317" s="40" t="s">
        <v>557</v>
      </c>
      <c r="F317" s="40" t="s">
        <v>147</v>
      </c>
      <c r="G317" s="41">
        <v>3</v>
      </c>
      <c r="H317" s="41">
        <v>0</v>
      </c>
      <c r="I317" s="49">
        <f t="shared" si="20"/>
        <v>0</v>
      </c>
      <c r="J317" s="41">
        <v>-50</v>
      </c>
      <c r="K317" s="50">
        <v>1</v>
      </c>
      <c r="L317" s="50">
        <v>0</v>
      </c>
      <c r="M317" s="51">
        <f t="shared" si="21"/>
        <v>0</v>
      </c>
      <c r="N317" s="50">
        <v>-30</v>
      </c>
      <c r="O317" s="52">
        <v>1</v>
      </c>
      <c r="P317" s="52">
        <v>0</v>
      </c>
      <c r="Q317" s="58">
        <f t="shared" si="22"/>
        <v>0</v>
      </c>
      <c r="R317" s="52">
        <v>-40</v>
      </c>
      <c r="S317" s="56">
        <v>1</v>
      </c>
      <c r="T317" s="56">
        <v>1</v>
      </c>
      <c r="U317" s="59">
        <f t="shared" si="23"/>
        <v>1</v>
      </c>
      <c r="V317" s="57"/>
      <c r="W317" s="23">
        <f t="shared" si="24"/>
        <v>-120</v>
      </c>
    </row>
    <row r="318" spans="1:23">
      <c r="A318" s="40" t="s">
        <v>30</v>
      </c>
      <c r="B318" s="40" t="s">
        <v>559</v>
      </c>
      <c r="C318" s="40">
        <v>11145</v>
      </c>
      <c r="D318" s="40">
        <v>598</v>
      </c>
      <c r="E318" s="40" t="s">
        <v>557</v>
      </c>
      <c r="F318" s="40" t="s">
        <v>147</v>
      </c>
      <c r="G318" s="41">
        <v>3</v>
      </c>
      <c r="H318" s="41">
        <v>4</v>
      </c>
      <c r="I318" s="49">
        <f t="shared" si="20"/>
        <v>1.33333333333333</v>
      </c>
      <c r="J318" s="41"/>
      <c r="K318" s="50">
        <v>1</v>
      </c>
      <c r="L318" s="50">
        <v>0</v>
      </c>
      <c r="M318" s="51">
        <f t="shared" si="21"/>
        <v>0</v>
      </c>
      <c r="N318" s="50">
        <v>-30</v>
      </c>
      <c r="O318" s="52">
        <v>1</v>
      </c>
      <c r="P318" s="52">
        <v>2</v>
      </c>
      <c r="Q318" s="58">
        <f t="shared" si="22"/>
        <v>2</v>
      </c>
      <c r="R318" s="52"/>
      <c r="S318" s="56">
        <v>1</v>
      </c>
      <c r="T318" s="56">
        <v>0</v>
      </c>
      <c r="U318" s="59">
        <f t="shared" si="23"/>
        <v>0</v>
      </c>
      <c r="V318" s="57">
        <v>-30</v>
      </c>
      <c r="W318" s="23">
        <f t="shared" si="24"/>
        <v>-60</v>
      </c>
    </row>
    <row r="319" spans="1:23">
      <c r="A319" s="40" t="s">
        <v>30</v>
      </c>
      <c r="B319" s="40" t="s">
        <v>560</v>
      </c>
      <c r="C319" s="40">
        <v>9682</v>
      </c>
      <c r="D319" s="40">
        <v>103639</v>
      </c>
      <c r="E319" s="40" t="s">
        <v>561</v>
      </c>
      <c r="F319" s="40" t="s">
        <v>145</v>
      </c>
      <c r="G319" s="41">
        <v>1.5</v>
      </c>
      <c r="H319" s="41">
        <v>0</v>
      </c>
      <c r="I319" s="49">
        <f t="shared" si="20"/>
        <v>0</v>
      </c>
      <c r="J319" s="41">
        <v>-50</v>
      </c>
      <c r="K319" s="50">
        <v>1.5</v>
      </c>
      <c r="L319" s="50">
        <v>2</v>
      </c>
      <c r="M319" s="51">
        <f t="shared" si="21"/>
        <v>1.33333333333333</v>
      </c>
      <c r="N319" s="50"/>
      <c r="O319" s="52">
        <v>1.5</v>
      </c>
      <c r="P319" s="52">
        <v>0</v>
      </c>
      <c r="Q319" s="58">
        <f t="shared" si="22"/>
        <v>0</v>
      </c>
      <c r="R319" s="52">
        <v>-40</v>
      </c>
      <c r="S319" s="56">
        <v>1.5</v>
      </c>
      <c r="T319" s="56">
        <v>1</v>
      </c>
      <c r="U319" s="59">
        <f t="shared" si="23"/>
        <v>0.666666666666667</v>
      </c>
      <c r="V319" s="57">
        <v>-30</v>
      </c>
      <c r="W319" s="23">
        <f t="shared" si="24"/>
        <v>-120</v>
      </c>
    </row>
    <row r="320" spans="1:23">
      <c r="A320" s="40" t="s">
        <v>30</v>
      </c>
      <c r="B320" s="40" t="s">
        <v>562</v>
      </c>
      <c r="C320" s="40">
        <v>11178</v>
      </c>
      <c r="D320" s="40">
        <v>103639</v>
      </c>
      <c r="E320" s="40" t="s">
        <v>561</v>
      </c>
      <c r="F320" s="40" t="s">
        <v>147</v>
      </c>
      <c r="G320" s="41">
        <v>1.5</v>
      </c>
      <c r="H320" s="41">
        <v>0</v>
      </c>
      <c r="I320" s="49">
        <f t="shared" si="20"/>
        <v>0</v>
      </c>
      <c r="J320" s="41">
        <v>-50</v>
      </c>
      <c r="K320" s="50">
        <v>1.5</v>
      </c>
      <c r="L320" s="50">
        <v>0</v>
      </c>
      <c r="M320" s="51">
        <f t="shared" si="21"/>
        <v>0</v>
      </c>
      <c r="N320" s="50">
        <v>-30</v>
      </c>
      <c r="O320" s="52">
        <v>1.5</v>
      </c>
      <c r="P320" s="52">
        <v>0</v>
      </c>
      <c r="Q320" s="58">
        <f t="shared" si="22"/>
        <v>0</v>
      </c>
      <c r="R320" s="52">
        <v>-40</v>
      </c>
      <c r="S320" s="56">
        <v>1.5</v>
      </c>
      <c r="T320" s="56">
        <v>0</v>
      </c>
      <c r="U320" s="59">
        <f t="shared" si="23"/>
        <v>0</v>
      </c>
      <c r="V320" s="57">
        <v>-30</v>
      </c>
      <c r="W320" s="23">
        <f t="shared" si="24"/>
        <v>-150</v>
      </c>
    </row>
    <row r="321" spans="1:23">
      <c r="A321" s="40" t="s">
        <v>30</v>
      </c>
      <c r="B321" s="40" t="s">
        <v>563</v>
      </c>
      <c r="C321" s="40">
        <v>11640</v>
      </c>
      <c r="D321" s="40">
        <v>103639</v>
      </c>
      <c r="E321" s="40" t="s">
        <v>561</v>
      </c>
      <c r="F321" s="40" t="s">
        <v>147</v>
      </c>
      <c r="G321" s="41">
        <v>1</v>
      </c>
      <c r="H321" s="41">
        <v>0</v>
      </c>
      <c r="I321" s="49">
        <f t="shared" si="20"/>
        <v>0</v>
      </c>
      <c r="J321" s="41">
        <v>-50</v>
      </c>
      <c r="K321" s="50">
        <v>1</v>
      </c>
      <c r="L321" s="50">
        <v>0</v>
      </c>
      <c r="M321" s="51">
        <f t="shared" si="21"/>
        <v>0</v>
      </c>
      <c r="N321" s="50">
        <v>-30</v>
      </c>
      <c r="O321" s="52">
        <v>1</v>
      </c>
      <c r="P321" s="52">
        <v>0</v>
      </c>
      <c r="Q321" s="58">
        <f t="shared" si="22"/>
        <v>0</v>
      </c>
      <c r="R321" s="52">
        <v>-40</v>
      </c>
      <c r="S321" s="56">
        <v>1</v>
      </c>
      <c r="T321" s="56">
        <v>1</v>
      </c>
      <c r="U321" s="59">
        <f t="shared" si="23"/>
        <v>1</v>
      </c>
      <c r="V321" s="57"/>
      <c r="W321" s="23">
        <f t="shared" si="24"/>
        <v>-120</v>
      </c>
    </row>
    <row r="322" spans="1:23">
      <c r="A322" s="40" t="s">
        <v>30</v>
      </c>
      <c r="B322" s="40" t="s">
        <v>564</v>
      </c>
      <c r="C322" s="40">
        <v>4304</v>
      </c>
      <c r="D322" s="40">
        <v>541</v>
      </c>
      <c r="E322" s="40" t="s">
        <v>565</v>
      </c>
      <c r="F322" s="40" t="s">
        <v>145</v>
      </c>
      <c r="G322" s="41">
        <v>5.9</v>
      </c>
      <c r="H322" s="41">
        <v>0</v>
      </c>
      <c r="I322" s="49">
        <f t="shared" si="20"/>
        <v>0</v>
      </c>
      <c r="J322" s="41">
        <v>-50</v>
      </c>
      <c r="K322" s="50">
        <v>1</v>
      </c>
      <c r="L322" s="50">
        <v>0</v>
      </c>
      <c r="M322" s="51">
        <f t="shared" si="21"/>
        <v>0</v>
      </c>
      <c r="N322" s="50">
        <v>-30</v>
      </c>
      <c r="O322" s="52">
        <v>1</v>
      </c>
      <c r="P322" s="52">
        <v>0</v>
      </c>
      <c r="Q322" s="58">
        <f t="shared" si="22"/>
        <v>0</v>
      </c>
      <c r="R322" s="52">
        <v>-40</v>
      </c>
      <c r="S322" s="56">
        <v>2</v>
      </c>
      <c r="T322" s="56">
        <v>0</v>
      </c>
      <c r="U322" s="59">
        <f t="shared" si="23"/>
        <v>0</v>
      </c>
      <c r="V322" s="57">
        <v>-30</v>
      </c>
      <c r="W322" s="23">
        <f t="shared" si="24"/>
        <v>-150</v>
      </c>
    </row>
    <row r="323" spans="1:23">
      <c r="A323" s="40" t="s">
        <v>30</v>
      </c>
      <c r="B323" s="40" t="s">
        <v>566</v>
      </c>
      <c r="C323" s="40">
        <v>5407</v>
      </c>
      <c r="D323" s="40">
        <v>541</v>
      </c>
      <c r="E323" s="40" t="s">
        <v>565</v>
      </c>
      <c r="F323" s="40" t="s">
        <v>147</v>
      </c>
      <c r="G323" s="41">
        <v>6.55</v>
      </c>
      <c r="H323" s="41">
        <v>0</v>
      </c>
      <c r="I323" s="49">
        <f t="shared" si="20"/>
        <v>0</v>
      </c>
      <c r="J323" s="41">
        <v>-50</v>
      </c>
      <c r="K323" s="50">
        <v>1</v>
      </c>
      <c r="L323" s="50">
        <v>0</v>
      </c>
      <c r="M323" s="51">
        <f t="shared" si="21"/>
        <v>0</v>
      </c>
      <c r="N323" s="50">
        <v>-30</v>
      </c>
      <c r="O323" s="52">
        <v>1</v>
      </c>
      <c r="P323" s="52">
        <v>0</v>
      </c>
      <c r="Q323" s="58">
        <f t="shared" si="22"/>
        <v>0</v>
      </c>
      <c r="R323" s="52">
        <v>-40</v>
      </c>
      <c r="S323" s="56">
        <v>2</v>
      </c>
      <c r="T323" s="56">
        <v>0</v>
      </c>
      <c r="U323" s="59">
        <f t="shared" si="23"/>
        <v>0</v>
      </c>
      <c r="V323" s="57">
        <v>-30</v>
      </c>
      <c r="W323" s="23">
        <f t="shared" si="24"/>
        <v>-150</v>
      </c>
    </row>
    <row r="324" spans="1:23">
      <c r="A324" s="40" t="s">
        <v>30</v>
      </c>
      <c r="B324" s="40" t="s">
        <v>567</v>
      </c>
      <c r="C324" s="40">
        <v>5665</v>
      </c>
      <c r="D324" s="40">
        <v>541</v>
      </c>
      <c r="E324" s="40" t="s">
        <v>565</v>
      </c>
      <c r="F324" s="40" t="s">
        <v>147</v>
      </c>
      <c r="G324" s="41">
        <v>6.55</v>
      </c>
      <c r="H324" s="41">
        <v>3</v>
      </c>
      <c r="I324" s="49">
        <f>H324/G324</f>
        <v>0.458015267175573</v>
      </c>
      <c r="J324" s="41"/>
      <c r="K324" s="50">
        <v>1</v>
      </c>
      <c r="L324" s="50">
        <v>0</v>
      </c>
      <c r="M324" s="51">
        <f t="shared" si="21"/>
        <v>0</v>
      </c>
      <c r="N324" s="50">
        <v>-30</v>
      </c>
      <c r="O324" s="52">
        <v>1</v>
      </c>
      <c r="P324" s="52">
        <v>0</v>
      </c>
      <c r="Q324" s="58">
        <f t="shared" si="22"/>
        <v>0</v>
      </c>
      <c r="R324" s="52">
        <v>-40</v>
      </c>
      <c r="S324" s="56">
        <v>2</v>
      </c>
      <c r="T324" s="56">
        <v>0</v>
      </c>
      <c r="U324" s="59">
        <f>T324/S324</f>
        <v>0</v>
      </c>
      <c r="V324" s="57">
        <v>-30</v>
      </c>
      <c r="W324" s="23">
        <f>J324+N324+R324+V324</f>
        <v>-100</v>
      </c>
    </row>
    <row r="325" spans="1:23">
      <c r="A325" s="40" t="s">
        <v>30</v>
      </c>
      <c r="B325" s="40" t="s">
        <v>568</v>
      </c>
      <c r="C325" s="40">
        <v>4033</v>
      </c>
      <c r="D325" s="40">
        <v>750</v>
      </c>
      <c r="E325" s="40" t="s">
        <v>34</v>
      </c>
      <c r="F325" s="40" t="s">
        <v>145</v>
      </c>
      <c r="G325" s="41">
        <v>6</v>
      </c>
      <c r="H325" s="41">
        <v>5</v>
      </c>
      <c r="I325" s="49">
        <f>H325/G325</f>
        <v>0.833333333333333</v>
      </c>
      <c r="J325" s="41"/>
      <c r="K325" s="50">
        <v>1</v>
      </c>
      <c r="L325" s="50">
        <v>0</v>
      </c>
      <c r="M325" s="51">
        <f>L325/K325</f>
        <v>0</v>
      </c>
      <c r="N325" s="50">
        <v>-30</v>
      </c>
      <c r="O325" s="52">
        <v>2</v>
      </c>
      <c r="P325" s="52">
        <v>4</v>
      </c>
      <c r="Q325" s="58">
        <f>P325/O325</f>
        <v>2</v>
      </c>
      <c r="R325" s="52"/>
      <c r="S325" s="56">
        <v>3</v>
      </c>
      <c r="T325" s="56">
        <v>1</v>
      </c>
      <c r="U325" s="59">
        <f>T325/S325</f>
        <v>0.333333333333333</v>
      </c>
      <c r="V325" s="57">
        <v>-30</v>
      </c>
      <c r="W325" s="23">
        <f>J325+N325+R325+V325</f>
        <v>-60</v>
      </c>
    </row>
    <row r="326" spans="1:23">
      <c r="A326" s="40" t="s">
        <v>30</v>
      </c>
      <c r="B326" s="40" t="s">
        <v>569</v>
      </c>
      <c r="C326" s="40">
        <v>11088</v>
      </c>
      <c r="D326" s="40">
        <v>750</v>
      </c>
      <c r="E326" s="40" t="s">
        <v>34</v>
      </c>
      <c r="F326" s="40" t="s">
        <v>147</v>
      </c>
      <c r="G326" s="41">
        <v>6</v>
      </c>
      <c r="H326" s="41">
        <v>2.5</v>
      </c>
      <c r="I326" s="49">
        <f>H326/G326</f>
        <v>0.416666666666667</v>
      </c>
      <c r="J326" s="41"/>
      <c r="K326" s="50">
        <v>2</v>
      </c>
      <c r="L326" s="50">
        <v>0</v>
      </c>
      <c r="M326" s="51">
        <f>L326/K326</f>
        <v>0</v>
      </c>
      <c r="N326" s="50">
        <v>-30</v>
      </c>
      <c r="O326" s="52">
        <v>1</v>
      </c>
      <c r="P326" s="52">
        <v>0</v>
      </c>
      <c r="Q326" s="58">
        <f>P326/O326</f>
        <v>0</v>
      </c>
      <c r="R326" s="52">
        <v>-40</v>
      </c>
      <c r="S326" s="56">
        <v>3</v>
      </c>
      <c r="T326" s="56">
        <v>1</v>
      </c>
      <c r="U326" s="59">
        <f>T326/S326</f>
        <v>0.333333333333333</v>
      </c>
      <c r="V326" s="57">
        <v>-30</v>
      </c>
      <c r="W326" s="23">
        <f>J326+N326+R326+V326</f>
        <v>-100</v>
      </c>
    </row>
    <row r="327" spans="1:23">
      <c r="A327" s="40" t="s">
        <v>30</v>
      </c>
      <c r="B327" s="40" t="s">
        <v>570</v>
      </c>
      <c r="C327" s="40">
        <v>11622</v>
      </c>
      <c r="D327" s="40">
        <v>750</v>
      </c>
      <c r="E327" s="40" t="s">
        <v>34</v>
      </c>
      <c r="F327" s="40" t="s">
        <v>147</v>
      </c>
      <c r="G327" s="41">
        <v>5</v>
      </c>
      <c r="H327" s="41">
        <v>0.5</v>
      </c>
      <c r="I327" s="49">
        <f>H327/G327</f>
        <v>0.1</v>
      </c>
      <c r="J327" s="41"/>
      <c r="K327" s="50">
        <v>1</v>
      </c>
      <c r="L327" s="50">
        <v>2</v>
      </c>
      <c r="M327" s="51">
        <f>L327/K327</f>
        <v>2</v>
      </c>
      <c r="N327" s="50"/>
      <c r="O327" s="52">
        <v>1</v>
      </c>
      <c r="P327" s="52">
        <v>0</v>
      </c>
      <c r="Q327" s="58">
        <f>P327/O327</f>
        <v>0</v>
      </c>
      <c r="R327" s="52">
        <v>-40</v>
      </c>
      <c r="S327" s="56">
        <v>2</v>
      </c>
      <c r="T327" s="56">
        <v>0</v>
      </c>
      <c r="U327" s="59">
        <f>T327/S327</f>
        <v>0</v>
      </c>
      <c r="V327" s="57">
        <v>-30</v>
      </c>
      <c r="W327" s="23">
        <f>J327+N327+R327+V327</f>
        <v>-70</v>
      </c>
    </row>
    <row r="328" spans="1:23">
      <c r="A328" s="23"/>
      <c r="B328" s="23"/>
      <c r="C328" s="23"/>
      <c r="D328" s="23"/>
      <c r="E328" s="73" t="s">
        <v>131</v>
      </c>
      <c r="F328" s="23"/>
      <c r="G328" s="74">
        <f>SUM(G3:G327)</f>
        <v>757.01</v>
      </c>
      <c r="H328" s="74">
        <f t="shared" ref="H328:M328" si="25">SUM(H3:H327)</f>
        <v>409</v>
      </c>
      <c r="I328" s="74">
        <f t="shared" si="25"/>
        <v>177.235063016564</v>
      </c>
      <c r="J328" s="74">
        <f t="shared" si="25"/>
        <v>-9250</v>
      </c>
      <c r="K328" s="75">
        <f t="shared" si="25"/>
        <v>342.01</v>
      </c>
      <c r="L328" s="75">
        <f t="shared" si="25"/>
        <v>143.5</v>
      </c>
      <c r="M328" s="75">
        <f t="shared" si="25"/>
        <v>146.313492063492</v>
      </c>
      <c r="N328" s="75">
        <f t="shared" ref="N328:W328" si="26">SUM(N3:N327)</f>
        <v>-6540</v>
      </c>
      <c r="O328" s="76">
        <f t="shared" si="26"/>
        <v>342.01</v>
      </c>
      <c r="P328" s="76">
        <f t="shared" si="26"/>
        <v>133</v>
      </c>
      <c r="Q328" s="76">
        <f t="shared" si="26"/>
        <v>121.261904761905</v>
      </c>
      <c r="R328" s="76">
        <f t="shared" si="26"/>
        <v>-10240</v>
      </c>
      <c r="S328" s="57">
        <f t="shared" si="26"/>
        <v>483.01</v>
      </c>
      <c r="T328" s="57">
        <f t="shared" si="26"/>
        <v>477</v>
      </c>
      <c r="U328" s="57">
        <f t="shared" si="26"/>
        <v>348.909334280976</v>
      </c>
      <c r="V328" s="57">
        <f t="shared" si="26"/>
        <v>-5070</v>
      </c>
      <c r="W328" s="23">
        <f t="shared" si="26"/>
        <v>-31100</v>
      </c>
    </row>
  </sheetData>
  <mergeCells count="2">
    <mergeCell ref="A1:F1"/>
    <mergeCell ref="G1:V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2"/>
  <sheetViews>
    <sheetView workbookViewId="0">
      <selection activeCell="C13" sqref="C13"/>
    </sheetView>
  </sheetViews>
  <sheetFormatPr defaultColWidth="9" defaultRowHeight="13.5" outlineLevelCol="5"/>
  <cols>
    <col min="1" max="1" width="16.75" customWidth="1"/>
    <col min="2" max="2" width="17.125" style="21" customWidth="1"/>
    <col min="3" max="3" width="17.875" style="21" customWidth="1"/>
    <col min="4" max="5" width="17.125" style="21" customWidth="1"/>
  </cols>
  <sheetData>
    <row r="1" ht="49" customHeight="1" spans="1:5">
      <c r="A1" s="22" t="s">
        <v>571</v>
      </c>
      <c r="B1" s="22"/>
      <c r="C1" s="22"/>
      <c r="D1" s="22"/>
      <c r="E1" s="22"/>
    </row>
    <row r="2" ht="33" customHeight="1" spans="1:5">
      <c r="A2" s="23" t="s">
        <v>572</v>
      </c>
      <c r="B2" s="2" t="s">
        <v>15</v>
      </c>
      <c r="C2" s="2" t="s">
        <v>16</v>
      </c>
      <c r="D2" s="2" t="s">
        <v>17</v>
      </c>
      <c r="E2" s="2" t="s">
        <v>18</v>
      </c>
    </row>
    <row r="3" ht="22" customHeight="1" spans="1:5">
      <c r="A3" s="24" t="s">
        <v>573</v>
      </c>
      <c r="B3" s="25">
        <v>72026.19</v>
      </c>
      <c r="C3" s="25">
        <v>27687.92</v>
      </c>
      <c r="D3" s="25">
        <v>20061.49</v>
      </c>
      <c r="E3" s="25">
        <v>19518.23</v>
      </c>
    </row>
    <row r="4" ht="22" customHeight="1" spans="1:5">
      <c r="A4" s="24" t="s">
        <v>574</v>
      </c>
      <c r="B4" s="26">
        <v>433</v>
      </c>
      <c r="C4" s="26">
        <v>160</v>
      </c>
      <c r="D4" s="26">
        <v>135</v>
      </c>
      <c r="E4" s="26">
        <v>489</v>
      </c>
    </row>
    <row r="5" ht="22" customHeight="1" spans="1:5">
      <c r="A5" s="27" t="s">
        <v>575</v>
      </c>
      <c r="B5" s="25">
        <v>20190.2552888001</v>
      </c>
      <c r="C5" s="25">
        <v>12733.3023880698</v>
      </c>
      <c r="D5" s="25">
        <v>10866.0500000001</v>
      </c>
      <c r="E5" s="25">
        <v>11012.3300000012</v>
      </c>
    </row>
    <row r="6" ht="22" customHeight="1" spans="1:5">
      <c r="A6" s="27" t="s">
        <v>576</v>
      </c>
      <c r="B6" s="28">
        <f>B5/B3</f>
        <v>0.280318246582252</v>
      </c>
      <c r="C6" s="28">
        <f>C5/C3</f>
        <v>0.459886563818077</v>
      </c>
      <c r="D6" s="28">
        <f>D5/D3</f>
        <v>0.541637236316948</v>
      </c>
      <c r="E6" s="28">
        <f>E5/E3</f>
        <v>0.564207410200679</v>
      </c>
    </row>
    <row r="7" ht="22" customHeight="1" spans="1:5">
      <c r="A7" s="29" t="s">
        <v>577</v>
      </c>
      <c r="B7" s="30">
        <v>756</v>
      </c>
      <c r="C7" s="30">
        <v>342</v>
      </c>
      <c r="D7" s="30">
        <v>342</v>
      </c>
      <c r="E7" s="30">
        <v>483</v>
      </c>
    </row>
    <row r="8" ht="22" customHeight="1" spans="1:5">
      <c r="A8" s="29" t="s">
        <v>578</v>
      </c>
      <c r="B8" s="31">
        <f>B4/B7</f>
        <v>0.572751322751323</v>
      </c>
      <c r="C8" s="31">
        <f>C4/C7</f>
        <v>0.467836257309941</v>
      </c>
      <c r="D8" s="31">
        <f>D4/D7</f>
        <v>0.394736842105263</v>
      </c>
      <c r="E8" s="31">
        <f>E4/E7</f>
        <v>1.01242236024845</v>
      </c>
    </row>
    <row r="9" ht="22" customHeight="1" spans="1:5">
      <c r="A9" s="27" t="s">
        <v>579</v>
      </c>
      <c r="B9" s="32">
        <v>270</v>
      </c>
      <c r="C9" s="32">
        <v>5</v>
      </c>
      <c r="D9" s="32"/>
      <c r="E9" s="32">
        <v>73</v>
      </c>
    </row>
    <row r="10" ht="22" customHeight="1" spans="1:5">
      <c r="A10" s="27" t="s">
        <v>580</v>
      </c>
      <c r="B10" s="28">
        <f>(B4-B9)/B9</f>
        <v>0.603703703703704</v>
      </c>
      <c r="C10" s="28">
        <f>(C4-C9)/C9</f>
        <v>31</v>
      </c>
      <c r="D10" s="28"/>
      <c r="E10" s="28">
        <f>(E4-E9)/E9</f>
        <v>5.6986301369863</v>
      </c>
    </row>
    <row r="11" ht="22" customHeight="1" spans="1:5">
      <c r="A11" s="27" t="s">
        <v>581</v>
      </c>
      <c r="B11" s="27">
        <v>248</v>
      </c>
      <c r="C11" s="27">
        <v>110</v>
      </c>
      <c r="D11" s="27">
        <v>51</v>
      </c>
      <c r="E11" s="27">
        <v>267</v>
      </c>
    </row>
    <row r="12" ht="22" customHeight="1" spans="1:5">
      <c r="A12" s="27" t="s">
        <v>582</v>
      </c>
      <c r="B12" s="28">
        <f>(B4-B11)/B11</f>
        <v>0.745967741935484</v>
      </c>
      <c r="C12" s="28">
        <f>(C4-C11)/C11</f>
        <v>0.454545454545455</v>
      </c>
      <c r="D12" s="28">
        <f>(D4-D11)/D11</f>
        <v>1.64705882352941</v>
      </c>
      <c r="E12" s="28">
        <f>(E4-E11)/E11</f>
        <v>0.831460674157303</v>
      </c>
    </row>
    <row r="19" spans="3:6">
      <c r="C19" s="21">
        <v>433</v>
      </c>
      <c r="D19" s="21">
        <v>72026.19</v>
      </c>
      <c r="E19" s="21">
        <v>20190.2552888001</v>
      </c>
      <c r="F19">
        <v>0.280318246582252</v>
      </c>
    </row>
    <row r="20" spans="3:6">
      <c r="C20" s="21">
        <v>489</v>
      </c>
      <c r="D20" s="21">
        <v>19518.23</v>
      </c>
      <c r="E20" s="21">
        <v>11012.3300000012</v>
      </c>
      <c r="F20">
        <v>0.564207410200681</v>
      </c>
    </row>
    <row r="21" spans="3:6">
      <c r="C21" s="21">
        <v>160</v>
      </c>
      <c r="D21" s="21">
        <v>27687.92</v>
      </c>
      <c r="E21" s="21">
        <v>12733.3023880698</v>
      </c>
      <c r="F21">
        <v>0.459886563818076</v>
      </c>
    </row>
    <row r="22" spans="3:6">
      <c r="C22" s="21">
        <v>135</v>
      </c>
      <c r="D22" s="21">
        <v>20061.49</v>
      </c>
      <c r="E22" s="21">
        <v>10866.0500000001</v>
      </c>
      <c r="F22">
        <v>0.541637236316948</v>
      </c>
    </row>
  </sheetData>
  <mergeCells count="1">
    <mergeCell ref="A1:E1"/>
  </mergeCells>
  <pageMargins left="0.75" right="0.75" top="1" bottom="1" header="0.511805555555556" footer="0.511805555555556"/>
  <headerFooter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7"/>
  <sheetViews>
    <sheetView workbookViewId="0">
      <selection activeCell="J3" sqref="J3"/>
    </sheetView>
  </sheetViews>
  <sheetFormatPr defaultColWidth="9" defaultRowHeight="13.5" outlineLevelRow="6"/>
  <cols>
    <col min="1" max="1" width="5" style="7" customWidth="1"/>
    <col min="2" max="7" width="9" style="7"/>
    <col min="8" max="8" width="6.75" style="7" customWidth="1"/>
    <col min="9" max="9" width="9.625" style="8" customWidth="1"/>
    <col min="10" max="10" width="17" style="7" customWidth="1"/>
    <col min="11" max="11" width="33.125" style="9" customWidth="1"/>
    <col min="12" max="12" width="11.5" style="9" hidden="1" customWidth="1"/>
    <col min="13" max="13" width="12" style="9" customWidth="1"/>
    <col min="14" max="16384" width="9" style="9"/>
  </cols>
  <sheetData>
    <row r="1" s="6" customFormat="1" ht="44" customHeight="1" spans="1:13">
      <c r="A1" s="10" t="s">
        <v>583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10"/>
    </row>
    <row r="2" s="6" customFormat="1" ht="44" customHeight="1" spans="1:13">
      <c r="A2" s="11" t="s">
        <v>7</v>
      </c>
      <c r="B2" s="11" t="s">
        <v>584</v>
      </c>
      <c r="C2" s="11"/>
      <c r="D2" s="11"/>
      <c r="E2" s="11" t="s">
        <v>585</v>
      </c>
      <c r="F2" s="11" t="s">
        <v>586</v>
      </c>
      <c r="G2" s="11" t="s">
        <v>587</v>
      </c>
      <c r="H2" s="11" t="s">
        <v>588</v>
      </c>
      <c r="I2" s="16" t="s">
        <v>589</v>
      </c>
      <c r="J2" s="11" t="s">
        <v>590</v>
      </c>
      <c r="K2" s="11" t="s">
        <v>591</v>
      </c>
      <c r="L2" s="17" t="s">
        <v>592</v>
      </c>
      <c r="M2" s="17" t="s">
        <v>593</v>
      </c>
    </row>
    <row r="3" s="6" customFormat="1" ht="45" customHeight="1" spans="1:13">
      <c r="A3" s="12">
        <v>1</v>
      </c>
      <c r="B3" s="13">
        <v>148955</v>
      </c>
      <c r="C3" s="13" t="s">
        <v>594</v>
      </c>
      <c r="D3" s="13" t="str">
        <f t="shared" ref="D3:D7" si="0">B3&amp;C3</f>
        <v>148955,</v>
      </c>
      <c r="E3" s="13" t="s">
        <v>14</v>
      </c>
      <c r="F3" s="13" t="s">
        <v>595</v>
      </c>
      <c r="G3" s="13" t="s">
        <v>596</v>
      </c>
      <c r="H3" s="13">
        <v>198</v>
      </c>
      <c r="I3" s="18">
        <v>764</v>
      </c>
      <c r="J3" s="13" t="s">
        <v>597</v>
      </c>
      <c r="K3" s="13" t="s">
        <v>598</v>
      </c>
      <c r="L3" s="17" t="s">
        <v>599</v>
      </c>
      <c r="M3" s="17" t="s">
        <v>600</v>
      </c>
    </row>
    <row r="4" s="6" customFormat="1" ht="44" customHeight="1" spans="1:13">
      <c r="A4" s="14">
        <v>2</v>
      </c>
      <c r="B4" s="12">
        <v>104191</v>
      </c>
      <c r="C4" s="13" t="s">
        <v>594</v>
      </c>
      <c r="D4" s="13" t="str">
        <f t="shared" si="0"/>
        <v>104191,</v>
      </c>
      <c r="E4" s="12" t="s">
        <v>601</v>
      </c>
      <c r="F4" s="12" t="s">
        <v>602</v>
      </c>
      <c r="G4" s="12" t="s">
        <v>603</v>
      </c>
      <c r="H4" s="12">
        <v>168</v>
      </c>
      <c r="I4" s="14">
        <v>342</v>
      </c>
      <c r="J4" s="19" t="s">
        <v>604</v>
      </c>
      <c r="K4" s="12" t="s">
        <v>605</v>
      </c>
      <c r="L4" s="17" t="s">
        <v>599</v>
      </c>
      <c r="M4" s="17" t="s">
        <v>600</v>
      </c>
    </row>
    <row r="5" s="6" customFormat="1" ht="44" customHeight="1" spans="1:13">
      <c r="A5" s="15"/>
      <c r="B5" s="12">
        <v>144854</v>
      </c>
      <c r="C5" s="13" t="s">
        <v>594</v>
      </c>
      <c r="D5" s="13" t="str">
        <f t="shared" si="0"/>
        <v>144854,</v>
      </c>
      <c r="E5" s="12" t="s">
        <v>601</v>
      </c>
      <c r="F5" s="12" t="s">
        <v>606</v>
      </c>
      <c r="G5" s="12" t="s">
        <v>607</v>
      </c>
      <c r="H5" s="12">
        <v>328</v>
      </c>
      <c r="I5" s="15"/>
      <c r="J5" s="20"/>
      <c r="K5" s="12" t="s">
        <v>608</v>
      </c>
      <c r="L5" s="17" t="s">
        <v>599</v>
      </c>
      <c r="M5" s="17" t="s">
        <v>600</v>
      </c>
    </row>
    <row r="6" ht="70" customHeight="1" spans="1:13">
      <c r="A6" s="12">
        <v>3</v>
      </c>
      <c r="B6" s="13">
        <v>140541</v>
      </c>
      <c r="C6" s="13" t="s">
        <v>594</v>
      </c>
      <c r="D6" s="13" t="str">
        <f t="shared" si="0"/>
        <v>140541,</v>
      </c>
      <c r="E6" s="13" t="s">
        <v>609</v>
      </c>
      <c r="F6" s="13" t="s">
        <v>610</v>
      </c>
      <c r="G6" s="13" t="s">
        <v>611</v>
      </c>
      <c r="H6" s="13">
        <v>169</v>
      </c>
      <c r="I6" s="18">
        <v>342</v>
      </c>
      <c r="J6" s="13" t="s">
        <v>612</v>
      </c>
      <c r="K6" s="13" t="s">
        <v>613</v>
      </c>
      <c r="L6" s="17" t="s">
        <v>599</v>
      </c>
      <c r="M6" s="17" t="s">
        <v>600</v>
      </c>
    </row>
    <row r="7" ht="33.75" spans="1:13">
      <c r="A7" s="12">
        <v>4</v>
      </c>
      <c r="B7" s="13">
        <v>139577</v>
      </c>
      <c r="C7" s="13" t="s">
        <v>594</v>
      </c>
      <c r="D7" s="13" t="str">
        <f t="shared" si="0"/>
        <v>139577,</v>
      </c>
      <c r="E7" s="13" t="s">
        <v>614</v>
      </c>
      <c r="F7" s="13" t="s">
        <v>615</v>
      </c>
      <c r="G7" s="13" t="s">
        <v>616</v>
      </c>
      <c r="H7" s="13">
        <v>48</v>
      </c>
      <c r="I7" s="18">
        <v>483</v>
      </c>
      <c r="J7" s="13" t="s">
        <v>604</v>
      </c>
      <c r="K7" s="13" t="s">
        <v>617</v>
      </c>
      <c r="L7" s="17" t="s">
        <v>599</v>
      </c>
      <c r="M7" s="17" t="s">
        <v>600</v>
      </c>
    </row>
  </sheetData>
  <mergeCells count="4">
    <mergeCell ref="A1:M1"/>
    <mergeCell ref="A4:A5"/>
    <mergeCell ref="I4:I5"/>
    <mergeCell ref="J4:J5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8"/>
  <sheetViews>
    <sheetView workbookViewId="0">
      <pane xSplit="2" ySplit="1" topLeftCell="C68" activePane="bottomRight" state="frozen"/>
      <selection/>
      <selection pane="topRight"/>
      <selection pane="bottomLeft"/>
      <selection pane="bottomRight" activeCell="A81" sqref="$A81:$XFD81"/>
    </sheetView>
  </sheetViews>
  <sheetFormatPr defaultColWidth="9" defaultRowHeight="13.5"/>
  <cols>
    <col min="2" max="2" width="18.125" customWidth="1"/>
    <col min="3" max="3" width="13.375" customWidth="1"/>
    <col min="6" max="6" width="9.5" customWidth="1"/>
    <col min="7" max="8" width="8.625" customWidth="1"/>
    <col min="9" max="10" width="10.625" customWidth="1"/>
    <col min="11" max="12" width="20.625" customWidth="1"/>
  </cols>
  <sheetData>
    <row r="1" ht="54" spans="2:13">
      <c r="B1" t="s">
        <v>618</v>
      </c>
      <c r="C1" s="2" t="s">
        <v>15</v>
      </c>
      <c r="D1" s="2"/>
      <c r="E1" s="2"/>
      <c r="F1" s="2" t="s">
        <v>16</v>
      </c>
      <c r="G1" s="2"/>
      <c r="H1" s="2"/>
      <c r="I1" s="2" t="s">
        <v>17</v>
      </c>
      <c r="J1" s="2"/>
      <c r="K1" s="2"/>
      <c r="L1" s="2" t="s">
        <v>18</v>
      </c>
      <c r="M1" t="e">
        <f>VLOOKUP(A:A,[1]门店任务表!$B:$L,11,0)</f>
        <v>#N/A</v>
      </c>
    </row>
    <row r="2" spans="1:14">
      <c r="A2" s="3">
        <v>52</v>
      </c>
      <c r="B2" s="3" t="str">
        <f>VLOOKUP(A:A,分人员!D:E,2,0)</f>
        <v>崇州中心店</v>
      </c>
      <c r="C2" s="3">
        <v>5</v>
      </c>
      <c r="D2" s="3">
        <f>VLOOKUP(A:A,[1]门店任务表!$B:$I,8,0)</f>
        <v>5</v>
      </c>
      <c r="E2" s="3">
        <f>C2-D2</f>
        <v>0</v>
      </c>
      <c r="F2" s="3">
        <v>4</v>
      </c>
      <c r="G2" s="3">
        <f>VLOOKUP(A:A,[1]门店任务表!$B:$J,9,0)</f>
        <v>4</v>
      </c>
      <c r="H2" s="3">
        <f>F2-G2</f>
        <v>0</v>
      </c>
      <c r="I2" s="3">
        <v>4</v>
      </c>
      <c r="J2" s="3">
        <f>VLOOKUP(A:A,[1]门店任务表!$B:$K,10,0)</f>
        <v>4</v>
      </c>
      <c r="K2" s="3">
        <f>I2-J2</f>
        <v>0</v>
      </c>
      <c r="L2" s="3">
        <v>4</v>
      </c>
      <c r="M2">
        <f>VLOOKUP(A:A,[1]门店任务表!$B:$L,11,0)</f>
        <v>4</v>
      </c>
      <c r="N2">
        <f>L2-M2</f>
        <v>0</v>
      </c>
    </row>
    <row r="3" spans="1:14">
      <c r="A3" s="3">
        <v>54</v>
      </c>
      <c r="B3" s="3" t="str">
        <f>VLOOKUP(A:A,分人员!D:E,2,0)</f>
        <v>怀远店</v>
      </c>
      <c r="C3" s="3">
        <v>5</v>
      </c>
      <c r="D3" s="3">
        <f>VLOOKUP(A:A,[1]门店任务表!$B:$I,8,0)</f>
        <v>5</v>
      </c>
      <c r="E3" s="3">
        <f t="shared" ref="E3:E34" si="0">C3-D3</f>
        <v>0</v>
      </c>
      <c r="F3" s="3">
        <v>4</v>
      </c>
      <c r="G3" s="3">
        <f>VLOOKUP(A:A,[1]门店任务表!$B:$J,9,0)</f>
        <v>4</v>
      </c>
      <c r="H3" s="3">
        <f t="shared" ref="H3:H34" si="1">F3-G3</f>
        <v>0</v>
      </c>
      <c r="I3" s="3">
        <v>4</v>
      </c>
      <c r="J3" s="3">
        <f>VLOOKUP(A:A,[1]门店任务表!$B:$K,10,0)</f>
        <v>4</v>
      </c>
      <c r="K3" s="3">
        <f t="shared" ref="K3:K34" si="2">I3-J3</f>
        <v>0</v>
      </c>
      <c r="L3" s="3">
        <v>4</v>
      </c>
      <c r="M3">
        <f>VLOOKUP(A:A,[1]门店任务表!$B:$L,11,0)</f>
        <v>4</v>
      </c>
      <c r="N3">
        <f t="shared" ref="N3:N34" si="3">L3-M3</f>
        <v>0</v>
      </c>
    </row>
    <row r="4" spans="1:14">
      <c r="A4" s="3">
        <v>56</v>
      </c>
      <c r="B4" s="3" t="str">
        <f>VLOOKUP(A:A,分人员!D:E,2,0)</f>
        <v>三江店</v>
      </c>
      <c r="C4" s="3">
        <v>3</v>
      </c>
      <c r="D4" s="3">
        <f>VLOOKUP(A:A,[1]门店任务表!$B:$I,8,0)</f>
        <v>3</v>
      </c>
      <c r="E4" s="3">
        <f t="shared" si="0"/>
        <v>0</v>
      </c>
      <c r="F4" s="3">
        <v>3</v>
      </c>
      <c r="G4" s="3">
        <f>VLOOKUP(A:A,[1]门店任务表!$B:$J,9,0)</f>
        <v>3</v>
      </c>
      <c r="H4" s="3">
        <f t="shared" si="1"/>
        <v>0</v>
      </c>
      <c r="I4" s="3">
        <v>3</v>
      </c>
      <c r="J4" s="3">
        <f>VLOOKUP(A:A,[1]门店任务表!$B:$K,10,0)</f>
        <v>3</v>
      </c>
      <c r="K4" s="3">
        <f t="shared" si="2"/>
        <v>0</v>
      </c>
      <c r="L4" s="3">
        <v>3</v>
      </c>
      <c r="M4">
        <f>VLOOKUP(A:A,[1]门店任务表!$B:$L,11,0)</f>
        <v>3</v>
      </c>
      <c r="N4">
        <f t="shared" si="3"/>
        <v>0</v>
      </c>
    </row>
    <row r="5" spans="1:14">
      <c r="A5" s="3">
        <v>307</v>
      </c>
      <c r="B5" s="3">
        <f>VLOOKUP(A:A,分人员!D:E,2,0)</f>
        <v>1.3</v>
      </c>
      <c r="C5" s="3">
        <v>31</v>
      </c>
      <c r="D5" s="3">
        <f>VLOOKUP(A:A,[1]门店任务表!$B:$I,8,0)</f>
        <v>31</v>
      </c>
      <c r="E5" s="3">
        <f t="shared" si="0"/>
        <v>0</v>
      </c>
      <c r="F5" s="3">
        <v>21</v>
      </c>
      <c r="G5" s="3">
        <f>VLOOKUP(A:A,[1]门店任务表!$B:$J,9,0)</f>
        <v>21</v>
      </c>
      <c r="H5" s="3">
        <f t="shared" si="1"/>
        <v>0</v>
      </c>
      <c r="I5" s="3">
        <v>21</v>
      </c>
      <c r="J5" s="3">
        <f>VLOOKUP(A:A,[1]门店任务表!$B:$K,10,0)</f>
        <v>21</v>
      </c>
      <c r="K5" s="3">
        <f t="shared" si="2"/>
        <v>0</v>
      </c>
      <c r="L5" s="3">
        <v>42</v>
      </c>
      <c r="M5">
        <f>VLOOKUP(A:A,[1]门店任务表!$B:$L,11,0)</f>
        <v>42</v>
      </c>
      <c r="N5">
        <f t="shared" si="3"/>
        <v>0</v>
      </c>
    </row>
    <row r="6" spans="1:14">
      <c r="A6" s="3">
        <v>308</v>
      </c>
      <c r="B6" s="3" t="str">
        <f>VLOOKUP(A:A,分人员!D:E,2,0)</f>
        <v>红星店</v>
      </c>
      <c r="C6" s="3">
        <v>21</v>
      </c>
      <c r="D6" s="3">
        <f>VLOOKUP(A:A,[1]门店任务表!$B:$I,8,0)</f>
        <v>21</v>
      </c>
      <c r="E6" s="3">
        <f t="shared" si="0"/>
        <v>0</v>
      </c>
      <c r="F6" s="3">
        <v>5</v>
      </c>
      <c r="G6" s="3">
        <f>VLOOKUP(A:A,[1]门店任务表!$B:$J,9,0)</f>
        <v>5</v>
      </c>
      <c r="H6" s="3">
        <f t="shared" si="1"/>
        <v>0</v>
      </c>
      <c r="I6" s="3">
        <v>5</v>
      </c>
      <c r="J6" s="3">
        <f>VLOOKUP(A:A,[1]门店任务表!$B:$K,10,0)</f>
        <v>5</v>
      </c>
      <c r="K6" s="3">
        <f t="shared" si="2"/>
        <v>0</v>
      </c>
      <c r="L6" s="3">
        <v>10</v>
      </c>
      <c r="M6">
        <f>VLOOKUP(A:A,[1]门店任务表!$B:$L,11,0)</f>
        <v>10</v>
      </c>
      <c r="N6">
        <f t="shared" si="3"/>
        <v>0</v>
      </c>
    </row>
    <row r="7" spans="1:14">
      <c r="A7" s="3">
        <v>311</v>
      </c>
      <c r="B7" s="3" t="str">
        <f>VLOOKUP(A:A,分人员!D:E,2,0)</f>
        <v>西部店</v>
      </c>
      <c r="C7" s="3">
        <v>3</v>
      </c>
      <c r="D7" s="3">
        <f>VLOOKUP(A:A,[1]门店任务表!$B:$I,8,0)</f>
        <v>3</v>
      </c>
      <c r="E7" s="3">
        <f t="shared" si="0"/>
        <v>0</v>
      </c>
      <c r="F7" s="3">
        <v>2</v>
      </c>
      <c r="G7" s="3">
        <f>VLOOKUP(A:A,[1]门店任务表!$B:$J,9,0)</f>
        <v>2</v>
      </c>
      <c r="H7" s="3">
        <f t="shared" si="1"/>
        <v>0</v>
      </c>
      <c r="I7" s="3">
        <v>2</v>
      </c>
      <c r="J7" s="3">
        <f>VLOOKUP(A:A,[1]门店任务表!$B:$K,10,0)</f>
        <v>2</v>
      </c>
      <c r="K7" s="3">
        <f t="shared" si="2"/>
        <v>0</v>
      </c>
      <c r="L7" s="3">
        <v>2</v>
      </c>
      <c r="M7">
        <f>VLOOKUP(A:A,[1]门店任务表!$B:$L,11,0)</f>
        <v>2</v>
      </c>
      <c r="N7">
        <f t="shared" si="3"/>
        <v>0</v>
      </c>
    </row>
    <row r="8" spans="1:14">
      <c r="A8" s="3">
        <v>329</v>
      </c>
      <c r="B8" s="3" t="str">
        <f>VLOOKUP(A:A,分人员!D:E,2,0)</f>
        <v>温江店</v>
      </c>
      <c r="C8" s="3">
        <v>17</v>
      </c>
      <c r="D8" s="3">
        <f>VLOOKUP(A:A,[1]门店任务表!$B:$I,8,0)</f>
        <v>17</v>
      </c>
      <c r="E8" s="3">
        <f t="shared" si="0"/>
        <v>0</v>
      </c>
      <c r="F8" s="3">
        <v>4</v>
      </c>
      <c r="G8" s="3">
        <f>VLOOKUP(A:A,[1]门店任务表!$B:$J,9,0)</f>
        <v>4</v>
      </c>
      <c r="H8" s="3">
        <f t="shared" si="1"/>
        <v>0</v>
      </c>
      <c r="I8" s="3">
        <v>4</v>
      </c>
      <c r="J8" s="3">
        <f>VLOOKUP(A:A,[1]门店任务表!$B:$K,10,0)</f>
        <v>4</v>
      </c>
      <c r="K8" s="3">
        <f t="shared" si="2"/>
        <v>0</v>
      </c>
      <c r="L8" s="3">
        <v>8</v>
      </c>
      <c r="M8">
        <f>VLOOKUP(A:A,[1]门店任务表!$B:$L,11,0)</f>
        <v>8</v>
      </c>
      <c r="N8">
        <f t="shared" si="3"/>
        <v>0</v>
      </c>
    </row>
    <row r="9" spans="1:14">
      <c r="A9" s="3">
        <v>337</v>
      </c>
      <c r="B9" s="3" t="str">
        <f>VLOOKUP(A:A,分人员!D:E,2,0)</f>
        <v>浆洗街</v>
      </c>
      <c r="C9" s="3">
        <v>10</v>
      </c>
      <c r="D9" s="3">
        <f>VLOOKUP(A:A,[1]门店任务表!$B:$I,8,0)</f>
        <v>10</v>
      </c>
      <c r="E9" s="3">
        <f t="shared" si="0"/>
        <v>0</v>
      </c>
      <c r="F9" s="3">
        <v>5</v>
      </c>
      <c r="G9" s="3">
        <f>VLOOKUP(A:A,[1]门店任务表!$B:$J,9,0)</f>
        <v>5</v>
      </c>
      <c r="H9" s="3">
        <f t="shared" si="1"/>
        <v>0</v>
      </c>
      <c r="I9" s="3">
        <v>5</v>
      </c>
      <c r="J9" s="3">
        <f>VLOOKUP(A:A,[1]门店任务表!$B:$K,10,0)</f>
        <v>5</v>
      </c>
      <c r="K9" s="3">
        <f t="shared" si="2"/>
        <v>0</v>
      </c>
      <c r="L9" s="3">
        <v>10</v>
      </c>
      <c r="M9">
        <f>VLOOKUP(A:A,[1]门店任务表!$B:$L,11,0)</f>
        <v>10</v>
      </c>
      <c r="N9">
        <f t="shared" si="3"/>
        <v>0</v>
      </c>
    </row>
    <row r="10" spans="1:14">
      <c r="A10" s="3">
        <v>339</v>
      </c>
      <c r="B10" s="3" t="str">
        <f>VLOOKUP(A:A,分人员!D:E,2,0)</f>
        <v>沙河原</v>
      </c>
      <c r="C10" s="3">
        <v>11</v>
      </c>
      <c r="D10" s="3">
        <f>VLOOKUP(A:A,[1]门店任务表!$B:$I,8,0)</f>
        <v>11</v>
      </c>
      <c r="E10" s="3">
        <f t="shared" si="0"/>
        <v>0</v>
      </c>
      <c r="F10" s="3">
        <v>2</v>
      </c>
      <c r="G10" s="3">
        <f>VLOOKUP(A:A,[1]门店任务表!$B:$J,9,0)</f>
        <v>2</v>
      </c>
      <c r="H10" s="3">
        <f t="shared" si="1"/>
        <v>0</v>
      </c>
      <c r="I10" s="3">
        <v>2</v>
      </c>
      <c r="J10" s="3">
        <f>VLOOKUP(A:A,[1]门店任务表!$B:$K,10,0)</f>
        <v>2</v>
      </c>
      <c r="K10" s="3">
        <f t="shared" si="2"/>
        <v>0</v>
      </c>
      <c r="L10" s="3">
        <v>2</v>
      </c>
      <c r="M10">
        <f>VLOOKUP(A:A,[1]门店任务表!$B:$L,11,0)</f>
        <v>2</v>
      </c>
      <c r="N10">
        <f t="shared" si="3"/>
        <v>0</v>
      </c>
    </row>
    <row r="11" spans="1:14">
      <c r="A11" s="3">
        <v>341</v>
      </c>
      <c r="B11" s="3" t="str">
        <f>VLOOKUP(A:A,分人员!D:E,2,0)</f>
        <v>邛崃中心店</v>
      </c>
      <c r="C11" s="3">
        <v>8</v>
      </c>
      <c r="D11" s="3">
        <f>VLOOKUP(A:A,[1]门店任务表!$B:$I,8,0)</f>
        <v>8</v>
      </c>
      <c r="E11" s="3">
        <f t="shared" si="0"/>
        <v>0</v>
      </c>
      <c r="F11" s="3">
        <v>7</v>
      </c>
      <c r="G11" s="3">
        <f>VLOOKUP(A:A,[1]门店任务表!$B:$J,9,0)</f>
        <v>7</v>
      </c>
      <c r="H11" s="3">
        <f t="shared" si="1"/>
        <v>0</v>
      </c>
      <c r="I11" s="3">
        <v>7</v>
      </c>
      <c r="J11" s="3">
        <f>VLOOKUP(A:A,[1]门店任务表!$B:$K,10,0)</f>
        <v>7</v>
      </c>
      <c r="K11" s="3">
        <f t="shared" si="2"/>
        <v>0</v>
      </c>
      <c r="L11" s="3">
        <v>14</v>
      </c>
      <c r="M11">
        <f>VLOOKUP(A:A,[1]门店任务表!$B:$L,11,0)</f>
        <v>14</v>
      </c>
      <c r="N11">
        <f t="shared" si="3"/>
        <v>0</v>
      </c>
    </row>
    <row r="12" spans="1:14">
      <c r="A12" s="3">
        <v>343</v>
      </c>
      <c r="B12" s="3" t="str">
        <f>VLOOKUP(A:A,分人员!D:E,2,0)</f>
        <v>光华店</v>
      </c>
      <c r="C12" s="3">
        <v>13</v>
      </c>
      <c r="D12" s="3">
        <f>VLOOKUP(A:A,[1]门店任务表!$B:$I,8,0)</f>
        <v>13</v>
      </c>
      <c r="E12" s="3">
        <f t="shared" si="0"/>
        <v>0</v>
      </c>
      <c r="F12" s="3">
        <v>5</v>
      </c>
      <c r="G12" s="3">
        <f>VLOOKUP(A:A,[1]门店任务表!$B:$J,9,0)</f>
        <v>5</v>
      </c>
      <c r="H12" s="3">
        <f t="shared" si="1"/>
        <v>0</v>
      </c>
      <c r="I12" s="3">
        <v>5</v>
      </c>
      <c r="J12" s="3">
        <f>VLOOKUP(A:A,[1]门店任务表!$B:$K,10,0)</f>
        <v>5</v>
      </c>
      <c r="K12" s="3">
        <f t="shared" si="2"/>
        <v>0</v>
      </c>
      <c r="L12" s="3">
        <v>10</v>
      </c>
      <c r="M12">
        <f>VLOOKUP(A:A,[1]门店任务表!$B:$L,11,0)</f>
        <v>10</v>
      </c>
      <c r="N12">
        <f t="shared" si="3"/>
        <v>0</v>
      </c>
    </row>
    <row r="13" spans="1:14">
      <c r="A13" s="3">
        <v>347</v>
      </c>
      <c r="B13" s="3" t="str">
        <f>VLOOKUP(A:A,分人员!D:E,2,0)</f>
        <v>清江二店</v>
      </c>
      <c r="C13" s="3">
        <v>4</v>
      </c>
      <c r="D13" s="3">
        <f>VLOOKUP(A:A,[1]门店任务表!$B:$I,8,0)</f>
        <v>4</v>
      </c>
      <c r="E13" s="3">
        <f t="shared" si="0"/>
        <v>0</v>
      </c>
      <c r="F13" s="3">
        <v>3</v>
      </c>
      <c r="G13" s="3">
        <f>VLOOKUP(A:A,[1]门店任务表!$B:$J,9,0)</f>
        <v>3</v>
      </c>
      <c r="H13" s="3">
        <f t="shared" si="1"/>
        <v>0</v>
      </c>
      <c r="I13" s="3">
        <v>3</v>
      </c>
      <c r="J13" s="3">
        <f>VLOOKUP(A:A,[1]门店任务表!$B:$K,10,0)</f>
        <v>3</v>
      </c>
      <c r="K13" s="3">
        <f t="shared" si="2"/>
        <v>0</v>
      </c>
      <c r="L13" s="3">
        <v>3</v>
      </c>
      <c r="M13">
        <f>VLOOKUP(A:A,[1]门店任务表!$B:$L,11,0)</f>
        <v>3</v>
      </c>
      <c r="N13">
        <f t="shared" si="3"/>
        <v>0</v>
      </c>
    </row>
    <row r="14" spans="1:14">
      <c r="A14" s="3">
        <v>349</v>
      </c>
      <c r="B14" s="3" t="str">
        <f>VLOOKUP(A:A,分人员!D:E,2,0)</f>
        <v>人中店</v>
      </c>
      <c r="C14" s="3">
        <v>11</v>
      </c>
      <c r="D14" s="3">
        <f>VLOOKUP(A:A,[1]门店任务表!$B:$I,8,0)</f>
        <v>11</v>
      </c>
      <c r="E14" s="3">
        <f t="shared" si="0"/>
        <v>0</v>
      </c>
      <c r="F14" s="3">
        <v>4</v>
      </c>
      <c r="G14" s="3">
        <f>VLOOKUP(A:A,[1]门店任务表!$B:$J,9,0)</f>
        <v>4</v>
      </c>
      <c r="H14" s="3">
        <f t="shared" si="1"/>
        <v>0</v>
      </c>
      <c r="I14" s="3">
        <v>4</v>
      </c>
      <c r="J14" s="3">
        <f>VLOOKUP(A:A,[1]门店任务表!$B:$K,10,0)</f>
        <v>4</v>
      </c>
      <c r="K14" s="3">
        <f t="shared" si="2"/>
        <v>0</v>
      </c>
      <c r="L14" s="3">
        <v>4</v>
      </c>
      <c r="M14">
        <f>VLOOKUP(A:A,[1]门店任务表!$B:$L,11,0)</f>
        <v>4</v>
      </c>
      <c r="N14">
        <f t="shared" si="3"/>
        <v>0</v>
      </c>
    </row>
    <row r="15" spans="1:14">
      <c r="A15" s="3">
        <v>351</v>
      </c>
      <c r="B15" s="3" t="str">
        <f>VLOOKUP(A:A,分人员!D:E,2,0)</f>
        <v>都江堰店</v>
      </c>
      <c r="C15" s="3">
        <v>4</v>
      </c>
      <c r="D15" s="3">
        <f>VLOOKUP(A:A,[1]门店任务表!$B:$I,8,0)</f>
        <v>4</v>
      </c>
      <c r="E15" s="3">
        <f t="shared" si="0"/>
        <v>0</v>
      </c>
      <c r="F15" s="3">
        <v>3</v>
      </c>
      <c r="G15" s="3">
        <f>VLOOKUP(A:A,[1]门店任务表!$B:$J,9,0)</f>
        <v>3</v>
      </c>
      <c r="H15" s="3">
        <f t="shared" si="1"/>
        <v>0</v>
      </c>
      <c r="I15" s="3">
        <v>3</v>
      </c>
      <c r="J15" s="3">
        <f>VLOOKUP(A:A,[1]门店任务表!$B:$K,10,0)</f>
        <v>3</v>
      </c>
      <c r="K15" s="3">
        <f t="shared" si="2"/>
        <v>0</v>
      </c>
      <c r="L15" s="3">
        <v>3</v>
      </c>
      <c r="M15">
        <f>VLOOKUP(A:A,[1]门店任务表!$B:$L,11,0)</f>
        <v>3</v>
      </c>
      <c r="N15">
        <f t="shared" si="3"/>
        <v>0</v>
      </c>
    </row>
    <row r="16" spans="1:14">
      <c r="A16" s="3">
        <v>355</v>
      </c>
      <c r="B16" s="3" t="str">
        <f>VLOOKUP(A:A,分人员!D:E,2,0)</f>
        <v>双林店</v>
      </c>
      <c r="C16" s="3">
        <v>11</v>
      </c>
      <c r="D16" s="3">
        <f>VLOOKUP(A:A,[1]门店任务表!$B:$I,8,0)</f>
        <v>11</v>
      </c>
      <c r="E16" s="3">
        <f t="shared" si="0"/>
        <v>0</v>
      </c>
      <c r="F16" s="3">
        <v>4</v>
      </c>
      <c r="G16" s="3">
        <f>VLOOKUP(A:A,[1]门店任务表!$B:$J,9,0)</f>
        <v>4</v>
      </c>
      <c r="H16" s="3">
        <f t="shared" si="1"/>
        <v>0</v>
      </c>
      <c r="I16" s="3">
        <v>4</v>
      </c>
      <c r="J16" s="3">
        <f>VLOOKUP(A:A,[1]门店任务表!$B:$K,10,0)</f>
        <v>4</v>
      </c>
      <c r="K16" s="3">
        <f t="shared" si="2"/>
        <v>0</v>
      </c>
      <c r="L16" s="3">
        <v>8</v>
      </c>
      <c r="M16">
        <f>VLOOKUP(A:A,[1]门店任务表!$B:$L,11,0)</f>
        <v>8</v>
      </c>
      <c r="N16">
        <f t="shared" si="3"/>
        <v>0</v>
      </c>
    </row>
    <row r="17" spans="1:14">
      <c r="A17" s="3">
        <v>357</v>
      </c>
      <c r="B17" s="3" t="str">
        <f>VLOOKUP(A:A,分人员!D:E,2,0)</f>
        <v>清江东路</v>
      </c>
      <c r="C17" s="3">
        <v>5</v>
      </c>
      <c r="D17" s="3">
        <f>VLOOKUP(A:A,[1]门店任务表!$B:$I,8,0)</f>
        <v>5</v>
      </c>
      <c r="E17" s="3">
        <f t="shared" si="0"/>
        <v>0</v>
      </c>
      <c r="F17" s="3">
        <v>4</v>
      </c>
      <c r="G17" s="3">
        <f>VLOOKUP(A:A,[1]门店任务表!$B:$J,9,0)</f>
        <v>4</v>
      </c>
      <c r="H17" s="3">
        <f t="shared" si="1"/>
        <v>0</v>
      </c>
      <c r="I17" s="3">
        <v>4</v>
      </c>
      <c r="J17" s="3">
        <f>VLOOKUP(A:A,[1]门店任务表!$B:$K,10,0)</f>
        <v>4</v>
      </c>
      <c r="K17" s="3">
        <f t="shared" si="2"/>
        <v>0</v>
      </c>
      <c r="L17" s="3">
        <v>4</v>
      </c>
      <c r="M17">
        <f>VLOOKUP(A:A,[1]门店任务表!$B:$L,11,0)</f>
        <v>4</v>
      </c>
      <c r="N17">
        <f t="shared" si="3"/>
        <v>0</v>
      </c>
    </row>
    <row r="18" spans="1:14">
      <c r="A18" s="3">
        <v>359</v>
      </c>
      <c r="B18" s="3" t="str">
        <f>VLOOKUP(A:A,分人员!D:E,2,0)</f>
        <v>枣子巷店</v>
      </c>
      <c r="C18" s="3">
        <v>5</v>
      </c>
      <c r="D18" s="3">
        <f>VLOOKUP(A:A,[1]门店任务表!$B:$I,8,0)</f>
        <v>5</v>
      </c>
      <c r="E18" s="3">
        <f t="shared" si="0"/>
        <v>0</v>
      </c>
      <c r="F18" s="3">
        <v>4</v>
      </c>
      <c r="G18" s="3">
        <f>VLOOKUP(A:A,[1]门店任务表!$B:$J,9,0)</f>
        <v>4</v>
      </c>
      <c r="H18" s="3">
        <f t="shared" si="1"/>
        <v>0</v>
      </c>
      <c r="I18" s="3">
        <v>4</v>
      </c>
      <c r="J18" s="3">
        <f>VLOOKUP(A:A,[1]门店任务表!$B:$K,10,0)</f>
        <v>4</v>
      </c>
      <c r="K18" s="3">
        <f t="shared" si="2"/>
        <v>0</v>
      </c>
      <c r="L18" s="3">
        <v>8</v>
      </c>
      <c r="M18">
        <f>VLOOKUP(A:A,[1]门店任务表!$B:$L,11,0)</f>
        <v>8</v>
      </c>
      <c r="N18">
        <f t="shared" si="3"/>
        <v>0</v>
      </c>
    </row>
    <row r="19" spans="1:14">
      <c r="A19" s="3">
        <v>365</v>
      </c>
      <c r="B19" s="3" t="str">
        <f>VLOOKUP(A:A,分人员!D:E,2,0)</f>
        <v>光华村店</v>
      </c>
      <c r="C19" s="3">
        <v>10</v>
      </c>
      <c r="D19" s="3">
        <f>VLOOKUP(A:A,[1]门店任务表!$B:$I,8,0)</f>
        <v>10</v>
      </c>
      <c r="E19" s="3">
        <f t="shared" si="0"/>
        <v>0</v>
      </c>
      <c r="F19" s="3">
        <v>3</v>
      </c>
      <c r="G19" s="3">
        <f>VLOOKUP(A:A,[1]门店任务表!$B:$J,9,0)</f>
        <v>3</v>
      </c>
      <c r="H19" s="3">
        <f t="shared" si="1"/>
        <v>0</v>
      </c>
      <c r="I19" s="3">
        <v>3</v>
      </c>
      <c r="J19" s="3">
        <f>VLOOKUP(A:A,[1]门店任务表!$B:$K,10,0)</f>
        <v>3</v>
      </c>
      <c r="K19" s="3">
        <f t="shared" si="2"/>
        <v>0</v>
      </c>
      <c r="L19" s="3">
        <v>6</v>
      </c>
      <c r="M19">
        <f>VLOOKUP(A:A,[1]门店任务表!$B:$L,11,0)</f>
        <v>6</v>
      </c>
      <c r="N19">
        <f t="shared" si="3"/>
        <v>0</v>
      </c>
    </row>
    <row r="20" spans="1:14">
      <c r="A20" s="3">
        <v>367</v>
      </c>
      <c r="B20" s="3" t="str">
        <f>VLOOKUP(A:A,分人员!D:E,2,0)</f>
        <v>金带街店</v>
      </c>
      <c r="C20" s="3">
        <v>8</v>
      </c>
      <c r="D20" s="3">
        <f>VLOOKUP(A:A,[1]门店任务表!$B:$I,8,0)</f>
        <v>8</v>
      </c>
      <c r="E20" s="3">
        <f t="shared" si="0"/>
        <v>0</v>
      </c>
      <c r="F20" s="3">
        <v>4</v>
      </c>
      <c r="G20" s="3">
        <f>VLOOKUP(A:A,[1]门店任务表!$B:$J,9,0)</f>
        <v>4</v>
      </c>
      <c r="H20" s="3">
        <f t="shared" si="1"/>
        <v>0</v>
      </c>
      <c r="I20" s="3">
        <v>4</v>
      </c>
      <c r="J20" s="3">
        <f>VLOOKUP(A:A,[1]门店任务表!$B:$K,10,0)</f>
        <v>4</v>
      </c>
      <c r="K20" s="3">
        <f t="shared" si="2"/>
        <v>0</v>
      </c>
      <c r="L20" s="3">
        <v>4</v>
      </c>
      <c r="M20">
        <f>VLOOKUP(A:A,[1]门店任务表!$B:$L,11,0)</f>
        <v>4</v>
      </c>
      <c r="N20">
        <f t="shared" si="3"/>
        <v>0</v>
      </c>
    </row>
    <row r="21" spans="1:14">
      <c r="A21" s="3">
        <v>371</v>
      </c>
      <c r="B21" s="3" t="str">
        <f>VLOOKUP(A:A,分人员!D:E,2,0)</f>
        <v>新津兴义店</v>
      </c>
      <c r="C21" s="3">
        <v>3</v>
      </c>
      <c r="D21" s="3">
        <f>VLOOKUP(A:A,[1]门店任务表!$B:$I,8,0)</f>
        <v>3</v>
      </c>
      <c r="E21" s="3">
        <f t="shared" si="0"/>
        <v>0</v>
      </c>
      <c r="F21" s="3">
        <v>3</v>
      </c>
      <c r="G21" s="3">
        <f>VLOOKUP(A:A,[1]门店任务表!$B:$J,9,0)</f>
        <v>3</v>
      </c>
      <c r="H21" s="3">
        <f t="shared" si="1"/>
        <v>0</v>
      </c>
      <c r="I21" s="3">
        <v>3</v>
      </c>
      <c r="J21" s="3">
        <f>VLOOKUP(A:A,[1]门店任务表!$B:$K,10,0)</f>
        <v>3</v>
      </c>
      <c r="K21" s="3">
        <f t="shared" si="2"/>
        <v>0</v>
      </c>
      <c r="L21" s="3">
        <v>3</v>
      </c>
      <c r="M21">
        <f>VLOOKUP(A:A,[1]门店任务表!$B:$L,11,0)</f>
        <v>3</v>
      </c>
      <c r="N21">
        <f t="shared" si="3"/>
        <v>0</v>
      </c>
    </row>
    <row r="22" spans="1:14">
      <c r="A22" s="3">
        <v>373</v>
      </c>
      <c r="B22" s="3" t="str">
        <f>VLOOKUP(A:A,分人员!D:E,2,0)</f>
        <v>通盈街</v>
      </c>
      <c r="C22" s="3">
        <v>5</v>
      </c>
      <c r="D22" s="3">
        <f>VLOOKUP(A:A,[1]门店任务表!$B:$I,8,0)</f>
        <v>5</v>
      </c>
      <c r="E22" s="3">
        <f t="shared" si="0"/>
        <v>0</v>
      </c>
      <c r="F22" s="3">
        <v>4</v>
      </c>
      <c r="G22" s="3">
        <f>VLOOKUP(A:A,[1]门店任务表!$B:$J,9,0)</f>
        <v>4</v>
      </c>
      <c r="H22" s="3">
        <f t="shared" si="1"/>
        <v>0</v>
      </c>
      <c r="I22" s="3">
        <v>4</v>
      </c>
      <c r="J22" s="3">
        <f>VLOOKUP(A:A,[1]门店任务表!$B:$K,10,0)</f>
        <v>4</v>
      </c>
      <c r="K22" s="3">
        <f t="shared" si="2"/>
        <v>0</v>
      </c>
      <c r="L22" s="3">
        <v>4</v>
      </c>
      <c r="M22">
        <f>VLOOKUP(A:A,[1]门店任务表!$B:$L,11,0)</f>
        <v>4</v>
      </c>
      <c r="N22">
        <f t="shared" si="3"/>
        <v>0</v>
      </c>
    </row>
    <row r="23" spans="1:14">
      <c r="A23" s="3">
        <v>377</v>
      </c>
      <c r="B23" s="3" t="str">
        <f>VLOOKUP(A:A,分人员!D:E,2,0)</f>
        <v>新园大道</v>
      </c>
      <c r="C23" s="3">
        <v>7</v>
      </c>
      <c r="D23" s="3">
        <f>VLOOKUP(A:A,[1]门店任务表!$B:$I,8,0)</f>
        <v>7</v>
      </c>
      <c r="E23" s="3">
        <f t="shared" si="0"/>
        <v>0</v>
      </c>
      <c r="F23" s="3">
        <v>3</v>
      </c>
      <c r="G23" s="3">
        <f>VLOOKUP(A:A,[1]门店任务表!$B:$J,9,0)</f>
        <v>3</v>
      </c>
      <c r="H23" s="3">
        <f t="shared" si="1"/>
        <v>0</v>
      </c>
      <c r="I23" s="3">
        <v>3</v>
      </c>
      <c r="J23" s="3">
        <f>VLOOKUP(A:A,[1]门店任务表!$B:$K,10,0)</f>
        <v>3</v>
      </c>
      <c r="K23" s="3">
        <f t="shared" si="2"/>
        <v>0</v>
      </c>
      <c r="L23" s="3">
        <v>3</v>
      </c>
      <c r="M23">
        <f>VLOOKUP(A:A,[1]门店任务表!$B:$L,11,0)</f>
        <v>3</v>
      </c>
      <c r="N23">
        <f t="shared" si="3"/>
        <v>0</v>
      </c>
    </row>
    <row r="24" spans="1:14">
      <c r="A24" s="3">
        <v>379</v>
      </c>
      <c r="B24" s="3" t="str">
        <f>VLOOKUP(A:A,分人员!D:E,2,0)</f>
        <v>土龙路</v>
      </c>
      <c r="C24" s="3">
        <v>4</v>
      </c>
      <c r="D24" s="3">
        <f>VLOOKUP(A:A,[1]门店任务表!$B:$I,8,0)</f>
        <v>4</v>
      </c>
      <c r="E24" s="3">
        <f t="shared" si="0"/>
        <v>0</v>
      </c>
      <c r="F24" s="3">
        <v>3</v>
      </c>
      <c r="G24" s="3">
        <f>VLOOKUP(A:A,[1]门店任务表!$B:$J,9,0)</f>
        <v>3</v>
      </c>
      <c r="H24" s="3">
        <f t="shared" si="1"/>
        <v>0</v>
      </c>
      <c r="I24" s="3">
        <v>3</v>
      </c>
      <c r="J24" s="3">
        <f>VLOOKUP(A:A,[1]门店任务表!$B:$K,10,0)</f>
        <v>3</v>
      </c>
      <c r="K24" s="3">
        <f t="shared" si="2"/>
        <v>0</v>
      </c>
      <c r="L24" s="3">
        <v>3</v>
      </c>
      <c r="M24">
        <f>VLOOKUP(A:A,[1]门店任务表!$B:$L,11,0)</f>
        <v>3</v>
      </c>
      <c r="N24">
        <f t="shared" si="3"/>
        <v>0</v>
      </c>
    </row>
    <row r="25" s="1" customFormat="1" spans="1:14">
      <c r="A25" s="4">
        <v>385</v>
      </c>
      <c r="B25" s="4" t="str">
        <f>VLOOKUP(A:A,分人员!D:E,2,0)</f>
        <v>五津西路店</v>
      </c>
      <c r="C25" s="4">
        <v>6</v>
      </c>
      <c r="D25" s="4">
        <f>VLOOKUP(A:A,[1]门店任务表!$B:$I,8,0)</f>
        <v>6</v>
      </c>
      <c r="E25" s="4">
        <f t="shared" si="0"/>
        <v>0</v>
      </c>
      <c r="F25" s="4">
        <v>4</v>
      </c>
      <c r="G25" s="4">
        <f>VLOOKUP(A:A,[1]门店任务表!$B:$J,9,0)</f>
        <v>4</v>
      </c>
      <c r="H25" s="4">
        <f t="shared" si="1"/>
        <v>0</v>
      </c>
      <c r="I25" s="4">
        <v>4</v>
      </c>
      <c r="J25" s="4">
        <f>VLOOKUP(A:A,[1]门店任务表!$B:$K,10,0)</f>
        <v>4</v>
      </c>
      <c r="K25" s="4">
        <f t="shared" si="2"/>
        <v>0</v>
      </c>
      <c r="L25" s="4">
        <v>4</v>
      </c>
      <c r="M25" s="1">
        <f>VLOOKUP(A:A,[1]门店任务表!$B:$L,11,0)</f>
        <v>8</v>
      </c>
      <c r="N25" s="1">
        <f t="shared" si="3"/>
        <v>-4</v>
      </c>
    </row>
    <row r="26" spans="1:14">
      <c r="A26" s="3">
        <v>387</v>
      </c>
      <c r="B26" s="3" t="str">
        <f>VLOOKUP(A:A,分人员!D:E,2,0)</f>
        <v>新乐中街</v>
      </c>
      <c r="C26" s="3">
        <v>23</v>
      </c>
      <c r="D26" s="3">
        <f>VLOOKUP(A:A,[1]门店任务表!$B:$I,8,0)</f>
        <v>23</v>
      </c>
      <c r="E26" s="3">
        <f t="shared" si="0"/>
        <v>0</v>
      </c>
      <c r="F26" s="3">
        <v>3</v>
      </c>
      <c r="G26" s="3">
        <f>VLOOKUP(A:A,[1]门店任务表!$B:$J,9,0)</f>
        <v>3</v>
      </c>
      <c r="H26" s="3">
        <f t="shared" si="1"/>
        <v>0</v>
      </c>
      <c r="I26" s="3">
        <v>3</v>
      </c>
      <c r="J26" s="3">
        <f>VLOOKUP(A:A,[1]门店任务表!$B:$K,10,0)</f>
        <v>3</v>
      </c>
      <c r="K26" s="3">
        <f t="shared" si="2"/>
        <v>0</v>
      </c>
      <c r="L26" s="3">
        <v>6</v>
      </c>
      <c r="M26">
        <f>VLOOKUP(A:A,[1]门店任务表!$B:$L,11,0)</f>
        <v>6</v>
      </c>
      <c r="N26">
        <f t="shared" si="3"/>
        <v>0</v>
      </c>
    </row>
    <row r="27" spans="1:14">
      <c r="A27" s="3">
        <v>391</v>
      </c>
      <c r="B27" s="3" t="str">
        <f>VLOOKUP(A:A,分人员!D:E,2,0)</f>
        <v>金丝街</v>
      </c>
      <c r="C27" s="3">
        <v>11</v>
      </c>
      <c r="D27" s="3">
        <f>VLOOKUP(A:A,[1]门店任务表!$B:$I,8,0)</f>
        <v>11</v>
      </c>
      <c r="E27" s="3">
        <f t="shared" si="0"/>
        <v>0</v>
      </c>
      <c r="F27" s="3">
        <v>3</v>
      </c>
      <c r="G27" s="3">
        <f>VLOOKUP(A:A,[1]门店任务表!$B:$J,9,0)</f>
        <v>3</v>
      </c>
      <c r="H27" s="3">
        <f t="shared" si="1"/>
        <v>0</v>
      </c>
      <c r="I27" s="3">
        <v>3</v>
      </c>
      <c r="J27" s="3">
        <f>VLOOKUP(A:A,[1]门店任务表!$B:$K,10,0)</f>
        <v>3</v>
      </c>
      <c r="K27" s="3">
        <f t="shared" si="2"/>
        <v>0</v>
      </c>
      <c r="L27" s="3">
        <v>3</v>
      </c>
      <c r="M27">
        <f>VLOOKUP(A:A,[1]门店任务表!$B:$L,11,0)</f>
        <v>3</v>
      </c>
      <c r="N27">
        <f t="shared" si="3"/>
        <v>0</v>
      </c>
    </row>
    <row r="28" spans="1:14">
      <c r="A28" s="3">
        <v>399</v>
      </c>
      <c r="B28" s="3" t="str">
        <f>VLOOKUP(A:A,分人员!D:E,2,0)</f>
        <v>天久北巷</v>
      </c>
      <c r="C28" s="3">
        <v>17</v>
      </c>
      <c r="D28" s="3">
        <f>VLOOKUP(A:A,[1]门店任务表!$B:$I,8,0)</f>
        <v>17</v>
      </c>
      <c r="E28" s="3">
        <f t="shared" si="0"/>
        <v>0</v>
      </c>
      <c r="F28" s="3">
        <v>2</v>
      </c>
      <c r="G28" s="3">
        <f>VLOOKUP(A:A,[1]门店任务表!$B:$J,9,0)</f>
        <v>2</v>
      </c>
      <c r="H28" s="3">
        <f t="shared" si="1"/>
        <v>0</v>
      </c>
      <c r="I28" s="3">
        <v>2</v>
      </c>
      <c r="J28" s="3">
        <f>VLOOKUP(A:A,[1]门店任务表!$B:$K,10,0)</f>
        <v>2</v>
      </c>
      <c r="K28" s="3">
        <f t="shared" si="2"/>
        <v>0</v>
      </c>
      <c r="L28" s="3">
        <v>2</v>
      </c>
      <c r="M28">
        <f>VLOOKUP(A:A,[1]门店任务表!$B:$L,11,0)</f>
        <v>2</v>
      </c>
      <c r="N28">
        <f t="shared" si="3"/>
        <v>0</v>
      </c>
    </row>
    <row r="29" spans="1:14">
      <c r="A29" s="3">
        <v>511</v>
      </c>
      <c r="B29" s="3" t="str">
        <f>VLOOKUP(A:A,分人员!D:E,2,0)</f>
        <v>杉板桥</v>
      </c>
      <c r="C29" s="3">
        <v>6</v>
      </c>
      <c r="D29" s="3">
        <f>VLOOKUP(A:A,[1]门店任务表!$B:$I,8,0)</f>
        <v>6</v>
      </c>
      <c r="E29" s="3">
        <f t="shared" si="0"/>
        <v>0</v>
      </c>
      <c r="F29" s="3">
        <v>5</v>
      </c>
      <c r="G29" s="3">
        <f>VLOOKUP(A:A,[1]门店任务表!$B:$J,9,0)</f>
        <v>5</v>
      </c>
      <c r="H29" s="3">
        <f t="shared" si="1"/>
        <v>0</v>
      </c>
      <c r="I29" s="3">
        <v>5</v>
      </c>
      <c r="J29" s="3">
        <f>VLOOKUP(A:A,[1]门店任务表!$B:$K,10,0)</f>
        <v>5</v>
      </c>
      <c r="K29" s="3">
        <f t="shared" si="2"/>
        <v>0</v>
      </c>
      <c r="L29" s="3">
        <v>5</v>
      </c>
      <c r="M29">
        <f>VLOOKUP(A:A,[1]门店任务表!$B:$L,11,0)</f>
        <v>5</v>
      </c>
      <c r="N29">
        <f t="shared" si="3"/>
        <v>0</v>
      </c>
    </row>
    <row r="30" spans="1:14">
      <c r="A30" s="3">
        <v>513</v>
      </c>
      <c r="B30" s="3" t="str">
        <f>VLOOKUP(A:A,分人员!D:E,2,0)</f>
        <v>顺和</v>
      </c>
      <c r="C30" s="3">
        <v>27</v>
      </c>
      <c r="D30" s="3">
        <f>VLOOKUP(A:A,[1]门店任务表!$B:$I,8,0)</f>
        <v>27</v>
      </c>
      <c r="E30" s="3">
        <f t="shared" si="0"/>
        <v>0</v>
      </c>
      <c r="F30" s="3">
        <v>3</v>
      </c>
      <c r="G30" s="3">
        <f>VLOOKUP(A:A,[1]门店任务表!$B:$J,9,0)</f>
        <v>3</v>
      </c>
      <c r="H30" s="3">
        <f t="shared" si="1"/>
        <v>0</v>
      </c>
      <c r="I30" s="3">
        <v>3</v>
      </c>
      <c r="J30" s="3">
        <f>VLOOKUP(A:A,[1]门店任务表!$B:$K,10,0)</f>
        <v>3</v>
      </c>
      <c r="K30" s="3">
        <f t="shared" si="2"/>
        <v>0</v>
      </c>
      <c r="L30" s="3">
        <v>6</v>
      </c>
      <c r="M30">
        <f>VLOOKUP(A:A,[1]门店任务表!$B:$L,11,0)</f>
        <v>6</v>
      </c>
      <c r="N30">
        <f t="shared" si="3"/>
        <v>0</v>
      </c>
    </row>
    <row r="31" spans="1:14">
      <c r="A31" s="3">
        <v>514</v>
      </c>
      <c r="B31" s="3" t="str">
        <f>VLOOKUP(A:A,分人员!D:E,2,0)</f>
        <v>新津邓双店</v>
      </c>
      <c r="C31" s="3">
        <v>6</v>
      </c>
      <c r="D31" s="3">
        <f>VLOOKUP(A:A,[1]门店任务表!$B:$I,8,0)</f>
        <v>5</v>
      </c>
      <c r="E31" s="3">
        <f t="shared" si="0"/>
        <v>1</v>
      </c>
      <c r="F31" s="3">
        <v>4</v>
      </c>
      <c r="G31" s="3">
        <f>VLOOKUP(A:A,[1]门店任务表!$B:$J,9,0)</f>
        <v>4</v>
      </c>
      <c r="H31" s="3">
        <f t="shared" si="1"/>
        <v>0</v>
      </c>
      <c r="I31" s="3">
        <v>4</v>
      </c>
      <c r="J31" s="3">
        <f>VLOOKUP(A:A,[1]门店任务表!$B:$K,10,0)</f>
        <v>4</v>
      </c>
      <c r="K31" s="3">
        <f t="shared" si="2"/>
        <v>0</v>
      </c>
      <c r="L31" s="3">
        <v>8</v>
      </c>
      <c r="M31">
        <f>VLOOKUP(A:A,[1]门店任务表!$B:$L,11,0)</f>
        <v>8</v>
      </c>
      <c r="N31">
        <f t="shared" si="3"/>
        <v>0</v>
      </c>
    </row>
    <row r="32" spans="1:14">
      <c r="A32" s="3">
        <v>515</v>
      </c>
      <c r="B32" s="3" t="str">
        <f>VLOOKUP(A:A,分人员!D:E,2,0)</f>
        <v>崔家店</v>
      </c>
      <c r="C32" s="3">
        <v>9</v>
      </c>
      <c r="D32" s="3">
        <f>VLOOKUP(A:A,[1]门店任务表!$B:$I,8,0)</f>
        <v>9</v>
      </c>
      <c r="E32" s="3">
        <f t="shared" si="0"/>
        <v>0</v>
      </c>
      <c r="F32" s="3">
        <v>4</v>
      </c>
      <c r="G32" s="3">
        <f>VLOOKUP(A:A,[1]门店任务表!$B:$J,9,0)</f>
        <v>4</v>
      </c>
      <c r="H32" s="3">
        <f t="shared" si="1"/>
        <v>0</v>
      </c>
      <c r="I32" s="3">
        <v>4</v>
      </c>
      <c r="J32" s="3">
        <f>VLOOKUP(A:A,[1]门店任务表!$B:$K,10,0)</f>
        <v>4</v>
      </c>
      <c r="K32" s="3">
        <f t="shared" si="2"/>
        <v>0</v>
      </c>
      <c r="L32" s="3">
        <v>4</v>
      </c>
      <c r="M32">
        <f>VLOOKUP(A:A,[1]门店任务表!$B:$L,11,0)</f>
        <v>4</v>
      </c>
      <c r="N32">
        <f t="shared" si="3"/>
        <v>0</v>
      </c>
    </row>
    <row r="33" spans="1:14">
      <c r="A33" s="3">
        <v>517</v>
      </c>
      <c r="B33" s="3" t="str">
        <f>VLOOKUP(A:A,分人员!D:E,2,0)</f>
        <v>北东街店</v>
      </c>
      <c r="C33" s="3">
        <v>19</v>
      </c>
      <c r="D33" s="3">
        <f>VLOOKUP(A:A,[1]门店任务表!$B:$I,8,0)</f>
        <v>19</v>
      </c>
      <c r="E33" s="3">
        <f t="shared" si="0"/>
        <v>0</v>
      </c>
      <c r="F33" s="3">
        <v>4</v>
      </c>
      <c r="G33" s="3">
        <f>VLOOKUP(A:A,[1]门店任务表!$B:$J,9,0)</f>
        <v>4</v>
      </c>
      <c r="H33" s="3">
        <f t="shared" si="1"/>
        <v>0</v>
      </c>
      <c r="I33" s="3">
        <v>4</v>
      </c>
      <c r="J33" s="3">
        <f>VLOOKUP(A:A,[1]门店任务表!$B:$K,10,0)</f>
        <v>4</v>
      </c>
      <c r="K33" s="3">
        <f t="shared" si="2"/>
        <v>0</v>
      </c>
      <c r="L33" s="3">
        <v>8</v>
      </c>
      <c r="M33">
        <f>VLOOKUP(A:A,[1]门店任务表!$B:$L,11,0)</f>
        <v>8</v>
      </c>
      <c r="N33">
        <f t="shared" si="3"/>
        <v>0</v>
      </c>
    </row>
    <row r="34" spans="1:14">
      <c r="A34" s="3">
        <v>539</v>
      </c>
      <c r="B34" s="3" t="str">
        <f>VLOOKUP(A:A,分人员!D:E,2,0)</f>
        <v>大邑子龙店</v>
      </c>
      <c r="C34" s="3">
        <v>3</v>
      </c>
      <c r="D34" s="3">
        <f>VLOOKUP(A:A,[1]门店任务表!$B:$I,8,0)</f>
        <v>3</v>
      </c>
      <c r="E34" s="3">
        <f t="shared" si="0"/>
        <v>0</v>
      </c>
      <c r="F34" s="3">
        <v>3</v>
      </c>
      <c r="G34" s="3">
        <f>VLOOKUP(A:A,[1]门店任务表!$B:$J,9,0)</f>
        <v>3</v>
      </c>
      <c r="H34" s="3">
        <f t="shared" si="1"/>
        <v>0</v>
      </c>
      <c r="I34" s="3">
        <v>3</v>
      </c>
      <c r="J34" s="3">
        <f>VLOOKUP(A:A,[1]门店任务表!$B:$K,10,0)</f>
        <v>3</v>
      </c>
      <c r="K34" s="3">
        <f t="shared" si="2"/>
        <v>0</v>
      </c>
      <c r="L34" s="3">
        <v>3</v>
      </c>
      <c r="M34">
        <f>VLOOKUP(A:A,[1]门店任务表!$B:$L,11,0)</f>
        <v>3</v>
      </c>
      <c r="N34">
        <f t="shared" si="3"/>
        <v>0</v>
      </c>
    </row>
    <row r="35" spans="1:14">
      <c r="A35" s="3">
        <v>541</v>
      </c>
      <c r="B35" s="3" t="str">
        <f>VLOOKUP(A:A,分人员!D:E,2,0)</f>
        <v>府城大道</v>
      </c>
      <c r="C35" s="3">
        <v>19</v>
      </c>
      <c r="D35" s="3">
        <f>VLOOKUP(A:A,[1]门店任务表!$B:$I,8,0)</f>
        <v>19</v>
      </c>
      <c r="E35" s="3">
        <f t="shared" ref="E35:E66" si="4">C35-D35</f>
        <v>0</v>
      </c>
      <c r="F35" s="3">
        <v>3</v>
      </c>
      <c r="G35" s="3">
        <f>VLOOKUP(A:A,[1]门店任务表!$B:$J,9,0)</f>
        <v>3</v>
      </c>
      <c r="H35" s="3">
        <f t="shared" ref="H35:H66" si="5">F35-G35</f>
        <v>0</v>
      </c>
      <c r="I35" s="3">
        <v>3</v>
      </c>
      <c r="J35" s="3">
        <f>VLOOKUP(A:A,[1]门店任务表!$B:$K,10,0)</f>
        <v>3</v>
      </c>
      <c r="K35" s="3">
        <f t="shared" ref="K35:K66" si="6">I35-J35</f>
        <v>0</v>
      </c>
      <c r="L35" s="3">
        <v>6</v>
      </c>
      <c r="M35">
        <f>VLOOKUP(A:A,[1]门店任务表!$B:$L,11,0)</f>
        <v>6</v>
      </c>
      <c r="N35">
        <f t="shared" ref="N35:N66" si="7">L35-M35</f>
        <v>0</v>
      </c>
    </row>
    <row r="36" spans="1:14">
      <c r="A36" s="3">
        <v>545</v>
      </c>
      <c r="B36" s="3" t="str">
        <f>VLOOKUP(A:A,分人员!D:E,2,0)</f>
        <v>龙潭西路</v>
      </c>
      <c r="C36" s="3">
        <v>15</v>
      </c>
      <c r="D36" s="3">
        <f>VLOOKUP(A:A,[1]门店任务表!$B:$I,8,0)</f>
        <v>15</v>
      </c>
      <c r="E36" s="3">
        <f t="shared" si="4"/>
        <v>0</v>
      </c>
      <c r="F36" s="3">
        <v>2</v>
      </c>
      <c r="G36" s="3">
        <f>VLOOKUP(A:A,[1]门店任务表!$B:$J,9,0)</f>
        <v>2</v>
      </c>
      <c r="H36" s="3">
        <f t="shared" si="5"/>
        <v>0</v>
      </c>
      <c r="I36" s="3">
        <v>2</v>
      </c>
      <c r="J36" s="3">
        <f>VLOOKUP(A:A,[1]门店任务表!$B:$K,10,0)</f>
        <v>2</v>
      </c>
      <c r="K36" s="3">
        <f t="shared" si="6"/>
        <v>0</v>
      </c>
      <c r="L36" s="3">
        <v>2</v>
      </c>
      <c r="M36">
        <f>VLOOKUP(A:A,[1]门店任务表!$B:$L,11,0)</f>
        <v>2</v>
      </c>
      <c r="N36">
        <f t="shared" si="7"/>
        <v>0</v>
      </c>
    </row>
    <row r="37" spans="1:14">
      <c r="A37" s="3">
        <v>546</v>
      </c>
      <c r="B37" s="3" t="str">
        <f>VLOOKUP(A:A,分人员!D:E,2,0)</f>
        <v>榕声店</v>
      </c>
      <c r="C37" s="3">
        <v>10</v>
      </c>
      <c r="D37" s="3">
        <f>VLOOKUP(A:A,[1]门店任务表!$B:$I,8,0)</f>
        <v>10</v>
      </c>
      <c r="E37" s="3">
        <f t="shared" si="4"/>
        <v>0</v>
      </c>
      <c r="F37" s="3">
        <v>4</v>
      </c>
      <c r="G37" s="3">
        <f>VLOOKUP(A:A,[1]门店任务表!$B:$J,9,0)</f>
        <v>4</v>
      </c>
      <c r="H37" s="3">
        <f t="shared" si="5"/>
        <v>0</v>
      </c>
      <c r="I37" s="3">
        <v>4</v>
      </c>
      <c r="J37" s="3">
        <f>VLOOKUP(A:A,[1]门店任务表!$B:$K,10,0)</f>
        <v>4</v>
      </c>
      <c r="K37" s="3">
        <f t="shared" si="6"/>
        <v>0</v>
      </c>
      <c r="L37" s="3">
        <v>8</v>
      </c>
      <c r="M37">
        <f>VLOOKUP(A:A,[1]门店任务表!$B:$L,11,0)</f>
        <v>8</v>
      </c>
      <c r="N37">
        <f t="shared" si="7"/>
        <v>0</v>
      </c>
    </row>
    <row r="38" spans="1:14">
      <c r="A38" s="3">
        <v>549</v>
      </c>
      <c r="B38" s="3" t="str">
        <f>VLOOKUP(A:A,分人员!D:E,2,0)</f>
        <v>大邑东壕沟</v>
      </c>
      <c r="C38" s="3">
        <v>3</v>
      </c>
      <c r="D38" s="3">
        <f>VLOOKUP(A:A,[1]门店任务表!$B:$I,8,0)</f>
        <v>3</v>
      </c>
      <c r="E38" s="3">
        <f t="shared" si="4"/>
        <v>0</v>
      </c>
      <c r="F38" s="3">
        <v>3</v>
      </c>
      <c r="G38" s="3">
        <f>VLOOKUP(A:A,[1]门店任务表!$B:$J,9,0)</f>
        <v>3</v>
      </c>
      <c r="H38" s="3">
        <f t="shared" si="5"/>
        <v>0</v>
      </c>
      <c r="I38" s="3">
        <v>3</v>
      </c>
      <c r="J38" s="3">
        <f>VLOOKUP(A:A,[1]门店任务表!$B:$K,10,0)</f>
        <v>3</v>
      </c>
      <c r="K38" s="3">
        <f t="shared" si="6"/>
        <v>0</v>
      </c>
      <c r="L38" s="3">
        <v>3</v>
      </c>
      <c r="M38">
        <f>VLOOKUP(A:A,[1]门店任务表!$B:$L,11,0)</f>
        <v>3</v>
      </c>
      <c r="N38">
        <f t="shared" si="7"/>
        <v>0</v>
      </c>
    </row>
    <row r="39" spans="1:14">
      <c r="A39" s="3">
        <v>570</v>
      </c>
      <c r="B39" s="3" t="str">
        <f>VLOOKUP(A:A,分人员!D:E,2,0)</f>
        <v>青羊区浣花滨河店</v>
      </c>
      <c r="C39" s="3">
        <v>4</v>
      </c>
      <c r="D39" s="3">
        <f>VLOOKUP(A:A,[1]门店任务表!$B:$I,8,0)</f>
        <v>4</v>
      </c>
      <c r="E39" s="3">
        <f t="shared" si="4"/>
        <v>0</v>
      </c>
      <c r="F39" s="3">
        <v>3</v>
      </c>
      <c r="G39" s="3">
        <f>VLOOKUP(A:A,[1]门店任务表!$B:$J,9,0)</f>
        <v>3</v>
      </c>
      <c r="H39" s="3">
        <f t="shared" si="5"/>
        <v>0</v>
      </c>
      <c r="I39" s="3">
        <v>3</v>
      </c>
      <c r="J39" s="3">
        <f>VLOOKUP(A:A,[1]门店任务表!$B:$K,10,0)</f>
        <v>3</v>
      </c>
      <c r="K39" s="3">
        <f t="shared" si="6"/>
        <v>0</v>
      </c>
      <c r="L39" s="3">
        <v>3</v>
      </c>
      <c r="M39">
        <f>VLOOKUP(A:A,[1]门店任务表!$B:$L,11,0)</f>
        <v>3</v>
      </c>
      <c r="N39">
        <f t="shared" si="7"/>
        <v>0</v>
      </c>
    </row>
    <row r="40" spans="1:14">
      <c r="A40" s="3">
        <v>571</v>
      </c>
      <c r="B40" s="3" t="str">
        <f>VLOOKUP(A:A,分人员!D:E,2,0)</f>
        <v>锦城大道店</v>
      </c>
      <c r="C40" s="3">
        <v>25</v>
      </c>
      <c r="D40" s="3">
        <f>VLOOKUP(A:A,[1]门店任务表!$B:$I,8,0)</f>
        <v>25</v>
      </c>
      <c r="E40" s="3">
        <f t="shared" si="4"/>
        <v>0</v>
      </c>
      <c r="F40" s="3">
        <v>3</v>
      </c>
      <c r="G40" s="3">
        <f>VLOOKUP(A:A,[1]门店任务表!$B:$J,9,0)</f>
        <v>3</v>
      </c>
      <c r="H40" s="3">
        <f t="shared" si="5"/>
        <v>0</v>
      </c>
      <c r="I40" s="3">
        <v>3</v>
      </c>
      <c r="J40" s="3">
        <f>VLOOKUP(A:A,[1]门店任务表!$B:$K,10,0)</f>
        <v>3</v>
      </c>
      <c r="K40" s="3">
        <f t="shared" si="6"/>
        <v>0</v>
      </c>
      <c r="L40" s="3">
        <v>6</v>
      </c>
      <c r="M40">
        <f>VLOOKUP(A:A,[1]门店任务表!$B:$L,11,0)</f>
        <v>6</v>
      </c>
      <c r="N40">
        <f t="shared" si="7"/>
        <v>0</v>
      </c>
    </row>
    <row r="41" spans="1:14">
      <c r="A41" s="3">
        <v>572</v>
      </c>
      <c r="B41" s="3" t="str">
        <f>VLOOKUP(A:A,分人员!D:E,2,0)</f>
        <v>郫县东大街</v>
      </c>
      <c r="C41" s="3">
        <v>5</v>
      </c>
      <c r="D41" s="3">
        <f>VLOOKUP(A:A,[1]门店任务表!$B:$I,8,0)</f>
        <v>5</v>
      </c>
      <c r="E41" s="3">
        <f t="shared" si="4"/>
        <v>0</v>
      </c>
      <c r="F41" s="3">
        <v>4</v>
      </c>
      <c r="G41" s="3">
        <f>VLOOKUP(A:A,[1]门店任务表!$B:$J,9,0)</f>
        <v>4</v>
      </c>
      <c r="H41" s="3">
        <f t="shared" si="5"/>
        <v>0</v>
      </c>
      <c r="I41" s="3">
        <v>4</v>
      </c>
      <c r="J41" s="3">
        <f>VLOOKUP(A:A,[1]门店任务表!$B:$K,10,0)</f>
        <v>4</v>
      </c>
      <c r="K41" s="3">
        <f t="shared" si="6"/>
        <v>0</v>
      </c>
      <c r="L41" s="3">
        <v>4</v>
      </c>
      <c r="M41">
        <f>VLOOKUP(A:A,[1]门店任务表!$B:$L,11,0)</f>
        <v>4</v>
      </c>
      <c r="N41">
        <f t="shared" si="7"/>
        <v>0</v>
      </c>
    </row>
    <row r="42" spans="1:14">
      <c r="A42" s="3">
        <v>573</v>
      </c>
      <c r="B42" s="3" t="str">
        <f>VLOOKUP(A:A,分人员!D:E,2,0)</f>
        <v>双流锦华</v>
      </c>
      <c r="C42" s="3">
        <v>3</v>
      </c>
      <c r="D42" s="3">
        <f>VLOOKUP(A:A,[1]门店任务表!$B:$I,8,0)</f>
        <v>3</v>
      </c>
      <c r="E42" s="3">
        <f t="shared" si="4"/>
        <v>0</v>
      </c>
      <c r="F42" s="3">
        <v>2</v>
      </c>
      <c r="G42" s="3">
        <f>VLOOKUP(A:A,[1]门店任务表!$B:$J,9,0)</f>
        <v>2</v>
      </c>
      <c r="H42" s="3">
        <f t="shared" si="5"/>
        <v>0</v>
      </c>
      <c r="I42" s="3">
        <v>2</v>
      </c>
      <c r="J42" s="3">
        <f>VLOOKUP(A:A,[1]门店任务表!$B:$K,10,0)</f>
        <v>2</v>
      </c>
      <c r="K42" s="3">
        <f t="shared" si="6"/>
        <v>0</v>
      </c>
      <c r="L42" s="3">
        <v>2</v>
      </c>
      <c r="M42">
        <f>VLOOKUP(A:A,[1]门店任务表!$B:$L,11,0)</f>
        <v>2</v>
      </c>
      <c r="N42">
        <f t="shared" si="7"/>
        <v>0</v>
      </c>
    </row>
    <row r="43" spans="1:14">
      <c r="A43" s="3">
        <v>578</v>
      </c>
      <c r="B43" s="3" t="str">
        <f>VLOOKUP(A:A,分人员!D:E,2,0)</f>
        <v>华油店</v>
      </c>
      <c r="C43" s="3">
        <v>7</v>
      </c>
      <c r="D43" s="3">
        <f>VLOOKUP(A:A,[1]门店任务表!$B:$I,8,0)</f>
        <v>7</v>
      </c>
      <c r="E43" s="3">
        <f t="shared" si="4"/>
        <v>0</v>
      </c>
      <c r="F43" s="3">
        <v>3</v>
      </c>
      <c r="G43" s="3">
        <f>VLOOKUP(A:A,[1]门店任务表!$B:$J,9,0)</f>
        <v>3</v>
      </c>
      <c r="H43" s="3">
        <f t="shared" si="5"/>
        <v>0</v>
      </c>
      <c r="I43" s="3">
        <v>3</v>
      </c>
      <c r="J43" s="3">
        <f>VLOOKUP(A:A,[1]门店任务表!$B:$K,10,0)</f>
        <v>3</v>
      </c>
      <c r="K43" s="3">
        <f t="shared" si="6"/>
        <v>0</v>
      </c>
      <c r="L43" s="3">
        <v>6</v>
      </c>
      <c r="M43">
        <f>VLOOKUP(A:A,[1]门店任务表!$B:$L,11,0)</f>
        <v>6</v>
      </c>
      <c r="N43">
        <f t="shared" si="7"/>
        <v>0</v>
      </c>
    </row>
    <row r="44" spans="1:14">
      <c r="A44" s="3">
        <v>581</v>
      </c>
      <c r="B44" s="3" t="str">
        <f>VLOOKUP(A:A,分人员!D:E,2,0)</f>
        <v>汇融名城</v>
      </c>
      <c r="C44" s="3">
        <v>6</v>
      </c>
      <c r="D44" s="3">
        <f>VLOOKUP(A:A,[1]门店任务表!$B:$I,8,0)</f>
        <v>6</v>
      </c>
      <c r="E44" s="3">
        <f t="shared" si="4"/>
        <v>0</v>
      </c>
      <c r="F44" s="3">
        <v>5</v>
      </c>
      <c r="G44" s="3">
        <f>VLOOKUP(A:A,[1]门店任务表!$B:$J,9,0)</f>
        <v>5</v>
      </c>
      <c r="H44" s="3">
        <f t="shared" si="5"/>
        <v>0</v>
      </c>
      <c r="I44" s="3">
        <v>5</v>
      </c>
      <c r="J44" s="3">
        <f>VLOOKUP(A:A,[1]门店任务表!$B:$K,10,0)</f>
        <v>5</v>
      </c>
      <c r="K44" s="3">
        <f t="shared" si="6"/>
        <v>0</v>
      </c>
      <c r="L44" s="3">
        <v>10</v>
      </c>
      <c r="M44">
        <f>VLOOKUP(A:A,[1]门店任务表!$B:$L,11,0)</f>
        <v>10</v>
      </c>
      <c r="N44">
        <f t="shared" si="7"/>
        <v>0</v>
      </c>
    </row>
    <row r="45" spans="1:14">
      <c r="A45" s="3">
        <v>582</v>
      </c>
      <c r="B45" s="3" t="str">
        <f>VLOOKUP(A:A,分人员!D:E,2,0)</f>
        <v>十二桥</v>
      </c>
      <c r="C45" s="3">
        <v>13</v>
      </c>
      <c r="D45" s="3">
        <f>VLOOKUP(A:A,[1]门店任务表!$B:$I,8,0)</f>
        <v>13</v>
      </c>
      <c r="E45" s="3">
        <f t="shared" si="4"/>
        <v>0</v>
      </c>
      <c r="F45" s="3">
        <v>5</v>
      </c>
      <c r="G45" s="3">
        <f>VLOOKUP(A:A,[1]门店任务表!$B:$J,9,0)</f>
        <v>5</v>
      </c>
      <c r="H45" s="3">
        <f t="shared" si="5"/>
        <v>0</v>
      </c>
      <c r="I45" s="3">
        <v>5</v>
      </c>
      <c r="J45" s="3">
        <f>VLOOKUP(A:A,[1]门店任务表!$B:$K,10,0)</f>
        <v>5</v>
      </c>
      <c r="K45" s="3">
        <f t="shared" si="6"/>
        <v>0</v>
      </c>
      <c r="L45" s="3">
        <v>10</v>
      </c>
      <c r="M45">
        <f>VLOOKUP(A:A,[1]门店任务表!$B:$L,11,0)</f>
        <v>10</v>
      </c>
      <c r="N45">
        <f t="shared" si="7"/>
        <v>0</v>
      </c>
    </row>
    <row r="46" spans="1:14">
      <c r="A46" s="3">
        <v>584</v>
      </c>
      <c r="B46" s="3" t="str">
        <f>VLOOKUP(A:A,分人员!D:E,2,0)</f>
        <v>柳荫店</v>
      </c>
      <c r="C46" s="3">
        <v>3</v>
      </c>
      <c r="D46" s="3">
        <f>VLOOKUP(A:A,[1]门店任务表!$B:$I,8,0)</f>
        <v>3</v>
      </c>
      <c r="E46" s="3">
        <f t="shared" si="4"/>
        <v>0</v>
      </c>
      <c r="F46" s="3">
        <v>3</v>
      </c>
      <c r="G46" s="3">
        <f>VLOOKUP(A:A,[1]门店任务表!$B:$J,9,0)</f>
        <v>3</v>
      </c>
      <c r="H46" s="3">
        <f t="shared" si="5"/>
        <v>0</v>
      </c>
      <c r="I46" s="3">
        <v>3</v>
      </c>
      <c r="J46" s="3">
        <f>VLOOKUP(A:A,[1]门店任务表!$B:$K,10,0)</f>
        <v>3</v>
      </c>
      <c r="K46" s="3">
        <f t="shared" si="6"/>
        <v>0</v>
      </c>
      <c r="L46" s="3">
        <v>3</v>
      </c>
      <c r="M46">
        <f>VLOOKUP(A:A,[1]门店任务表!$B:$L,11,0)</f>
        <v>3</v>
      </c>
      <c r="N46">
        <f t="shared" si="7"/>
        <v>0</v>
      </c>
    </row>
    <row r="47" spans="1:14">
      <c r="A47" s="3">
        <v>585</v>
      </c>
      <c r="B47" s="3" t="str">
        <f>VLOOKUP(A:A,分人员!D:E,2,0)</f>
        <v>羊子山</v>
      </c>
      <c r="C47" s="3">
        <v>13</v>
      </c>
      <c r="D47" s="3">
        <f>VLOOKUP(A:A,[1]门店任务表!$B:$I,8,0)</f>
        <v>13</v>
      </c>
      <c r="E47" s="3">
        <f t="shared" si="4"/>
        <v>0</v>
      </c>
      <c r="F47" s="3">
        <v>4</v>
      </c>
      <c r="G47" s="3">
        <f>VLOOKUP(A:A,[1]门店任务表!$B:$J,9,0)</f>
        <v>4</v>
      </c>
      <c r="H47" s="3">
        <f t="shared" si="5"/>
        <v>0</v>
      </c>
      <c r="I47" s="3">
        <v>4</v>
      </c>
      <c r="J47" s="3">
        <f>VLOOKUP(A:A,[1]门店任务表!$B:$K,10,0)</f>
        <v>4</v>
      </c>
      <c r="K47" s="3">
        <f t="shared" si="6"/>
        <v>0</v>
      </c>
      <c r="L47" s="3">
        <v>8</v>
      </c>
      <c r="M47">
        <f>VLOOKUP(A:A,[1]门店任务表!$B:$L,11,0)</f>
        <v>8</v>
      </c>
      <c r="N47">
        <f t="shared" si="7"/>
        <v>0</v>
      </c>
    </row>
    <row r="48" spans="1:14">
      <c r="A48" s="3">
        <v>587</v>
      </c>
      <c r="B48" s="3" t="str">
        <f>VLOOKUP(A:A,分人员!D:E,2,0)</f>
        <v>景中店</v>
      </c>
      <c r="C48" s="3">
        <v>13</v>
      </c>
      <c r="D48" s="3">
        <f>VLOOKUP(A:A,[1]门店任务表!$B:$I,8,0)</f>
        <v>13</v>
      </c>
      <c r="E48" s="3">
        <f t="shared" si="4"/>
        <v>0</v>
      </c>
      <c r="F48" s="3">
        <v>4</v>
      </c>
      <c r="G48" s="3">
        <f>VLOOKUP(A:A,[1]门店任务表!$B:$J,9,0)</f>
        <v>4</v>
      </c>
      <c r="H48" s="3">
        <f t="shared" si="5"/>
        <v>0</v>
      </c>
      <c r="I48" s="3">
        <v>4</v>
      </c>
      <c r="J48" s="3">
        <f>VLOOKUP(A:A,[1]门店任务表!$B:$K,10,0)</f>
        <v>4</v>
      </c>
      <c r="K48" s="3">
        <f t="shared" si="6"/>
        <v>0</v>
      </c>
      <c r="L48" s="3">
        <v>4</v>
      </c>
      <c r="M48">
        <f>VLOOKUP(A:A,[1]门店任务表!$B:$L,11,0)</f>
        <v>4</v>
      </c>
      <c r="N48">
        <f t="shared" si="7"/>
        <v>0</v>
      </c>
    </row>
    <row r="49" spans="1:14">
      <c r="A49" s="3">
        <v>591</v>
      </c>
      <c r="B49" s="3" t="str">
        <f>VLOOKUP(A:A,分人员!D:E,2,0)</f>
        <v>邛崃长安店</v>
      </c>
      <c r="C49" s="3">
        <v>5</v>
      </c>
      <c r="D49" s="3">
        <f>VLOOKUP(A:A,[1]门店任务表!$B:$I,8,0)</f>
        <v>5</v>
      </c>
      <c r="E49" s="3">
        <f t="shared" si="4"/>
        <v>0</v>
      </c>
      <c r="F49" s="3">
        <v>4</v>
      </c>
      <c r="G49" s="3">
        <f>VLOOKUP(A:A,[1]门店任务表!$B:$J,9,0)</f>
        <v>4</v>
      </c>
      <c r="H49" s="3">
        <f t="shared" si="5"/>
        <v>0</v>
      </c>
      <c r="I49" s="3">
        <v>4</v>
      </c>
      <c r="J49" s="3">
        <f>VLOOKUP(A:A,[1]门店任务表!$B:$K,10,0)</f>
        <v>4</v>
      </c>
      <c r="K49" s="3">
        <f t="shared" si="6"/>
        <v>0</v>
      </c>
      <c r="L49" s="3">
        <v>4</v>
      </c>
      <c r="M49">
        <f>VLOOKUP(A:A,[1]门店任务表!$B:$L,11,0)</f>
        <v>4</v>
      </c>
      <c r="N49">
        <f t="shared" si="7"/>
        <v>0</v>
      </c>
    </row>
    <row r="50" spans="1:14">
      <c r="A50" s="3">
        <v>594</v>
      </c>
      <c r="B50" s="3" t="str">
        <f>VLOOKUP(A:A,分人员!D:E,2,0)</f>
        <v>大邑安仁店</v>
      </c>
      <c r="C50" s="3">
        <v>2</v>
      </c>
      <c r="D50" s="3">
        <f>VLOOKUP(A:A,[1]门店任务表!$B:$I,8,0)</f>
        <v>2</v>
      </c>
      <c r="E50" s="3">
        <f t="shared" si="4"/>
        <v>0</v>
      </c>
      <c r="F50" s="3">
        <v>2</v>
      </c>
      <c r="G50" s="3">
        <f>VLOOKUP(A:A,[1]门店任务表!$B:$J,9,0)</f>
        <v>2</v>
      </c>
      <c r="H50" s="3">
        <f t="shared" si="5"/>
        <v>0</v>
      </c>
      <c r="I50" s="3">
        <v>2</v>
      </c>
      <c r="J50" s="3">
        <f>VLOOKUP(A:A,[1]门店任务表!$B:$K,10,0)</f>
        <v>2</v>
      </c>
      <c r="K50" s="3">
        <f t="shared" si="6"/>
        <v>0</v>
      </c>
      <c r="L50" s="3">
        <v>2</v>
      </c>
      <c r="M50">
        <f>VLOOKUP(A:A,[1]门店任务表!$B:$L,11,0)</f>
        <v>2</v>
      </c>
      <c r="N50">
        <f t="shared" si="7"/>
        <v>0</v>
      </c>
    </row>
    <row r="51" spans="1:14">
      <c r="A51" s="3">
        <v>598</v>
      </c>
      <c r="B51" s="3" t="str">
        <f>VLOOKUP(A:A,分人员!D:E,2,0)</f>
        <v>水杉街</v>
      </c>
      <c r="C51" s="3">
        <v>9</v>
      </c>
      <c r="D51" s="3">
        <f>VLOOKUP(A:A,[1]门店任务表!$B:$I,8,0)</f>
        <v>9</v>
      </c>
      <c r="E51" s="3">
        <f t="shared" si="4"/>
        <v>0</v>
      </c>
      <c r="F51" s="3">
        <v>3</v>
      </c>
      <c r="G51" s="3">
        <f>VLOOKUP(A:A,[1]门店任务表!$B:$J,9,0)</f>
        <v>3</v>
      </c>
      <c r="H51" s="3">
        <f t="shared" si="5"/>
        <v>0</v>
      </c>
      <c r="I51" s="3">
        <v>3</v>
      </c>
      <c r="J51" s="3">
        <f>VLOOKUP(A:A,[1]门店任务表!$B:$K,10,0)</f>
        <v>3</v>
      </c>
      <c r="K51" s="3">
        <f t="shared" si="6"/>
        <v>0</v>
      </c>
      <c r="L51" s="3">
        <v>3</v>
      </c>
      <c r="M51">
        <f>VLOOKUP(A:A,[1]门店任务表!$B:$L,11,0)</f>
        <v>3</v>
      </c>
      <c r="N51">
        <f t="shared" si="7"/>
        <v>0</v>
      </c>
    </row>
    <row r="52" spans="1:14">
      <c r="A52" s="3">
        <v>704</v>
      </c>
      <c r="B52" s="3" t="str">
        <f>VLOOKUP(A:A,分人员!D:E,2,0)</f>
        <v>奎光店</v>
      </c>
      <c r="C52" s="3">
        <v>9</v>
      </c>
      <c r="D52" s="3">
        <f>VLOOKUP(A:A,[1]门店任务表!$B:$I,8,0)</f>
        <v>9</v>
      </c>
      <c r="E52" s="3">
        <f t="shared" si="4"/>
        <v>0</v>
      </c>
      <c r="F52" s="3">
        <v>3</v>
      </c>
      <c r="G52" s="3">
        <f>VLOOKUP(A:A,[1]门店任务表!$B:$J,9,0)</f>
        <v>3</v>
      </c>
      <c r="H52" s="3">
        <f t="shared" si="5"/>
        <v>0</v>
      </c>
      <c r="I52" s="3">
        <v>3</v>
      </c>
      <c r="J52" s="3">
        <f>VLOOKUP(A:A,[1]门店任务表!$B:$K,10,0)</f>
        <v>3</v>
      </c>
      <c r="K52" s="3">
        <f t="shared" si="6"/>
        <v>0</v>
      </c>
      <c r="L52" s="3">
        <v>3</v>
      </c>
      <c r="M52">
        <f>VLOOKUP(A:A,[1]门店任务表!$B:$L,11,0)</f>
        <v>3</v>
      </c>
      <c r="N52">
        <f t="shared" si="7"/>
        <v>0</v>
      </c>
    </row>
    <row r="53" spans="1:14">
      <c r="A53" s="3">
        <v>706</v>
      </c>
      <c r="B53" s="3" t="str">
        <f>VLOOKUP(A:A,分人员!D:E,2,0)</f>
        <v>翔凤路店</v>
      </c>
      <c r="C53" s="3">
        <v>2</v>
      </c>
      <c r="D53" s="3">
        <f>VLOOKUP(A:A,[1]门店任务表!$B:$I,8,0)</f>
        <v>2</v>
      </c>
      <c r="E53" s="3">
        <f t="shared" si="4"/>
        <v>0</v>
      </c>
      <c r="F53" s="3">
        <v>2</v>
      </c>
      <c r="G53" s="3">
        <f>VLOOKUP(A:A,[1]门店任务表!$B:$J,9,0)</f>
        <v>2</v>
      </c>
      <c r="H53" s="3">
        <f t="shared" si="5"/>
        <v>0</v>
      </c>
      <c r="I53" s="3">
        <v>2</v>
      </c>
      <c r="J53" s="3">
        <f>VLOOKUP(A:A,[1]门店任务表!$B:$K,10,0)</f>
        <v>2</v>
      </c>
      <c r="K53" s="3">
        <f t="shared" si="6"/>
        <v>0</v>
      </c>
      <c r="L53" s="3">
        <v>2</v>
      </c>
      <c r="M53">
        <f>VLOOKUP(A:A,[1]门店任务表!$B:$L,11,0)</f>
        <v>2</v>
      </c>
      <c r="N53">
        <f t="shared" si="7"/>
        <v>0</v>
      </c>
    </row>
    <row r="54" spans="1:14">
      <c r="A54" s="3">
        <v>707</v>
      </c>
      <c r="B54" s="3" t="str">
        <f>VLOOKUP(A:A,分人员!D:E,2,0)</f>
        <v>万科店</v>
      </c>
      <c r="C54" s="3">
        <v>8</v>
      </c>
      <c r="D54" s="3">
        <f>VLOOKUP(A:A,[1]门店任务表!$B:$I,8,0)</f>
        <v>8</v>
      </c>
      <c r="E54" s="3">
        <f t="shared" si="4"/>
        <v>0</v>
      </c>
      <c r="F54" s="3">
        <v>4</v>
      </c>
      <c r="G54" s="3">
        <f>VLOOKUP(A:A,[1]门店任务表!$B:$J,9,0)</f>
        <v>4</v>
      </c>
      <c r="H54" s="3">
        <f t="shared" si="5"/>
        <v>0</v>
      </c>
      <c r="I54" s="3">
        <v>4</v>
      </c>
      <c r="J54" s="3">
        <f>VLOOKUP(A:A,[1]门店任务表!$B:$K,10,0)</f>
        <v>4</v>
      </c>
      <c r="K54" s="3">
        <f t="shared" si="6"/>
        <v>0</v>
      </c>
      <c r="L54" s="3">
        <v>8</v>
      </c>
      <c r="M54">
        <f>VLOOKUP(A:A,[1]门店任务表!$B:$L,11,0)</f>
        <v>8</v>
      </c>
      <c r="N54">
        <f t="shared" si="7"/>
        <v>0</v>
      </c>
    </row>
    <row r="55" spans="1:14">
      <c r="A55" s="3">
        <v>709</v>
      </c>
      <c r="B55" s="3" t="str">
        <f>VLOOKUP(A:A,分人员!D:E,2,0)</f>
        <v>马超东路店</v>
      </c>
      <c r="C55" s="3">
        <v>5</v>
      </c>
      <c r="D55" s="3">
        <f>VLOOKUP(A:A,[1]门店任务表!$B:$I,8,0)</f>
        <v>5</v>
      </c>
      <c r="E55" s="3">
        <f t="shared" si="4"/>
        <v>0</v>
      </c>
      <c r="F55" s="3">
        <v>4</v>
      </c>
      <c r="G55" s="3">
        <f>VLOOKUP(A:A,[1]门店任务表!$B:$J,9,0)</f>
        <v>4</v>
      </c>
      <c r="H55" s="3">
        <f t="shared" si="5"/>
        <v>0</v>
      </c>
      <c r="I55" s="3">
        <v>4</v>
      </c>
      <c r="J55" s="3">
        <f>VLOOKUP(A:A,[1]门店任务表!$B:$K,10,0)</f>
        <v>4</v>
      </c>
      <c r="K55" s="3">
        <f t="shared" si="6"/>
        <v>0</v>
      </c>
      <c r="L55" s="3">
        <v>4</v>
      </c>
      <c r="M55">
        <f>VLOOKUP(A:A,[1]门店任务表!$B:$L,11,0)</f>
        <v>4</v>
      </c>
      <c r="N55">
        <f t="shared" si="7"/>
        <v>0</v>
      </c>
    </row>
    <row r="56" spans="1:14">
      <c r="A56" s="3">
        <v>710</v>
      </c>
      <c r="B56" s="3" t="str">
        <f>VLOOKUP(A:A,分人员!D:E,2,0)</f>
        <v>问道西路店</v>
      </c>
      <c r="C56" s="3">
        <v>2</v>
      </c>
      <c r="D56" s="3">
        <f>VLOOKUP(A:A,[1]门店任务表!$B:$I,8,0)</f>
        <v>2</v>
      </c>
      <c r="E56" s="3">
        <f t="shared" si="4"/>
        <v>0</v>
      </c>
      <c r="F56" s="3">
        <v>2</v>
      </c>
      <c r="G56" s="3">
        <f>VLOOKUP(A:A,[1]门店任务表!$B:$J,9,0)</f>
        <v>2</v>
      </c>
      <c r="H56" s="3">
        <f t="shared" si="5"/>
        <v>0</v>
      </c>
      <c r="I56" s="3">
        <v>2</v>
      </c>
      <c r="J56" s="3">
        <f>VLOOKUP(A:A,[1]门店任务表!$B:$K,10,0)</f>
        <v>2</v>
      </c>
      <c r="K56" s="3">
        <f t="shared" si="6"/>
        <v>0</v>
      </c>
      <c r="L56" s="3">
        <v>2</v>
      </c>
      <c r="M56">
        <f>VLOOKUP(A:A,[1]门店任务表!$B:$L,11,0)</f>
        <v>2</v>
      </c>
      <c r="N56">
        <f t="shared" si="7"/>
        <v>0</v>
      </c>
    </row>
    <row r="57" spans="1:14">
      <c r="A57" s="3">
        <v>712</v>
      </c>
      <c r="B57" s="3" t="str">
        <f>VLOOKUP(A:A,分人员!D:E,2,0)</f>
        <v>华泰路店</v>
      </c>
      <c r="C57" s="3">
        <v>16</v>
      </c>
      <c r="D57" s="3">
        <f>VLOOKUP(A:A,[1]门店任务表!$B:$I,8,0)</f>
        <v>16</v>
      </c>
      <c r="E57" s="3">
        <f t="shared" si="4"/>
        <v>0</v>
      </c>
      <c r="F57" s="3">
        <v>6</v>
      </c>
      <c r="G57" s="3">
        <f>VLOOKUP(A:A,[1]门店任务表!$B:$J,9,0)</f>
        <v>6</v>
      </c>
      <c r="H57" s="3">
        <f t="shared" si="5"/>
        <v>0</v>
      </c>
      <c r="I57" s="3">
        <v>6</v>
      </c>
      <c r="J57" s="3">
        <f>VLOOKUP(A:A,[1]门店任务表!$B:$K,10,0)</f>
        <v>6</v>
      </c>
      <c r="K57" s="3">
        <f t="shared" si="6"/>
        <v>0</v>
      </c>
      <c r="L57" s="3">
        <v>12</v>
      </c>
      <c r="M57">
        <f>VLOOKUP(A:A,[1]门店任务表!$B:$L,11,0)</f>
        <v>12</v>
      </c>
      <c r="N57">
        <f t="shared" si="7"/>
        <v>0</v>
      </c>
    </row>
    <row r="58" spans="1:14">
      <c r="A58" s="3">
        <v>713</v>
      </c>
      <c r="B58" s="3" t="str">
        <f>VLOOKUP(A:A,分人员!D:E,2,0)</f>
        <v>聚源店</v>
      </c>
      <c r="C58" s="3">
        <v>6</v>
      </c>
      <c r="D58" s="3">
        <f>VLOOKUP(A:A,[1]门店任务表!$B:$I,8,0)</f>
        <v>6</v>
      </c>
      <c r="E58" s="3">
        <f t="shared" si="4"/>
        <v>0</v>
      </c>
      <c r="F58" s="3">
        <v>2</v>
      </c>
      <c r="G58" s="3">
        <f>VLOOKUP(A:A,[1]门店任务表!$B:$J,9,0)</f>
        <v>2</v>
      </c>
      <c r="H58" s="3">
        <f t="shared" si="5"/>
        <v>0</v>
      </c>
      <c r="I58" s="3">
        <v>2</v>
      </c>
      <c r="J58" s="3">
        <f>VLOOKUP(A:A,[1]门店任务表!$B:$K,10,0)</f>
        <v>2</v>
      </c>
      <c r="K58" s="3">
        <f t="shared" si="6"/>
        <v>0</v>
      </c>
      <c r="L58" s="3">
        <v>2</v>
      </c>
      <c r="M58">
        <f>VLOOKUP(A:A,[1]门店任务表!$B:$L,11,0)</f>
        <v>2</v>
      </c>
      <c r="N58">
        <f t="shared" si="7"/>
        <v>0</v>
      </c>
    </row>
    <row r="59" spans="1:14">
      <c r="A59" s="3">
        <v>716</v>
      </c>
      <c r="B59" s="3" t="str">
        <f>VLOOKUP(A:A,分人员!D:E,2,0)</f>
        <v>大邑沙渠店</v>
      </c>
      <c r="C59" s="3">
        <v>3</v>
      </c>
      <c r="D59" s="3">
        <f>VLOOKUP(A:A,[1]门店任务表!$B:$I,8,0)</f>
        <v>3</v>
      </c>
      <c r="E59" s="3">
        <f t="shared" si="4"/>
        <v>0</v>
      </c>
      <c r="F59" s="3">
        <v>3</v>
      </c>
      <c r="G59" s="3">
        <f>VLOOKUP(A:A,[1]门店任务表!$B:$J,9,0)</f>
        <v>3</v>
      </c>
      <c r="H59" s="3">
        <f t="shared" si="5"/>
        <v>0</v>
      </c>
      <c r="I59" s="3">
        <v>3</v>
      </c>
      <c r="J59" s="3">
        <f>VLOOKUP(A:A,[1]门店任务表!$B:$K,10,0)</f>
        <v>3</v>
      </c>
      <c r="K59" s="3">
        <f t="shared" si="6"/>
        <v>0</v>
      </c>
      <c r="L59" s="3">
        <v>3</v>
      </c>
      <c r="M59">
        <f>VLOOKUP(A:A,[1]门店任务表!$B:$L,11,0)</f>
        <v>3</v>
      </c>
      <c r="N59">
        <f t="shared" si="7"/>
        <v>0</v>
      </c>
    </row>
    <row r="60" spans="1:14">
      <c r="A60" s="3">
        <v>717</v>
      </c>
      <c r="B60" s="3" t="str">
        <f>VLOOKUP(A:A,分人员!D:E,2,0)</f>
        <v>大邑通达店</v>
      </c>
      <c r="C60" s="3">
        <v>7</v>
      </c>
      <c r="D60" s="3">
        <f>VLOOKUP(A:A,[1]门店任务表!$B:$I,8,0)</f>
        <v>7</v>
      </c>
      <c r="E60" s="3">
        <f t="shared" si="4"/>
        <v>0</v>
      </c>
      <c r="F60" s="3">
        <v>3</v>
      </c>
      <c r="G60" s="3">
        <f>VLOOKUP(A:A,[1]门店任务表!$B:$J,9,0)</f>
        <v>3</v>
      </c>
      <c r="H60" s="3">
        <f t="shared" si="5"/>
        <v>0</v>
      </c>
      <c r="I60" s="3">
        <v>3</v>
      </c>
      <c r="J60" s="3">
        <f>VLOOKUP(A:A,[1]门店任务表!$B:$K,10,0)</f>
        <v>3</v>
      </c>
      <c r="K60" s="3">
        <f t="shared" si="6"/>
        <v>0</v>
      </c>
      <c r="L60" s="3">
        <v>3</v>
      </c>
      <c r="M60">
        <f>VLOOKUP(A:A,[1]门店任务表!$B:$L,11,0)</f>
        <v>3</v>
      </c>
      <c r="N60">
        <f t="shared" si="7"/>
        <v>0</v>
      </c>
    </row>
    <row r="61" spans="1:14">
      <c r="A61" s="3">
        <v>718</v>
      </c>
      <c r="B61" s="3" t="str">
        <f>VLOOKUP(A:A,分人员!D:E,2,0)</f>
        <v>龙泉驿生路店</v>
      </c>
      <c r="C61" s="3">
        <v>3</v>
      </c>
      <c r="D61" s="3">
        <f>VLOOKUP(A:A,[1]门店任务表!$B:$I,8,0)</f>
        <v>3</v>
      </c>
      <c r="E61" s="3">
        <f t="shared" si="4"/>
        <v>0</v>
      </c>
      <c r="F61" s="3">
        <v>3</v>
      </c>
      <c r="G61" s="3">
        <f>VLOOKUP(A:A,[1]门店任务表!$B:$J,9,0)</f>
        <v>3</v>
      </c>
      <c r="H61" s="3">
        <f t="shared" si="5"/>
        <v>0</v>
      </c>
      <c r="I61" s="3">
        <v>3</v>
      </c>
      <c r="J61" s="3">
        <f>VLOOKUP(A:A,[1]门店任务表!$B:$K,10,0)</f>
        <v>3</v>
      </c>
      <c r="K61" s="3">
        <f t="shared" si="6"/>
        <v>0</v>
      </c>
      <c r="L61" s="3">
        <v>3</v>
      </c>
      <c r="M61">
        <f>VLOOKUP(A:A,[1]门店任务表!$B:$L,11,0)</f>
        <v>3</v>
      </c>
      <c r="N61">
        <f t="shared" si="7"/>
        <v>0</v>
      </c>
    </row>
    <row r="62" spans="1:14">
      <c r="A62" s="3">
        <v>720</v>
      </c>
      <c r="B62" s="3" t="str">
        <f>VLOOKUP(A:A,分人员!D:E,2,0)</f>
        <v>大邑新场店</v>
      </c>
      <c r="C62" s="3">
        <v>3</v>
      </c>
      <c r="D62" s="3">
        <f>VLOOKUP(A:A,[1]门店任务表!$B:$I,8,0)</f>
        <v>3</v>
      </c>
      <c r="E62" s="3">
        <f t="shared" si="4"/>
        <v>0</v>
      </c>
      <c r="F62" s="3">
        <v>3</v>
      </c>
      <c r="G62" s="3">
        <f>VLOOKUP(A:A,[1]门店任务表!$B:$J,9,0)</f>
        <v>3</v>
      </c>
      <c r="H62" s="3">
        <f t="shared" si="5"/>
        <v>0</v>
      </c>
      <c r="I62" s="3">
        <v>3</v>
      </c>
      <c r="J62" s="3">
        <f>VLOOKUP(A:A,[1]门店任务表!$B:$K,10,0)</f>
        <v>3</v>
      </c>
      <c r="K62" s="3">
        <f t="shared" si="6"/>
        <v>0</v>
      </c>
      <c r="L62" s="3">
        <v>3</v>
      </c>
      <c r="M62">
        <f>VLOOKUP(A:A,[1]门店任务表!$B:$L,11,0)</f>
        <v>3</v>
      </c>
      <c r="N62">
        <f t="shared" si="7"/>
        <v>0</v>
      </c>
    </row>
    <row r="63" spans="1:14">
      <c r="A63" s="3">
        <v>721</v>
      </c>
      <c r="B63" s="3" t="str">
        <f>VLOOKUP(A:A,分人员!D:E,2,0)</f>
        <v>邛崃洪川店</v>
      </c>
      <c r="C63" s="3">
        <v>5</v>
      </c>
      <c r="D63" s="3">
        <f>VLOOKUP(A:A,[1]门店任务表!$B:$I,8,0)</f>
        <v>5</v>
      </c>
      <c r="E63" s="3">
        <f t="shared" si="4"/>
        <v>0</v>
      </c>
      <c r="F63" s="3">
        <v>4</v>
      </c>
      <c r="G63" s="3">
        <f>VLOOKUP(A:A,[1]门店任务表!$B:$J,9,0)</f>
        <v>4</v>
      </c>
      <c r="H63" s="3">
        <f t="shared" si="5"/>
        <v>0</v>
      </c>
      <c r="I63" s="3">
        <v>4</v>
      </c>
      <c r="J63" s="3">
        <f>VLOOKUP(A:A,[1]门店任务表!$B:$K,10,0)</f>
        <v>4</v>
      </c>
      <c r="K63" s="3">
        <f t="shared" si="6"/>
        <v>0</v>
      </c>
      <c r="L63" s="3">
        <v>4</v>
      </c>
      <c r="M63">
        <f>VLOOKUP(A:A,[1]门店任务表!$B:$L,11,0)</f>
        <v>4</v>
      </c>
      <c r="N63">
        <f t="shared" si="7"/>
        <v>0</v>
      </c>
    </row>
    <row r="64" spans="1:14">
      <c r="A64" s="3">
        <v>723</v>
      </c>
      <c r="B64" s="3" t="str">
        <f>VLOOKUP(A:A,分人员!D:E,2,0)</f>
        <v>柳翠店</v>
      </c>
      <c r="C64" s="3">
        <v>3</v>
      </c>
      <c r="D64" s="3">
        <f>VLOOKUP(A:A,[1]门店任务表!$B:$I,8,0)</f>
        <v>3</v>
      </c>
      <c r="E64" s="3">
        <f t="shared" si="4"/>
        <v>0</v>
      </c>
      <c r="F64" s="3">
        <v>3</v>
      </c>
      <c r="G64" s="3">
        <f>VLOOKUP(A:A,[1]门店任务表!$B:$J,9,0)</f>
        <v>3</v>
      </c>
      <c r="H64" s="3">
        <f t="shared" si="5"/>
        <v>0</v>
      </c>
      <c r="I64" s="3">
        <v>3</v>
      </c>
      <c r="J64" s="3">
        <f>VLOOKUP(A:A,[1]门店任务表!$B:$K,10,0)</f>
        <v>3</v>
      </c>
      <c r="K64" s="3">
        <f t="shared" si="6"/>
        <v>0</v>
      </c>
      <c r="L64" s="3">
        <v>3</v>
      </c>
      <c r="M64">
        <f>VLOOKUP(A:A,[1]门店任务表!$B:$L,11,0)</f>
        <v>3</v>
      </c>
      <c r="N64">
        <f t="shared" si="7"/>
        <v>0</v>
      </c>
    </row>
    <row r="65" spans="1:14">
      <c r="A65" s="3">
        <v>724</v>
      </c>
      <c r="B65" s="3" t="str">
        <f>VLOOKUP(A:A,分人员!D:E,2,0)</f>
        <v>观音桥</v>
      </c>
      <c r="C65" s="3">
        <v>5</v>
      </c>
      <c r="D65" s="3">
        <f>VLOOKUP(A:A,[1]门店任务表!$B:$I,8,0)</f>
        <v>5</v>
      </c>
      <c r="E65" s="3">
        <f t="shared" si="4"/>
        <v>0</v>
      </c>
      <c r="F65" s="3">
        <v>4</v>
      </c>
      <c r="G65" s="3">
        <f>VLOOKUP(A:A,[1]门店任务表!$B:$J,9,0)</f>
        <v>4</v>
      </c>
      <c r="H65" s="3">
        <f t="shared" si="5"/>
        <v>0</v>
      </c>
      <c r="I65" s="3">
        <v>4</v>
      </c>
      <c r="J65" s="3">
        <f>VLOOKUP(A:A,[1]门店任务表!$B:$K,10,0)</f>
        <v>4</v>
      </c>
      <c r="K65" s="3">
        <f t="shared" si="6"/>
        <v>0</v>
      </c>
      <c r="L65" s="3">
        <v>8</v>
      </c>
      <c r="M65">
        <f>VLOOKUP(A:A,[1]门店任务表!$B:$L,11,0)</f>
        <v>8</v>
      </c>
      <c r="N65">
        <f t="shared" si="7"/>
        <v>0</v>
      </c>
    </row>
    <row r="66" spans="1:14">
      <c r="A66" s="3">
        <v>726</v>
      </c>
      <c r="B66" s="3" t="str">
        <f>VLOOKUP(A:A,分人员!D:E,2,0)</f>
        <v>交大三店</v>
      </c>
      <c r="C66" s="3">
        <v>29</v>
      </c>
      <c r="D66" s="3">
        <f>VLOOKUP(A:A,[1]门店任务表!$B:$I,8,0)</f>
        <v>29</v>
      </c>
      <c r="E66" s="3">
        <f t="shared" si="4"/>
        <v>0</v>
      </c>
      <c r="F66" s="3">
        <v>4</v>
      </c>
      <c r="G66" s="3">
        <f>VLOOKUP(A:A,[1]门店任务表!$B:$J,9,0)</f>
        <v>4</v>
      </c>
      <c r="H66" s="3">
        <f t="shared" si="5"/>
        <v>0</v>
      </c>
      <c r="I66" s="3">
        <v>4</v>
      </c>
      <c r="J66" s="3">
        <f>VLOOKUP(A:A,[1]门店任务表!$B:$K,10,0)</f>
        <v>4</v>
      </c>
      <c r="K66" s="3">
        <f t="shared" si="6"/>
        <v>0</v>
      </c>
      <c r="L66" s="3">
        <v>8</v>
      </c>
      <c r="M66">
        <f>VLOOKUP(A:A,[1]门店任务表!$B:$L,11,0)</f>
        <v>8</v>
      </c>
      <c r="N66">
        <f t="shared" si="7"/>
        <v>0</v>
      </c>
    </row>
    <row r="67" spans="1:14">
      <c r="A67" s="3">
        <v>727</v>
      </c>
      <c r="B67" s="3" t="str">
        <f>VLOOKUP(A:A,分人员!D:E,2,0)</f>
        <v>黄苑东街</v>
      </c>
      <c r="C67" s="3">
        <v>4</v>
      </c>
      <c r="D67" s="3">
        <f>VLOOKUP(A:A,[1]门店任务表!$B:$I,8,0)</f>
        <v>4</v>
      </c>
      <c r="E67" s="3">
        <f t="shared" ref="E67:E98" si="8">C67-D67</f>
        <v>0</v>
      </c>
      <c r="F67" s="3">
        <v>3</v>
      </c>
      <c r="G67" s="3">
        <f>VLOOKUP(A:A,[1]门店任务表!$B:$J,9,0)</f>
        <v>3</v>
      </c>
      <c r="H67" s="3">
        <f t="shared" ref="H67:H98" si="9">F67-G67</f>
        <v>0</v>
      </c>
      <c r="I67" s="3">
        <v>3</v>
      </c>
      <c r="J67" s="3">
        <f>VLOOKUP(A:A,[1]门店任务表!$B:$K,10,0)</f>
        <v>3</v>
      </c>
      <c r="K67" s="3">
        <f t="shared" ref="K67:K98" si="10">I67-J67</f>
        <v>0</v>
      </c>
      <c r="L67" s="3">
        <v>3</v>
      </c>
      <c r="M67">
        <f>VLOOKUP(A:A,[1]门店任务表!$B:$L,11,0)</f>
        <v>3</v>
      </c>
      <c r="N67">
        <f t="shared" ref="N67:N98" si="11">L67-M67</f>
        <v>0</v>
      </c>
    </row>
    <row r="68" spans="1:14">
      <c r="A68" s="3">
        <v>730</v>
      </c>
      <c r="B68" s="3" t="str">
        <f>VLOOKUP(A:A,分人员!D:E,2,0)</f>
        <v>新繁店</v>
      </c>
      <c r="C68" s="3">
        <v>5</v>
      </c>
      <c r="D68" s="3">
        <f>VLOOKUP(A:A,[1]门店任务表!$B:$I,8,0)</f>
        <v>5</v>
      </c>
      <c r="E68" s="3">
        <f t="shared" si="8"/>
        <v>0</v>
      </c>
      <c r="F68" s="3">
        <v>4</v>
      </c>
      <c r="G68" s="3">
        <f>VLOOKUP(A:A,[1]门店任务表!$B:$J,9,0)</f>
        <v>4</v>
      </c>
      <c r="H68" s="3">
        <f t="shared" si="9"/>
        <v>0</v>
      </c>
      <c r="I68" s="3">
        <v>4</v>
      </c>
      <c r="J68" s="3">
        <f>VLOOKUP(A:A,[1]门店任务表!$B:$K,10,0)</f>
        <v>4</v>
      </c>
      <c r="K68" s="3">
        <f t="shared" si="10"/>
        <v>0</v>
      </c>
      <c r="L68" s="3">
        <v>8</v>
      </c>
      <c r="M68">
        <f>VLOOKUP(A:A,[1]门店任务表!$B:$L,11,0)</f>
        <v>8</v>
      </c>
      <c r="N68">
        <f t="shared" si="11"/>
        <v>0</v>
      </c>
    </row>
    <row r="69" spans="1:14">
      <c r="A69" s="3">
        <v>732</v>
      </c>
      <c r="B69" s="3" t="str">
        <f>VLOOKUP(A:A,分人员!D:E,2,0)</f>
        <v>邛崃羊安店</v>
      </c>
      <c r="C69" s="3">
        <v>2</v>
      </c>
      <c r="D69" s="3">
        <f>VLOOKUP(A:A,[1]门店任务表!$B:$I,8,0)</f>
        <v>2</v>
      </c>
      <c r="E69" s="3">
        <f t="shared" si="8"/>
        <v>0</v>
      </c>
      <c r="F69" s="3">
        <v>2</v>
      </c>
      <c r="G69" s="3">
        <f>VLOOKUP(A:A,[1]门店任务表!$B:$J,9,0)</f>
        <v>2</v>
      </c>
      <c r="H69" s="3">
        <f t="shared" si="9"/>
        <v>0</v>
      </c>
      <c r="I69" s="3">
        <v>2</v>
      </c>
      <c r="J69" s="3">
        <f>VLOOKUP(A:A,[1]门店任务表!$B:$K,10,0)</f>
        <v>2</v>
      </c>
      <c r="K69" s="3">
        <f t="shared" si="10"/>
        <v>0</v>
      </c>
      <c r="L69" s="3">
        <v>2</v>
      </c>
      <c r="M69">
        <f>VLOOKUP(A:A,[1]门店任务表!$B:$L,11,0)</f>
        <v>2</v>
      </c>
      <c r="N69">
        <f t="shared" si="11"/>
        <v>0</v>
      </c>
    </row>
    <row r="70" spans="1:14">
      <c r="A70" s="3">
        <v>733</v>
      </c>
      <c r="B70" s="3" t="str">
        <f>VLOOKUP(A:A,分人员!D:E,2,0)</f>
        <v>三强西路店</v>
      </c>
      <c r="C70" s="3">
        <v>3</v>
      </c>
      <c r="D70" s="3">
        <f>VLOOKUP(A:A,[1]门店任务表!$B:$I,8,0)</f>
        <v>3</v>
      </c>
      <c r="E70" s="3">
        <f t="shared" si="8"/>
        <v>0</v>
      </c>
      <c r="F70" s="3">
        <v>3</v>
      </c>
      <c r="G70" s="3">
        <f>VLOOKUP(A:A,[1]门店任务表!$B:$J,9,0)</f>
        <v>3</v>
      </c>
      <c r="H70" s="3">
        <f t="shared" si="9"/>
        <v>0</v>
      </c>
      <c r="I70" s="3">
        <v>3</v>
      </c>
      <c r="J70" s="3">
        <f>VLOOKUP(A:A,[1]门店任务表!$B:$K,10,0)</f>
        <v>3</v>
      </c>
      <c r="K70" s="3">
        <f t="shared" si="10"/>
        <v>0</v>
      </c>
      <c r="L70" s="3">
        <v>3</v>
      </c>
      <c r="M70">
        <f>VLOOKUP(A:A,[1]门店任务表!$B:$L,11,0)</f>
        <v>3</v>
      </c>
      <c r="N70">
        <f t="shared" si="11"/>
        <v>0</v>
      </c>
    </row>
    <row r="71" spans="1:14">
      <c r="A71" s="3">
        <v>737</v>
      </c>
      <c r="B71" s="3" t="str">
        <f>VLOOKUP(A:A,分人员!D:E,2,0)</f>
        <v>大源北街</v>
      </c>
      <c r="C71" s="3">
        <v>4</v>
      </c>
      <c r="D71" s="3">
        <f>VLOOKUP(A:A,[1]门店任务表!$B:$I,8,0)</f>
        <v>4</v>
      </c>
      <c r="E71" s="3">
        <f t="shared" si="8"/>
        <v>0</v>
      </c>
      <c r="F71" s="3">
        <v>3</v>
      </c>
      <c r="G71" s="3">
        <f>VLOOKUP(A:A,[1]门店任务表!$B:$J,9,0)</f>
        <v>3</v>
      </c>
      <c r="H71" s="3">
        <f t="shared" si="9"/>
        <v>0</v>
      </c>
      <c r="I71" s="3">
        <v>3</v>
      </c>
      <c r="J71" s="3">
        <f>VLOOKUP(A:A,[1]门店任务表!$B:$K,10,0)</f>
        <v>3</v>
      </c>
      <c r="K71" s="3">
        <f t="shared" si="10"/>
        <v>0</v>
      </c>
      <c r="L71" s="3">
        <v>3</v>
      </c>
      <c r="M71">
        <f>VLOOKUP(A:A,[1]门店任务表!$B:$L,11,0)</f>
        <v>3</v>
      </c>
      <c r="N71">
        <f t="shared" si="11"/>
        <v>0</v>
      </c>
    </row>
    <row r="72" spans="1:14">
      <c r="A72" s="3">
        <v>738</v>
      </c>
      <c r="B72" s="3" t="str">
        <f>VLOOKUP(A:A,分人员!D:E,2,0)</f>
        <v>蒲阳路店</v>
      </c>
      <c r="C72" s="3">
        <v>3</v>
      </c>
      <c r="D72" s="3">
        <f>VLOOKUP(A:A,[1]门店任务表!$B:$I,8,0)</f>
        <v>3</v>
      </c>
      <c r="E72" s="3">
        <f t="shared" si="8"/>
        <v>0</v>
      </c>
      <c r="F72" s="3">
        <v>3</v>
      </c>
      <c r="G72" s="3">
        <f>VLOOKUP(A:A,[1]门店任务表!$B:$J,9,0)</f>
        <v>3</v>
      </c>
      <c r="H72" s="3">
        <f t="shared" si="9"/>
        <v>0</v>
      </c>
      <c r="I72" s="3">
        <v>3</v>
      </c>
      <c r="J72" s="3">
        <f>VLOOKUP(A:A,[1]门店任务表!$B:$K,10,0)</f>
        <v>3</v>
      </c>
      <c r="K72" s="3">
        <f t="shared" si="10"/>
        <v>0</v>
      </c>
      <c r="L72" s="3">
        <v>3</v>
      </c>
      <c r="M72">
        <f>VLOOKUP(A:A,[1]门店任务表!$B:$L,11,0)</f>
        <v>3</v>
      </c>
      <c r="N72">
        <f t="shared" si="11"/>
        <v>0</v>
      </c>
    </row>
    <row r="73" spans="1:14">
      <c r="A73" s="3">
        <v>740</v>
      </c>
      <c r="B73" s="3" t="str">
        <f>VLOOKUP(A:A,分人员!D:E,2,0)</f>
        <v>华康店</v>
      </c>
      <c r="C73" s="3">
        <v>13</v>
      </c>
      <c r="D73" s="3">
        <f>VLOOKUP(A:A,[1]门店任务表!$B:$I,8,0)</f>
        <v>13</v>
      </c>
      <c r="E73" s="3">
        <f t="shared" si="8"/>
        <v>0</v>
      </c>
      <c r="F73" s="3">
        <v>2</v>
      </c>
      <c r="G73" s="3">
        <f>VLOOKUP(A:A,[1]门店任务表!$B:$J,9,0)</f>
        <v>2</v>
      </c>
      <c r="H73" s="3">
        <f t="shared" si="9"/>
        <v>0</v>
      </c>
      <c r="I73" s="3">
        <v>2</v>
      </c>
      <c r="J73" s="3">
        <f>VLOOKUP(A:A,[1]门店任务表!$B:$K,10,0)</f>
        <v>2</v>
      </c>
      <c r="K73" s="3">
        <f t="shared" si="10"/>
        <v>0</v>
      </c>
      <c r="L73" s="3">
        <v>2</v>
      </c>
      <c r="M73">
        <f>VLOOKUP(A:A,[1]门店任务表!$B:$L,11,0)</f>
        <v>2</v>
      </c>
      <c r="N73">
        <f t="shared" si="11"/>
        <v>0</v>
      </c>
    </row>
    <row r="74" spans="1:14">
      <c r="A74" s="3">
        <v>741</v>
      </c>
      <c r="B74" s="3" t="str">
        <f>VLOOKUP(A:A,分人员!D:E,2,0)</f>
        <v>新怡店</v>
      </c>
      <c r="C74" s="3">
        <v>13</v>
      </c>
      <c r="D74" s="3">
        <f>VLOOKUP(A:A,[1]门店任务表!$B:$I,8,0)</f>
        <v>13</v>
      </c>
      <c r="E74" s="3">
        <f t="shared" si="8"/>
        <v>0</v>
      </c>
      <c r="F74" s="3">
        <v>1</v>
      </c>
      <c r="G74" s="3">
        <f>VLOOKUP(A:A,[1]门店任务表!$B:$J,9,0)</f>
        <v>1</v>
      </c>
      <c r="H74" s="3">
        <f t="shared" si="9"/>
        <v>0</v>
      </c>
      <c r="I74" s="3">
        <v>1</v>
      </c>
      <c r="J74" s="3">
        <f>VLOOKUP(A:A,[1]门店任务表!$B:$K,10,0)</f>
        <v>1</v>
      </c>
      <c r="K74" s="3">
        <f t="shared" si="10"/>
        <v>0</v>
      </c>
      <c r="L74" s="3">
        <v>1</v>
      </c>
      <c r="M74">
        <f>VLOOKUP(A:A,[1]门店任务表!$B:$L,11,0)</f>
        <v>1</v>
      </c>
      <c r="N74">
        <f t="shared" si="11"/>
        <v>0</v>
      </c>
    </row>
    <row r="75" spans="1:14">
      <c r="A75" s="3">
        <v>742</v>
      </c>
      <c r="B75" s="3" t="str">
        <f>VLOOKUP(A:A,分人员!D:E,2,0)</f>
        <v>庆云南街</v>
      </c>
      <c r="C75" s="3">
        <v>5</v>
      </c>
      <c r="D75" s="3">
        <f>VLOOKUP(A:A,[1]门店任务表!$B:$I,8,0)</f>
        <v>5</v>
      </c>
      <c r="E75" s="3">
        <f t="shared" si="8"/>
        <v>0</v>
      </c>
      <c r="F75" s="3">
        <v>4</v>
      </c>
      <c r="G75" s="3">
        <f>VLOOKUP(A:A,[1]门店任务表!$B:$J,9,0)</f>
        <v>4</v>
      </c>
      <c r="H75" s="3">
        <f t="shared" si="9"/>
        <v>0</v>
      </c>
      <c r="I75" s="3">
        <v>4</v>
      </c>
      <c r="J75" s="3">
        <f>VLOOKUP(A:A,[1]门店任务表!$B:$K,10,0)</f>
        <v>4</v>
      </c>
      <c r="K75" s="3">
        <f t="shared" si="10"/>
        <v>0</v>
      </c>
      <c r="L75" s="3">
        <v>8</v>
      </c>
      <c r="M75">
        <f>VLOOKUP(A:A,[1]门店任务表!$B:$L,11,0)</f>
        <v>8</v>
      </c>
      <c r="N75">
        <f t="shared" si="11"/>
        <v>0</v>
      </c>
    </row>
    <row r="76" spans="1:14">
      <c r="A76" s="3">
        <v>743</v>
      </c>
      <c r="B76" s="3" t="str">
        <f>VLOOKUP(A:A,分人员!D:E,2,0)</f>
        <v>万宇店</v>
      </c>
      <c r="C76" s="3">
        <v>3</v>
      </c>
      <c r="D76" s="3">
        <f>VLOOKUP(A:A,[1]门店任务表!$B:$I,8,0)</f>
        <v>3</v>
      </c>
      <c r="E76" s="3">
        <f t="shared" si="8"/>
        <v>0</v>
      </c>
      <c r="F76" s="3">
        <v>3</v>
      </c>
      <c r="G76" s="3">
        <f>VLOOKUP(A:A,[1]门店任务表!$B:$J,9,0)</f>
        <v>3</v>
      </c>
      <c r="H76" s="3">
        <f t="shared" si="9"/>
        <v>0</v>
      </c>
      <c r="I76" s="3">
        <v>3</v>
      </c>
      <c r="J76" s="3">
        <f>VLOOKUP(A:A,[1]门店任务表!$B:$K,10,0)</f>
        <v>3</v>
      </c>
      <c r="K76" s="3">
        <f t="shared" si="10"/>
        <v>0</v>
      </c>
      <c r="L76" s="3">
        <v>3</v>
      </c>
      <c r="M76">
        <f>VLOOKUP(A:A,[1]门店任务表!$B:$L,11,0)</f>
        <v>3</v>
      </c>
      <c r="N76">
        <f t="shared" si="11"/>
        <v>0</v>
      </c>
    </row>
    <row r="77" spans="1:14">
      <c r="A77" s="3">
        <v>744</v>
      </c>
      <c r="B77" s="3" t="str">
        <f>VLOOKUP(A:A,分人员!D:E,2,0)</f>
        <v>科华店</v>
      </c>
      <c r="C77" s="3">
        <v>5</v>
      </c>
      <c r="D77" s="3">
        <f>VLOOKUP(A:A,[1]门店任务表!$B:$I,8,0)</f>
        <v>5</v>
      </c>
      <c r="E77" s="3">
        <f t="shared" si="8"/>
        <v>0</v>
      </c>
      <c r="F77" s="3">
        <v>4</v>
      </c>
      <c r="G77" s="3">
        <f>VLOOKUP(A:A,[1]门店任务表!$B:$J,9,0)</f>
        <v>4</v>
      </c>
      <c r="H77" s="3">
        <f t="shared" si="9"/>
        <v>0</v>
      </c>
      <c r="I77" s="3">
        <v>4</v>
      </c>
      <c r="J77" s="3">
        <f>VLOOKUP(A:A,[1]门店任务表!$B:$K,10,0)</f>
        <v>4</v>
      </c>
      <c r="K77" s="3">
        <f t="shared" si="10"/>
        <v>0</v>
      </c>
      <c r="L77" s="3">
        <v>8</v>
      </c>
      <c r="M77">
        <f>VLOOKUP(A:A,[1]门店任务表!$B:$L,11,0)</f>
        <v>8</v>
      </c>
      <c r="N77">
        <f t="shared" si="11"/>
        <v>0</v>
      </c>
    </row>
    <row r="78" spans="1:14">
      <c r="A78" s="3">
        <v>745</v>
      </c>
      <c r="B78" s="3" t="str">
        <f>VLOOKUP(A:A,分人员!D:E,2,0)</f>
        <v>金沙店</v>
      </c>
      <c r="C78" s="3">
        <v>7</v>
      </c>
      <c r="D78" s="3">
        <f>VLOOKUP(A:A,[1]门店任务表!$B:$I,8,0)</f>
        <v>7</v>
      </c>
      <c r="E78" s="3">
        <f t="shared" si="8"/>
        <v>0</v>
      </c>
      <c r="F78" s="3">
        <v>3</v>
      </c>
      <c r="G78" s="3">
        <f>VLOOKUP(A:A,[1]门店任务表!$B:$J,9,0)</f>
        <v>3</v>
      </c>
      <c r="H78" s="3">
        <f t="shared" si="9"/>
        <v>0</v>
      </c>
      <c r="I78" s="3">
        <v>3</v>
      </c>
      <c r="J78" s="3">
        <f>VLOOKUP(A:A,[1]门店任务表!$B:$K,10,0)</f>
        <v>3</v>
      </c>
      <c r="K78" s="3">
        <f t="shared" si="10"/>
        <v>0</v>
      </c>
      <c r="L78" s="3">
        <v>3</v>
      </c>
      <c r="M78">
        <f>VLOOKUP(A:A,[1]门店任务表!$B:$L,11,0)</f>
        <v>3</v>
      </c>
      <c r="N78">
        <f t="shared" si="11"/>
        <v>0</v>
      </c>
    </row>
    <row r="79" spans="1:14">
      <c r="A79" s="3">
        <v>746</v>
      </c>
      <c r="B79" s="3" t="str">
        <f>VLOOKUP(A:A,分人员!D:E,2,0)</f>
        <v>大邑桃源店</v>
      </c>
      <c r="C79" s="3">
        <v>5</v>
      </c>
      <c r="D79" s="3">
        <f>VLOOKUP(A:A,[1]门店任务表!$B:$I,8,0)</f>
        <v>5</v>
      </c>
      <c r="E79" s="3">
        <f t="shared" si="8"/>
        <v>0</v>
      </c>
      <c r="F79" s="3">
        <v>4</v>
      </c>
      <c r="G79" s="3">
        <f>VLOOKUP(A:A,[1]门店任务表!$B:$J,9,0)</f>
        <v>4</v>
      </c>
      <c r="H79" s="3">
        <f t="shared" si="9"/>
        <v>0</v>
      </c>
      <c r="I79" s="3">
        <v>4</v>
      </c>
      <c r="J79" s="3">
        <f>VLOOKUP(A:A,[1]门店任务表!$B:$K,10,0)</f>
        <v>4</v>
      </c>
      <c r="K79" s="3">
        <f t="shared" si="10"/>
        <v>0</v>
      </c>
      <c r="L79" s="3">
        <v>4</v>
      </c>
      <c r="M79">
        <f>VLOOKUP(A:A,[1]门店任务表!$B:$L,11,0)</f>
        <v>4</v>
      </c>
      <c r="N79">
        <f t="shared" si="11"/>
        <v>0</v>
      </c>
    </row>
    <row r="80" spans="1:14">
      <c r="A80" s="3">
        <v>747</v>
      </c>
      <c r="B80" s="3" t="str">
        <f>VLOOKUP(A:A,分人员!D:E,2,0)</f>
        <v>郫县二店</v>
      </c>
      <c r="C80" s="3">
        <v>11</v>
      </c>
      <c r="D80" s="3">
        <f>VLOOKUP(A:A,[1]门店任务表!$B:$I,8,0)</f>
        <v>11</v>
      </c>
      <c r="E80" s="3">
        <f t="shared" si="8"/>
        <v>0</v>
      </c>
      <c r="F80" s="3">
        <v>3</v>
      </c>
      <c r="G80" s="3">
        <f>VLOOKUP(A:A,[1]门店任务表!$B:$J,9,0)</f>
        <v>3</v>
      </c>
      <c r="H80" s="3">
        <f t="shared" si="9"/>
        <v>0</v>
      </c>
      <c r="I80" s="3">
        <v>3</v>
      </c>
      <c r="J80" s="3">
        <f>VLOOKUP(A:A,[1]门店任务表!$B:$K,10,0)</f>
        <v>3</v>
      </c>
      <c r="K80" s="3">
        <f t="shared" si="10"/>
        <v>0</v>
      </c>
      <c r="L80" s="3">
        <v>3</v>
      </c>
      <c r="M80">
        <f>VLOOKUP(A:A,[1]门店任务表!$B:$L,11,0)</f>
        <v>3</v>
      </c>
      <c r="N80">
        <f t="shared" si="11"/>
        <v>0</v>
      </c>
    </row>
    <row r="81" spans="1:14">
      <c r="A81" s="3">
        <v>748</v>
      </c>
      <c r="B81" s="3" t="str">
        <f>VLOOKUP(A:A,分人员!D:E,2,0)</f>
        <v>大邑东街店</v>
      </c>
      <c r="C81" s="3">
        <v>2.01</v>
      </c>
      <c r="D81" s="3">
        <f>VLOOKUP(A:A,[1]门店任务表!$B:$I,8,0)</f>
        <v>2</v>
      </c>
      <c r="E81" s="3">
        <f t="shared" si="8"/>
        <v>0.00999999999999979</v>
      </c>
      <c r="F81" s="3">
        <v>2.01</v>
      </c>
      <c r="G81" s="3">
        <f>VLOOKUP(A:A,[1]门店任务表!$B:$J,9,0)</f>
        <v>2</v>
      </c>
      <c r="H81" s="3">
        <f t="shared" si="9"/>
        <v>0.00999999999999979</v>
      </c>
      <c r="I81" s="3">
        <v>2.01</v>
      </c>
      <c r="J81" s="3">
        <f>VLOOKUP(A:A,[1]门店任务表!$B:$K,10,0)</f>
        <v>2</v>
      </c>
      <c r="K81" s="3">
        <f t="shared" si="10"/>
        <v>0.00999999999999979</v>
      </c>
      <c r="L81" s="3">
        <v>2.01</v>
      </c>
      <c r="M81">
        <f>VLOOKUP(A:A,[1]门店任务表!$B:$L,11,0)</f>
        <v>2</v>
      </c>
      <c r="N81">
        <f t="shared" si="11"/>
        <v>0.00999999999999979</v>
      </c>
    </row>
    <row r="82" spans="1:14">
      <c r="A82" s="3">
        <v>750</v>
      </c>
      <c r="B82" s="3" t="str">
        <f>VLOOKUP(A:A,分人员!D:E,2,0)</f>
        <v>成汉南路店</v>
      </c>
      <c r="C82" s="3">
        <v>17</v>
      </c>
      <c r="D82" s="3">
        <f>VLOOKUP(A:A,[1]门店任务表!$B:$I,8,0)</f>
        <v>17</v>
      </c>
      <c r="E82" s="3">
        <f t="shared" si="8"/>
        <v>0</v>
      </c>
      <c r="F82" s="3">
        <v>4</v>
      </c>
      <c r="G82" s="3">
        <f>VLOOKUP(A:A,[1]门店任务表!$B:$J,9,0)</f>
        <v>4</v>
      </c>
      <c r="H82" s="3">
        <f t="shared" si="9"/>
        <v>0</v>
      </c>
      <c r="I82" s="3">
        <v>4</v>
      </c>
      <c r="J82" s="3">
        <f>VLOOKUP(A:A,[1]门店任务表!$B:$K,10,0)</f>
        <v>4</v>
      </c>
      <c r="K82" s="3">
        <f t="shared" si="10"/>
        <v>0</v>
      </c>
      <c r="L82" s="3">
        <v>8</v>
      </c>
      <c r="M82">
        <f>VLOOKUP(A:A,[1]门店任务表!$B:$L,11,0)</f>
        <v>8</v>
      </c>
      <c r="N82">
        <f t="shared" si="11"/>
        <v>0</v>
      </c>
    </row>
    <row r="83" spans="1:14">
      <c r="A83" s="3">
        <v>752</v>
      </c>
      <c r="B83" s="3" t="str">
        <f>VLOOKUP(A:A,分人员!D:E,2,0)</f>
        <v>聚萃店</v>
      </c>
      <c r="C83" s="3">
        <v>3</v>
      </c>
      <c r="D83" s="3">
        <f>VLOOKUP(A:A,[1]门店任务表!$B:$I,8,0)</f>
        <v>3</v>
      </c>
      <c r="E83" s="3">
        <f t="shared" si="8"/>
        <v>0</v>
      </c>
      <c r="F83" s="3">
        <v>3</v>
      </c>
      <c r="G83" s="3">
        <f>VLOOKUP(A:A,[1]门店任务表!$B:$J,9,0)</f>
        <v>3</v>
      </c>
      <c r="H83" s="3">
        <f t="shared" si="9"/>
        <v>0</v>
      </c>
      <c r="I83" s="3">
        <v>3</v>
      </c>
      <c r="J83" s="3">
        <f>VLOOKUP(A:A,[1]门店任务表!$B:$K,10,0)</f>
        <v>3</v>
      </c>
      <c r="K83" s="3">
        <f t="shared" si="10"/>
        <v>0</v>
      </c>
      <c r="L83" s="3">
        <v>3</v>
      </c>
      <c r="M83">
        <f>VLOOKUP(A:A,[1]门店任务表!$B:$L,11,0)</f>
        <v>3</v>
      </c>
      <c r="N83">
        <f t="shared" si="11"/>
        <v>0</v>
      </c>
    </row>
    <row r="84" spans="1:14">
      <c r="A84" s="3">
        <v>753</v>
      </c>
      <c r="B84" s="3" t="str">
        <f>VLOOKUP(A:A,分人员!D:E,2,0)</f>
        <v>合欢树</v>
      </c>
      <c r="C84" s="3">
        <v>2</v>
      </c>
      <c r="D84" s="3">
        <f>VLOOKUP(A:A,[1]门店任务表!$B:$I,8,0)</f>
        <v>2</v>
      </c>
      <c r="E84" s="3">
        <f t="shared" si="8"/>
        <v>0</v>
      </c>
      <c r="F84" s="3">
        <v>2</v>
      </c>
      <c r="G84" s="3">
        <f>VLOOKUP(A:A,[1]门店任务表!$B:$J,9,0)</f>
        <v>2</v>
      </c>
      <c r="H84" s="3">
        <f t="shared" si="9"/>
        <v>0</v>
      </c>
      <c r="I84" s="3">
        <v>2</v>
      </c>
      <c r="J84" s="3">
        <f>VLOOKUP(A:A,[1]门店任务表!$B:$K,10,0)</f>
        <v>2</v>
      </c>
      <c r="K84" s="3">
        <f t="shared" si="10"/>
        <v>0</v>
      </c>
      <c r="L84" s="3">
        <v>2</v>
      </c>
      <c r="M84">
        <f>VLOOKUP(A:A,[1]门店任务表!$B:$L,11,0)</f>
        <v>2</v>
      </c>
      <c r="N84">
        <f t="shared" si="11"/>
        <v>0</v>
      </c>
    </row>
    <row r="85" spans="1:14">
      <c r="A85" s="3">
        <v>754</v>
      </c>
      <c r="B85" s="3" t="str">
        <f>VLOOKUP(A:A,分人员!D:E,2,0)</f>
        <v>尚贤坊</v>
      </c>
      <c r="C85" s="3">
        <v>4</v>
      </c>
      <c r="D85" s="3">
        <f>VLOOKUP(A:A,[1]门店任务表!$B:$I,8,0)</f>
        <v>4</v>
      </c>
      <c r="E85" s="3">
        <f t="shared" si="8"/>
        <v>0</v>
      </c>
      <c r="F85" s="3">
        <v>4</v>
      </c>
      <c r="G85" s="3">
        <f>VLOOKUP(A:A,[1]门店任务表!$B:$J,9,0)</f>
        <v>4</v>
      </c>
      <c r="H85" s="3">
        <f t="shared" si="9"/>
        <v>0</v>
      </c>
      <c r="I85" s="3">
        <v>4</v>
      </c>
      <c r="J85" s="3">
        <f>VLOOKUP(A:A,[1]门店任务表!$B:$K,10,0)</f>
        <v>4</v>
      </c>
      <c r="K85" s="3">
        <f t="shared" si="10"/>
        <v>0</v>
      </c>
      <c r="L85" s="3">
        <v>4</v>
      </c>
      <c r="M85">
        <f>VLOOKUP(A:A,[1]门店任务表!$B:$L,11,0)</f>
        <v>4</v>
      </c>
      <c r="N85">
        <f t="shared" si="11"/>
        <v>0</v>
      </c>
    </row>
    <row r="86" spans="1:14">
      <c r="A86" s="3">
        <v>755</v>
      </c>
      <c r="B86" s="3" t="str">
        <f>VLOOKUP(A:A,分人员!D:E,2,0)</f>
        <v>鱼凫店</v>
      </c>
      <c r="C86" s="3">
        <v>3</v>
      </c>
      <c r="D86" s="3">
        <f>VLOOKUP(A:A,[1]门店任务表!$B:$I,8,0)</f>
        <v>3</v>
      </c>
      <c r="E86" s="3">
        <f t="shared" si="8"/>
        <v>0</v>
      </c>
      <c r="F86" s="3">
        <v>3</v>
      </c>
      <c r="G86" s="3">
        <f>VLOOKUP(A:A,[1]门店任务表!$B:$J,9,0)</f>
        <v>3</v>
      </c>
      <c r="H86" s="3">
        <f t="shared" si="9"/>
        <v>0</v>
      </c>
      <c r="I86" s="3">
        <v>3</v>
      </c>
      <c r="J86" s="3">
        <f>VLOOKUP(A:A,[1]门店任务表!$B:$K,10,0)</f>
        <v>3</v>
      </c>
      <c r="K86" s="3">
        <f t="shared" si="10"/>
        <v>0</v>
      </c>
      <c r="L86" s="3">
        <v>3</v>
      </c>
      <c r="M86">
        <f>VLOOKUP(A:A,[1]门店任务表!$B:$L,11,0)</f>
        <v>3</v>
      </c>
      <c r="N86">
        <f t="shared" si="11"/>
        <v>0</v>
      </c>
    </row>
    <row r="87" spans="1:14">
      <c r="A87" s="3">
        <v>101453</v>
      </c>
      <c r="B87" s="3" t="str">
        <f>VLOOKUP(A:A,分人员!D:E,2,0)</f>
        <v>江安路店</v>
      </c>
      <c r="C87" s="3">
        <v>5</v>
      </c>
      <c r="D87" s="3">
        <f>VLOOKUP(A:A,[1]门店任务表!$B:$I,8,0)</f>
        <v>5</v>
      </c>
      <c r="E87" s="3">
        <f t="shared" si="8"/>
        <v>0</v>
      </c>
      <c r="F87" s="3">
        <v>4</v>
      </c>
      <c r="G87" s="3">
        <f>VLOOKUP(A:A,[1]门店任务表!$B:$J,9,0)</f>
        <v>4</v>
      </c>
      <c r="H87" s="3">
        <f t="shared" si="9"/>
        <v>0</v>
      </c>
      <c r="I87" s="3">
        <v>4</v>
      </c>
      <c r="J87" s="3">
        <f>VLOOKUP(A:A,[1]门店任务表!$B:$K,10,0)</f>
        <v>4</v>
      </c>
      <c r="K87" s="3">
        <f t="shared" si="10"/>
        <v>0</v>
      </c>
      <c r="L87" s="3">
        <v>4</v>
      </c>
      <c r="M87">
        <f>VLOOKUP(A:A,[1]门店任务表!$B:$L,11,0)</f>
        <v>4</v>
      </c>
      <c r="N87">
        <f t="shared" si="11"/>
        <v>0</v>
      </c>
    </row>
    <row r="88" spans="1:14">
      <c r="A88" s="3">
        <v>102478</v>
      </c>
      <c r="B88" s="3" t="str">
        <f>VLOOKUP(A:A,分人员!D:E,2,0)</f>
        <v>静明路店</v>
      </c>
      <c r="C88" s="3">
        <v>2</v>
      </c>
      <c r="D88" s="3">
        <f>VLOOKUP(A:A,[1]门店任务表!$B:$I,8,0)</f>
        <v>2</v>
      </c>
      <c r="E88" s="3">
        <f t="shared" si="8"/>
        <v>0</v>
      </c>
      <c r="F88" s="3">
        <v>2</v>
      </c>
      <c r="G88" s="3">
        <f>VLOOKUP(A:A,[1]门店任务表!$B:$J,9,0)</f>
        <v>2</v>
      </c>
      <c r="H88" s="3">
        <f t="shared" si="9"/>
        <v>0</v>
      </c>
      <c r="I88" s="3">
        <v>2</v>
      </c>
      <c r="J88" s="3">
        <f>VLOOKUP(A:A,[1]门店任务表!$B:$K,10,0)</f>
        <v>2</v>
      </c>
      <c r="K88" s="3">
        <f t="shared" si="10"/>
        <v>0</v>
      </c>
      <c r="L88" s="3">
        <v>2</v>
      </c>
      <c r="M88">
        <f>VLOOKUP(A:A,[1]门店任务表!$B:$L,11,0)</f>
        <v>2</v>
      </c>
      <c r="N88">
        <f t="shared" si="11"/>
        <v>0</v>
      </c>
    </row>
    <row r="89" spans="1:14">
      <c r="A89" s="3">
        <v>102479</v>
      </c>
      <c r="B89" s="3" t="str">
        <f>VLOOKUP(A:A,分人员!D:E,2,0)</f>
        <v>劼人路店</v>
      </c>
      <c r="C89" s="3">
        <v>4</v>
      </c>
      <c r="D89" s="3">
        <f>VLOOKUP(A:A,[1]门店任务表!$B:$I,8,0)</f>
        <v>4</v>
      </c>
      <c r="E89" s="3">
        <f t="shared" si="8"/>
        <v>0</v>
      </c>
      <c r="F89" s="3">
        <v>3</v>
      </c>
      <c r="G89" s="3">
        <f>VLOOKUP(A:A,[1]门店任务表!$B:$J,9,0)</f>
        <v>3</v>
      </c>
      <c r="H89" s="3">
        <f t="shared" si="9"/>
        <v>0</v>
      </c>
      <c r="I89" s="3">
        <v>3</v>
      </c>
      <c r="J89" s="3">
        <f>VLOOKUP(A:A,[1]门店任务表!$B:$K,10,0)</f>
        <v>3</v>
      </c>
      <c r="K89" s="3">
        <f t="shared" si="10"/>
        <v>0</v>
      </c>
      <c r="L89" s="3">
        <v>3</v>
      </c>
      <c r="M89">
        <f>VLOOKUP(A:A,[1]门店任务表!$B:$L,11,0)</f>
        <v>3</v>
      </c>
      <c r="N89">
        <f t="shared" si="11"/>
        <v>0</v>
      </c>
    </row>
    <row r="90" spans="1:14">
      <c r="A90" s="3">
        <v>102564</v>
      </c>
      <c r="B90" s="3" t="str">
        <f>VLOOKUP(A:A,分人员!D:E,2,0)</f>
        <v>邛崃翠荫店</v>
      </c>
      <c r="C90" s="3">
        <v>3</v>
      </c>
      <c r="D90" s="3">
        <f>VLOOKUP(A:A,[1]门店任务表!$B:$I,8,0)</f>
        <v>3</v>
      </c>
      <c r="E90" s="3">
        <f t="shared" si="8"/>
        <v>0</v>
      </c>
      <c r="F90" s="3">
        <v>3</v>
      </c>
      <c r="G90" s="3">
        <f>VLOOKUP(A:A,[1]门店任务表!$B:$J,9,0)</f>
        <v>3</v>
      </c>
      <c r="H90" s="3">
        <f t="shared" si="9"/>
        <v>0</v>
      </c>
      <c r="I90" s="3">
        <v>3</v>
      </c>
      <c r="J90" s="3">
        <f>VLOOKUP(A:A,[1]门店任务表!$B:$K,10,0)</f>
        <v>3</v>
      </c>
      <c r="K90" s="3">
        <f t="shared" si="10"/>
        <v>0</v>
      </c>
      <c r="L90" s="3">
        <v>3</v>
      </c>
      <c r="M90">
        <f>VLOOKUP(A:A,[1]门店任务表!$B:$L,11,0)</f>
        <v>3</v>
      </c>
      <c r="N90">
        <f t="shared" si="11"/>
        <v>0</v>
      </c>
    </row>
    <row r="91" spans="1:14">
      <c r="A91" s="3">
        <v>102565</v>
      </c>
      <c r="B91" s="3" t="str">
        <f>VLOOKUP(A:A,分人员!D:E,2,0)</f>
        <v>佳灵路店</v>
      </c>
      <c r="C91" s="3">
        <v>9</v>
      </c>
      <c r="D91" s="3">
        <f>VLOOKUP(A:A,[1]门店任务表!$B:$I,8,0)</f>
        <v>9</v>
      </c>
      <c r="E91" s="3">
        <f t="shared" si="8"/>
        <v>0</v>
      </c>
      <c r="F91" s="3">
        <v>3</v>
      </c>
      <c r="G91" s="3">
        <f>VLOOKUP(A:A,[1]门店任务表!$B:$J,9,0)</f>
        <v>3</v>
      </c>
      <c r="H91" s="3">
        <f t="shared" si="9"/>
        <v>0</v>
      </c>
      <c r="I91" s="3">
        <v>3</v>
      </c>
      <c r="J91" s="3">
        <f>VLOOKUP(A:A,[1]门店任务表!$B:$K,10,0)</f>
        <v>3</v>
      </c>
      <c r="K91" s="3">
        <f t="shared" si="10"/>
        <v>0</v>
      </c>
      <c r="L91" s="3">
        <v>3</v>
      </c>
      <c r="M91">
        <f>VLOOKUP(A:A,[1]门店任务表!$B:$L,11,0)</f>
        <v>3</v>
      </c>
      <c r="N91">
        <f t="shared" si="11"/>
        <v>0</v>
      </c>
    </row>
    <row r="92" spans="1:14">
      <c r="A92" s="3">
        <v>102567</v>
      </c>
      <c r="B92" s="3" t="str">
        <f>VLOOKUP(A:A,分人员!D:E,2,0)</f>
        <v>武阳西路店</v>
      </c>
      <c r="C92" s="3">
        <v>4</v>
      </c>
      <c r="D92" s="3">
        <f>VLOOKUP(A:A,[1]门店任务表!$B:$I,8,0)</f>
        <v>4</v>
      </c>
      <c r="E92" s="3">
        <f t="shared" si="8"/>
        <v>0</v>
      </c>
      <c r="F92" s="3">
        <v>3</v>
      </c>
      <c r="G92" s="3">
        <f>VLOOKUP(A:A,[1]门店任务表!$B:$J,9,0)</f>
        <v>3</v>
      </c>
      <c r="H92" s="3">
        <f t="shared" si="9"/>
        <v>0</v>
      </c>
      <c r="I92" s="3">
        <v>3</v>
      </c>
      <c r="J92" s="3">
        <f>VLOOKUP(A:A,[1]门店任务表!$B:$K,10,0)</f>
        <v>3</v>
      </c>
      <c r="K92" s="3">
        <f t="shared" si="10"/>
        <v>0</v>
      </c>
      <c r="L92" s="3">
        <v>3</v>
      </c>
      <c r="M92">
        <f>VLOOKUP(A:A,[1]门店任务表!$B:$L,11,0)</f>
        <v>3</v>
      </c>
      <c r="N92">
        <f t="shared" si="11"/>
        <v>0</v>
      </c>
    </row>
    <row r="93" spans="1:14">
      <c r="A93" s="3">
        <v>102934</v>
      </c>
      <c r="B93" s="3" t="str">
        <f>VLOOKUP(A:A,分人员!D:E,2,0)</f>
        <v>银河北街</v>
      </c>
      <c r="C93" s="3">
        <v>5</v>
      </c>
      <c r="D93" s="3">
        <f>VLOOKUP(A:A,[1]门店任务表!$B:$I,8,0)</f>
        <v>5</v>
      </c>
      <c r="E93" s="3">
        <f t="shared" si="8"/>
        <v>0</v>
      </c>
      <c r="F93" s="3">
        <v>4</v>
      </c>
      <c r="G93" s="3">
        <f>VLOOKUP(A:A,[1]门店任务表!$B:$J,9,0)</f>
        <v>4</v>
      </c>
      <c r="H93" s="3">
        <f t="shared" si="9"/>
        <v>0</v>
      </c>
      <c r="I93" s="3">
        <v>4</v>
      </c>
      <c r="J93" s="3">
        <f>VLOOKUP(A:A,[1]门店任务表!$B:$K,10,0)</f>
        <v>4</v>
      </c>
      <c r="K93" s="3">
        <f t="shared" si="10"/>
        <v>0</v>
      </c>
      <c r="L93" s="3">
        <v>8</v>
      </c>
      <c r="M93">
        <f>VLOOKUP(A:A,[1]门店任务表!$B:$L,11,0)</f>
        <v>8</v>
      </c>
      <c r="N93">
        <f t="shared" si="11"/>
        <v>0</v>
      </c>
    </row>
    <row r="94" spans="1:14">
      <c r="A94" s="3">
        <v>102935</v>
      </c>
      <c r="B94" s="3" t="str">
        <f>VLOOKUP(A:A,分人员!D:E,2,0)</f>
        <v>童子街</v>
      </c>
      <c r="C94" s="3">
        <v>7</v>
      </c>
      <c r="D94" s="3">
        <f>VLOOKUP(A:A,[1]门店任务表!$B:$I,8,0)</f>
        <v>7</v>
      </c>
      <c r="E94" s="3">
        <f t="shared" si="8"/>
        <v>0</v>
      </c>
      <c r="F94" s="3">
        <v>4</v>
      </c>
      <c r="G94" s="3">
        <f>VLOOKUP(A:A,[1]门店任务表!$B:$J,9,0)</f>
        <v>4</v>
      </c>
      <c r="H94" s="3">
        <f t="shared" si="9"/>
        <v>0</v>
      </c>
      <c r="I94" s="3">
        <v>4</v>
      </c>
      <c r="J94" s="3">
        <f>VLOOKUP(A:A,[1]门店任务表!$B:$K,10,0)</f>
        <v>4</v>
      </c>
      <c r="K94" s="3">
        <f t="shared" si="10"/>
        <v>0</v>
      </c>
      <c r="L94" s="3">
        <v>4</v>
      </c>
      <c r="M94">
        <f>VLOOKUP(A:A,[1]门店任务表!$B:$L,11,0)</f>
        <v>4</v>
      </c>
      <c r="N94">
        <f t="shared" si="11"/>
        <v>0</v>
      </c>
    </row>
    <row r="95" spans="1:14">
      <c r="A95" s="3">
        <v>103198</v>
      </c>
      <c r="B95" s="3" t="str">
        <f>VLOOKUP(A:A,分人员!D:E,2,0)</f>
        <v>贝森北路</v>
      </c>
      <c r="C95" s="3">
        <v>4</v>
      </c>
      <c r="D95" s="3">
        <f>VLOOKUP(A:A,[1]门店任务表!$B:$I,8,0)</f>
        <v>4</v>
      </c>
      <c r="E95" s="3">
        <f t="shared" si="8"/>
        <v>0</v>
      </c>
      <c r="F95" s="3">
        <v>3</v>
      </c>
      <c r="G95" s="3">
        <f>VLOOKUP(A:A,[1]门店任务表!$B:$J,9,0)</f>
        <v>3</v>
      </c>
      <c r="H95" s="3">
        <f t="shared" si="9"/>
        <v>0</v>
      </c>
      <c r="I95" s="3">
        <v>3</v>
      </c>
      <c r="J95" s="3">
        <f>VLOOKUP(A:A,[1]门店任务表!$B:$K,10,0)</f>
        <v>3</v>
      </c>
      <c r="K95" s="3">
        <f t="shared" si="10"/>
        <v>0</v>
      </c>
      <c r="L95" s="3">
        <v>3</v>
      </c>
      <c r="M95">
        <f>VLOOKUP(A:A,[1]门店任务表!$B:$L,11,0)</f>
        <v>3</v>
      </c>
      <c r="N95">
        <f t="shared" si="11"/>
        <v>0</v>
      </c>
    </row>
    <row r="96" spans="1:14">
      <c r="A96" s="3">
        <v>103199</v>
      </c>
      <c r="B96" s="3" t="str">
        <f>VLOOKUP(A:A,分人员!D:E,2,0)</f>
        <v>西林一街</v>
      </c>
      <c r="C96" s="3">
        <v>4</v>
      </c>
      <c r="D96" s="3">
        <f>VLOOKUP(A:A,[1]门店任务表!$B:$I,8,0)</f>
        <v>4</v>
      </c>
      <c r="E96" s="3">
        <f t="shared" si="8"/>
        <v>0</v>
      </c>
      <c r="F96" s="3">
        <v>3</v>
      </c>
      <c r="G96" s="3">
        <f>VLOOKUP(A:A,[1]门店任务表!$B:$J,9,0)</f>
        <v>3</v>
      </c>
      <c r="H96" s="3">
        <f t="shared" si="9"/>
        <v>0</v>
      </c>
      <c r="I96" s="3">
        <v>3</v>
      </c>
      <c r="J96" s="3">
        <f>VLOOKUP(A:A,[1]门店任务表!$B:$K,10,0)</f>
        <v>3</v>
      </c>
      <c r="K96" s="3">
        <f t="shared" si="10"/>
        <v>0</v>
      </c>
      <c r="L96" s="3">
        <v>3</v>
      </c>
      <c r="M96">
        <f>VLOOKUP(A:A,[1]门店任务表!$B:$L,11,0)</f>
        <v>3</v>
      </c>
      <c r="N96">
        <f t="shared" si="11"/>
        <v>0</v>
      </c>
    </row>
    <row r="97" spans="1:14">
      <c r="A97" s="3">
        <v>103639</v>
      </c>
      <c r="B97" s="3" t="str">
        <f>VLOOKUP(A:A,分人员!D:E,2,0)</f>
        <v>金马河</v>
      </c>
      <c r="C97" s="3">
        <v>4</v>
      </c>
      <c r="D97" s="3">
        <f>VLOOKUP(A:A,[1]门店任务表!$B:$I,8,0)</f>
        <v>4</v>
      </c>
      <c r="E97" s="3">
        <f t="shared" si="8"/>
        <v>0</v>
      </c>
      <c r="F97" s="3">
        <v>4</v>
      </c>
      <c r="G97" s="3">
        <f>VLOOKUP(A:A,[1]门店任务表!$B:$J,9,0)</f>
        <v>4</v>
      </c>
      <c r="H97" s="3">
        <f t="shared" si="9"/>
        <v>0</v>
      </c>
      <c r="I97" s="3">
        <v>4</v>
      </c>
      <c r="J97" s="3">
        <f>VLOOKUP(A:A,[1]门店任务表!$B:$K,10,0)</f>
        <v>4</v>
      </c>
      <c r="K97" s="3">
        <f t="shared" si="10"/>
        <v>0</v>
      </c>
      <c r="L97" s="3">
        <v>4</v>
      </c>
      <c r="M97">
        <f>VLOOKUP(A:A,[1]门店任务表!$B:$L,11,0)</f>
        <v>4</v>
      </c>
      <c r="N97">
        <f t="shared" si="11"/>
        <v>0</v>
      </c>
    </row>
    <row r="98" spans="1:14">
      <c r="A98" s="5" t="s">
        <v>5</v>
      </c>
      <c r="B98" s="3" t="e">
        <f>VLOOKUP(A:A,分人员!D:E,2,0)</f>
        <v>#N/A</v>
      </c>
      <c r="C98" s="5">
        <v>757.01</v>
      </c>
      <c r="D98" s="3" t="e">
        <f>VLOOKUP(A:A,[1]门店任务表!$B:$I,8,0)</f>
        <v>#N/A</v>
      </c>
      <c r="E98" s="3" t="e">
        <f t="shared" si="8"/>
        <v>#N/A</v>
      </c>
      <c r="F98" s="5">
        <v>342.01</v>
      </c>
      <c r="G98" s="3" t="e">
        <f>VLOOKUP(A:A,[1]门店任务表!$B:$J,9,0)</f>
        <v>#N/A</v>
      </c>
      <c r="H98" s="3" t="e">
        <f t="shared" si="9"/>
        <v>#N/A</v>
      </c>
      <c r="I98" s="5">
        <v>342.01</v>
      </c>
      <c r="J98" s="3" t="e">
        <f>VLOOKUP(A:A,[1]门店任务表!$B:$K,10,0)</f>
        <v>#N/A</v>
      </c>
      <c r="K98" s="3" t="e">
        <f t="shared" si="10"/>
        <v>#N/A</v>
      </c>
      <c r="L98" s="5">
        <v>479.01</v>
      </c>
      <c r="M98" t="e">
        <f>VLOOKUP(A:A,[1]门店任务表!$B:$L,11,0)</f>
        <v>#N/A</v>
      </c>
      <c r="N98" t="e">
        <f t="shared" si="11"/>
        <v>#N/A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Sheet4</vt:lpstr>
      <vt:lpstr>门店任务表</vt:lpstr>
      <vt:lpstr>分人员</vt:lpstr>
      <vt:lpstr>重点品种7月销售情况汇总</vt:lpstr>
      <vt:lpstr>政策明细表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2018-08-14T07:22:00Z</dcterms:created>
  <dcterms:modified xsi:type="dcterms:W3CDTF">2018-08-16T01:47:14Z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