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<sst xmlns="http://schemas.openxmlformats.org/spreadsheetml/2006/main" count="652">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</sst>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_ 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8" fillId="28" borderId="15" applyNumberFormat="0" applyAlignment="0" applyProtection="0">
      <alignment vertical="center"/>
    </xf>
    <xf numFmtId="0" fontId="39" fillId="28" borderId="8" applyNumberFormat="0" applyAlignment="0" applyProtection="0">
      <alignment vertical="center"/>
    </xf>
    <xf numFmtId="0" fontId="32" fillId="26" borderId="10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3" applyNumberFormat="1" applyFont="1" applyFill="1" applyBorder="1" applyAlignment="1">
      <alignment horizontal="center" vertical="top"/>
    </xf>
    <xf numFmtId="177" fontId="4" fillId="0" borderId="1" xfId="53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3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3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3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3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4" applyFont="1" applyFill="1" applyBorder="1" applyAlignment="1">
      <alignment horizontal="center" vertical="top"/>
    </xf>
    <xf numFmtId="0" fontId="4" fillId="0" borderId="1" xfId="54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3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3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百分比 10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S3" activePane="bottomRight" state="frozen"/>
      <selection/>
      <selection pane="topRight"/>
      <selection pane="bottomLeft"/>
      <selection pane="bottomRight" activeCell="AJ6" sqref="AJ6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>
        <v>1</v>
      </c>
      <c r="I6" s="9">
        <v>1</v>
      </c>
      <c r="J6" s="202">
        <v>1433</v>
      </c>
      <c r="K6" s="203">
        <v>1576.3</v>
      </c>
      <c r="L6" s="203">
        <v>1719.6</v>
      </c>
      <c r="M6" s="203">
        <v>1</v>
      </c>
      <c r="N6" s="202">
        <v>1433</v>
      </c>
      <c r="O6" s="9">
        <v>61</v>
      </c>
      <c r="P6" s="204">
        <v>67</v>
      </c>
      <c r="Q6" s="204">
        <v>73</v>
      </c>
      <c r="R6" s="185">
        <v>1</v>
      </c>
      <c r="S6" s="208">
        <v>61</v>
      </c>
      <c r="T6" s="188">
        <v>394.2</v>
      </c>
      <c r="U6" s="188">
        <v>433.62</v>
      </c>
      <c r="V6" s="188">
        <v>473.04</v>
      </c>
      <c r="W6" s="188">
        <v>1</v>
      </c>
      <c r="X6" s="188">
        <v>394.2</v>
      </c>
      <c r="Y6" s="209">
        <f>VLOOKUP(B:B,[1]查询时间段分门店销售明细!$B$1:$X$65536,23,0)</f>
        <v>3331.62</v>
      </c>
      <c r="Z6" s="188">
        <v>3331.62</v>
      </c>
      <c r="AA6" s="188">
        <v>1126.08</v>
      </c>
      <c r="AB6" s="188">
        <v>1238.688</v>
      </c>
      <c r="AC6" s="188">
        <v>1351.296</v>
      </c>
      <c r="AD6" s="188">
        <v>3</v>
      </c>
      <c r="AE6" s="188">
        <v>1351.296</v>
      </c>
      <c r="AF6" s="188">
        <v>8323.2</v>
      </c>
      <c r="AG6" s="188">
        <v>9155.52</v>
      </c>
      <c r="AH6" s="188">
        <v>9987.84</v>
      </c>
      <c r="AI6" s="188">
        <v>1</v>
      </c>
      <c r="AJ6" s="188">
        <v>8323.2</v>
      </c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1</v>
      </c>
      <c r="I20" s="195">
        <f t="shared" si="0"/>
        <v>1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1</v>
      </c>
      <c r="N20" s="195">
        <f t="shared" si="0"/>
        <v>1433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1</v>
      </c>
      <c r="S20" s="195">
        <f t="shared" si="0"/>
        <v>61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1</v>
      </c>
      <c r="X20" s="195">
        <f t="shared" si="0"/>
        <v>394.2</v>
      </c>
      <c r="Y20" s="195">
        <f t="shared" si="0"/>
        <v>107037.1</v>
      </c>
      <c r="Z20" s="195">
        <f t="shared" si="0"/>
        <v>3331.62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3</v>
      </c>
      <c r="AE20" s="195">
        <f t="shared" si="0"/>
        <v>1351.296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1</v>
      </c>
      <c r="AJ20" s="195">
        <f t="shared" si="0"/>
        <v>8323.2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1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1433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61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394.2</v>
      </c>
      <c r="Y105" s="7">
        <f t="shared" si="6"/>
        <v>601614.36</v>
      </c>
      <c r="Z105" s="7">
        <f t="shared" si="6"/>
        <v>3331.62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3</v>
      </c>
      <c r="AE105" s="7">
        <f t="shared" si="6"/>
        <v>1351.296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1</v>
      </c>
      <c r="AJ105" s="7">
        <f t="shared" si="6"/>
        <v>8323.2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A25" sqref="$A25:$XFD25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2018-08-01T13:15:26Z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