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<sst xmlns="http://schemas.openxmlformats.org/spreadsheetml/2006/main" count="652">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</sst>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45" activePane="bottomRight" state="frozen"/>
      <selection/>
      <selection pane="topRight"/>
      <selection pane="bottomLeft"/>
      <selection pane="bottomRight" activeCell="T66" sqref="T6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6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6"/>
      <c r="S39" s="216"/>
      <c r="T39" s="197">
        <v>518.4</v>
      </c>
      <c r="U39" s="197">
        <v>570.24</v>
      </c>
      <c r="V39" s="197">
        <v>622.08</v>
      </c>
      <c r="W39" s="197"/>
      <c r="X39" s="197"/>
      <c r="Y39" s="217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6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6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6"/>
      <c r="S50" s="216"/>
      <c r="T50" s="197">
        <v>832.5</v>
      </c>
      <c r="U50" s="197">
        <v>915.75</v>
      </c>
      <c r="V50" s="197">
        <v>999</v>
      </c>
      <c r="W50" s="197"/>
      <c r="X50" s="197"/>
      <c r="Y50" s="217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8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7" customFormat="1" ht="13.05" customHeight="1" spans="1:173">
      <c r="A61" s="201">
        <v>56</v>
      </c>
      <c r="B61" s="202">
        <v>724</v>
      </c>
      <c r="C61" s="201" t="s">
        <v>77</v>
      </c>
      <c r="D61" s="201" t="s">
        <v>73</v>
      </c>
      <c r="E61" s="203">
        <v>3</v>
      </c>
      <c r="F61" s="203">
        <v>4</v>
      </c>
      <c r="G61" s="203">
        <v>5</v>
      </c>
      <c r="H61" s="204">
        <v>1</v>
      </c>
      <c r="I61" s="203">
        <v>3</v>
      </c>
      <c r="J61" s="210">
        <v>2571</v>
      </c>
      <c r="K61" s="211">
        <v>2828.1</v>
      </c>
      <c r="L61" s="211">
        <v>3085.2</v>
      </c>
      <c r="M61" s="211">
        <v>1</v>
      </c>
      <c r="N61" s="210">
        <v>2571</v>
      </c>
      <c r="O61" s="203">
        <v>141</v>
      </c>
      <c r="P61" s="212">
        <v>155</v>
      </c>
      <c r="Q61" s="212">
        <v>169</v>
      </c>
      <c r="R61" s="219">
        <v>3</v>
      </c>
      <c r="S61" s="220">
        <v>169</v>
      </c>
      <c r="T61" s="201">
        <v>828</v>
      </c>
      <c r="U61" s="201">
        <v>910.8</v>
      </c>
      <c r="V61" s="201">
        <v>993.6</v>
      </c>
      <c r="W61" s="201">
        <v>1</v>
      </c>
      <c r="X61" s="201">
        <v>828</v>
      </c>
      <c r="Y61" s="221">
        <f>VLOOKUP(B:B,[1]查询时间段分门店销售明细!$B$1:$X$65536,23,0)</f>
        <v>6023.44</v>
      </c>
      <c r="Z61" s="201">
        <v>6023.44</v>
      </c>
      <c r="AA61" s="201">
        <v>2306.16</v>
      </c>
      <c r="AB61" s="201">
        <v>2536.776</v>
      </c>
      <c r="AC61" s="201">
        <v>2767.392</v>
      </c>
      <c r="AD61" s="201">
        <v>1</v>
      </c>
      <c r="AE61" s="201">
        <v>2306.16</v>
      </c>
      <c r="AF61" s="201">
        <v>18337.5</v>
      </c>
      <c r="AG61" s="201">
        <v>20171.25</v>
      </c>
      <c r="AH61" s="201">
        <v>22005</v>
      </c>
      <c r="AI61" s="201">
        <v>2</v>
      </c>
      <c r="AJ61" s="201">
        <v>20171.25</v>
      </c>
      <c r="DX61" s="232"/>
      <c r="DY61" s="232"/>
      <c r="DZ61" s="232"/>
      <c r="EA61" s="232"/>
      <c r="EB61" s="232"/>
      <c r="EC61" s="232"/>
      <c r="ED61" s="232"/>
      <c r="EE61" s="232"/>
      <c r="EF61" s="232"/>
      <c r="EG61" s="232"/>
      <c r="EH61" s="232"/>
      <c r="EI61" s="232"/>
      <c r="EJ61" s="232"/>
      <c r="EK61" s="232"/>
      <c r="EL61" s="232"/>
      <c r="EM61" s="232"/>
      <c r="EN61" s="232"/>
      <c r="EO61" s="232"/>
      <c r="EP61" s="232"/>
      <c r="EQ61" s="232"/>
      <c r="ER61" s="232"/>
      <c r="ES61" s="232"/>
      <c r="ET61" s="232"/>
      <c r="EU61" s="232"/>
      <c r="EV61" s="232"/>
      <c r="EW61" s="232"/>
      <c r="EX61" s="232"/>
      <c r="EY61" s="232"/>
      <c r="EZ61" s="232"/>
      <c r="FA61" s="232"/>
      <c r="FB61" s="232"/>
      <c r="FC61" s="232"/>
      <c r="FD61" s="232"/>
      <c r="FE61" s="232"/>
      <c r="FF61" s="232"/>
      <c r="FG61" s="232"/>
      <c r="FH61" s="232"/>
      <c r="FI61" s="232"/>
      <c r="FJ61" s="232"/>
      <c r="FK61" s="232"/>
      <c r="FL61" s="232"/>
      <c r="FM61" s="232"/>
      <c r="FN61" s="232"/>
      <c r="FO61" s="232"/>
      <c r="FP61" s="232"/>
      <c r="FQ61" s="232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4">
        <v>387</v>
      </c>
      <c r="C65" s="235" t="s">
        <v>81</v>
      </c>
      <c r="D65" s="235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5">
        <v>1029.6</v>
      </c>
      <c r="U65" s="235">
        <v>1132.56</v>
      </c>
      <c r="V65" s="235">
        <v>1235.52</v>
      </c>
      <c r="W65" s="235"/>
      <c r="X65" s="235"/>
      <c r="Y65" s="217">
        <f>VLOOKUP(B:B,[1]查询时间段分门店销售明细!$B$1:$X$65536,23,0)</f>
        <v>8378.67</v>
      </c>
      <c r="Z65" s="235"/>
      <c r="AA65" s="235">
        <v>2988</v>
      </c>
      <c r="AB65" s="235">
        <v>3286.8</v>
      </c>
      <c r="AC65" s="235">
        <v>3585.6</v>
      </c>
      <c r="AD65" s="235"/>
      <c r="AE65" s="235"/>
      <c r="AF65" s="235">
        <v>25481.7</v>
      </c>
      <c r="AG65" s="235">
        <v>28029.87</v>
      </c>
      <c r="AH65" s="235">
        <v>30578.04</v>
      </c>
      <c r="AI65" s="235"/>
      <c r="AJ65" s="235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1</v>
      </c>
      <c r="I77" s="196">
        <f t="shared" si="3"/>
        <v>3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1</v>
      </c>
      <c r="N77" s="196">
        <f t="shared" si="3"/>
        <v>2571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3</v>
      </c>
      <c r="S77" s="196">
        <f t="shared" si="3"/>
        <v>169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1</v>
      </c>
      <c r="X77" s="196">
        <f t="shared" si="3"/>
        <v>828</v>
      </c>
      <c r="Y77" s="196">
        <f t="shared" si="3"/>
        <v>131039.85</v>
      </c>
      <c r="Z77" s="196">
        <f t="shared" si="3"/>
        <v>6023.44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1</v>
      </c>
      <c r="AE77" s="196">
        <f t="shared" si="3"/>
        <v>2306.16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2</v>
      </c>
      <c r="AJ77" s="196">
        <f t="shared" si="3"/>
        <v>20171.25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8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8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6"/>
      <c r="K100" s="7"/>
      <c r="L100" s="7"/>
      <c r="M100" s="7"/>
      <c r="N100" s="236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6"/>
      <c r="K101" s="7"/>
      <c r="L101" s="7"/>
      <c r="M101" s="7"/>
      <c r="N101" s="236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6"/>
      <c r="K102" s="7"/>
      <c r="L102" s="7"/>
      <c r="M102" s="7"/>
      <c r="N102" s="236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6"/>
      <c r="K103" s="7"/>
      <c r="L103" s="7"/>
      <c r="M103" s="7"/>
      <c r="N103" s="236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2571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169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828</v>
      </c>
      <c r="Y105" s="7">
        <f t="shared" si="6"/>
        <v>601614.36</v>
      </c>
      <c r="Z105" s="7">
        <f t="shared" si="6"/>
        <v>6023.44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2306.16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2</v>
      </c>
      <c r="AJ105" s="7">
        <f t="shared" si="6"/>
        <v>20171.25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C18" sqref="C18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