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520" activeTab="2"/>
  </bookViews>
  <sheets>
    <sheet name="任务分解及罚款明细" sheetId="1" r:id="rId1"/>
    <sheet name="品种明细" sheetId="2" r:id="rId2"/>
    <sheet name="片长罚款合计" sheetId="3" r:id="rId3"/>
    <sheet name="门店任务完成情况" sheetId="4" r:id="rId4"/>
  </sheets>
  <definedNames>
    <definedName name="_xlnm._FilterDatabase" localSheetId="3" hidden="1">门店任务完成情况!$A$2:$I$87</definedName>
    <definedName name="_xlnm._FilterDatabase" localSheetId="0" hidden="1">任务分解及罚款明细!$A$2:$BT$87</definedName>
    <definedName name="_xlnm.Print_Titles" localSheetId="3">门店任务完成情况!$2:$2</definedName>
  </definedNames>
  <calcPr calcId="125725" concurrentCalc="0"/>
</workbook>
</file>

<file path=xl/calcChain.xml><?xml version="1.0" encoding="utf-8"?>
<calcChain xmlns="http://schemas.openxmlformats.org/spreadsheetml/2006/main">
  <c r="I87" i="4"/>
  <c r="H87"/>
  <c r="G87"/>
  <c r="F87"/>
  <c r="H86"/>
  <c r="G86"/>
  <c r="H85"/>
  <c r="G85"/>
  <c r="G84"/>
  <c r="G83"/>
  <c r="H82"/>
  <c r="G82"/>
  <c r="G81"/>
  <c r="H80"/>
  <c r="G80"/>
  <c r="G79"/>
  <c r="H78"/>
  <c r="G78"/>
  <c r="G77"/>
  <c r="G76"/>
  <c r="G75"/>
  <c r="H74"/>
  <c r="G74"/>
  <c r="G73"/>
  <c r="H72"/>
  <c r="G72"/>
  <c r="H71"/>
  <c r="G71"/>
  <c r="H70"/>
  <c r="G70"/>
  <c r="G69"/>
  <c r="G68"/>
  <c r="H67"/>
  <c r="G67"/>
  <c r="H66"/>
  <c r="G66"/>
  <c r="G65"/>
  <c r="G64"/>
  <c r="H63"/>
  <c r="G63"/>
  <c r="G62"/>
  <c r="H61"/>
  <c r="G61"/>
  <c r="G60"/>
  <c r="G59"/>
  <c r="H58"/>
  <c r="G58"/>
  <c r="H57"/>
  <c r="G57"/>
  <c r="H56"/>
  <c r="G56"/>
  <c r="H55"/>
  <c r="G55"/>
  <c r="H54"/>
  <c r="G54"/>
  <c r="G53"/>
  <c r="G52"/>
  <c r="H51"/>
  <c r="G51"/>
  <c r="H50"/>
  <c r="G50"/>
  <c r="G49"/>
  <c r="G48"/>
  <c r="G47"/>
  <c r="G46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G34"/>
  <c r="G33"/>
  <c r="H32"/>
  <c r="G32"/>
  <c r="H31"/>
  <c r="G31"/>
  <c r="G30"/>
  <c r="H29"/>
  <c r="G29"/>
  <c r="G28"/>
  <c r="G27"/>
  <c r="G26"/>
  <c r="H25"/>
  <c r="G25"/>
  <c r="H24"/>
  <c r="G24"/>
  <c r="G23"/>
  <c r="G22"/>
  <c r="H21"/>
  <c r="G21"/>
  <c r="G20"/>
  <c r="G19"/>
  <c r="G18"/>
  <c r="G17"/>
  <c r="G16"/>
  <c r="G15"/>
  <c r="G14"/>
  <c r="G13"/>
  <c r="G12"/>
  <c r="H11"/>
  <c r="G11"/>
  <c r="G10"/>
  <c r="G9"/>
  <c r="G8"/>
  <c r="H7"/>
  <c r="G7"/>
  <c r="H6"/>
  <c r="G6"/>
  <c r="G5"/>
  <c r="H4"/>
  <c r="G4"/>
  <c r="G3"/>
  <c r="C25" i="2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BQ87" i="1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BQ86"/>
  <c r="BP86"/>
  <c r="BN86"/>
  <c r="BK86"/>
  <c r="BH86"/>
  <c r="BE86"/>
  <c r="BB86"/>
  <c r="AY86"/>
  <c r="AV86"/>
  <c r="AS86"/>
  <c r="AP86"/>
  <c r="AM86"/>
  <c r="AK86"/>
  <c r="AI86"/>
  <c r="AF86"/>
  <c r="AC86"/>
  <c r="Z86"/>
  <c r="W86"/>
  <c r="T86"/>
  <c r="Q86"/>
  <c r="O86"/>
  <c r="M86"/>
  <c r="J86"/>
  <c r="G86"/>
  <c r="BQ85"/>
  <c r="BP85"/>
  <c r="BN85"/>
  <c r="BK85"/>
  <c r="BH85"/>
  <c r="BE85"/>
  <c r="BB85"/>
  <c r="AY85"/>
  <c r="AV85"/>
  <c r="AS85"/>
  <c r="AP85"/>
  <c r="AM85"/>
  <c r="AK85"/>
  <c r="AI85"/>
  <c r="AF85"/>
  <c r="AC85"/>
  <c r="Z85"/>
  <c r="W85"/>
  <c r="T85"/>
  <c r="Q85"/>
  <c r="O85"/>
  <c r="M85"/>
  <c r="J85"/>
  <c r="G85"/>
  <c r="BQ84"/>
  <c r="BP84"/>
  <c r="BN84"/>
  <c r="BK84"/>
  <c r="BH84"/>
  <c r="BE84"/>
  <c r="BB84"/>
  <c r="AY84"/>
  <c r="AV84"/>
  <c r="AS84"/>
  <c r="AP84"/>
  <c r="AM84"/>
  <c r="AK84"/>
  <c r="AI84"/>
  <c r="AF84"/>
  <c r="AC84"/>
  <c r="Z84"/>
  <c r="W84"/>
  <c r="T84"/>
  <c r="Q84"/>
  <c r="O84"/>
  <c r="M84"/>
  <c r="J84"/>
  <c r="G84"/>
  <c r="BQ83"/>
  <c r="BP83"/>
  <c r="BN83"/>
  <c r="BK83"/>
  <c r="BH83"/>
  <c r="BE83"/>
  <c r="BB83"/>
  <c r="AY83"/>
  <c r="AV83"/>
  <c r="AS83"/>
  <c r="AP83"/>
  <c r="AM83"/>
  <c r="AK83"/>
  <c r="AI83"/>
  <c r="AF83"/>
  <c r="AC83"/>
  <c r="Z83"/>
  <c r="W83"/>
  <c r="T83"/>
  <c r="Q83"/>
  <c r="O83"/>
  <c r="M83"/>
  <c r="J83"/>
  <c r="G83"/>
  <c r="BQ82"/>
  <c r="BP82"/>
  <c r="BN82"/>
  <c r="BK82"/>
  <c r="BH82"/>
  <c r="BE82"/>
  <c r="BB82"/>
  <c r="AY82"/>
  <c r="AV82"/>
  <c r="AS82"/>
  <c r="AP82"/>
  <c r="AM82"/>
  <c r="AK82"/>
  <c r="AI82"/>
  <c r="AF82"/>
  <c r="AC82"/>
  <c r="Z82"/>
  <c r="W82"/>
  <c r="T82"/>
  <c r="Q82"/>
  <c r="O82"/>
  <c r="M82"/>
  <c r="J82"/>
  <c r="G82"/>
  <c r="BQ81"/>
  <c r="BP81"/>
  <c r="BN81"/>
  <c r="BK81"/>
  <c r="BH81"/>
  <c r="BE81"/>
  <c r="BB81"/>
  <c r="AY81"/>
  <c r="AV81"/>
  <c r="AS81"/>
  <c r="AP81"/>
  <c r="AM81"/>
  <c r="AK81"/>
  <c r="AI81"/>
  <c r="AF81"/>
  <c r="AC81"/>
  <c r="Z81"/>
  <c r="W81"/>
  <c r="T81"/>
  <c r="Q81"/>
  <c r="O81"/>
  <c r="M81"/>
  <c r="J81"/>
  <c r="G81"/>
  <c r="BQ80"/>
  <c r="BP80"/>
  <c r="BN80"/>
  <c r="BK80"/>
  <c r="BH80"/>
  <c r="BE80"/>
  <c r="BB80"/>
  <c r="AY80"/>
  <c r="AV80"/>
  <c r="AS80"/>
  <c r="AP80"/>
  <c r="AM80"/>
  <c r="AK80"/>
  <c r="AI80"/>
  <c r="AF80"/>
  <c r="AC80"/>
  <c r="Z80"/>
  <c r="W80"/>
  <c r="T80"/>
  <c r="Q80"/>
  <c r="O80"/>
  <c r="M80"/>
  <c r="J80"/>
  <c r="G80"/>
  <c r="BQ79"/>
  <c r="BP79"/>
  <c r="BN79"/>
  <c r="BK79"/>
  <c r="BH79"/>
  <c r="BE79"/>
  <c r="BB79"/>
  <c r="AY79"/>
  <c r="AV79"/>
  <c r="AS79"/>
  <c r="AP79"/>
  <c r="AM79"/>
  <c r="AK79"/>
  <c r="AI79"/>
  <c r="AF79"/>
  <c r="AC79"/>
  <c r="Z79"/>
  <c r="W79"/>
  <c r="T79"/>
  <c r="Q79"/>
  <c r="O79"/>
  <c r="M79"/>
  <c r="J79"/>
  <c r="G79"/>
  <c r="BQ78"/>
  <c r="BP78"/>
  <c r="BN78"/>
  <c r="BK78"/>
  <c r="BH78"/>
  <c r="BE78"/>
  <c r="BB78"/>
  <c r="AY78"/>
  <c r="AV78"/>
  <c r="AS78"/>
  <c r="AP78"/>
  <c r="AM78"/>
  <c r="AK78"/>
  <c r="AI78"/>
  <c r="AF78"/>
  <c r="AC78"/>
  <c r="Z78"/>
  <c r="W78"/>
  <c r="T78"/>
  <c r="Q78"/>
  <c r="O78"/>
  <c r="M78"/>
  <c r="J78"/>
  <c r="G78"/>
  <c r="BQ77"/>
  <c r="BP77"/>
  <c r="BN77"/>
  <c r="BK77"/>
  <c r="BH77"/>
  <c r="BE77"/>
  <c r="BB77"/>
  <c r="AY77"/>
  <c r="AV77"/>
  <c r="AS77"/>
  <c r="AP77"/>
  <c r="AM77"/>
  <c r="AK77"/>
  <c r="AI77"/>
  <c r="AF77"/>
  <c r="AC77"/>
  <c r="Z77"/>
  <c r="W77"/>
  <c r="T77"/>
  <c r="Q77"/>
  <c r="O77"/>
  <c r="M77"/>
  <c r="J77"/>
  <c r="G77"/>
  <c r="BQ76"/>
  <c r="BP76"/>
  <c r="BN76"/>
  <c r="BK76"/>
  <c r="BH76"/>
  <c r="BE76"/>
  <c r="BB76"/>
  <c r="AY76"/>
  <c r="AV76"/>
  <c r="AS76"/>
  <c r="AP76"/>
  <c r="AM76"/>
  <c r="AK76"/>
  <c r="AI76"/>
  <c r="AF76"/>
  <c r="AC76"/>
  <c r="Z76"/>
  <c r="W76"/>
  <c r="T76"/>
  <c r="Q76"/>
  <c r="O76"/>
  <c r="M76"/>
  <c r="J76"/>
  <c r="G76"/>
  <c r="BQ75"/>
  <c r="BP75"/>
  <c r="BN75"/>
  <c r="BK75"/>
  <c r="BH75"/>
  <c r="BE75"/>
  <c r="BB75"/>
  <c r="AY75"/>
  <c r="AV75"/>
  <c r="AS75"/>
  <c r="AP75"/>
  <c r="AM75"/>
  <c r="AK75"/>
  <c r="AI75"/>
  <c r="AF75"/>
  <c r="AC75"/>
  <c r="Z75"/>
  <c r="W75"/>
  <c r="T75"/>
  <c r="Q75"/>
  <c r="O75"/>
  <c r="M75"/>
  <c r="J75"/>
  <c r="G75"/>
  <c r="BQ74"/>
  <c r="BP74"/>
  <c r="BN74"/>
  <c r="BK74"/>
  <c r="BH74"/>
  <c r="BE74"/>
  <c r="BB74"/>
  <c r="AY74"/>
  <c r="AV74"/>
  <c r="AS74"/>
  <c r="AP74"/>
  <c r="AM74"/>
  <c r="AK74"/>
  <c r="AI74"/>
  <c r="AF74"/>
  <c r="AC74"/>
  <c r="Z74"/>
  <c r="W74"/>
  <c r="T74"/>
  <c r="Q74"/>
  <c r="O74"/>
  <c r="M74"/>
  <c r="J74"/>
  <c r="G74"/>
  <c r="BQ73"/>
  <c r="BP73"/>
  <c r="BN73"/>
  <c r="BK73"/>
  <c r="BH73"/>
  <c r="BE73"/>
  <c r="BB73"/>
  <c r="AY73"/>
  <c r="AV73"/>
  <c r="AS73"/>
  <c r="AP73"/>
  <c r="AM73"/>
  <c r="AK73"/>
  <c r="AI73"/>
  <c r="AF73"/>
  <c r="AC73"/>
  <c r="Z73"/>
  <c r="W73"/>
  <c r="T73"/>
  <c r="Q73"/>
  <c r="O73"/>
  <c r="M73"/>
  <c r="J73"/>
  <c r="G73"/>
  <c r="BQ72"/>
  <c r="BP72"/>
  <c r="BN72"/>
  <c r="BK72"/>
  <c r="BH72"/>
  <c r="BE72"/>
  <c r="BB72"/>
  <c r="AY72"/>
  <c r="AV72"/>
  <c r="AS72"/>
  <c r="AP72"/>
  <c r="AM72"/>
  <c r="AK72"/>
  <c r="AI72"/>
  <c r="AF72"/>
  <c r="AC72"/>
  <c r="Z72"/>
  <c r="W72"/>
  <c r="T72"/>
  <c r="Q72"/>
  <c r="O72"/>
  <c r="M72"/>
  <c r="J72"/>
  <c r="G72"/>
  <c r="BQ71"/>
  <c r="BP71"/>
  <c r="BN71"/>
  <c r="BK71"/>
  <c r="BH71"/>
  <c r="BE71"/>
  <c r="BB71"/>
  <c r="AY71"/>
  <c r="AV71"/>
  <c r="AS71"/>
  <c r="AP71"/>
  <c r="AM71"/>
  <c r="AK71"/>
  <c r="AI71"/>
  <c r="AF71"/>
  <c r="AC71"/>
  <c r="Z71"/>
  <c r="W71"/>
  <c r="T71"/>
  <c r="Q71"/>
  <c r="O71"/>
  <c r="M71"/>
  <c r="J71"/>
  <c r="G71"/>
  <c r="BQ70"/>
  <c r="BP70"/>
  <c r="BN70"/>
  <c r="BK70"/>
  <c r="BH70"/>
  <c r="BE70"/>
  <c r="BB70"/>
  <c r="AY70"/>
  <c r="AV70"/>
  <c r="AS70"/>
  <c r="AP70"/>
  <c r="AM70"/>
  <c r="AK70"/>
  <c r="AI70"/>
  <c r="AF70"/>
  <c r="AC70"/>
  <c r="Z70"/>
  <c r="W70"/>
  <c r="T70"/>
  <c r="Q70"/>
  <c r="O70"/>
  <c r="M70"/>
  <c r="J70"/>
  <c r="G70"/>
  <c r="BQ69"/>
  <c r="BP69"/>
  <c r="BN69"/>
  <c r="BK69"/>
  <c r="BH69"/>
  <c r="BE69"/>
  <c r="BB69"/>
  <c r="AY69"/>
  <c r="AV69"/>
  <c r="AS69"/>
  <c r="AP69"/>
  <c r="AM69"/>
  <c r="AK69"/>
  <c r="AI69"/>
  <c r="AF69"/>
  <c r="AC69"/>
  <c r="Z69"/>
  <c r="W69"/>
  <c r="T69"/>
  <c r="Q69"/>
  <c r="O69"/>
  <c r="M69"/>
  <c r="J69"/>
  <c r="G69"/>
  <c r="BQ68"/>
  <c r="BP68"/>
  <c r="BN68"/>
  <c r="BK68"/>
  <c r="BH68"/>
  <c r="BE68"/>
  <c r="BB68"/>
  <c r="AY68"/>
  <c r="AV68"/>
  <c r="AS68"/>
  <c r="AP68"/>
  <c r="AM68"/>
  <c r="AK68"/>
  <c r="AI68"/>
  <c r="AF68"/>
  <c r="AC68"/>
  <c r="Z68"/>
  <c r="W68"/>
  <c r="T68"/>
  <c r="Q68"/>
  <c r="O68"/>
  <c r="M68"/>
  <c r="J68"/>
  <c r="G68"/>
  <c r="BQ67"/>
  <c r="BP67"/>
  <c r="BN67"/>
  <c r="BK67"/>
  <c r="BH67"/>
  <c r="BE67"/>
  <c r="BB67"/>
  <c r="AY67"/>
  <c r="AV67"/>
  <c r="AS67"/>
  <c r="AP67"/>
  <c r="AM67"/>
  <c r="AK67"/>
  <c r="AI67"/>
  <c r="AF67"/>
  <c r="AC67"/>
  <c r="Z67"/>
  <c r="W67"/>
  <c r="T67"/>
  <c r="Q67"/>
  <c r="O67"/>
  <c r="M67"/>
  <c r="J67"/>
  <c r="G67"/>
  <c r="BQ66"/>
  <c r="BP66"/>
  <c r="BN66"/>
  <c r="BK66"/>
  <c r="BH66"/>
  <c r="BE66"/>
  <c r="BB66"/>
  <c r="AY66"/>
  <c r="AV66"/>
  <c r="AS66"/>
  <c r="AP66"/>
  <c r="AM66"/>
  <c r="AK66"/>
  <c r="AI66"/>
  <c r="AF66"/>
  <c r="AC66"/>
  <c r="Z66"/>
  <c r="W66"/>
  <c r="T66"/>
  <c r="Q66"/>
  <c r="O66"/>
  <c r="M66"/>
  <c r="J66"/>
  <c r="G66"/>
  <c r="BQ65"/>
  <c r="BP65"/>
  <c r="BN65"/>
  <c r="BK65"/>
  <c r="BH65"/>
  <c r="BE65"/>
  <c r="BB65"/>
  <c r="AY65"/>
  <c r="AV65"/>
  <c r="AS65"/>
  <c r="AP65"/>
  <c r="AM65"/>
  <c r="AK65"/>
  <c r="AI65"/>
  <c r="AF65"/>
  <c r="AC65"/>
  <c r="Z65"/>
  <c r="W65"/>
  <c r="T65"/>
  <c r="Q65"/>
  <c r="O65"/>
  <c r="M65"/>
  <c r="J65"/>
  <c r="G65"/>
  <c r="BQ64"/>
  <c r="BP64"/>
  <c r="BN64"/>
  <c r="BK64"/>
  <c r="BH64"/>
  <c r="BE64"/>
  <c r="BB64"/>
  <c r="AY64"/>
  <c r="AV64"/>
  <c r="AS64"/>
  <c r="AP64"/>
  <c r="AM64"/>
  <c r="AK64"/>
  <c r="AI64"/>
  <c r="AF64"/>
  <c r="AC64"/>
  <c r="Z64"/>
  <c r="W64"/>
  <c r="T64"/>
  <c r="Q64"/>
  <c r="O64"/>
  <c r="M64"/>
  <c r="J64"/>
  <c r="G64"/>
  <c r="BQ63"/>
  <c r="BP63"/>
  <c r="BN63"/>
  <c r="BK63"/>
  <c r="BH63"/>
  <c r="BE63"/>
  <c r="BB63"/>
  <c r="AY63"/>
  <c r="AV63"/>
  <c r="AS63"/>
  <c r="AP63"/>
  <c r="AM63"/>
  <c r="AK63"/>
  <c r="AI63"/>
  <c r="AF63"/>
  <c r="AC63"/>
  <c r="Z63"/>
  <c r="W63"/>
  <c r="T63"/>
  <c r="Q63"/>
  <c r="O63"/>
  <c r="M63"/>
  <c r="J63"/>
  <c r="G63"/>
  <c r="BQ62"/>
  <c r="BP62"/>
  <c r="BN62"/>
  <c r="BK62"/>
  <c r="BH62"/>
  <c r="BE62"/>
  <c r="BB62"/>
  <c r="AY62"/>
  <c r="AV62"/>
  <c r="AS62"/>
  <c r="AP62"/>
  <c r="AM62"/>
  <c r="AK62"/>
  <c r="AI62"/>
  <c r="AF62"/>
  <c r="AC62"/>
  <c r="Z62"/>
  <c r="W62"/>
  <c r="T62"/>
  <c r="Q62"/>
  <c r="O62"/>
  <c r="M62"/>
  <c r="J62"/>
  <c r="G62"/>
  <c r="BQ61"/>
  <c r="BP61"/>
  <c r="BN61"/>
  <c r="BK61"/>
  <c r="BH61"/>
  <c r="BE61"/>
  <c r="BB61"/>
  <c r="AY61"/>
  <c r="AV61"/>
  <c r="AS61"/>
  <c r="AP61"/>
  <c r="AM61"/>
  <c r="AK61"/>
  <c r="AI61"/>
  <c r="AF61"/>
  <c r="AC61"/>
  <c r="Z61"/>
  <c r="W61"/>
  <c r="T61"/>
  <c r="Q61"/>
  <c r="O61"/>
  <c r="M61"/>
  <c r="J61"/>
  <c r="G61"/>
  <c r="BQ60"/>
  <c r="BP60"/>
  <c r="BN60"/>
  <c r="BK60"/>
  <c r="BH60"/>
  <c r="BE60"/>
  <c r="BB60"/>
  <c r="AY60"/>
  <c r="AV60"/>
  <c r="AS60"/>
  <c r="AP60"/>
  <c r="AM60"/>
  <c r="AK60"/>
  <c r="AI60"/>
  <c r="AF60"/>
  <c r="AC60"/>
  <c r="Z60"/>
  <c r="W60"/>
  <c r="T60"/>
  <c r="Q60"/>
  <c r="O60"/>
  <c r="M60"/>
  <c r="J60"/>
  <c r="G60"/>
  <c r="BQ59"/>
  <c r="BP59"/>
  <c r="BN59"/>
  <c r="BK59"/>
  <c r="BH59"/>
  <c r="BE59"/>
  <c r="BB59"/>
  <c r="AY59"/>
  <c r="AV59"/>
  <c r="AS59"/>
  <c r="AP59"/>
  <c r="AM59"/>
  <c r="AK59"/>
  <c r="AI59"/>
  <c r="AF59"/>
  <c r="AC59"/>
  <c r="Z59"/>
  <c r="W59"/>
  <c r="T59"/>
  <c r="Q59"/>
  <c r="O59"/>
  <c r="M59"/>
  <c r="J59"/>
  <c r="G59"/>
  <c r="BQ58"/>
  <c r="BP58"/>
  <c r="BN58"/>
  <c r="BK58"/>
  <c r="BH58"/>
  <c r="BE58"/>
  <c r="BB58"/>
  <c r="AY58"/>
  <c r="AV58"/>
  <c r="AS58"/>
  <c r="AP58"/>
  <c r="AM58"/>
  <c r="AK58"/>
  <c r="AI58"/>
  <c r="AF58"/>
  <c r="AC58"/>
  <c r="Z58"/>
  <c r="W58"/>
  <c r="T58"/>
  <c r="Q58"/>
  <c r="O58"/>
  <c r="M58"/>
  <c r="J58"/>
  <c r="G58"/>
  <c r="BQ57"/>
  <c r="BP57"/>
  <c r="BN57"/>
  <c r="BK57"/>
  <c r="BH57"/>
  <c r="BE57"/>
  <c r="BB57"/>
  <c r="AY57"/>
  <c r="AV57"/>
  <c r="AS57"/>
  <c r="AP57"/>
  <c r="AM57"/>
  <c r="AK57"/>
  <c r="AI57"/>
  <c r="AF57"/>
  <c r="AC57"/>
  <c r="Z57"/>
  <c r="W57"/>
  <c r="T57"/>
  <c r="Q57"/>
  <c r="O57"/>
  <c r="M57"/>
  <c r="J57"/>
  <c r="G57"/>
  <c r="BQ56"/>
  <c r="BP56"/>
  <c r="BN56"/>
  <c r="BK56"/>
  <c r="BH56"/>
  <c r="BE56"/>
  <c r="BB56"/>
  <c r="AY56"/>
  <c r="AV56"/>
  <c r="AS56"/>
  <c r="AP56"/>
  <c r="AM56"/>
  <c r="AK56"/>
  <c r="AI56"/>
  <c r="AF56"/>
  <c r="AC56"/>
  <c r="Z56"/>
  <c r="W56"/>
  <c r="T56"/>
  <c r="Q56"/>
  <c r="O56"/>
  <c r="M56"/>
  <c r="J56"/>
  <c r="G56"/>
  <c r="BQ55"/>
  <c r="BP55"/>
  <c r="BN55"/>
  <c r="BK55"/>
  <c r="BH55"/>
  <c r="BE55"/>
  <c r="BB55"/>
  <c r="AY55"/>
  <c r="AV55"/>
  <c r="AS55"/>
  <c r="AP55"/>
  <c r="AM55"/>
  <c r="AK55"/>
  <c r="AI55"/>
  <c r="AF55"/>
  <c r="AC55"/>
  <c r="Z55"/>
  <c r="W55"/>
  <c r="T55"/>
  <c r="Q55"/>
  <c r="O55"/>
  <c r="M55"/>
  <c r="J55"/>
  <c r="G55"/>
  <c r="BQ54"/>
  <c r="BP54"/>
  <c r="BN54"/>
  <c r="BK54"/>
  <c r="BH54"/>
  <c r="BE54"/>
  <c r="BB54"/>
  <c r="AY54"/>
  <c r="AV54"/>
  <c r="AS54"/>
  <c r="AP54"/>
  <c r="AM54"/>
  <c r="AK54"/>
  <c r="AI54"/>
  <c r="AF54"/>
  <c r="AC54"/>
  <c r="Z54"/>
  <c r="W54"/>
  <c r="T54"/>
  <c r="Q54"/>
  <c r="O54"/>
  <c r="M54"/>
  <c r="J54"/>
  <c r="G54"/>
  <c r="BQ53"/>
  <c r="BP53"/>
  <c r="BN53"/>
  <c r="BK53"/>
  <c r="BH53"/>
  <c r="BE53"/>
  <c r="BB53"/>
  <c r="AY53"/>
  <c r="AV53"/>
  <c r="AS53"/>
  <c r="AP53"/>
  <c r="AM53"/>
  <c r="AK53"/>
  <c r="AI53"/>
  <c r="AF53"/>
  <c r="AC53"/>
  <c r="Z53"/>
  <c r="W53"/>
  <c r="T53"/>
  <c r="Q53"/>
  <c r="O53"/>
  <c r="M53"/>
  <c r="J53"/>
  <c r="G53"/>
  <c r="BQ52"/>
  <c r="BP52"/>
  <c r="BN52"/>
  <c r="BK52"/>
  <c r="BH52"/>
  <c r="BE52"/>
  <c r="BB52"/>
  <c r="AY52"/>
  <c r="AV52"/>
  <c r="AS52"/>
  <c r="AP52"/>
  <c r="AM52"/>
  <c r="AK52"/>
  <c r="AI52"/>
  <c r="AF52"/>
  <c r="AC52"/>
  <c r="Z52"/>
  <c r="W52"/>
  <c r="T52"/>
  <c r="Q52"/>
  <c r="O52"/>
  <c r="M52"/>
  <c r="J52"/>
  <c r="G52"/>
  <c r="BQ51"/>
  <c r="BP51"/>
  <c r="BN51"/>
  <c r="BK51"/>
  <c r="BH51"/>
  <c r="BE51"/>
  <c r="BB51"/>
  <c r="AY51"/>
  <c r="AV51"/>
  <c r="AS51"/>
  <c r="AP51"/>
  <c r="AM51"/>
  <c r="AK51"/>
  <c r="AI51"/>
  <c r="AF51"/>
  <c r="AC51"/>
  <c r="Z51"/>
  <c r="W51"/>
  <c r="T51"/>
  <c r="Q51"/>
  <c r="O51"/>
  <c r="M51"/>
  <c r="J51"/>
  <c r="G51"/>
  <c r="BQ50"/>
  <c r="BP50"/>
  <c r="BN50"/>
  <c r="BK50"/>
  <c r="BH50"/>
  <c r="BE50"/>
  <c r="BB50"/>
  <c r="AY50"/>
  <c r="AV50"/>
  <c r="AS50"/>
  <c r="AP50"/>
  <c r="AM50"/>
  <c r="AK50"/>
  <c r="AI50"/>
  <c r="AF50"/>
  <c r="AC50"/>
  <c r="Z50"/>
  <c r="W50"/>
  <c r="T50"/>
  <c r="Q50"/>
  <c r="O50"/>
  <c r="M50"/>
  <c r="J50"/>
  <c r="G50"/>
  <c r="BQ49"/>
  <c r="BP49"/>
  <c r="BN49"/>
  <c r="BK49"/>
  <c r="BH49"/>
  <c r="BE49"/>
  <c r="BB49"/>
  <c r="AY49"/>
  <c r="AV49"/>
  <c r="AS49"/>
  <c r="AP49"/>
  <c r="AM49"/>
  <c r="AK49"/>
  <c r="AI49"/>
  <c r="AF49"/>
  <c r="AC49"/>
  <c r="Z49"/>
  <c r="W49"/>
  <c r="T49"/>
  <c r="Q49"/>
  <c r="O49"/>
  <c r="M49"/>
  <c r="J49"/>
  <c r="G49"/>
  <c r="BQ48"/>
  <c r="BP48"/>
  <c r="BN48"/>
  <c r="BK48"/>
  <c r="BH48"/>
  <c r="BE48"/>
  <c r="BB48"/>
  <c r="AY48"/>
  <c r="AV48"/>
  <c r="AS48"/>
  <c r="AP48"/>
  <c r="AM48"/>
  <c r="AK48"/>
  <c r="AI48"/>
  <c r="AF48"/>
  <c r="AC48"/>
  <c r="Z48"/>
  <c r="W48"/>
  <c r="T48"/>
  <c r="Q48"/>
  <c r="O48"/>
  <c r="M48"/>
  <c r="J48"/>
  <c r="G48"/>
  <c r="BQ47"/>
  <c r="BP47"/>
  <c r="BN47"/>
  <c r="BK47"/>
  <c r="BH47"/>
  <c r="BE47"/>
  <c r="BB47"/>
  <c r="AY47"/>
  <c r="AV47"/>
  <c r="AS47"/>
  <c r="AP47"/>
  <c r="AM47"/>
  <c r="AK47"/>
  <c r="AI47"/>
  <c r="AF47"/>
  <c r="AC47"/>
  <c r="Z47"/>
  <c r="W47"/>
  <c r="T47"/>
  <c r="Q47"/>
  <c r="O47"/>
  <c r="M47"/>
  <c r="J47"/>
  <c r="G47"/>
  <c r="BQ46"/>
  <c r="BP46"/>
  <c r="BN46"/>
  <c r="BK46"/>
  <c r="BH46"/>
  <c r="BE46"/>
  <c r="BB46"/>
  <c r="AY46"/>
  <c r="AV46"/>
  <c r="AS46"/>
  <c r="AP46"/>
  <c r="AM46"/>
  <c r="AK46"/>
  <c r="AI46"/>
  <c r="AF46"/>
  <c r="AC46"/>
  <c r="Z46"/>
  <c r="W46"/>
  <c r="T46"/>
  <c r="Q46"/>
  <c r="O46"/>
  <c r="M46"/>
  <c r="J46"/>
  <c r="G46"/>
  <c r="BQ45"/>
  <c r="BP45"/>
  <c r="BN45"/>
  <c r="BK45"/>
  <c r="BH45"/>
  <c r="BE45"/>
  <c r="BB45"/>
  <c r="AY45"/>
  <c r="AV45"/>
  <c r="AS45"/>
  <c r="AP45"/>
  <c r="AM45"/>
  <c r="AK45"/>
  <c r="AI45"/>
  <c r="AF45"/>
  <c r="AC45"/>
  <c r="Z45"/>
  <c r="W45"/>
  <c r="T45"/>
  <c r="Q45"/>
  <c r="O45"/>
  <c r="M45"/>
  <c r="J45"/>
  <c r="G45"/>
  <c r="BQ44"/>
  <c r="BP44"/>
  <c r="BN44"/>
  <c r="BK44"/>
  <c r="BH44"/>
  <c r="BE44"/>
  <c r="BB44"/>
  <c r="AY44"/>
  <c r="AV44"/>
  <c r="AS44"/>
  <c r="AP44"/>
  <c r="AM44"/>
  <c r="AK44"/>
  <c r="AI44"/>
  <c r="AF44"/>
  <c r="AC44"/>
  <c r="Z44"/>
  <c r="W44"/>
  <c r="T44"/>
  <c r="Q44"/>
  <c r="O44"/>
  <c r="M44"/>
  <c r="J44"/>
  <c r="G44"/>
  <c r="BQ43"/>
  <c r="BP43"/>
  <c r="BN43"/>
  <c r="BK43"/>
  <c r="BH43"/>
  <c r="BE43"/>
  <c r="BB43"/>
  <c r="AY43"/>
  <c r="AV43"/>
  <c r="AS43"/>
  <c r="AP43"/>
  <c r="AM43"/>
  <c r="AK43"/>
  <c r="AI43"/>
  <c r="AF43"/>
  <c r="AC43"/>
  <c r="Z43"/>
  <c r="W43"/>
  <c r="T43"/>
  <c r="Q43"/>
  <c r="O43"/>
  <c r="M43"/>
  <c r="J43"/>
  <c r="G43"/>
  <c r="BQ42"/>
  <c r="BP42"/>
  <c r="BN42"/>
  <c r="BK42"/>
  <c r="BH42"/>
  <c r="BE42"/>
  <c r="BB42"/>
  <c r="AY42"/>
  <c r="AV42"/>
  <c r="AS42"/>
  <c r="AP42"/>
  <c r="AM42"/>
  <c r="AK42"/>
  <c r="AI42"/>
  <c r="AF42"/>
  <c r="AC42"/>
  <c r="Z42"/>
  <c r="W42"/>
  <c r="T42"/>
  <c r="Q42"/>
  <c r="O42"/>
  <c r="M42"/>
  <c r="J42"/>
  <c r="G42"/>
  <c r="BQ41"/>
  <c r="BP41"/>
  <c r="BN41"/>
  <c r="BK41"/>
  <c r="BH41"/>
  <c r="BE41"/>
  <c r="BB41"/>
  <c r="AY41"/>
  <c r="AV41"/>
  <c r="AS41"/>
  <c r="AP41"/>
  <c r="AM41"/>
  <c r="AK41"/>
  <c r="AI41"/>
  <c r="AF41"/>
  <c r="AC41"/>
  <c r="Z41"/>
  <c r="W41"/>
  <c r="T41"/>
  <c r="Q41"/>
  <c r="O41"/>
  <c r="M41"/>
  <c r="J41"/>
  <c r="G41"/>
  <c r="BQ40"/>
  <c r="BP40"/>
  <c r="BN40"/>
  <c r="BK40"/>
  <c r="BH40"/>
  <c r="BE40"/>
  <c r="BB40"/>
  <c r="AY40"/>
  <c r="AV40"/>
  <c r="AS40"/>
  <c r="AP40"/>
  <c r="AM40"/>
  <c r="AK40"/>
  <c r="AI40"/>
  <c r="AF40"/>
  <c r="AC40"/>
  <c r="Z40"/>
  <c r="W40"/>
  <c r="T40"/>
  <c r="Q40"/>
  <c r="O40"/>
  <c r="M40"/>
  <c r="J40"/>
  <c r="G40"/>
  <c r="BQ39"/>
  <c r="BP39"/>
  <c r="BN39"/>
  <c r="BK39"/>
  <c r="BH39"/>
  <c r="BE39"/>
  <c r="BB39"/>
  <c r="AY39"/>
  <c r="AV39"/>
  <c r="AS39"/>
  <c r="AP39"/>
  <c r="AM39"/>
  <c r="AK39"/>
  <c r="AI39"/>
  <c r="AF39"/>
  <c r="AC39"/>
  <c r="Z39"/>
  <c r="W39"/>
  <c r="T39"/>
  <c r="Q39"/>
  <c r="O39"/>
  <c r="M39"/>
  <c r="J39"/>
  <c r="G39"/>
  <c r="BQ38"/>
  <c r="BP38"/>
  <c r="BN38"/>
  <c r="BK38"/>
  <c r="BH38"/>
  <c r="BE38"/>
  <c r="BB38"/>
  <c r="AY38"/>
  <c r="AV38"/>
  <c r="AS38"/>
  <c r="AP38"/>
  <c r="AM38"/>
  <c r="AK38"/>
  <c r="AI38"/>
  <c r="AF38"/>
  <c r="AC38"/>
  <c r="Z38"/>
  <c r="W38"/>
  <c r="T38"/>
  <c r="Q38"/>
  <c r="O38"/>
  <c r="M38"/>
  <c r="J38"/>
  <c r="G38"/>
  <c r="BQ37"/>
  <c r="BP37"/>
  <c r="BN37"/>
  <c r="BK37"/>
  <c r="BH37"/>
  <c r="BE37"/>
  <c r="BB37"/>
  <c r="AY37"/>
  <c r="AV37"/>
  <c r="AS37"/>
  <c r="AP37"/>
  <c r="AM37"/>
  <c r="AK37"/>
  <c r="AI37"/>
  <c r="AF37"/>
  <c r="AC37"/>
  <c r="Z37"/>
  <c r="W37"/>
  <c r="T37"/>
  <c r="Q37"/>
  <c r="O37"/>
  <c r="M37"/>
  <c r="J37"/>
  <c r="G37"/>
  <c r="BQ36"/>
  <c r="BP36"/>
  <c r="BN36"/>
  <c r="BK36"/>
  <c r="BH36"/>
  <c r="BE36"/>
  <c r="BB36"/>
  <c r="AY36"/>
  <c r="AV36"/>
  <c r="AS36"/>
  <c r="AP36"/>
  <c r="AM36"/>
  <c r="AK36"/>
  <c r="AI36"/>
  <c r="AF36"/>
  <c r="AC36"/>
  <c r="Z36"/>
  <c r="W36"/>
  <c r="T36"/>
  <c r="Q36"/>
  <c r="O36"/>
  <c r="M36"/>
  <c r="J36"/>
  <c r="G36"/>
  <c r="BQ35"/>
  <c r="BP35"/>
  <c r="BN35"/>
  <c r="BK35"/>
  <c r="BH35"/>
  <c r="BE35"/>
  <c r="BB35"/>
  <c r="AY35"/>
  <c r="AV35"/>
  <c r="AS35"/>
  <c r="AP35"/>
  <c r="AM35"/>
  <c r="AK35"/>
  <c r="AI35"/>
  <c r="AF35"/>
  <c r="AC35"/>
  <c r="Z35"/>
  <c r="W35"/>
  <c r="T35"/>
  <c r="Q35"/>
  <c r="O35"/>
  <c r="M35"/>
  <c r="J35"/>
  <c r="G35"/>
  <c r="BQ34"/>
  <c r="BP34"/>
  <c r="BN34"/>
  <c r="BK34"/>
  <c r="BH34"/>
  <c r="BE34"/>
  <c r="BB34"/>
  <c r="AY34"/>
  <c r="AV34"/>
  <c r="AS34"/>
  <c r="AP34"/>
  <c r="AM34"/>
  <c r="AK34"/>
  <c r="AI34"/>
  <c r="AF34"/>
  <c r="AC34"/>
  <c r="Z34"/>
  <c r="W34"/>
  <c r="T34"/>
  <c r="Q34"/>
  <c r="O34"/>
  <c r="M34"/>
  <c r="J34"/>
  <c r="G34"/>
  <c r="BQ33"/>
  <c r="BP33"/>
  <c r="BN33"/>
  <c r="BK33"/>
  <c r="BH33"/>
  <c r="BE33"/>
  <c r="BB33"/>
  <c r="AY33"/>
  <c r="AV33"/>
  <c r="AS33"/>
  <c r="AP33"/>
  <c r="AM33"/>
  <c r="AK33"/>
  <c r="AI33"/>
  <c r="AF33"/>
  <c r="AC33"/>
  <c r="Z33"/>
  <c r="W33"/>
  <c r="T33"/>
  <c r="Q33"/>
  <c r="O33"/>
  <c r="M33"/>
  <c r="J33"/>
  <c r="G33"/>
  <c r="BQ32"/>
  <c r="BP32"/>
  <c r="BN32"/>
  <c r="BK32"/>
  <c r="BH32"/>
  <c r="BE32"/>
  <c r="BB32"/>
  <c r="AY32"/>
  <c r="AV32"/>
  <c r="AS32"/>
  <c r="AP32"/>
  <c r="AM32"/>
  <c r="AK32"/>
  <c r="AI32"/>
  <c r="AF32"/>
  <c r="AC32"/>
  <c r="Z32"/>
  <c r="W32"/>
  <c r="T32"/>
  <c r="Q32"/>
  <c r="O32"/>
  <c r="M32"/>
  <c r="J32"/>
  <c r="G32"/>
  <c r="BQ31"/>
  <c r="BP31"/>
  <c r="BN31"/>
  <c r="BK31"/>
  <c r="BH31"/>
  <c r="BE31"/>
  <c r="BB31"/>
  <c r="AY31"/>
  <c r="AV31"/>
  <c r="AS31"/>
  <c r="AP31"/>
  <c r="AM31"/>
  <c r="AK31"/>
  <c r="AI31"/>
  <c r="AF31"/>
  <c r="AC31"/>
  <c r="Z31"/>
  <c r="W31"/>
  <c r="T31"/>
  <c r="Q31"/>
  <c r="O31"/>
  <c r="M31"/>
  <c r="J31"/>
  <c r="G31"/>
  <c r="BQ30"/>
  <c r="BP30"/>
  <c r="BN30"/>
  <c r="BK30"/>
  <c r="BH30"/>
  <c r="BE30"/>
  <c r="BB30"/>
  <c r="AY30"/>
  <c r="AV30"/>
  <c r="AS30"/>
  <c r="AP30"/>
  <c r="AM30"/>
  <c r="AK30"/>
  <c r="AI30"/>
  <c r="AF30"/>
  <c r="AC30"/>
  <c r="Z30"/>
  <c r="W30"/>
  <c r="T30"/>
  <c r="Q30"/>
  <c r="O30"/>
  <c r="M30"/>
  <c r="J30"/>
  <c r="G30"/>
  <c r="BQ29"/>
  <c r="BP29"/>
  <c r="BN29"/>
  <c r="BK29"/>
  <c r="BH29"/>
  <c r="BE29"/>
  <c r="BB29"/>
  <c r="AY29"/>
  <c r="AV29"/>
  <c r="AS29"/>
  <c r="AP29"/>
  <c r="AM29"/>
  <c r="AK29"/>
  <c r="AI29"/>
  <c r="AF29"/>
  <c r="AC29"/>
  <c r="Z29"/>
  <c r="W29"/>
  <c r="T29"/>
  <c r="Q29"/>
  <c r="O29"/>
  <c r="M29"/>
  <c r="J29"/>
  <c r="G29"/>
  <c r="BQ28"/>
  <c r="BP28"/>
  <c r="BN28"/>
  <c r="BK28"/>
  <c r="BH28"/>
  <c r="BE28"/>
  <c r="BB28"/>
  <c r="AY28"/>
  <c r="AV28"/>
  <c r="AS28"/>
  <c r="AP28"/>
  <c r="AM28"/>
  <c r="AK28"/>
  <c r="AI28"/>
  <c r="AF28"/>
  <c r="AC28"/>
  <c r="Z28"/>
  <c r="W28"/>
  <c r="T28"/>
  <c r="Q28"/>
  <c r="O28"/>
  <c r="M28"/>
  <c r="J28"/>
  <c r="G28"/>
  <c r="BQ27"/>
  <c r="BP27"/>
  <c r="BN27"/>
  <c r="BK27"/>
  <c r="BH27"/>
  <c r="BE27"/>
  <c r="BB27"/>
  <c r="AY27"/>
  <c r="AV27"/>
  <c r="AS27"/>
  <c r="AP27"/>
  <c r="AM27"/>
  <c r="AK27"/>
  <c r="AI27"/>
  <c r="AF27"/>
  <c r="AC27"/>
  <c r="Z27"/>
  <c r="W27"/>
  <c r="T27"/>
  <c r="Q27"/>
  <c r="O27"/>
  <c r="M27"/>
  <c r="J27"/>
  <c r="G27"/>
  <c r="BQ26"/>
  <c r="BP26"/>
  <c r="BN26"/>
  <c r="BK26"/>
  <c r="BH26"/>
  <c r="BE26"/>
  <c r="BB26"/>
  <c r="AY26"/>
  <c r="AV26"/>
  <c r="AS26"/>
  <c r="AP26"/>
  <c r="AM26"/>
  <c r="AK26"/>
  <c r="AI26"/>
  <c r="AF26"/>
  <c r="AC26"/>
  <c r="Z26"/>
  <c r="W26"/>
  <c r="T26"/>
  <c r="Q26"/>
  <c r="O26"/>
  <c r="M26"/>
  <c r="J26"/>
  <c r="G26"/>
  <c r="BQ25"/>
  <c r="BP25"/>
  <c r="BN25"/>
  <c r="BK25"/>
  <c r="BH25"/>
  <c r="BE25"/>
  <c r="BB25"/>
  <c r="AY25"/>
  <c r="AV25"/>
  <c r="AS25"/>
  <c r="AP25"/>
  <c r="AM25"/>
  <c r="AK25"/>
  <c r="AI25"/>
  <c r="AF25"/>
  <c r="AC25"/>
  <c r="Z25"/>
  <c r="W25"/>
  <c r="T25"/>
  <c r="Q25"/>
  <c r="O25"/>
  <c r="M25"/>
  <c r="J25"/>
  <c r="G25"/>
  <c r="BQ24"/>
  <c r="BP24"/>
  <c r="BN24"/>
  <c r="BK24"/>
  <c r="BH24"/>
  <c r="BE24"/>
  <c r="BB24"/>
  <c r="AY24"/>
  <c r="AV24"/>
  <c r="AS24"/>
  <c r="AP24"/>
  <c r="AM24"/>
  <c r="AK24"/>
  <c r="AI24"/>
  <c r="AF24"/>
  <c r="AC24"/>
  <c r="Z24"/>
  <c r="W24"/>
  <c r="T24"/>
  <c r="Q24"/>
  <c r="O24"/>
  <c r="M24"/>
  <c r="J24"/>
  <c r="G24"/>
  <c r="BQ23"/>
  <c r="BP23"/>
  <c r="BN23"/>
  <c r="BK23"/>
  <c r="BH23"/>
  <c r="BE23"/>
  <c r="BB23"/>
  <c r="AY23"/>
  <c r="AV23"/>
  <c r="AS23"/>
  <c r="AP23"/>
  <c r="AM23"/>
  <c r="AK23"/>
  <c r="AI23"/>
  <c r="AF23"/>
  <c r="AC23"/>
  <c r="Z23"/>
  <c r="W23"/>
  <c r="T23"/>
  <c r="Q23"/>
  <c r="O23"/>
  <c r="M23"/>
  <c r="J23"/>
  <c r="G23"/>
  <c r="BQ22"/>
  <c r="BP22"/>
  <c r="BN22"/>
  <c r="BK22"/>
  <c r="BH22"/>
  <c r="BE22"/>
  <c r="BB22"/>
  <c r="AY22"/>
  <c r="AV22"/>
  <c r="AS22"/>
  <c r="AP22"/>
  <c r="AM22"/>
  <c r="AK22"/>
  <c r="AI22"/>
  <c r="AF22"/>
  <c r="AC22"/>
  <c r="Z22"/>
  <c r="W22"/>
  <c r="T22"/>
  <c r="Q22"/>
  <c r="O22"/>
  <c r="M22"/>
  <c r="J22"/>
  <c r="G22"/>
  <c r="BQ21"/>
  <c r="BP21"/>
  <c r="BN21"/>
  <c r="BK21"/>
  <c r="BH21"/>
  <c r="BE21"/>
  <c r="BB21"/>
  <c r="AY21"/>
  <c r="AV21"/>
  <c r="AS21"/>
  <c r="AP21"/>
  <c r="AM21"/>
  <c r="AK21"/>
  <c r="AI21"/>
  <c r="AF21"/>
  <c r="AC21"/>
  <c r="Z21"/>
  <c r="W21"/>
  <c r="T21"/>
  <c r="Q21"/>
  <c r="O21"/>
  <c r="M21"/>
  <c r="J21"/>
  <c r="G21"/>
  <c r="BQ20"/>
  <c r="BP20"/>
  <c r="BN20"/>
  <c r="BK20"/>
  <c r="BH20"/>
  <c r="BE20"/>
  <c r="BB20"/>
  <c r="AY20"/>
  <c r="AV20"/>
  <c r="AS20"/>
  <c r="AP20"/>
  <c r="AM20"/>
  <c r="AK20"/>
  <c r="AI20"/>
  <c r="AF20"/>
  <c r="AC20"/>
  <c r="Z20"/>
  <c r="W20"/>
  <c r="T20"/>
  <c r="Q20"/>
  <c r="O20"/>
  <c r="M20"/>
  <c r="J20"/>
  <c r="G20"/>
  <c r="BQ19"/>
  <c r="BP19"/>
  <c r="BN19"/>
  <c r="BK19"/>
  <c r="BH19"/>
  <c r="BE19"/>
  <c r="BB19"/>
  <c r="AY19"/>
  <c r="AV19"/>
  <c r="AS19"/>
  <c r="AP19"/>
  <c r="AM19"/>
  <c r="AK19"/>
  <c r="AI19"/>
  <c r="AF19"/>
  <c r="AC19"/>
  <c r="Z19"/>
  <c r="W19"/>
  <c r="T19"/>
  <c r="Q19"/>
  <c r="O19"/>
  <c r="M19"/>
  <c r="J19"/>
  <c r="G19"/>
  <c r="BQ18"/>
  <c r="BP18"/>
  <c r="BN18"/>
  <c r="BK18"/>
  <c r="BH18"/>
  <c r="BE18"/>
  <c r="BB18"/>
  <c r="AY18"/>
  <c r="AV18"/>
  <c r="AS18"/>
  <c r="AP18"/>
  <c r="AM18"/>
  <c r="AK18"/>
  <c r="AI18"/>
  <c r="AF18"/>
  <c r="AC18"/>
  <c r="Z18"/>
  <c r="W18"/>
  <c r="T18"/>
  <c r="Q18"/>
  <c r="O18"/>
  <c r="M18"/>
  <c r="J18"/>
  <c r="G18"/>
  <c r="BQ17"/>
  <c r="BP17"/>
  <c r="BN17"/>
  <c r="BK17"/>
  <c r="BH17"/>
  <c r="BE17"/>
  <c r="BB17"/>
  <c r="AY17"/>
  <c r="AV17"/>
  <c r="AS17"/>
  <c r="AP17"/>
  <c r="AM17"/>
  <c r="AK17"/>
  <c r="AI17"/>
  <c r="AF17"/>
  <c r="AC17"/>
  <c r="Z17"/>
  <c r="W17"/>
  <c r="T17"/>
  <c r="Q17"/>
  <c r="O17"/>
  <c r="M17"/>
  <c r="J17"/>
  <c r="G17"/>
  <c r="BQ16"/>
  <c r="BP16"/>
  <c r="BN16"/>
  <c r="BK16"/>
  <c r="BH16"/>
  <c r="BE16"/>
  <c r="BB16"/>
  <c r="AY16"/>
  <c r="AV16"/>
  <c r="AS16"/>
  <c r="AP16"/>
  <c r="AM16"/>
  <c r="AK16"/>
  <c r="AI16"/>
  <c r="AF16"/>
  <c r="AC16"/>
  <c r="Z16"/>
  <c r="W16"/>
  <c r="T16"/>
  <c r="Q16"/>
  <c r="O16"/>
  <c r="M16"/>
  <c r="J16"/>
  <c r="G16"/>
  <c r="BQ15"/>
  <c r="BP15"/>
  <c r="BN15"/>
  <c r="BK15"/>
  <c r="BH15"/>
  <c r="BE15"/>
  <c r="BB15"/>
  <c r="AY15"/>
  <c r="AV15"/>
  <c r="AS15"/>
  <c r="AP15"/>
  <c r="AM15"/>
  <c r="AK15"/>
  <c r="AI15"/>
  <c r="AF15"/>
  <c r="AC15"/>
  <c r="Z15"/>
  <c r="W15"/>
  <c r="T15"/>
  <c r="Q15"/>
  <c r="O15"/>
  <c r="M15"/>
  <c r="J15"/>
  <c r="G15"/>
  <c r="BQ14"/>
  <c r="BP14"/>
  <c r="BN14"/>
  <c r="BK14"/>
  <c r="BH14"/>
  <c r="BE14"/>
  <c r="BB14"/>
  <c r="AY14"/>
  <c r="AV14"/>
  <c r="AS14"/>
  <c r="AP14"/>
  <c r="AM14"/>
  <c r="AK14"/>
  <c r="AI14"/>
  <c r="AF14"/>
  <c r="AC14"/>
  <c r="Z14"/>
  <c r="W14"/>
  <c r="T14"/>
  <c r="Q14"/>
  <c r="O14"/>
  <c r="M14"/>
  <c r="J14"/>
  <c r="G14"/>
  <c r="BQ13"/>
  <c r="BP13"/>
  <c r="BN13"/>
  <c r="BK13"/>
  <c r="BH13"/>
  <c r="BE13"/>
  <c r="BB13"/>
  <c r="AY13"/>
  <c r="AV13"/>
  <c r="AS13"/>
  <c r="AP13"/>
  <c r="AM13"/>
  <c r="AK13"/>
  <c r="AI13"/>
  <c r="AF13"/>
  <c r="AC13"/>
  <c r="Z13"/>
  <c r="W13"/>
  <c r="T13"/>
  <c r="Q13"/>
  <c r="O13"/>
  <c r="M13"/>
  <c r="J13"/>
  <c r="G13"/>
  <c r="BQ12"/>
  <c r="BP12"/>
  <c r="BN12"/>
  <c r="BK12"/>
  <c r="BH12"/>
  <c r="BE12"/>
  <c r="BB12"/>
  <c r="AY12"/>
  <c r="AV12"/>
  <c r="AS12"/>
  <c r="AP12"/>
  <c r="AM12"/>
  <c r="AK12"/>
  <c r="AI12"/>
  <c r="AF12"/>
  <c r="AC12"/>
  <c r="Z12"/>
  <c r="W12"/>
  <c r="T12"/>
  <c r="Q12"/>
  <c r="O12"/>
  <c r="M12"/>
  <c r="J12"/>
  <c r="G12"/>
  <c r="BQ11"/>
  <c r="BP11"/>
  <c r="BN11"/>
  <c r="BK11"/>
  <c r="BH11"/>
  <c r="BE11"/>
  <c r="BB11"/>
  <c r="AY11"/>
  <c r="AV11"/>
  <c r="AS11"/>
  <c r="AP11"/>
  <c r="AM11"/>
  <c r="AK11"/>
  <c r="AI11"/>
  <c r="AF11"/>
  <c r="AC11"/>
  <c r="Z11"/>
  <c r="W11"/>
  <c r="T11"/>
  <c r="Q11"/>
  <c r="O11"/>
  <c r="M11"/>
  <c r="J11"/>
  <c r="G11"/>
  <c r="BQ10"/>
  <c r="BP10"/>
  <c r="BN10"/>
  <c r="BK10"/>
  <c r="BH10"/>
  <c r="BE10"/>
  <c r="BB10"/>
  <c r="AY10"/>
  <c r="AV10"/>
  <c r="AS10"/>
  <c r="AP10"/>
  <c r="AM10"/>
  <c r="AK10"/>
  <c r="AI10"/>
  <c r="AF10"/>
  <c r="AC10"/>
  <c r="Z10"/>
  <c r="W10"/>
  <c r="T10"/>
  <c r="Q10"/>
  <c r="O10"/>
  <c r="M10"/>
  <c r="J10"/>
  <c r="G10"/>
  <c r="BQ9"/>
  <c r="BP9"/>
  <c r="BN9"/>
  <c r="BK9"/>
  <c r="BH9"/>
  <c r="BE9"/>
  <c r="BB9"/>
  <c r="AY9"/>
  <c r="AV9"/>
  <c r="AS9"/>
  <c r="AP9"/>
  <c r="AM9"/>
  <c r="AK9"/>
  <c r="AI9"/>
  <c r="AF9"/>
  <c r="AC9"/>
  <c r="Z9"/>
  <c r="W9"/>
  <c r="T9"/>
  <c r="Q9"/>
  <c r="O9"/>
  <c r="M9"/>
  <c r="J9"/>
  <c r="G9"/>
  <c r="BQ8"/>
  <c r="BP8"/>
  <c r="BN8"/>
  <c r="BK8"/>
  <c r="BH8"/>
  <c r="BE8"/>
  <c r="BB8"/>
  <c r="AY8"/>
  <c r="AV8"/>
  <c r="AS8"/>
  <c r="AP8"/>
  <c r="AM8"/>
  <c r="AK8"/>
  <c r="AI8"/>
  <c r="AF8"/>
  <c r="AC8"/>
  <c r="Z8"/>
  <c r="W8"/>
  <c r="T8"/>
  <c r="Q8"/>
  <c r="O8"/>
  <c r="M8"/>
  <c r="J8"/>
  <c r="G8"/>
  <c r="BQ7"/>
  <c r="BP7"/>
  <c r="BN7"/>
  <c r="BK7"/>
  <c r="BH7"/>
  <c r="BE7"/>
  <c r="BB7"/>
  <c r="AY7"/>
  <c r="AV7"/>
  <c r="AS7"/>
  <c r="AP7"/>
  <c r="AM7"/>
  <c r="AK7"/>
  <c r="AI7"/>
  <c r="AF7"/>
  <c r="AC7"/>
  <c r="Z7"/>
  <c r="W7"/>
  <c r="T7"/>
  <c r="Q7"/>
  <c r="O7"/>
  <c r="M7"/>
  <c r="J7"/>
  <c r="G7"/>
  <c r="BQ6"/>
  <c r="BP6"/>
  <c r="BN6"/>
  <c r="BK6"/>
  <c r="BH6"/>
  <c r="BE6"/>
  <c r="BB6"/>
  <c r="AY6"/>
  <c r="AV6"/>
  <c r="AS6"/>
  <c r="AP6"/>
  <c r="AM6"/>
  <c r="AK6"/>
  <c r="AI6"/>
  <c r="AF6"/>
  <c r="AC6"/>
  <c r="Z6"/>
  <c r="W6"/>
  <c r="T6"/>
  <c r="Q6"/>
  <c r="O6"/>
  <c r="M6"/>
  <c r="J6"/>
  <c r="G6"/>
  <c r="BQ5"/>
  <c r="BP5"/>
  <c r="BN5"/>
  <c r="BK5"/>
  <c r="BH5"/>
  <c r="BE5"/>
  <c r="BB5"/>
  <c r="AY5"/>
  <c r="AV5"/>
  <c r="AS5"/>
  <c r="AP5"/>
  <c r="AM5"/>
  <c r="AK5"/>
  <c r="AI5"/>
  <c r="AF5"/>
  <c r="AC5"/>
  <c r="Z5"/>
  <c r="W5"/>
  <c r="T5"/>
  <c r="Q5"/>
  <c r="O5"/>
  <c r="M5"/>
  <c r="J5"/>
  <c r="G5"/>
  <c r="BQ4"/>
  <c r="BP4"/>
  <c r="BN4"/>
  <c r="BK4"/>
  <c r="BH4"/>
  <c r="BE4"/>
  <c r="BB4"/>
  <c r="AY4"/>
  <c r="AV4"/>
  <c r="AS4"/>
  <c r="AP4"/>
  <c r="AM4"/>
  <c r="AK4"/>
  <c r="AI4"/>
  <c r="AF4"/>
  <c r="AC4"/>
  <c r="Z4"/>
  <c r="W4"/>
  <c r="T4"/>
  <c r="Q4"/>
  <c r="O4"/>
  <c r="M4"/>
  <c r="J4"/>
  <c r="G4"/>
  <c r="BQ3"/>
  <c r="BP3"/>
  <c r="BN3"/>
  <c r="BK3"/>
  <c r="BH3"/>
  <c r="BE3"/>
  <c r="BB3"/>
  <c r="AY3"/>
  <c r="AV3"/>
  <c r="AS3"/>
  <c r="AP3"/>
  <c r="AM3"/>
  <c r="AK3"/>
  <c r="AI3"/>
  <c r="AF3"/>
  <c r="AC3"/>
  <c r="Z3"/>
  <c r="W3"/>
  <c r="T3"/>
  <c r="Q3"/>
  <c r="O3"/>
  <c r="M3"/>
  <c r="J3"/>
  <c r="G3"/>
</calcChain>
</file>

<file path=xl/sharedStrings.xml><?xml version="1.0" encoding="utf-8"?>
<sst xmlns="http://schemas.openxmlformats.org/spreadsheetml/2006/main" count="559" uniqueCount="231">
  <si>
    <t>1月品牌月惠氏系列任务完成进度通报</t>
  </si>
  <si>
    <t>1.15-1.21罚款合计</t>
  </si>
  <si>
    <t>序号</t>
  </si>
  <si>
    <t>门店ID</t>
  </si>
  <si>
    <t>门店名称</t>
  </si>
  <si>
    <t>片区</t>
  </si>
  <si>
    <t>惠氏系列总任务</t>
  </si>
  <si>
    <t>1月实际销售</t>
  </si>
  <si>
    <t>任务进度</t>
  </si>
  <si>
    <t>日均最低销售</t>
  </si>
  <si>
    <t>1月13日销售</t>
  </si>
  <si>
    <t>1月13日差异</t>
  </si>
  <si>
    <t>1.13片长处罚</t>
  </si>
  <si>
    <t>1月14日销售</t>
  </si>
  <si>
    <t>1月14日差异</t>
  </si>
  <si>
    <t>1.14片长处罚</t>
  </si>
  <si>
    <t>合计</t>
  </si>
  <si>
    <t>1月15销售</t>
  </si>
  <si>
    <t>1月15日差异</t>
  </si>
  <si>
    <t>1月15日处罚</t>
  </si>
  <si>
    <t>1月16销售</t>
  </si>
  <si>
    <t>1月16日差异</t>
  </si>
  <si>
    <t>1月16日处罚</t>
  </si>
  <si>
    <t>1月17销售</t>
  </si>
  <si>
    <t>1月17日差异</t>
  </si>
  <si>
    <t>1月17日处罚</t>
  </si>
  <si>
    <t>1月18销售</t>
  </si>
  <si>
    <t>1月18日差异</t>
  </si>
  <si>
    <t>1月18日处罚</t>
  </si>
  <si>
    <t>1月19销售</t>
  </si>
  <si>
    <t>1月19日差异</t>
  </si>
  <si>
    <t>1月19日处罚</t>
  </si>
  <si>
    <t>1月20销售</t>
  </si>
  <si>
    <t>1月20日差异</t>
  </si>
  <si>
    <t>1月20日处罚</t>
  </si>
  <si>
    <t>1月21销售</t>
  </si>
  <si>
    <t>1月21日差异</t>
  </si>
  <si>
    <t>1月21日处罚</t>
  </si>
  <si>
    <t>1月22销售</t>
  </si>
  <si>
    <t>1月22日差异</t>
  </si>
  <si>
    <t>1月22日处罚</t>
  </si>
  <si>
    <t>1月23销售</t>
  </si>
  <si>
    <t>1月23日差异</t>
  </si>
  <si>
    <t>1月23日处罚</t>
  </si>
  <si>
    <t>1月24销售</t>
  </si>
  <si>
    <t>1月24日差异</t>
  </si>
  <si>
    <t>1月24日处罚</t>
  </si>
  <si>
    <t>1月25销售</t>
  </si>
  <si>
    <t>1月25日差异</t>
  </si>
  <si>
    <t>1月25日处罚</t>
  </si>
  <si>
    <t>1月26销售</t>
  </si>
  <si>
    <t>1月26日差异</t>
  </si>
  <si>
    <t>1月26日处罚</t>
  </si>
  <si>
    <t>1月27销售</t>
  </si>
  <si>
    <t>1月27日差异</t>
  </si>
  <si>
    <t>1月27日处罚</t>
  </si>
  <si>
    <t>1月28销售</t>
  </si>
  <si>
    <t>1月28日差异</t>
  </si>
  <si>
    <t>1月28日处罚</t>
  </si>
  <si>
    <t>1月29销售</t>
  </si>
  <si>
    <t>1月29日差异</t>
  </si>
  <si>
    <t>1月29日处罚</t>
  </si>
  <si>
    <t>1月30销售</t>
  </si>
  <si>
    <t>1月30日差异</t>
  </si>
  <si>
    <t>1月30日处罚</t>
  </si>
  <si>
    <t>1月31销售</t>
  </si>
  <si>
    <t>1月31日差异</t>
  </si>
  <si>
    <t>1月31日处罚</t>
  </si>
  <si>
    <t>1.22-1.31处罚合计</t>
  </si>
  <si>
    <t>合计处罚</t>
  </si>
  <si>
    <t>怀远店</t>
  </si>
  <si>
    <t>城郊二片区</t>
  </si>
  <si>
    <t>崇州中心店</t>
  </si>
  <si>
    <t>金带街药店</t>
  </si>
  <si>
    <t>温江店</t>
  </si>
  <si>
    <t>都江堰景中路店</t>
  </si>
  <si>
    <t>都江堰奎光路中段药店</t>
  </si>
  <si>
    <t>都江堰市蒲阳路药店</t>
  </si>
  <si>
    <t>都江堰药店</t>
  </si>
  <si>
    <t>都江堰问道西路药店</t>
  </si>
  <si>
    <t>都江堰翔凤路药店</t>
  </si>
  <si>
    <t>都江堰聚源镇药店</t>
  </si>
  <si>
    <t>三江店</t>
  </si>
  <si>
    <t>崇州尚贤坊街药店</t>
  </si>
  <si>
    <t>邛崃中心药店</t>
  </si>
  <si>
    <t>城郊一片区</t>
  </si>
  <si>
    <t>五津西路药店</t>
  </si>
  <si>
    <t>大邑通达东路五段药店</t>
  </si>
  <si>
    <t>大邑内蒙古大道桃源药店</t>
  </si>
  <si>
    <t>新津邓双镇岷江店</t>
  </si>
  <si>
    <t>大邑东壕沟段药店</t>
  </si>
  <si>
    <t>邛崃长安大道药店</t>
  </si>
  <si>
    <t>大邑县新场镇文昌街药店</t>
  </si>
  <si>
    <t>大邑县沙渠镇方圆路药店</t>
  </si>
  <si>
    <t>兴义镇万兴路药店</t>
  </si>
  <si>
    <t>大邑县安仁镇千禧街药店</t>
  </si>
  <si>
    <t>大邑县晋原镇子龙路店</t>
  </si>
  <si>
    <t>邛崃洪川小区药店</t>
  </si>
  <si>
    <t>大邑县晋原镇东街药店</t>
  </si>
  <si>
    <t>邛崃羊安店</t>
  </si>
  <si>
    <t>浆洗街药店</t>
  </si>
  <si>
    <t>城中片区</t>
  </si>
  <si>
    <t>通盈街药店</t>
  </si>
  <si>
    <t>北东街店</t>
  </si>
  <si>
    <t>金丝街药店</t>
  </si>
  <si>
    <t>武侯区科华街药店</t>
  </si>
  <si>
    <t>崔家店路药店</t>
  </si>
  <si>
    <t>华油路药店</t>
  </si>
  <si>
    <t>人民中路店</t>
  </si>
  <si>
    <t>庆云南街药店</t>
  </si>
  <si>
    <t>双林路药店</t>
  </si>
  <si>
    <t>成华杉板桥南一路店</t>
  </si>
  <si>
    <t>红星店</t>
  </si>
  <si>
    <t>龙泉驿生路药店</t>
  </si>
  <si>
    <t>郫县郫筒镇东大街药店</t>
  </si>
  <si>
    <t>柳翠路药店</t>
  </si>
  <si>
    <t>郫县一环路东南段药店</t>
  </si>
  <si>
    <t>民丰大道西段药店</t>
  </si>
  <si>
    <t>东南片区</t>
  </si>
  <si>
    <t>万科路药店</t>
  </si>
  <si>
    <t>新乐中街药店</t>
  </si>
  <si>
    <t>府城大道西段店</t>
  </si>
  <si>
    <t>观音桥街药店</t>
  </si>
  <si>
    <t>成汉南路店</t>
  </si>
  <si>
    <t>华泰路药店</t>
  </si>
  <si>
    <t>新园大道药店</t>
  </si>
  <si>
    <t>榕声路店</t>
  </si>
  <si>
    <t>大源北街药店</t>
  </si>
  <si>
    <t>高新天久北巷药店</t>
  </si>
  <si>
    <t>中和街道柳荫街药店</t>
  </si>
  <si>
    <t>水杉街药店</t>
  </si>
  <si>
    <t>双流锦华路一段药店</t>
  </si>
  <si>
    <t>万宇路药店</t>
  </si>
  <si>
    <t>华康路药店</t>
  </si>
  <si>
    <t>龙潭西路店</t>
  </si>
  <si>
    <t>双流三强西路药店</t>
  </si>
  <si>
    <t>合欢树街药店</t>
  </si>
  <si>
    <t>旗舰店</t>
  </si>
  <si>
    <t>旗舰片</t>
  </si>
  <si>
    <t>光华药店</t>
  </si>
  <si>
    <t>西北片区</t>
  </si>
  <si>
    <t>羊子山西路药店</t>
  </si>
  <si>
    <t>十二桥药店</t>
  </si>
  <si>
    <t>光华村街药店</t>
  </si>
  <si>
    <t>二环路北四段药店</t>
  </si>
  <si>
    <t>武侯区顺和街店</t>
  </si>
  <si>
    <t>新繁繁江北路药店</t>
  </si>
  <si>
    <t>浣花滨河路药店</t>
  </si>
  <si>
    <t>交大路第三药店</t>
  </si>
  <si>
    <t>新都区马超东路店</t>
  </si>
  <si>
    <t>枣子巷药店</t>
  </si>
  <si>
    <t>清江东路药店</t>
  </si>
  <si>
    <t>土龙路药店</t>
  </si>
  <si>
    <t>黄苑东街药店</t>
  </si>
  <si>
    <t>清江东路2药店</t>
  </si>
  <si>
    <t>沙河源药店</t>
  </si>
  <si>
    <t>西部店</t>
  </si>
  <si>
    <t>金沙路药店</t>
  </si>
  <si>
    <t>新怡路店</t>
  </si>
  <si>
    <t>聚萃街药店</t>
  </si>
  <si>
    <t>附表：惠氏品种明细表</t>
  </si>
  <si>
    <t>id</t>
  </si>
  <si>
    <t>品名</t>
  </si>
  <si>
    <t>规格</t>
  </si>
  <si>
    <t>单位</t>
  </si>
  <si>
    <t>厂家</t>
  </si>
  <si>
    <t>零售价</t>
  </si>
  <si>
    <t>会员价</t>
  </si>
  <si>
    <t>,</t>
  </si>
  <si>
    <t>善存维生素AD软胶囊</t>
  </si>
  <si>
    <t>90粒</t>
  </si>
  <si>
    <t>瓶</t>
  </si>
  <si>
    <t>仙乐健康科技股份有限公司</t>
  </si>
  <si>
    <t>千林氨糖软骨素加钙片</t>
  </si>
  <si>
    <t>64片+28片</t>
  </si>
  <si>
    <t>盒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</si>
  <si>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</si>
  <si>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</si>
  <si>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</si>
  <si>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</si>
  <si>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</si>
  <si>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</si>
  <si>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</si>
  <si>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</si>
  <si>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</si>
  <si>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</si>
  <si>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</si>
  <si>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</si>
  <si>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</si>
  <si>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</si>
  <si>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</si>
  <si>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</si>
  <si>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</si>
  <si>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</si>
  <si>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</si>
  <si>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</si>
  <si>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</si>
  <si>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</si>
  <si>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</si>
  <si>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</si>
  <si>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</si>
  <si>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</si>
  <si>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</si>
  <si>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</si>
  <si>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</si>
  <si>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</si>
  <si>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</si>
  <si>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r>
      <rPr>
        <sz val="10"/>
        <rFont val="宋体"/>
        <charset val="134"/>
      </rPr>
      <t>多维元素片</t>
    </r>
    <r>
      <rPr>
        <sz val="10"/>
        <rFont val="Arial"/>
        <family val="2"/>
      </rPr>
      <t>(29)</t>
    </r>
  </si>
  <si>
    <t>惠氏制药有限公司</t>
  </si>
  <si>
    <r>
      <rPr>
        <sz val="10"/>
        <rFont val="Arial"/>
        <family val="2"/>
      </rPr>
      <t>30</t>
    </r>
    <r>
      <rPr>
        <sz val="10"/>
        <rFont val="宋体"/>
        <charset val="134"/>
      </rPr>
      <t>片</t>
    </r>
    <r>
      <rPr>
        <sz val="10"/>
        <rFont val="Arial"/>
        <family val="2"/>
      </rPr>
      <t>x6</t>
    </r>
    <r>
      <rPr>
        <sz val="10"/>
        <rFont val="宋体"/>
        <charset val="134"/>
      </rPr>
      <t>盒</t>
    </r>
  </si>
  <si>
    <t>组</t>
  </si>
  <si>
    <t>162574,</t>
  </si>
  <si>
    <t>任务完成率</t>
  </si>
  <si>
    <t>品牌月惠氏系列1月任务完成情况</t>
  </si>
  <si>
    <t>处罚金额</t>
  </si>
  <si>
    <t>追加奖励</t>
  </si>
  <si>
    <t>董事长：</t>
  </si>
  <si>
    <t>总经理：</t>
  </si>
  <si>
    <t>营运部：</t>
  </si>
  <si>
    <t>制表人：陈柳</t>
  </si>
  <si>
    <t>胡光宾</t>
    <phoneticPr fontId="8" type="noConversion"/>
  </si>
  <si>
    <t>姓名</t>
    <phoneticPr fontId="8" type="noConversion"/>
  </si>
  <si>
    <t>职位</t>
    <phoneticPr fontId="8" type="noConversion"/>
  </si>
  <si>
    <t>金额</t>
    <phoneticPr fontId="8" type="noConversion"/>
  </si>
  <si>
    <t>店长</t>
    <phoneticPr fontId="8" type="noConversion"/>
  </si>
  <si>
    <t>营业员</t>
    <phoneticPr fontId="8" type="noConversion"/>
  </si>
  <si>
    <t>彭宇</t>
    <phoneticPr fontId="8" type="noConversion"/>
  </si>
  <si>
    <t>何圆晴</t>
    <phoneticPr fontId="8" type="noConversion"/>
  </si>
  <si>
    <t>廖丹</t>
    <phoneticPr fontId="8" type="noConversion"/>
  </si>
  <si>
    <t>年货节奖金分配</t>
    <phoneticPr fontId="8" type="noConversion"/>
  </si>
  <si>
    <t>合计；411.12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</si>
</sst>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/>
    <xf numFmtId="9" fontId="7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0" fontId="1" fillId="0" borderId="1" xfId="1" applyNumberFormat="1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76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 shrinkToFit="1"/>
    </xf>
    <xf numFmtId="0" fontId="1" fillId="0" borderId="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left" wrapText="1"/>
    </xf>
    <xf numFmtId="10" fontId="3" fillId="0" borderId="1" xfId="1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10" fontId="3" fillId="3" borderId="1" xfId="1" applyNumberFormat="1" applyFont="1" applyFill="1" applyBorder="1" applyAlignment="1">
      <alignment horizontal="center" wrapText="1"/>
    </xf>
    <xf numFmtId="10" fontId="3" fillId="4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10" fontId="3" fillId="0" borderId="1" xfId="1" applyNumberFormat="1" applyFon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87"/>
  <sheetViews>
    <sheetView workbookViewId="0">
      <pane xSplit="5" ySplit="2" topLeftCell="F3" activePane="bottomRight" state="frozen"/>
      <selection pane="topRight"/>
      <selection pane="bottomLeft"/>
      <selection pane="bottomRight" activeCell="BJ12" sqref="BJ12"/>
    </sheetView>
  </sheetViews>
  <sheetFormatPr defaultColWidth="9.875" defaultRowHeight="12"/>
  <cols>
    <col min="1" max="1" width="4.125" style="39" customWidth="1"/>
    <col min="2" max="2" width="5.375" style="39" customWidth="1"/>
    <col min="3" max="3" width="15.625" style="40" customWidth="1"/>
    <col min="4" max="4" width="8.875" style="40" customWidth="1"/>
    <col min="5" max="5" width="7.875" style="39" customWidth="1"/>
    <col min="6" max="6" width="9.125" style="39" customWidth="1"/>
    <col min="7" max="7" width="8.375" style="41" customWidth="1"/>
    <col min="8" max="8" width="6" style="39" customWidth="1"/>
    <col min="9" max="9" width="7.375" style="39" customWidth="1"/>
    <col min="10" max="10" width="7.25" style="39" customWidth="1"/>
    <col min="11" max="11" width="7" style="39" customWidth="1"/>
    <col min="12" max="12" width="8" style="40" customWidth="1"/>
    <col min="13" max="13" width="7.75" style="40" customWidth="1"/>
    <col min="14" max="14" width="7" style="40" customWidth="1"/>
    <col min="15" max="15" width="5.5" style="39" customWidth="1"/>
    <col min="16" max="16" width="6.75" style="39" customWidth="1"/>
    <col min="17" max="18" width="6.5" style="39" customWidth="1"/>
    <col min="19" max="19" width="7" style="39" customWidth="1"/>
    <col min="20" max="20" width="6.625" style="39" customWidth="1"/>
    <col min="21" max="22" width="6.25" style="39" customWidth="1"/>
    <col min="23" max="23" width="7.625" style="39" customWidth="1"/>
    <col min="24" max="24" width="6.25" style="39" customWidth="1"/>
    <col min="25" max="25" width="6.375" style="39" customWidth="1"/>
    <col min="26" max="26" width="6.875" style="39" customWidth="1"/>
    <col min="27" max="27" width="6.5" style="39" customWidth="1"/>
    <col min="28" max="28" width="6" style="39" customWidth="1"/>
    <col min="29" max="29" width="6.875" style="39" customWidth="1"/>
    <col min="30" max="30" width="5.875" style="39" customWidth="1"/>
    <col min="31" max="31" width="5.75" style="39" customWidth="1"/>
    <col min="32" max="32" width="6.875" style="39" customWidth="1"/>
    <col min="33" max="33" width="6.5" style="39" customWidth="1"/>
    <col min="34" max="35" width="6.375" style="39" customWidth="1"/>
    <col min="36" max="36" width="5.875" style="39" customWidth="1"/>
    <col min="37" max="37" width="6.5" style="39" customWidth="1"/>
    <col min="38" max="39" width="7.5" style="40" customWidth="1"/>
    <col min="40" max="40" width="7.25" style="40" customWidth="1"/>
    <col min="41" max="41" width="5.875" style="40" customWidth="1"/>
    <col min="42" max="42" width="7" style="40" customWidth="1"/>
    <col min="43" max="43" width="6.25" style="40" customWidth="1"/>
    <col min="44" max="44" width="7.5" style="39" customWidth="1"/>
    <col min="45" max="45" width="8.75" style="39" customWidth="1"/>
    <col min="46" max="46" width="6.25" style="39" customWidth="1"/>
    <col min="47" max="47" width="7" style="39" customWidth="1"/>
    <col min="48" max="48" width="9" style="40" customWidth="1"/>
    <col min="49" max="49" width="7.25" style="40" customWidth="1"/>
    <col min="50" max="50" width="5.875" style="39" customWidth="1"/>
    <col min="51" max="51" width="6.875" style="39" customWidth="1"/>
    <col min="52" max="52" width="7.125" style="40" customWidth="1"/>
    <col min="53" max="53" width="6.75" style="39" customWidth="1"/>
    <col min="54" max="54" width="7.5" style="39" customWidth="1"/>
    <col min="55" max="55" width="6" style="39" customWidth="1"/>
    <col min="56" max="56" width="5.75" style="39" customWidth="1"/>
    <col min="57" max="57" width="7.125" style="39" customWidth="1"/>
    <col min="58" max="58" width="6.125" style="39" customWidth="1"/>
    <col min="59" max="59" width="6.25" style="39" customWidth="1"/>
    <col min="60" max="60" width="7.375" style="40" customWidth="1"/>
    <col min="61" max="61" width="5.75" style="40" customWidth="1"/>
    <col min="62" max="63" width="6.25" style="39" customWidth="1"/>
    <col min="64" max="64" width="6.375" style="39" customWidth="1"/>
    <col min="65" max="66" width="6.5" style="39" customWidth="1"/>
    <col min="67" max="67" width="6" style="40" customWidth="1"/>
    <col min="68" max="68" width="6.875" style="39" customWidth="1"/>
    <col min="69" max="69" width="6.125" style="40" customWidth="1"/>
    <col min="70" max="16384" width="9.875" style="40"/>
  </cols>
  <sheetData>
    <row r="1" spans="1:69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5">
        <v>43115</v>
      </c>
      <c r="Q1" s="56"/>
      <c r="R1" s="56"/>
      <c r="S1" s="55">
        <v>43116</v>
      </c>
      <c r="T1" s="56"/>
      <c r="U1" s="56"/>
      <c r="V1" s="55">
        <v>43117</v>
      </c>
      <c r="W1" s="56"/>
      <c r="X1" s="56"/>
      <c r="Y1" s="55">
        <v>43118</v>
      </c>
      <c r="Z1" s="56"/>
      <c r="AA1" s="56"/>
      <c r="AB1" s="55">
        <v>43119</v>
      </c>
      <c r="AC1" s="56"/>
      <c r="AD1" s="56"/>
      <c r="AE1" s="55">
        <v>43120</v>
      </c>
      <c r="AF1" s="56"/>
      <c r="AG1" s="56"/>
      <c r="AH1" s="55">
        <v>43121</v>
      </c>
      <c r="AI1" s="56"/>
      <c r="AJ1" s="56"/>
      <c r="AK1" s="57" t="s">
        <v>1</v>
      </c>
      <c r="AL1" s="55">
        <v>43122</v>
      </c>
      <c r="AM1" s="56"/>
      <c r="AN1" s="56"/>
      <c r="AO1" s="55">
        <v>43123</v>
      </c>
      <c r="AP1" s="56"/>
      <c r="AQ1" s="56"/>
      <c r="AR1" s="55">
        <v>43124</v>
      </c>
      <c r="AS1" s="56"/>
      <c r="AT1" s="56"/>
      <c r="AU1" s="55">
        <v>43125</v>
      </c>
      <c r="AV1" s="56"/>
      <c r="AW1" s="56"/>
      <c r="AX1" s="55">
        <v>43126</v>
      </c>
      <c r="AY1" s="56"/>
      <c r="AZ1" s="56"/>
      <c r="BA1" s="55">
        <v>43127</v>
      </c>
      <c r="BB1" s="56"/>
      <c r="BC1" s="56"/>
      <c r="BD1" s="55">
        <v>43128</v>
      </c>
      <c r="BE1" s="56"/>
      <c r="BF1" s="56"/>
      <c r="BG1" s="55">
        <v>43129</v>
      </c>
      <c r="BH1" s="56"/>
      <c r="BI1" s="56"/>
      <c r="BJ1" s="55">
        <v>43130</v>
      </c>
      <c r="BK1" s="56"/>
      <c r="BL1" s="56"/>
      <c r="BM1" s="55">
        <v>43131</v>
      </c>
      <c r="BN1" s="56"/>
      <c r="BO1" s="56"/>
      <c r="BP1" s="21"/>
      <c r="BQ1" s="52"/>
    </row>
    <row r="2" spans="1:69" s="37" customFormat="1" ht="38.1" customHeight="1">
      <c r="A2" s="42" t="s">
        <v>2</v>
      </c>
      <c r="B2" s="22" t="s">
        <v>3</v>
      </c>
      <c r="C2" s="42" t="s">
        <v>4</v>
      </c>
      <c r="D2" s="42" t="s">
        <v>5</v>
      </c>
      <c r="E2" s="22" t="s">
        <v>6</v>
      </c>
      <c r="F2" s="22" t="s">
        <v>7</v>
      </c>
      <c r="G2" s="43" t="s">
        <v>8</v>
      </c>
      <c r="H2" s="43" t="s">
        <v>9</v>
      </c>
      <c r="I2" s="46" t="s">
        <v>10</v>
      </c>
      <c r="J2" s="46" t="s">
        <v>11</v>
      </c>
      <c r="K2" s="46" t="s">
        <v>12</v>
      </c>
      <c r="L2" s="47" t="s">
        <v>13</v>
      </c>
      <c r="M2" s="47" t="s">
        <v>14</v>
      </c>
      <c r="N2" s="47" t="s">
        <v>15</v>
      </c>
      <c r="O2" s="48" t="s">
        <v>16</v>
      </c>
      <c r="P2" s="43" t="s">
        <v>17</v>
      </c>
      <c r="Q2" s="43" t="s">
        <v>18</v>
      </c>
      <c r="R2" s="43" t="s">
        <v>19</v>
      </c>
      <c r="S2" s="43" t="s">
        <v>20</v>
      </c>
      <c r="T2" s="43" t="s">
        <v>21</v>
      </c>
      <c r="U2" s="43" t="s">
        <v>22</v>
      </c>
      <c r="V2" s="43" t="s">
        <v>23</v>
      </c>
      <c r="W2" s="43" t="s">
        <v>24</v>
      </c>
      <c r="X2" s="43" t="s">
        <v>25</v>
      </c>
      <c r="Y2" s="43" t="s">
        <v>26</v>
      </c>
      <c r="Z2" s="43" t="s">
        <v>27</v>
      </c>
      <c r="AA2" s="43" t="s">
        <v>28</v>
      </c>
      <c r="AB2" s="43" t="s">
        <v>29</v>
      </c>
      <c r="AC2" s="43" t="s">
        <v>30</v>
      </c>
      <c r="AD2" s="43" t="s">
        <v>31</v>
      </c>
      <c r="AE2" s="43" t="s">
        <v>32</v>
      </c>
      <c r="AF2" s="43" t="s">
        <v>33</v>
      </c>
      <c r="AG2" s="43" t="s">
        <v>34</v>
      </c>
      <c r="AH2" s="43" t="s">
        <v>35</v>
      </c>
      <c r="AI2" s="43" t="s">
        <v>36</v>
      </c>
      <c r="AJ2" s="43" t="s">
        <v>37</v>
      </c>
      <c r="AK2" s="57"/>
      <c r="AL2" s="43" t="s">
        <v>38</v>
      </c>
      <c r="AM2" s="43" t="s">
        <v>39</v>
      </c>
      <c r="AN2" s="43" t="s">
        <v>40</v>
      </c>
      <c r="AO2" s="43" t="s">
        <v>41</v>
      </c>
      <c r="AP2" s="43" t="s">
        <v>42</v>
      </c>
      <c r="AQ2" s="43" t="s">
        <v>43</v>
      </c>
      <c r="AR2" s="43" t="s">
        <v>44</v>
      </c>
      <c r="AS2" s="43" t="s">
        <v>45</v>
      </c>
      <c r="AT2" s="43" t="s">
        <v>46</v>
      </c>
      <c r="AU2" s="43" t="s">
        <v>47</v>
      </c>
      <c r="AV2" s="43" t="s">
        <v>48</v>
      </c>
      <c r="AW2" s="43" t="s">
        <v>49</v>
      </c>
      <c r="AX2" s="43" t="s">
        <v>50</v>
      </c>
      <c r="AY2" s="43" t="s">
        <v>51</v>
      </c>
      <c r="AZ2" s="43" t="s">
        <v>52</v>
      </c>
      <c r="BA2" s="43" t="s">
        <v>53</v>
      </c>
      <c r="BB2" s="43" t="s">
        <v>54</v>
      </c>
      <c r="BC2" s="43" t="s">
        <v>55</v>
      </c>
      <c r="BD2" s="43" t="s">
        <v>56</v>
      </c>
      <c r="BE2" s="43" t="s">
        <v>57</v>
      </c>
      <c r="BF2" s="43" t="s">
        <v>58</v>
      </c>
      <c r="BG2" s="43" t="s">
        <v>59</v>
      </c>
      <c r="BH2" s="43" t="s">
        <v>60</v>
      </c>
      <c r="BI2" s="43" t="s">
        <v>61</v>
      </c>
      <c r="BJ2" s="43" t="s">
        <v>62</v>
      </c>
      <c r="BK2" s="43" t="s">
        <v>63</v>
      </c>
      <c r="BL2" s="43" t="s">
        <v>64</v>
      </c>
      <c r="BM2" s="43" t="s">
        <v>65</v>
      </c>
      <c r="BN2" s="43" t="s">
        <v>66</v>
      </c>
      <c r="BO2" s="43" t="s">
        <v>67</v>
      </c>
      <c r="BP2" s="43" t="s">
        <v>68</v>
      </c>
      <c r="BQ2" s="43" t="s">
        <v>69</v>
      </c>
    </row>
    <row r="3" spans="1:69">
      <c r="A3" s="44">
        <v>1</v>
      </c>
      <c r="B3" s="23">
        <v>54</v>
      </c>
      <c r="C3" s="44" t="s">
        <v>70</v>
      </c>
      <c r="D3" s="44" t="s">
        <v>71</v>
      </c>
      <c r="E3" s="23">
        <v>8627</v>
      </c>
      <c r="F3" s="23">
        <v>10443.19</v>
      </c>
      <c r="G3" s="25">
        <f t="shared" ref="G3:G66" si="0">F3/E3</f>
        <v>1.2105239364785001</v>
      </c>
      <c r="H3" s="45">
        <v>150</v>
      </c>
      <c r="I3" s="49">
        <v>1615.8</v>
      </c>
      <c r="J3" s="49">
        <f>I3-H3</f>
        <v>1465.8</v>
      </c>
      <c r="K3" s="50"/>
      <c r="L3" s="51">
        <v>261.01</v>
      </c>
      <c r="M3" s="51">
        <f>L3-H3</f>
        <v>111.01</v>
      </c>
      <c r="N3" s="51"/>
      <c r="O3" s="24">
        <f>N3+K3</f>
        <v>0</v>
      </c>
      <c r="P3" s="23">
        <v>5391.34</v>
      </c>
      <c r="Q3" s="23">
        <f>P3-H3</f>
        <v>5241.34</v>
      </c>
      <c r="R3" s="23"/>
      <c r="S3" s="23">
        <v>210</v>
      </c>
      <c r="T3" s="23">
        <f>S3-H3</f>
        <v>60</v>
      </c>
      <c r="U3" s="23"/>
      <c r="V3" s="23">
        <v>420.22</v>
      </c>
      <c r="W3" s="23">
        <f>V3-H3</f>
        <v>270.22000000000003</v>
      </c>
      <c r="X3" s="23"/>
      <c r="Y3" s="23">
        <v>454.72</v>
      </c>
      <c r="Z3" s="23">
        <f>Y3-H3</f>
        <v>304.72000000000003</v>
      </c>
      <c r="AA3" s="23"/>
      <c r="AB3" s="23">
        <v>109</v>
      </c>
      <c r="AC3" s="23">
        <f>AB3-H3</f>
        <v>-41</v>
      </c>
      <c r="AD3" s="23">
        <v>-10</v>
      </c>
      <c r="AE3" s="23">
        <v>94</v>
      </c>
      <c r="AF3" s="23">
        <f>AE3-H3</f>
        <v>-56</v>
      </c>
      <c r="AG3" s="23">
        <v>-10</v>
      </c>
      <c r="AH3" s="23">
        <v>109</v>
      </c>
      <c r="AI3" s="23">
        <f>AH3-H3</f>
        <v>-41</v>
      </c>
      <c r="AJ3" s="23">
        <v>-10</v>
      </c>
      <c r="AK3" s="23">
        <f>AJ3+AG3+AD3+AA3+X3+U3+R3</f>
        <v>-30</v>
      </c>
      <c r="AL3" s="23">
        <v>147</v>
      </c>
      <c r="AM3" s="23">
        <f>AL3-H3</f>
        <v>-3</v>
      </c>
      <c r="AN3" s="23">
        <v>-10</v>
      </c>
      <c r="AO3" s="23">
        <v>92</v>
      </c>
      <c r="AP3" s="23">
        <f>AO3-H3</f>
        <v>-58</v>
      </c>
      <c r="AQ3" s="23">
        <v>-10</v>
      </c>
      <c r="AR3" s="23">
        <v>78.2</v>
      </c>
      <c r="AS3" s="23">
        <f>AR3-H3</f>
        <v>-71.8</v>
      </c>
      <c r="AT3" s="23">
        <v>-10</v>
      </c>
      <c r="AU3" s="23">
        <v>78.2</v>
      </c>
      <c r="AV3" s="23">
        <f>AU3-H3</f>
        <v>-71.8</v>
      </c>
      <c r="AW3" s="23">
        <v>-10</v>
      </c>
      <c r="AX3" s="23">
        <v>118</v>
      </c>
      <c r="AY3" s="23">
        <f>AX3-H3</f>
        <v>-32</v>
      </c>
      <c r="AZ3" s="23">
        <v>-10</v>
      </c>
      <c r="BA3" s="23">
        <v>236</v>
      </c>
      <c r="BB3" s="23">
        <f>BA3-H3</f>
        <v>86</v>
      </c>
      <c r="BC3" s="23"/>
      <c r="BD3" s="23">
        <v>169</v>
      </c>
      <c r="BE3" s="23">
        <f>BD3-H3</f>
        <v>19</v>
      </c>
      <c r="BF3" s="23"/>
      <c r="BG3" s="23">
        <v>41.7</v>
      </c>
      <c r="BH3" s="23">
        <f>BG3-H3</f>
        <v>-108.3</v>
      </c>
      <c r="BI3" s="23">
        <v>-10</v>
      </c>
      <c r="BJ3" s="23">
        <v>181</v>
      </c>
      <c r="BK3" s="23">
        <f>BJ3-H3</f>
        <v>31</v>
      </c>
      <c r="BL3" s="52"/>
      <c r="BM3" s="23">
        <v>258</v>
      </c>
      <c r="BN3" s="23">
        <f>BM3-H3</f>
        <v>108</v>
      </c>
      <c r="BO3" s="52"/>
      <c r="BP3" s="23">
        <f>BO3+BL3+BI3+BF3+BC3+AZ3+AW3+AT3+AQ3+AN3</f>
        <v>-60</v>
      </c>
      <c r="BQ3" s="23">
        <f>BO3+BL3+BI3+BF3+BC3+AZ3+AW3+AT3+AQ3+AN3+AK3+O3</f>
        <v>-90</v>
      </c>
    </row>
    <row r="4" spans="1:69">
      <c r="A4" s="44">
        <v>2</v>
      </c>
      <c r="B4" s="23">
        <v>52</v>
      </c>
      <c r="C4" s="44" t="s">
        <v>72</v>
      </c>
      <c r="D4" s="44" t="s">
        <v>71</v>
      </c>
      <c r="E4" s="23">
        <v>7090</v>
      </c>
      <c r="F4" s="23">
        <v>5063.6400000000003</v>
      </c>
      <c r="G4" s="25">
        <f t="shared" si="0"/>
        <v>0.71419464033850499</v>
      </c>
      <c r="H4" s="45">
        <v>80</v>
      </c>
      <c r="I4" s="49"/>
      <c r="J4" s="49">
        <f t="shared" ref="J4:J35" si="1">I4-H4</f>
        <v>-80</v>
      </c>
      <c r="K4" s="49">
        <v>-10</v>
      </c>
      <c r="L4" s="51">
        <v>944</v>
      </c>
      <c r="M4" s="51">
        <f t="shared" ref="M4:M35" si="2">L4-H4</f>
        <v>864</v>
      </c>
      <c r="N4" s="51"/>
      <c r="O4" s="24">
        <f t="shared" ref="O4:O35" si="3">N4+K4</f>
        <v>-10</v>
      </c>
      <c r="P4" s="23">
        <v>118</v>
      </c>
      <c r="Q4" s="23">
        <f t="shared" ref="Q4:Q35" si="4">P4-H4</f>
        <v>38</v>
      </c>
      <c r="R4" s="23"/>
      <c r="S4" s="23">
        <v>342</v>
      </c>
      <c r="T4" s="23">
        <f t="shared" ref="T4:T35" si="5">S4-H4</f>
        <v>262</v>
      </c>
      <c r="U4" s="23"/>
      <c r="V4" s="23">
        <v>494.6</v>
      </c>
      <c r="W4" s="23">
        <f t="shared" ref="W4:W35" si="6">V4-H4</f>
        <v>414.6</v>
      </c>
      <c r="X4" s="23"/>
      <c r="Y4" s="23">
        <v>118</v>
      </c>
      <c r="Z4" s="23">
        <f t="shared" ref="Z4:Z35" si="7">Y4-H4</f>
        <v>38</v>
      </c>
      <c r="AA4" s="23"/>
      <c r="AB4" s="23">
        <v>67.680000000000007</v>
      </c>
      <c r="AC4" s="23">
        <f t="shared" ref="AC4:AC35" si="8">AB4-H4</f>
        <v>-12.32</v>
      </c>
      <c r="AD4" s="23">
        <v>-10</v>
      </c>
      <c r="AE4" s="23"/>
      <c r="AF4" s="23">
        <f t="shared" ref="AF4:AF35" si="9">AE4-H4</f>
        <v>-80</v>
      </c>
      <c r="AG4" s="23">
        <v>-10</v>
      </c>
      <c r="AH4" s="23">
        <v>391.41</v>
      </c>
      <c r="AI4" s="23">
        <f t="shared" ref="AI4:AI35" si="10">AH4-H4</f>
        <v>311.41000000000003</v>
      </c>
      <c r="AJ4" s="23"/>
      <c r="AK4" s="23">
        <f t="shared" ref="AK4:AK35" si="11">AJ4+AG4+AD4+AA4+X4+U4+R4</f>
        <v>-20</v>
      </c>
      <c r="AL4" s="23">
        <v>481.15</v>
      </c>
      <c r="AM4" s="23">
        <f t="shared" ref="AM4:AM35" si="12">AL4-H4</f>
        <v>401.15</v>
      </c>
      <c r="AN4" s="23"/>
      <c r="AO4" s="23">
        <v>152</v>
      </c>
      <c r="AP4" s="23">
        <f t="shared" ref="AP4:AP35" si="13">AO4-H4</f>
        <v>72</v>
      </c>
      <c r="AQ4" s="23"/>
      <c r="AR4" s="23"/>
      <c r="AS4" s="23">
        <f t="shared" ref="AS4:AS35" si="14">AR4-H4</f>
        <v>-80</v>
      </c>
      <c r="AT4" s="23">
        <v>-10</v>
      </c>
      <c r="AU4" s="23">
        <v>327</v>
      </c>
      <c r="AV4" s="23">
        <f t="shared" ref="AV4:AV35" si="15">AU4-H4</f>
        <v>247</v>
      </c>
      <c r="AW4" s="52"/>
      <c r="AX4" s="23">
        <v>106</v>
      </c>
      <c r="AY4" s="23">
        <f t="shared" ref="AY4:AY35" si="16">AX4-H4</f>
        <v>26</v>
      </c>
      <c r="AZ4" s="52"/>
      <c r="BA4" s="23">
        <v>110</v>
      </c>
      <c r="BB4" s="23">
        <f t="shared" ref="BB4:BB35" si="17">BA4-H4</f>
        <v>30</v>
      </c>
      <c r="BC4" s="23"/>
      <c r="BD4" s="23">
        <v>109</v>
      </c>
      <c r="BE4" s="23">
        <f t="shared" ref="BE4:BE35" si="18">BD4-H4</f>
        <v>29</v>
      </c>
      <c r="BF4" s="23"/>
      <c r="BG4" s="23">
        <v>347</v>
      </c>
      <c r="BH4" s="23">
        <f t="shared" ref="BH4:BH35" si="19">BG4-H4</f>
        <v>267</v>
      </c>
      <c r="BI4" s="52"/>
      <c r="BJ4" s="23">
        <v>146</v>
      </c>
      <c r="BK4" s="23">
        <f t="shared" ref="BK4:BK35" si="20">BJ4-H4</f>
        <v>66</v>
      </c>
      <c r="BL4" s="52"/>
      <c r="BM4" s="23">
        <v>40</v>
      </c>
      <c r="BN4" s="23">
        <f t="shared" ref="BN4:BN35" si="21">BM4-H4</f>
        <v>-40</v>
      </c>
      <c r="BO4" s="23">
        <v>-10</v>
      </c>
      <c r="BP4" s="23">
        <f t="shared" ref="BP4:BP35" si="22">BO4+BL4+BI4+BF4+BC4+AZ4+AW4+AT4+AQ4+AN4</f>
        <v>-20</v>
      </c>
      <c r="BQ4" s="23">
        <f t="shared" ref="BQ4:BQ35" si="23">BO4+BL4+BI4+BF4+BC4+AZ4+AW4+AT4+AQ4+AN4+AK4+O4</f>
        <v>-50</v>
      </c>
    </row>
    <row r="5" spans="1:69">
      <c r="A5" s="44">
        <v>3</v>
      </c>
      <c r="B5" s="23">
        <v>367</v>
      </c>
      <c r="C5" s="44" t="s">
        <v>73</v>
      </c>
      <c r="D5" s="44" t="s">
        <v>71</v>
      </c>
      <c r="E5" s="23">
        <v>6306</v>
      </c>
      <c r="F5" s="23">
        <v>6313.78</v>
      </c>
      <c r="G5" s="25">
        <f t="shared" si="0"/>
        <v>1.0012337456390701</v>
      </c>
      <c r="H5" s="45">
        <v>80</v>
      </c>
      <c r="I5" s="49">
        <v>117</v>
      </c>
      <c r="J5" s="49">
        <f t="shared" si="1"/>
        <v>37</v>
      </c>
      <c r="K5" s="50"/>
      <c r="L5" s="51">
        <v>1213.3900000000001</v>
      </c>
      <c r="M5" s="51">
        <f t="shared" si="2"/>
        <v>1133.3900000000001</v>
      </c>
      <c r="N5" s="51"/>
      <c r="O5" s="24">
        <f t="shared" si="3"/>
        <v>0</v>
      </c>
      <c r="P5" s="23">
        <v>628.38</v>
      </c>
      <c r="Q5" s="23">
        <f t="shared" si="4"/>
        <v>548.38</v>
      </c>
      <c r="R5" s="23"/>
      <c r="S5" s="23">
        <v>297.01</v>
      </c>
      <c r="T5" s="23">
        <f t="shared" si="5"/>
        <v>217.01</v>
      </c>
      <c r="U5" s="23"/>
      <c r="V5" s="23">
        <v>221.51</v>
      </c>
      <c r="W5" s="23">
        <f t="shared" si="6"/>
        <v>141.51</v>
      </c>
      <c r="X5" s="23"/>
      <c r="Y5" s="23">
        <v>169.01</v>
      </c>
      <c r="Z5" s="23">
        <f t="shared" si="7"/>
        <v>89.01</v>
      </c>
      <c r="AA5" s="23"/>
      <c r="AB5" s="23">
        <v>165</v>
      </c>
      <c r="AC5" s="23">
        <f t="shared" si="8"/>
        <v>85</v>
      </c>
      <c r="AD5" s="23"/>
      <c r="AE5" s="23">
        <v>302.10000000000002</v>
      </c>
      <c r="AF5" s="23">
        <f t="shared" si="9"/>
        <v>222.1</v>
      </c>
      <c r="AG5" s="23"/>
      <c r="AH5" s="23">
        <v>140</v>
      </c>
      <c r="AI5" s="23">
        <f t="shared" si="10"/>
        <v>60</v>
      </c>
      <c r="AJ5" s="23"/>
      <c r="AK5" s="23">
        <f t="shared" si="11"/>
        <v>0</v>
      </c>
      <c r="AL5" s="23"/>
      <c r="AM5" s="23">
        <f t="shared" si="12"/>
        <v>-80</v>
      </c>
      <c r="AN5" s="23">
        <v>-10</v>
      </c>
      <c r="AO5" s="23">
        <v>73.8</v>
      </c>
      <c r="AP5" s="23">
        <f t="shared" si="13"/>
        <v>-6.2</v>
      </c>
      <c r="AQ5" s="23">
        <v>-10</v>
      </c>
      <c r="AR5" s="23"/>
      <c r="AS5" s="23">
        <f t="shared" si="14"/>
        <v>-80</v>
      </c>
      <c r="AT5" s="23">
        <v>-10</v>
      </c>
      <c r="AU5" s="23"/>
      <c r="AV5" s="23">
        <f t="shared" si="15"/>
        <v>-80</v>
      </c>
      <c r="AW5" s="23">
        <v>-10</v>
      </c>
      <c r="AX5" s="23"/>
      <c r="AY5" s="23">
        <f t="shared" si="16"/>
        <v>-80</v>
      </c>
      <c r="AZ5" s="23">
        <v>-10</v>
      </c>
      <c r="BA5" s="23"/>
      <c r="BB5" s="23">
        <f t="shared" si="17"/>
        <v>-80</v>
      </c>
      <c r="BC5" s="23">
        <v>-10</v>
      </c>
      <c r="BD5" s="23">
        <v>39</v>
      </c>
      <c r="BE5" s="23">
        <f t="shared" si="18"/>
        <v>-41</v>
      </c>
      <c r="BF5" s="23">
        <v>-10</v>
      </c>
      <c r="BG5" s="23">
        <v>118</v>
      </c>
      <c r="BH5" s="23">
        <f t="shared" si="19"/>
        <v>38</v>
      </c>
      <c r="BI5" s="52"/>
      <c r="BJ5" s="23">
        <v>246</v>
      </c>
      <c r="BK5" s="23">
        <f t="shared" si="20"/>
        <v>166</v>
      </c>
      <c r="BL5" s="52"/>
      <c r="BM5" s="23">
        <v>600</v>
      </c>
      <c r="BN5" s="23">
        <f t="shared" si="21"/>
        <v>520</v>
      </c>
      <c r="BO5" s="52"/>
      <c r="BP5" s="23">
        <f t="shared" si="22"/>
        <v>-70</v>
      </c>
      <c r="BQ5" s="23">
        <f t="shared" si="23"/>
        <v>-70</v>
      </c>
    </row>
    <row r="6" spans="1:69">
      <c r="A6" s="44">
        <v>4</v>
      </c>
      <c r="B6" s="23">
        <v>329</v>
      </c>
      <c r="C6" s="44" t="s">
        <v>74</v>
      </c>
      <c r="D6" s="44" t="s">
        <v>71</v>
      </c>
      <c r="E6" s="23">
        <v>5925</v>
      </c>
      <c r="F6" s="23">
        <v>5017.3</v>
      </c>
      <c r="G6" s="25">
        <f t="shared" si="0"/>
        <v>0.84680168776371301</v>
      </c>
      <c r="H6" s="45">
        <v>80</v>
      </c>
      <c r="I6" s="49">
        <v>444</v>
      </c>
      <c r="J6" s="49">
        <f t="shared" si="1"/>
        <v>364</v>
      </c>
      <c r="K6" s="50"/>
      <c r="L6" s="51">
        <v>199</v>
      </c>
      <c r="M6" s="51">
        <f t="shared" si="2"/>
        <v>119</v>
      </c>
      <c r="N6" s="51"/>
      <c r="O6" s="24">
        <f t="shared" si="3"/>
        <v>0</v>
      </c>
      <c r="P6" s="23">
        <v>275.01</v>
      </c>
      <c r="Q6" s="23">
        <f t="shared" si="4"/>
        <v>195.01</v>
      </c>
      <c r="R6" s="23"/>
      <c r="S6" s="23">
        <v>987.82</v>
      </c>
      <c r="T6" s="23">
        <f t="shared" si="5"/>
        <v>907.82</v>
      </c>
      <c r="U6" s="23"/>
      <c r="V6" s="23">
        <v>168.36</v>
      </c>
      <c r="W6" s="23">
        <f t="shared" si="6"/>
        <v>88.36</v>
      </c>
      <c r="X6" s="23"/>
      <c r="Y6" s="23">
        <v>169.01</v>
      </c>
      <c r="Z6" s="23">
        <f t="shared" si="7"/>
        <v>89.01</v>
      </c>
      <c r="AA6" s="23"/>
      <c r="AB6" s="23">
        <v>466.8</v>
      </c>
      <c r="AC6" s="23">
        <f t="shared" si="8"/>
        <v>386.8</v>
      </c>
      <c r="AD6" s="23"/>
      <c r="AE6" s="23"/>
      <c r="AF6" s="23">
        <f t="shared" si="9"/>
        <v>-80</v>
      </c>
      <c r="AG6" s="23">
        <v>-10</v>
      </c>
      <c r="AH6" s="23">
        <v>718</v>
      </c>
      <c r="AI6" s="23">
        <f t="shared" si="10"/>
        <v>638</v>
      </c>
      <c r="AJ6" s="23"/>
      <c r="AK6" s="23">
        <f t="shared" si="11"/>
        <v>-10</v>
      </c>
      <c r="AL6" s="23">
        <v>56</v>
      </c>
      <c r="AM6" s="23">
        <f t="shared" si="12"/>
        <v>-24</v>
      </c>
      <c r="AN6" s="23">
        <v>-10</v>
      </c>
      <c r="AO6" s="23">
        <v>258.39999999999998</v>
      </c>
      <c r="AP6" s="23">
        <f t="shared" si="13"/>
        <v>178.4</v>
      </c>
      <c r="AQ6" s="23"/>
      <c r="AR6" s="23">
        <v>103.7</v>
      </c>
      <c r="AS6" s="23">
        <f t="shared" si="14"/>
        <v>23.7</v>
      </c>
      <c r="AT6" s="23"/>
      <c r="AU6" s="23">
        <v>55</v>
      </c>
      <c r="AV6" s="23">
        <f t="shared" si="15"/>
        <v>-25</v>
      </c>
      <c r="AW6" s="23">
        <v>-10</v>
      </c>
      <c r="AX6" s="23"/>
      <c r="AY6" s="23">
        <f t="shared" si="16"/>
        <v>-80</v>
      </c>
      <c r="AZ6" s="23">
        <v>-10</v>
      </c>
      <c r="BA6" s="23"/>
      <c r="BB6" s="23">
        <f t="shared" si="17"/>
        <v>-80</v>
      </c>
      <c r="BC6" s="23">
        <v>-10</v>
      </c>
      <c r="BD6" s="23">
        <v>109</v>
      </c>
      <c r="BE6" s="23">
        <f t="shared" si="18"/>
        <v>29</v>
      </c>
      <c r="BF6" s="23"/>
      <c r="BG6" s="23">
        <v>91</v>
      </c>
      <c r="BH6" s="23">
        <f t="shared" si="19"/>
        <v>11</v>
      </c>
      <c r="BI6" s="52"/>
      <c r="BJ6" s="23">
        <v>79</v>
      </c>
      <c r="BK6" s="23">
        <f t="shared" si="20"/>
        <v>-1</v>
      </c>
      <c r="BL6" s="23"/>
      <c r="BM6" s="23">
        <v>140.25</v>
      </c>
      <c r="BN6" s="23">
        <f t="shared" si="21"/>
        <v>60.25</v>
      </c>
      <c r="BO6" s="52"/>
      <c r="BP6" s="23">
        <f t="shared" si="22"/>
        <v>-40</v>
      </c>
      <c r="BQ6" s="23">
        <f t="shared" si="23"/>
        <v>-50</v>
      </c>
    </row>
    <row r="7" spans="1:69">
      <c r="A7" s="44">
        <v>5</v>
      </c>
      <c r="B7" s="23">
        <v>587</v>
      </c>
      <c r="C7" s="44" t="s">
        <v>75</v>
      </c>
      <c r="D7" s="44" t="s">
        <v>71</v>
      </c>
      <c r="E7" s="23">
        <v>5271</v>
      </c>
      <c r="F7" s="23">
        <v>2205.5100000000002</v>
      </c>
      <c r="G7" s="25">
        <f t="shared" si="0"/>
        <v>0.41842344906089901</v>
      </c>
      <c r="H7" s="45">
        <v>80</v>
      </c>
      <c r="I7" s="49">
        <v>102</v>
      </c>
      <c r="J7" s="49">
        <f t="shared" si="1"/>
        <v>22</v>
      </c>
      <c r="K7" s="50"/>
      <c r="L7" s="51">
        <v>108</v>
      </c>
      <c r="M7" s="51">
        <f t="shared" si="2"/>
        <v>28</v>
      </c>
      <c r="N7" s="51"/>
      <c r="O7" s="24">
        <f t="shared" si="3"/>
        <v>0</v>
      </c>
      <c r="P7" s="23">
        <v>169.01</v>
      </c>
      <c r="Q7" s="23">
        <f t="shared" si="4"/>
        <v>89.01</v>
      </c>
      <c r="R7" s="23"/>
      <c r="S7" s="23">
        <v>108</v>
      </c>
      <c r="T7" s="23">
        <f t="shared" si="5"/>
        <v>28</v>
      </c>
      <c r="U7" s="23"/>
      <c r="V7" s="23">
        <v>371.01</v>
      </c>
      <c r="W7" s="23">
        <f t="shared" si="6"/>
        <v>291.01</v>
      </c>
      <c r="X7" s="23"/>
      <c r="Y7" s="23">
        <v>169.01</v>
      </c>
      <c r="Z7" s="23">
        <f t="shared" si="7"/>
        <v>89.01</v>
      </c>
      <c r="AA7" s="23"/>
      <c r="AB7" s="23"/>
      <c r="AC7" s="23">
        <f t="shared" si="8"/>
        <v>-80</v>
      </c>
      <c r="AD7" s="23">
        <v>-10</v>
      </c>
      <c r="AE7" s="23"/>
      <c r="AF7" s="23">
        <f t="shared" si="9"/>
        <v>-80</v>
      </c>
      <c r="AG7" s="23">
        <v>-10</v>
      </c>
      <c r="AH7" s="23"/>
      <c r="AI7" s="23">
        <f t="shared" si="10"/>
        <v>-80</v>
      </c>
      <c r="AJ7" s="23">
        <v>-10</v>
      </c>
      <c r="AK7" s="23">
        <f t="shared" si="11"/>
        <v>-30</v>
      </c>
      <c r="AL7" s="23">
        <v>111</v>
      </c>
      <c r="AM7" s="23">
        <f t="shared" si="12"/>
        <v>31</v>
      </c>
      <c r="AN7" s="23"/>
      <c r="AO7" s="23">
        <v>108</v>
      </c>
      <c r="AP7" s="23">
        <f t="shared" si="13"/>
        <v>28</v>
      </c>
      <c r="AQ7" s="23"/>
      <c r="AR7" s="23">
        <v>22.4</v>
      </c>
      <c r="AS7" s="23">
        <f t="shared" si="14"/>
        <v>-57.6</v>
      </c>
      <c r="AT7" s="23">
        <v>-10</v>
      </c>
      <c r="AU7" s="23"/>
      <c r="AV7" s="23">
        <f t="shared" si="15"/>
        <v>-80</v>
      </c>
      <c r="AW7" s="23">
        <v>-10</v>
      </c>
      <c r="AX7" s="23"/>
      <c r="AY7" s="23">
        <f t="shared" si="16"/>
        <v>-80</v>
      </c>
      <c r="AZ7" s="23">
        <v>-10</v>
      </c>
      <c r="BA7" s="23">
        <v>54</v>
      </c>
      <c r="BB7" s="23">
        <f t="shared" si="17"/>
        <v>-26</v>
      </c>
      <c r="BC7" s="23">
        <v>-10</v>
      </c>
      <c r="BD7" s="23">
        <v>169</v>
      </c>
      <c r="BE7" s="23">
        <f t="shared" si="18"/>
        <v>89</v>
      </c>
      <c r="BF7" s="23"/>
      <c r="BG7" s="23">
        <v>54</v>
      </c>
      <c r="BH7" s="23">
        <f t="shared" si="19"/>
        <v>-26</v>
      </c>
      <c r="BI7" s="23">
        <v>-10</v>
      </c>
      <c r="BJ7" s="23">
        <v>50</v>
      </c>
      <c r="BK7" s="23">
        <f t="shared" si="20"/>
        <v>-30</v>
      </c>
      <c r="BL7" s="23">
        <v>-10</v>
      </c>
      <c r="BM7" s="23">
        <v>22.4</v>
      </c>
      <c r="BN7" s="23">
        <f t="shared" si="21"/>
        <v>-57.6</v>
      </c>
      <c r="BO7" s="23">
        <v>-10</v>
      </c>
      <c r="BP7" s="23">
        <f t="shared" si="22"/>
        <v>-70</v>
      </c>
      <c r="BQ7" s="23">
        <f t="shared" si="23"/>
        <v>-100</v>
      </c>
    </row>
    <row r="8" spans="1:69">
      <c r="A8" s="44">
        <v>6</v>
      </c>
      <c r="B8" s="23">
        <v>704</v>
      </c>
      <c r="C8" s="44" t="s">
        <v>76</v>
      </c>
      <c r="D8" s="44" t="s">
        <v>71</v>
      </c>
      <c r="E8" s="23">
        <v>3452</v>
      </c>
      <c r="F8" s="23">
        <v>4298.03</v>
      </c>
      <c r="G8" s="25">
        <f t="shared" si="0"/>
        <v>1.24508400926999</v>
      </c>
      <c r="H8" s="45">
        <v>80</v>
      </c>
      <c r="I8" s="49">
        <v>78</v>
      </c>
      <c r="J8" s="49">
        <f t="shared" si="1"/>
        <v>-2</v>
      </c>
      <c r="K8" s="49"/>
      <c r="L8" s="51">
        <v>240</v>
      </c>
      <c r="M8" s="51">
        <f t="shared" si="2"/>
        <v>160</v>
      </c>
      <c r="N8" s="51"/>
      <c r="O8" s="24">
        <f t="shared" si="3"/>
        <v>0</v>
      </c>
      <c r="P8" s="23">
        <v>169.01</v>
      </c>
      <c r="Q8" s="23">
        <f t="shared" si="4"/>
        <v>89.01</v>
      </c>
      <c r="R8" s="23"/>
      <c r="S8" s="23">
        <v>212</v>
      </c>
      <c r="T8" s="23">
        <f t="shared" si="5"/>
        <v>132</v>
      </c>
      <c r="U8" s="23"/>
      <c r="V8" s="23">
        <v>338.02</v>
      </c>
      <c r="W8" s="23">
        <f t="shared" si="6"/>
        <v>258.02</v>
      </c>
      <c r="X8" s="23"/>
      <c r="Y8" s="23">
        <v>236</v>
      </c>
      <c r="Z8" s="23">
        <f t="shared" si="7"/>
        <v>156</v>
      </c>
      <c r="AA8" s="23"/>
      <c r="AB8" s="23"/>
      <c r="AC8" s="23">
        <f t="shared" si="8"/>
        <v>-80</v>
      </c>
      <c r="AD8" s="23">
        <v>-10</v>
      </c>
      <c r="AE8" s="23">
        <v>125</v>
      </c>
      <c r="AF8" s="23">
        <f t="shared" si="9"/>
        <v>45</v>
      </c>
      <c r="AG8" s="23"/>
      <c r="AH8" s="23">
        <v>103.7</v>
      </c>
      <c r="AI8" s="23">
        <f t="shared" si="10"/>
        <v>23.7</v>
      </c>
      <c r="AJ8" s="23"/>
      <c r="AK8" s="23">
        <f t="shared" si="11"/>
        <v>-10</v>
      </c>
      <c r="AL8" s="23">
        <v>93</v>
      </c>
      <c r="AM8" s="23">
        <f t="shared" si="12"/>
        <v>13</v>
      </c>
      <c r="AN8" s="23"/>
      <c r="AO8" s="23">
        <v>22.4</v>
      </c>
      <c r="AP8" s="23">
        <f t="shared" si="13"/>
        <v>-57.6</v>
      </c>
      <c r="AQ8" s="23">
        <v>-10</v>
      </c>
      <c r="AR8" s="23">
        <v>345</v>
      </c>
      <c r="AS8" s="23">
        <f t="shared" si="14"/>
        <v>265</v>
      </c>
      <c r="AT8" s="23"/>
      <c r="AU8" s="23">
        <v>99</v>
      </c>
      <c r="AV8" s="23">
        <f t="shared" si="15"/>
        <v>19</v>
      </c>
      <c r="AW8" s="52"/>
      <c r="AX8" s="23">
        <v>91</v>
      </c>
      <c r="AY8" s="23">
        <f t="shared" si="16"/>
        <v>11</v>
      </c>
      <c r="AZ8" s="52"/>
      <c r="BA8" s="23">
        <v>106</v>
      </c>
      <c r="BB8" s="23">
        <f t="shared" si="17"/>
        <v>26</v>
      </c>
      <c r="BC8" s="23"/>
      <c r="BD8" s="23">
        <v>168</v>
      </c>
      <c r="BE8" s="23">
        <f t="shared" si="18"/>
        <v>88</v>
      </c>
      <c r="BF8" s="23"/>
      <c r="BG8" s="23"/>
      <c r="BH8" s="23">
        <f t="shared" si="19"/>
        <v>-80</v>
      </c>
      <c r="BI8" s="23">
        <v>-10</v>
      </c>
      <c r="BJ8" s="23">
        <v>22.4</v>
      </c>
      <c r="BK8" s="23">
        <f t="shared" si="20"/>
        <v>-57.6</v>
      </c>
      <c r="BL8" s="23">
        <v>-10</v>
      </c>
      <c r="BM8" s="23">
        <v>98</v>
      </c>
      <c r="BN8" s="23">
        <f t="shared" si="21"/>
        <v>18</v>
      </c>
      <c r="BO8" s="52"/>
      <c r="BP8" s="23">
        <f t="shared" si="22"/>
        <v>-30</v>
      </c>
      <c r="BQ8" s="23">
        <f t="shared" si="23"/>
        <v>-40</v>
      </c>
    </row>
    <row r="9" spans="1:69">
      <c r="A9" s="44">
        <v>7</v>
      </c>
      <c r="B9" s="23">
        <v>738</v>
      </c>
      <c r="C9" s="44" t="s">
        <v>77</v>
      </c>
      <c r="D9" s="44" t="s">
        <v>71</v>
      </c>
      <c r="E9" s="23">
        <v>3430</v>
      </c>
      <c r="F9" s="23">
        <v>3867.05</v>
      </c>
      <c r="G9" s="25">
        <f t="shared" si="0"/>
        <v>1.12741982507289</v>
      </c>
      <c r="H9" s="45">
        <v>50</v>
      </c>
      <c r="I9" s="49">
        <v>50</v>
      </c>
      <c r="J9" s="49">
        <f t="shared" si="1"/>
        <v>0</v>
      </c>
      <c r="K9" s="50"/>
      <c r="L9" s="51">
        <v>70</v>
      </c>
      <c r="M9" s="51">
        <f t="shared" si="2"/>
        <v>20</v>
      </c>
      <c r="N9" s="51"/>
      <c r="O9" s="24">
        <f t="shared" si="3"/>
        <v>0</v>
      </c>
      <c r="P9" s="23">
        <v>806.04</v>
      </c>
      <c r="Q9" s="23">
        <f t="shared" si="4"/>
        <v>756.04</v>
      </c>
      <c r="R9" s="23"/>
      <c r="S9" s="23">
        <v>70</v>
      </c>
      <c r="T9" s="23">
        <f t="shared" si="5"/>
        <v>20</v>
      </c>
      <c r="U9" s="23"/>
      <c r="V9" s="23">
        <v>172</v>
      </c>
      <c r="W9" s="23">
        <f t="shared" si="6"/>
        <v>122</v>
      </c>
      <c r="X9" s="23"/>
      <c r="Y9" s="23">
        <v>130</v>
      </c>
      <c r="Z9" s="23">
        <f t="shared" si="7"/>
        <v>80</v>
      </c>
      <c r="AA9" s="23"/>
      <c r="AB9" s="23">
        <v>169.8</v>
      </c>
      <c r="AC9" s="23">
        <f t="shared" si="8"/>
        <v>119.8</v>
      </c>
      <c r="AD9" s="23"/>
      <c r="AE9" s="23">
        <v>93</v>
      </c>
      <c r="AF9" s="23">
        <f t="shared" si="9"/>
        <v>43</v>
      </c>
      <c r="AG9" s="23"/>
      <c r="AH9" s="23">
        <v>42.5</v>
      </c>
      <c r="AI9" s="23">
        <f t="shared" si="10"/>
        <v>-7.5</v>
      </c>
      <c r="AJ9" s="23">
        <v>-10</v>
      </c>
      <c r="AK9" s="23">
        <f t="shared" si="11"/>
        <v>-10</v>
      </c>
      <c r="AL9" s="23">
        <v>248</v>
      </c>
      <c r="AM9" s="23">
        <f t="shared" si="12"/>
        <v>198</v>
      </c>
      <c r="AN9" s="23"/>
      <c r="AO9" s="23">
        <v>50</v>
      </c>
      <c r="AP9" s="23">
        <f t="shared" si="13"/>
        <v>0</v>
      </c>
      <c r="AQ9" s="23"/>
      <c r="AR9" s="23">
        <v>45.33</v>
      </c>
      <c r="AS9" s="23">
        <f t="shared" si="14"/>
        <v>-4.67</v>
      </c>
      <c r="AT9" s="23">
        <v>-10</v>
      </c>
      <c r="AU9" s="23">
        <v>152.97999999999999</v>
      </c>
      <c r="AV9" s="23">
        <f t="shared" si="15"/>
        <v>102.98</v>
      </c>
      <c r="AW9" s="52"/>
      <c r="AX9" s="23">
        <v>50</v>
      </c>
      <c r="AY9" s="23">
        <f t="shared" si="16"/>
        <v>0</v>
      </c>
      <c r="AZ9" s="52"/>
      <c r="BA9" s="23">
        <v>70</v>
      </c>
      <c r="BB9" s="23">
        <f t="shared" si="17"/>
        <v>20</v>
      </c>
      <c r="BC9" s="23"/>
      <c r="BD9" s="23">
        <v>243</v>
      </c>
      <c r="BE9" s="23">
        <f t="shared" si="18"/>
        <v>193</v>
      </c>
      <c r="BF9" s="23"/>
      <c r="BG9" s="23">
        <v>118</v>
      </c>
      <c r="BH9" s="23">
        <f t="shared" si="19"/>
        <v>68</v>
      </c>
      <c r="BI9" s="52"/>
      <c r="BJ9" s="23">
        <v>39</v>
      </c>
      <c r="BK9" s="23">
        <f t="shared" si="20"/>
        <v>-11</v>
      </c>
      <c r="BL9" s="23">
        <v>-10</v>
      </c>
      <c r="BM9" s="23">
        <v>125</v>
      </c>
      <c r="BN9" s="23">
        <f t="shared" si="21"/>
        <v>75</v>
      </c>
      <c r="BO9" s="52"/>
      <c r="BP9" s="23">
        <f t="shared" si="22"/>
        <v>-20</v>
      </c>
      <c r="BQ9" s="23">
        <f t="shared" si="23"/>
        <v>-30</v>
      </c>
    </row>
    <row r="10" spans="1:69">
      <c r="A10" s="44">
        <v>8</v>
      </c>
      <c r="B10" s="23">
        <v>351</v>
      </c>
      <c r="C10" s="44" t="s">
        <v>78</v>
      </c>
      <c r="D10" s="44" t="s">
        <v>71</v>
      </c>
      <c r="E10" s="23">
        <v>2702</v>
      </c>
      <c r="F10" s="23">
        <v>2822.69</v>
      </c>
      <c r="G10" s="25">
        <f t="shared" si="0"/>
        <v>1.04466691339748</v>
      </c>
      <c r="H10" s="45">
        <v>50</v>
      </c>
      <c r="I10" s="49">
        <v>286</v>
      </c>
      <c r="J10" s="49">
        <f t="shared" si="1"/>
        <v>236</v>
      </c>
      <c r="K10" s="50"/>
      <c r="L10" s="51">
        <v>169.01</v>
      </c>
      <c r="M10" s="51">
        <f t="shared" si="2"/>
        <v>119.01</v>
      </c>
      <c r="N10" s="51"/>
      <c r="O10" s="24">
        <f t="shared" si="3"/>
        <v>0</v>
      </c>
      <c r="P10" s="23">
        <v>118</v>
      </c>
      <c r="Q10" s="23">
        <f t="shared" si="4"/>
        <v>68</v>
      </c>
      <c r="R10" s="23"/>
      <c r="S10" s="23">
        <v>169.01</v>
      </c>
      <c r="T10" s="23">
        <f t="shared" si="5"/>
        <v>119.01</v>
      </c>
      <c r="U10" s="23"/>
      <c r="V10" s="23">
        <v>191.41</v>
      </c>
      <c r="W10" s="23">
        <f t="shared" si="6"/>
        <v>141.41</v>
      </c>
      <c r="X10" s="23"/>
      <c r="Y10" s="23">
        <v>169.01</v>
      </c>
      <c r="Z10" s="23">
        <f t="shared" si="7"/>
        <v>119.01</v>
      </c>
      <c r="AA10" s="23"/>
      <c r="AB10" s="23"/>
      <c r="AC10" s="23">
        <f t="shared" si="8"/>
        <v>-50</v>
      </c>
      <c r="AD10" s="23">
        <v>-10</v>
      </c>
      <c r="AE10" s="23">
        <v>109</v>
      </c>
      <c r="AF10" s="23">
        <f t="shared" si="9"/>
        <v>59</v>
      </c>
      <c r="AG10" s="23"/>
      <c r="AH10" s="23"/>
      <c r="AI10" s="23">
        <f t="shared" si="10"/>
        <v>-50</v>
      </c>
      <c r="AJ10" s="23">
        <v>-10</v>
      </c>
      <c r="AK10" s="23">
        <f t="shared" si="11"/>
        <v>-20</v>
      </c>
      <c r="AL10" s="23"/>
      <c r="AM10" s="23">
        <f t="shared" si="12"/>
        <v>-50</v>
      </c>
      <c r="AN10" s="23">
        <v>-10</v>
      </c>
      <c r="AO10" s="23">
        <v>152</v>
      </c>
      <c r="AP10" s="23">
        <f t="shared" si="13"/>
        <v>102</v>
      </c>
      <c r="AQ10" s="23"/>
      <c r="AR10" s="23">
        <v>112</v>
      </c>
      <c r="AS10" s="23">
        <f t="shared" si="14"/>
        <v>62</v>
      </c>
      <c r="AT10" s="23"/>
      <c r="AU10" s="23">
        <v>165</v>
      </c>
      <c r="AV10" s="23">
        <f t="shared" si="15"/>
        <v>115</v>
      </c>
      <c r="AW10" s="52"/>
      <c r="AX10" s="23"/>
      <c r="AY10" s="23">
        <f t="shared" si="16"/>
        <v>-50</v>
      </c>
      <c r="AZ10" s="23">
        <v>-10</v>
      </c>
      <c r="BA10" s="23">
        <v>122</v>
      </c>
      <c r="BB10" s="23">
        <f t="shared" si="17"/>
        <v>72</v>
      </c>
      <c r="BC10" s="23"/>
      <c r="BD10" s="23"/>
      <c r="BE10" s="23">
        <f t="shared" si="18"/>
        <v>-50</v>
      </c>
      <c r="BF10" s="23">
        <v>-10</v>
      </c>
      <c r="BG10" s="23">
        <v>55</v>
      </c>
      <c r="BH10" s="23">
        <f t="shared" si="19"/>
        <v>5</v>
      </c>
      <c r="BI10" s="52"/>
      <c r="BJ10" s="23">
        <v>152</v>
      </c>
      <c r="BK10" s="23">
        <f t="shared" si="20"/>
        <v>102</v>
      </c>
      <c r="BL10" s="52"/>
      <c r="BM10" s="23">
        <v>109</v>
      </c>
      <c r="BN10" s="23">
        <f t="shared" si="21"/>
        <v>59</v>
      </c>
      <c r="BO10" s="52"/>
      <c r="BP10" s="23">
        <f t="shared" si="22"/>
        <v>-30</v>
      </c>
      <c r="BQ10" s="23">
        <f t="shared" si="23"/>
        <v>-50</v>
      </c>
    </row>
    <row r="11" spans="1:69">
      <c r="A11" s="44">
        <v>9</v>
      </c>
      <c r="B11" s="23">
        <v>710</v>
      </c>
      <c r="C11" s="44" t="s">
        <v>79</v>
      </c>
      <c r="D11" s="44" t="s">
        <v>71</v>
      </c>
      <c r="E11" s="23">
        <v>2642</v>
      </c>
      <c r="F11" s="23">
        <v>2567.0700000000002</v>
      </c>
      <c r="G11" s="25">
        <f t="shared" si="0"/>
        <v>0.97163890991672996</v>
      </c>
      <c r="H11" s="45">
        <v>50</v>
      </c>
      <c r="I11" s="49">
        <v>195.56</v>
      </c>
      <c r="J11" s="49">
        <f t="shared" si="1"/>
        <v>145.56</v>
      </c>
      <c r="K11" s="50"/>
      <c r="L11" s="51">
        <v>338.02</v>
      </c>
      <c r="M11" s="51">
        <f t="shared" si="2"/>
        <v>288.02</v>
      </c>
      <c r="N11" s="51"/>
      <c r="O11" s="24">
        <f t="shared" si="3"/>
        <v>0</v>
      </c>
      <c r="P11" s="23">
        <v>169.01</v>
      </c>
      <c r="Q11" s="23">
        <f t="shared" si="4"/>
        <v>119.01</v>
      </c>
      <c r="R11" s="23"/>
      <c r="S11" s="23"/>
      <c r="T11" s="23">
        <f t="shared" si="5"/>
        <v>-50</v>
      </c>
      <c r="U11" s="23">
        <v>-10</v>
      </c>
      <c r="V11" s="23"/>
      <c r="W11" s="23">
        <f t="shared" si="6"/>
        <v>-50</v>
      </c>
      <c r="X11" s="23">
        <v>-10</v>
      </c>
      <c r="Y11" s="23">
        <v>93</v>
      </c>
      <c r="Z11" s="23">
        <f t="shared" si="7"/>
        <v>43</v>
      </c>
      <c r="AA11" s="23"/>
      <c r="AB11" s="23">
        <v>145</v>
      </c>
      <c r="AC11" s="23">
        <f t="shared" si="8"/>
        <v>95</v>
      </c>
      <c r="AD11" s="23"/>
      <c r="AE11" s="23">
        <v>50</v>
      </c>
      <c r="AF11" s="23">
        <f t="shared" si="9"/>
        <v>0</v>
      </c>
      <c r="AG11" s="23"/>
      <c r="AH11" s="23">
        <v>50</v>
      </c>
      <c r="AI11" s="23">
        <f t="shared" si="10"/>
        <v>0</v>
      </c>
      <c r="AJ11" s="23"/>
      <c r="AK11" s="23">
        <f t="shared" si="11"/>
        <v>-20</v>
      </c>
      <c r="AL11" s="23">
        <v>106</v>
      </c>
      <c r="AM11" s="23">
        <f t="shared" si="12"/>
        <v>56</v>
      </c>
      <c r="AN11" s="23"/>
      <c r="AO11" s="23">
        <v>118</v>
      </c>
      <c r="AP11" s="23">
        <f t="shared" si="13"/>
        <v>68</v>
      </c>
      <c r="AQ11" s="23"/>
      <c r="AR11" s="23">
        <v>50</v>
      </c>
      <c r="AS11" s="23">
        <f t="shared" si="14"/>
        <v>0</v>
      </c>
      <c r="AT11" s="23"/>
      <c r="AU11" s="23"/>
      <c r="AV11" s="23">
        <f t="shared" si="15"/>
        <v>-50</v>
      </c>
      <c r="AW11" s="23">
        <v>-10</v>
      </c>
      <c r="AX11" s="23">
        <v>98</v>
      </c>
      <c r="AY11" s="23">
        <f t="shared" si="16"/>
        <v>48</v>
      </c>
      <c r="AZ11" s="52"/>
      <c r="BA11" s="23">
        <v>103.7</v>
      </c>
      <c r="BB11" s="23">
        <f t="shared" si="17"/>
        <v>53.7</v>
      </c>
      <c r="BC11" s="23"/>
      <c r="BD11" s="23">
        <v>131.68</v>
      </c>
      <c r="BE11" s="23">
        <f t="shared" si="18"/>
        <v>81.680000000000007</v>
      </c>
      <c r="BF11" s="23"/>
      <c r="BG11" s="23">
        <v>128.69999999999999</v>
      </c>
      <c r="BH11" s="23">
        <f t="shared" si="19"/>
        <v>78.7</v>
      </c>
      <c r="BI11" s="52"/>
      <c r="BJ11" s="23">
        <v>89</v>
      </c>
      <c r="BK11" s="23">
        <f t="shared" si="20"/>
        <v>39</v>
      </c>
      <c r="BL11" s="52"/>
      <c r="BM11" s="23">
        <v>534</v>
      </c>
      <c r="BN11" s="23">
        <f t="shared" si="21"/>
        <v>484</v>
      </c>
      <c r="BO11" s="52"/>
      <c r="BP11" s="23">
        <f t="shared" si="22"/>
        <v>-10</v>
      </c>
      <c r="BQ11" s="23">
        <f t="shared" si="23"/>
        <v>-30</v>
      </c>
    </row>
    <row r="12" spans="1:69">
      <c r="A12" s="44">
        <v>10</v>
      </c>
      <c r="B12" s="23">
        <v>706</v>
      </c>
      <c r="C12" s="44" t="s">
        <v>80</v>
      </c>
      <c r="D12" s="44" t="s">
        <v>71</v>
      </c>
      <c r="E12" s="23">
        <v>2388</v>
      </c>
      <c r="F12" s="23">
        <v>2434.81</v>
      </c>
      <c r="G12" s="25">
        <f t="shared" si="0"/>
        <v>1.0196021775544399</v>
      </c>
      <c r="H12" s="45">
        <v>50</v>
      </c>
      <c r="I12" s="49">
        <v>258</v>
      </c>
      <c r="J12" s="49">
        <f t="shared" si="1"/>
        <v>208</v>
      </c>
      <c r="K12" s="50"/>
      <c r="L12" s="51">
        <v>169.01</v>
      </c>
      <c r="M12" s="51">
        <f t="shared" si="2"/>
        <v>119.01</v>
      </c>
      <c r="N12" s="51"/>
      <c r="O12" s="24">
        <f t="shared" si="3"/>
        <v>0</v>
      </c>
      <c r="P12" s="23">
        <v>179</v>
      </c>
      <c r="Q12" s="23">
        <f t="shared" si="4"/>
        <v>129</v>
      </c>
      <c r="R12" s="23"/>
      <c r="S12" s="23">
        <v>118</v>
      </c>
      <c r="T12" s="23">
        <f t="shared" si="5"/>
        <v>68</v>
      </c>
      <c r="U12" s="23"/>
      <c r="V12" s="23">
        <v>118</v>
      </c>
      <c r="W12" s="23">
        <f t="shared" si="6"/>
        <v>68</v>
      </c>
      <c r="X12" s="23"/>
      <c r="Y12" s="23">
        <v>50</v>
      </c>
      <c r="Z12" s="23">
        <f t="shared" si="7"/>
        <v>0</v>
      </c>
      <c r="AA12" s="23"/>
      <c r="AB12" s="23">
        <v>50</v>
      </c>
      <c r="AC12" s="23">
        <f t="shared" si="8"/>
        <v>0</v>
      </c>
      <c r="AD12" s="23"/>
      <c r="AE12" s="23">
        <v>50</v>
      </c>
      <c r="AF12" s="23">
        <f t="shared" si="9"/>
        <v>0</v>
      </c>
      <c r="AG12" s="23"/>
      <c r="AH12" s="23">
        <v>50</v>
      </c>
      <c r="AI12" s="23">
        <f t="shared" si="10"/>
        <v>0</v>
      </c>
      <c r="AJ12" s="23"/>
      <c r="AK12" s="23">
        <f t="shared" si="11"/>
        <v>0</v>
      </c>
      <c r="AL12" s="23">
        <v>165</v>
      </c>
      <c r="AM12" s="23">
        <f t="shared" si="12"/>
        <v>115</v>
      </c>
      <c r="AN12" s="23"/>
      <c r="AO12" s="23">
        <v>106</v>
      </c>
      <c r="AP12" s="23">
        <f t="shared" si="13"/>
        <v>56</v>
      </c>
      <c r="AQ12" s="23"/>
      <c r="AR12" s="23">
        <v>93</v>
      </c>
      <c r="AS12" s="23">
        <f t="shared" si="14"/>
        <v>43</v>
      </c>
      <c r="AT12" s="23"/>
      <c r="AU12" s="23">
        <v>138.80000000000001</v>
      </c>
      <c r="AV12" s="23">
        <f t="shared" si="15"/>
        <v>88.8</v>
      </c>
      <c r="AW12" s="52"/>
      <c r="AX12" s="23">
        <v>199</v>
      </c>
      <c r="AY12" s="23">
        <f t="shared" si="16"/>
        <v>149</v>
      </c>
      <c r="AZ12" s="52"/>
      <c r="BA12" s="23">
        <v>118</v>
      </c>
      <c r="BB12" s="23">
        <f t="shared" si="17"/>
        <v>68</v>
      </c>
      <c r="BC12" s="23"/>
      <c r="BD12" s="23">
        <v>294</v>
      </c>
      <c r="BE12" s="23">
        <f t="shared" si="18"/>
        <v>244</v>
      </c>
      <c r="BF12" s="23"/>
      <c r="BG12" s="23">
        <v>179</v>
      </c>
      <c r="BH12" s="23">
        <f t="shared" si="19"/>
        <v>129</v>
      </c>
      <c r="BI12" s="52"/>
      <c r="BJ12" s="23">
        <v>122</v>
      </c>
      <c r="BK12" s="23">
        <f t="shared" si="20"/>
        <v>72</v>
      </c>
      <c r="BL12" s="52"/>
      <c r="BM12" s="23">
        <v>130</v>
      </c>
      <c r="BN12" s="23">
        <f t="shared" si="21"/>
        <v>80</v>
      </c>
      <c r="BO12" s="52"/>
      <c r="BP12" s="23">
        <f t="shared" si="22"/>
        <v>0</v>
      </c>
      <c r="BQ12" s="23">
        <f t="shared" si="23"/>
        <v>0</v>
      </c>
    </row>
    <row r="13" spans="1:69">
      <c r="A13" s="44">
        <v>11</v>
      </c>
      <c r="B13" s="23">
        <v>713</v>
      </c>
      <c r="C13" s="44" t="s">
        <v>81</v>
      </c>
      <c r="D13" s="44" t="s">
        <v>71</v>
      </c>
      <c r="E13" s="23">
        <v>1760</v>
      </c>
      <c r="F13" s="23">
        <v>1878.86</v>
      </c>
      <c r="G13" s="25">
        <f t="shared" si="0"/>
        <v>1.06753409090909</v>
      </c>
      <c r="H13" s="45">
        <v>50</v>
      </c>
      <c r="I13" s="49">
        <v>169.01</v>
      </c>
      <c r="J13" s="49">
        <f t="shared" si="1"/>
        <v>119.01</v>
      </c>
      <c r="K13" s="50"/>
      <c r="L13" s="51">
        <v>54</v>
      </c>
      <c r="M13" s="51">
        <f t="shared" si="2"/>
        <v>4</v>
      </c>
      <c r="N13" s="51"/>
      <c r="O13" s="24">
        <f t="shared" si="3"/>
        <v>0</v>
      </c>
      <c r="P13" s="23">
        <v>236</v>
      </c>
      <c r="Q13" s="23">
        <f t="shared" si="4"/>
        <v>186</v>
      </c>
      <c r="R13" s="23"/>
      <c r="S13" s="23">
        <v>118</v>
      </c>
      <c r="T13" s="23">
        <f t="shared" si="5"/>
        <v>68</v>
      </c>
      <c r="U13" s="23"/>
      <c r="V13" s="23">
        <v>334.02</v>
      </c>
      <c r="W13" s="23">
        <f t="shared" si="6"/>
        <v>284.02</v>
      </c>
      <c r="X13" s="23"/>
      <c r="Y13" s="23">
        <v>169.01</v>
      </c>
      <c r="Z13" s="23">
        <f t="shared" si="7"/>
        <v>119.01</v>
      </c>
      <c r="AA13" s="23"/>
      <c r="AB13" s="23">
        <v>54</v>
      </c>
      <c r="AC13" s="23">
        <f t="shared" si="8"/>
        <v>4</v>
      </c>
      <c r="AD13" s="23"/>
      <c r="AE13" s="23">
        <v>79.3</v>
      </c>
      <c r="AF13" s="23">
        <f t="shared" si="9"/>
        <v>29.3</v>
      </c>
      <c r="AG13" s="23"/>
      <c r="AH13" s="23"/>
      <c r="AI13" s="23">
        <f t="shared" si="10"/>
        <v>-50</v>
      </c>
      <c r="AJ13" s="23">
        <v>-10</v>
      </c>
      <c r="AK13" s="23">
        <f t="shared" si="11"/>
        <v>-10</v>
      </c>
      <c r="AL13" s="23"/>
      <c r="AM13" s="23">
        <f t="shared" si="12"/>
        <v>-50</v>
      </c>
      <c r="AN13" s="23">
        <v>-10</v>
      </c>
      <c r="AO13" s="23">
        <v>93</v>
      </c>
      <c r="AP13" s="23">
        <f t="shared" si="13"/>
        <v>43</v>
      </c>
      <c r="AQ13" s="23"/>
      <c r="AR13" s="23"/>
      <c r="AS13" s="23">
        <f t="shared" si="14"/>
        <v>-50</v>
      </c>
      <c r="AT13" s="23">
        <v>-10</v>
      </c>
      <c r="AU13" s="23"/>
      <c r="AV13" s="23">
        <f t="shared" si="15"/>
        <v>-50</v>
      </c>
      <c r="AW13" s="23">
        <v>-10</v>
      </c>
      <c r="AX13" s="23">
        <v>54</v>
      </c>
      <c r="AY13" s="23">
        <f t="shared" si="16"/>
        <v>4</v>
      </c>
      <c r="AZ13" s="52"/>
      <c r="BA13" s="23"/>
      <c r="BB13" s="23">
        <f t="shared" si="17"/>
        <v>-50</v>
      </c>
      <c r="BC13" s="23">
        <v>-10</v>
      </c>
      <c r="BD13" s="23"/>
      <c r="BE13" s="23">
        <f t="shared" si="18"/>
        <v>-50</v>
      </c>
      <c r="BF13" s="23">
        <v>-10</v>
      </c>
      <c r="BG13" s="23"/>
      <c r="BH13" s="23">
        <f t="shared" si="19"/>
        <v>-50</v>
      </c>
      <c r="BI13" s="23">
        <v>-10</v>
      </c>
      <c r="BJ13" s="23">
        <v>72.47</v>
      </c>
      <c r="BK13" s="23">
        <f t="shared" si="20"/>
        <v>22.47</v>
      </c>
      <c r="BL13" s="52"/>
      <c r="BM13" s="23">
        <v>305.8</v>
      </c>
      <c r="BN13" s="23">
        <f t="shared" si="21"/>
        <v>255.8</v>
      </c>
      <c r="BO13" s="52"/>
      <c r="BP13" s="23">
        <f t="shared" si="22"/>
        <v>-60</v>
      </c>
      <c r="BQ13" s="23">
        <f t="shared" si="23"/>
        <v>-70</v>
      </c>
    </row>
    <row r="14" spans="1:69">
      <c r="A14" s="44">
        <v>12</v>
      </c>
      <c r="B14" s="23">
        <v>56</v>
      </c>
      <c r="C14" s="44" t="s">
        <v>82</v>
      </c>
      <c r="D14" s="44" t="s">
        <v>71</v>
      </c>
      <c r="E14" s="23">
        <v>1702</v>
      </c>
      <c r="F14" s="23">
        <v>3128.07</v>
      </c>
      <c r="G14" s="25">
        <f t="shared" si="0"/>
        <v>1.8378789659224399</v>
      </c>
      <c r="H14" s="45">
        <v>80</v>
      </c>
      <c r="I14" s="49">
        <v>677</v>
      </c>
      <c r="J14" s="49">
        <f t="shared" si="1"/>
        <v>597</v>
      </c>
      <c r="K14" s="50"/>
      <c r="L14" s="51">
        <v>165.01</v>
      </c>
      <c r="M14" s="51">
        <f t="shared" si="2"/>
        <v>85.01</v>
      </c>
      <c r="N14" s="51"/>
      <c r="O14" s="24">
        <f t="shared" si="3"/>
        <v>0</v>
      </c>
      <c r="P14" s="23">
        <v>538.35</v>
      </c>
      <c r="Q14" s="23">
        <f t="shared" si="4"/>
        <v>458.35</v>
      </c>
      <c r="R14" s="23"/>
      <c r="S14" s="23">
        <v>142.80000000000001</v>
      </c>
      <c r="T14" s="23">
        <f t="shared" si="5"/>
        <v>62.8</v>
      </c>
      <c r="U14" s="23"/>
      <c r="V14" s="23">
        <v>59.67</v>
      </c>
      <c r="W14" s="23">
        <f t="shared" si="6"/>
        <v>-20.329999999999998</v>
      </c>
      <c r="X14" s="23">
        <v>-10</v>
      </c>
      <c r="Y14" s="23">
        <v>169.01</v>
      </c>
      <c r="Z14" s="23">
        <f t="shared" si="7"/>
        <v>89.01</v>
      </c>
      <c r="AA14" s="23"/>
      <c r="AB14" s="23">
        <v>51.4</v>
      </c>
      <c r="AC14" s="23">
        <f t="shared" si="8"/>
        <v>-28.6</v>
      </c>
      <c r="AD14" s="23">
        <v>-10</v>
      </c>
      <c r="AE14" s="23">
        <v>51.4</v>
      </c>
      <c r="AF14" s="23">
        <f t="shared" si="9"/>
        <v>-28.6</v>
      </c>
      <c r="AG14" s="23">
        <v>-10</v>
      </c>
      <c r="AH14" s="23"/>
      <c r="AI14" s="23">
        <f t="shared" si="10"/>
        <v>-80</v>
      </c>
      <c r="AJ14" s="23">
        <v>-10</v>
      </c>
      <c r="AK14" s="23">
        <f t="shared" si="11"/>
        <v>-40</v>
      </c>
      <c r="AL14" s="23">
        <v>51.8</v>
      </c>
      <c r="AM14" s="23">
        <f t="shared" si="12"/>
        <v>-28.2</v>
      </c>
      <c r="AN14" s="23">
        <v>-10</v>
      </c>
      <c r="AO14" s="23"/>
      <c r="AP14" s="23">
        <f t="shared" si="13"/>
        <v>-80</v>
      </c>
      <c r="AQ14" s="23">
        <v>-10</v>
      </c>
      <c r="AR14" s="23"/>
      <c r="AS14" s="23">
        <f t="shared" si="14"/>
        <v>-80</v>
      </c>
      <c r="AT14" s="23">
        <v>-10</v>
      </c>
      <c r="AU14" s="23">
        <v>165</v>
      </c>
      <c r="AV14" s="23">
        <f t="shared" si="15"/>
        <v>85</v>
      </c>
      <c r="AW14" s="52"/>
      <c r="AX14" s="23">
        <v>168</v>
      </c>
      <c r="AY14" s="23">
        <f t="shared" si="16"/>
        <v>88</v>
      </c>
      <c r="AZ14" s="52"/>
      <c r="BA14" s="23">
        <v>98</v>
      </c>
      <c r="BB14" s="23">
        <f t="shared" si="17"/>
        <v>18</v>
      </c>
      <c r="BC14" s="23"/>
      <c r="BD14" s="23">
        <v>566</v>
      </c>
      <c r="BE14" s="23">
        <f t="shared" si="18"/>
        <v>486</v>
      </c>
      <c r="BF14" s="23"/>
      <c r="BG14" s="23">
        <v>140.80000000000001</v>
      </c>
      <c r="BH14" s="23">
        <f t="shared" si="19"/>
        <v>60.8</v>
      </c>
      <c r="BI14" s="52"/>
      <c r="BJ14" s="23">
        <v>19.04</v>
      </c>
      <c r="BK14" s="23">
        <f t="shared" si="20"/>
        <v>-60.96</v>
      </c>
      <c r="BL14" s="23">
        <v>-10</v>
      </c>
      <c r="BM14" s="23"/>
      <c r="BN14" s="23">
        <f t="shared" si="21"/>
        <v>-80</v>
      </c>
      <c r="BO14" s="23">
        <v>-10</v>
      </c>
      <c r="BP14" s="23">
        <f t="shared" si="22"/>
        <v>-50</v>
      </c>
      <c r="BQ14" s="23">
        <f t="shared" si="23"/>
        <v>-90</v>
      </c>
    </row>
    <row r="15" spans="1:69">
      <c r="A15" s="44">
        <v>13</v>
      </c>
      <c r="B15" s="23">
        <v>754</v>
      </c>
      <c r="C15" s="44" t="s">
        <v>83</v>
      </c>
      <c r="D15" s="44" t="s">
        <v>71</v>
      </c>
      <c r="E15" s="23">
        <v>2702</v>
      </c>
      <c r="F15" s="23">
        <v>3281.48</v>
      </c>
      <c r="G15" s="25">
        <f t="shared" si="0"/>
        <v>1.2144633604737201</v>
      </c>
      <c r="H15" s="45">
        <v>50</v>
      </c>
      <c r="I15" s="49">
        <v>269</v>
      </c>
      <c r="J15" s="49">
        <f t="shared" si="1"/>
        <v>219</v>
      </c>
      <c r="K15" s="50"/>
      <c r="L15" s="51">
        <v>418.81</v>
      </c>
      <c r="M15" s="51">
        <f t="shared" si="2"/>
        <v>368.81</v>
      </c>
      <c r="N15" s="51"/>
      <c r="O15" s="24">
        <f t="shared" si="3"/>
        <v>0</v>
      </c>
      <c r="P15" s="23">
        <v>118</v>
      </c>
      <c r="Q15" s="23">
        <f t="shared" si="4"/>
        <v>68</v>
      </c>
      <c r="R15" s="23"/>
      <c r="S15" s="23"/>
      <c r="T15" s="23">
        <f t="shared" si="5"/>
        <v>-50</v>
      </c>
      <c r="U15" s="23">
        <v>-10</v>
      </c>
      <c r="V15" s="23">
        <v>195</v>
      </c>
      <c r="W15" s="23">
        <f t="shared" si="6"/>
        <v>145</v>
      </c>
      <c r="X15" s="23"/>
      <c r="Y15" s="23">
        <v>151</v>
      </c>
      <c r="Z15" s="23">
        <f t="shared" si="7"/>
        <v>101</v>
      </c>
      <c r="AA15" s="23"/>
      <c r="AB15" s="23">
        <v>128.35</v>
      </c>
      <c r="AC15" s="23">
        <f t="shared" si="8"/>
        <v>78.349999999999994</v>
      </c>
      <c r="AD15" s="23"/>
      <c r="AE15" s="23">
        <v>102.42</v>
      </c>
      <c r="AF15" s="23">
        <f t="shared" si="9"/>
        <v>52.42</v>
      </c>
      <c r="AG15" s="23"/>
      <c r="AH15" s="23">
        <v>129.19999999999999</v>
      </c>
      <c r="AI15" s="23">
        <f t="shared" si="10"/>
        <v>79.2</v>
      </c>
      <c r="AJ15" s="23"/>
      <c r="AK15" s="23">
        <f t="shared" si="11"/>
        <v>-10</v>
      </c>
      <c r="AL15" s="23">
        <v>51.8</v>
      </c>
      <c r="AM15" s="23">
        <f t="shared" si="12"/>
        <v>1.8</v>
      </c>
      <c r="AN15" s="23"/>
      <c r="AO15" s="23">
        <v>45</v>
      </c>
      <c r="AP15" s="23">
        <f t="shared" si="13"/>
        <v>-5</v>
      </c>
      <c r="AQ15" s="23">
        <v>-10</v>
      </c>
      <c r="AR15" s="23">
        <v>238.2</v>
      </c>
      <c r="AS15" s="23">
        <f t="shared" si="14"/>
        <v>188.2</v>
      </c>
      <c r="AT15" s="23"/>
      <c r="AU15" s="23">
        <v>56</v>
      </c>
      <c r="AV15" s="23">
        <f t="shared" si="15"/>
        <v>6</v>
      </c>
      <c r="AW15" s="52"/>
      <c r="AX15" s="23"/>
      <c r="AY15" s="23">
        <f t="shared" si="16"/>
        <v>-50</v>
      </c>
      <c r="AZ15" s="23">
        <v>-10</v>
      </c>
      <c r="BA15" s="23">
        <v>51.8</v>
      </c>
      <c r="BB15" s="23">
        <f t="shared" si="17"/>
        <v>1.8</v>
      </c>
      <c r="BC15" s="23"/>
      <c r="BD15" s="23">
        <v>156</v>
      </c>
      <c r="BE15" s="23">
        <f t="shared" si="18"/>
        <v>106</v>
      </c>
      <c r="BF15" s="23"/>
      <c r="BG15" s="23">
        <v>78</v>
      </c>
      <c r="BH15" s="23">
        <f t="shared" si="19"/>
        <v>28</v>
      </c>
      <c r="BI15" s="52"/>
      <c r="BJ15" s="23">
        <v>109</v>
      </c>
      <c r="BK15" s="23">
        <f t="shared" si="20"/>
        <v>59</v>
      </c>
      <c r="BL15" s="52"/>
      <c r="BM15" s="23">
        <v>39</v>
      </c>
      <c r="BN15" s="23">
        <f t="shared" si="21"/>
        <v>-11</v>
      </c>
      <c r="BO15" s="23">
        <v>-10</v>
      </c>
      <c r="BP15" s="23">
        <f t="shared" si="22"/>
        <v>-30</v>
      </c>
      <c r="BQ15" s="23">
        <f t="shared" si="23"/>
        <v>-40</v>
      </c>
    </row>
    <row r="16" spans="1:69">
      <c r="A16" s="44">
        <v>14</v>
      </c>
      <c r="B16" s="23">
        <v>341</v>
      </c>
      <c r="C16" s="44" t="s">
        <v>84</v>
      </c>
      <c r="D16" s="44" t="s">
        <v>85</v>
      </c>
      <c r="E16" s="23">
        <v>9775</v>
      </c>
      <c r="F16" s="23">
        <v>10616.8</v>
      </c>
      <c r="G16" s="25">
        <f t="shared" si="0"/>
        <v>1.0861176470588201</v>
      </c>
      <c r="H16" s="45">
        <v>150</v>
      </c>
      <c r="I16" s="49">
        <v>696.81</v>
      </c>
      <c r="J16" s="49">
        <f t="shared" si="1"/>
        <v>546.80999999999995</v>
      </c>
      <c r="K16" s="50"/>
      <c r="L16" s="51">
        <v>882.79</v>
      </c>
      <c r="M16" s="51">
        <f t="shared" si="2"/>
        <v>732.79</v>
      </c>
      <c r="N16" s="51"/>
      <c r="O16" s="24">
        <f t="shared" si="3"/>
        <v>0</v>
      </c>
      <c r="P16" s="23">
        <v>1269.93</v>
      </c>
      <c r="Q16" s="23">
        <f t="shared" si="4"/>
        <v>1119.93</v>
      </c>
      <c r="R16" s="23"/>
      <c r="S16" s="23">
        <v>875.77</v>
      </c>
      <c r="T16" s="23">
        <f t="shared" si="5"/>
        <v>725.77</v>
      </c>
      <c r="U16" s="23"/>
      <c r="V16" s="23">
        <v>972.43</v>
      </c>
      <c r="W16" s="23">
        <f t="shared" si="6"/>
        <v>822.43</v>
      </c>
      <c r="X16" s="23"/>
      <c r="Y16" s="23">
        <v>480.81</v>
      </c>
      <c r="Z16" s="23">
        <f t="shared" si="7"/>
        <v>330.81</v>
      </c>
      <c r="AA16" s="23"/>
      <c r="AB16" s="23">
        <v>140</v>
      </c>
      <c r="AC16" s="23">
        <f t="shared" si="8"/>
        <v>-10</v>
      </c>
      <c r="AD16" s="23">
        <v>-10</v>
      </c>
      <c r="AE16" s="23">
        <v>416</v>
      </c>
      <c r="AF16" s="23">
        <f t="shared" si="9"/>
        <v>266</v>
      </c>
      <c r="AG16" s="23"/>
      <c r="AH16" s="23">
        <v>871.16</v>
      </c>
      <c r="AI16" s="23">
        <f t="shared" si="10"/>
        <v>721.16</v>
      </c>
      <c r="AJ16" s="23"/>
      <c r="AK16" s="23">
        <f t="shared" si="11"/>
        <v>-10</v>
      </c>
      <c r="AL16" s="23">
        <v>254.8</v>
      </c>
      <c r="AM16" s="23">
        <f t="shared" si="12"/>
        <v>104.8</v>
      </c>
      <c r="AN16" s="23"/>
      <c r="AO16" s="23">
        <v>152</v>
      </c>
      <c r="AP16" s="23">
        <f t="shared" si="13"/>
        <v>2</v>
      </c>
      <c r="AQ16" s="23"/>
      <c r="AR16" s="23">
        <v>156</v>
      </c>
      <c r="AS16" s="23">
        <f t="shared" si="14"/>
        <v>6</v>
      </c>
      <c r="AT16" s="23"/>
      <c r="AU16" s="23">
        <v>228</v>
      </c>
      <c r="AV16" s="23">
        <f t="shared" si="15"/>
        <v>78</v>
      </c>
      <c r="AW16" s="52"/>
      <c r="AX16" s="23">
        <v>93</v>
      </c>
      <c r="AY16" s="23">
        <f t="shared" si="16"/>
        <v>-57</v>
      </c>
      <c r="AZ16" s="23">
        <v>-10</v>
      </c>
      <c r="BA16" s="23">
        <v>411.48</v>
      </c>
      <c r="BB16" s="23">
        <f t="shared" si="17"/>
        <v>261.48</v>
      </c>
      <c r="BC16" s="23"/>
      <c r="BD16" s="23">
        <v>361.7</v>
      </c>
      <c r="BE16" s="23">
        <f t="shared" si="18"/>
        <v>211.7</v>
      </c>
      <c r="BF16" s="23"/>
      <c r="BG16" s="23">
        <v>190.32</v>
      </c>
      <c r="BH16" s="23">
        <f t="shared" si="19"/>
        <v>40.32</v>
      </c>
      <c r="BI16" s="52"/>
      <c r="BJ16" s="23">
        <v>51.8</v>
      </c>
      <c r="BK16" s="23">
        <f t="shared" si="20"/>
        <v>-98.2</v>
      </c>
      <c r="BL16" s="23">
        <v>-10</v>
      </c>
      <c r="BM16" s="23">
        <v>460.7</v>
      </c>
      <c r="BN16" s="23">
        <f t="shared" si="21"/>
        <v>310.7</v>
      </c>
      <c r="BO16" s="52"/>
      <c r="BP16" s="23">
        <f t="shared" si="22"/>
        <v>-20</v>
      </c>
      <c r="BQ16" s="23">
        <f t="shared" si="23"/>
        <v>-30</v>
      </c>
    </row>
    <row r="17" spans="1:69">
      <c r="A17" s="44">
        <v>15</v>
      </c>
      <c r="B17" s="23">
        <v>385</v>
      </c>
      <c r="C17" s="44" t="s">
        <v>86</v>
      </c>
      <c r="D17" s="44" t="s">
        <v>85</v>
      </c>
      <c r="E17" s="23">
        <v>3856</v>
      </c>
      <c r="F17" s="23">
        <v>7315.07</v>
      </c>
      <c r="G17" s="25">
        <f t="shared" si="0"/>
        <v>1.8970617219917001</v>
      </c>
      <c r="H17" s="45">
        <v>80</v>
      </c>
      <c r="I17" s="49">
        <v>776</v>
      </c>
      <c r="J17" s="49">
        <f t="shared" si="1"/>
        <v>696</v>
      </c>
      <c r="K17" s="50"/>
      <c r="L17" s="51">
        <v>528.19000000000005</v>
      </c>
      <c r="M17" s="51">
        <f t="shared" si="2"/>
        <v>448.19</v>
      </c>
      <c r="N17" s="51"/>
      <c r="O17" s="24">
        <f t="shared" si="3"/>
        <v>0</v>
      </c>
      <c r="P17" s="23">
        <v>1484.76</v>
      </c>
      <c r="Q17" s="23">
        <f t="shared" si="4"/>
        <v>1404.76</v>
      </c>
      <c r="R17" s="23"/>
      <c r="S17" s="23">
        <v>724.06</v>
      </c>
      <c r="T17" s="23">
        <f t="shared" si="5"/>
        <v>644.05999999999995</v>
      </c>
      <c r="U17" s="23"/>
      <c r="V17" s="23">
        <v>198</v>
      </c>
      <c r="W17" s="23">
        <f t="shared" si="6"/>
        <v>118</v>
      </c>
      <c r="X17" s="23"/>
      <c r="Y17" s="23">
        <v>541.36</v>
      </c>
      <c r="Z17" s="23">
        <f t="shared" si="7"/>
        <v>461.36</v>
      </c>
      <c r="AA17" s="23"/>
      <c r="AB17" s="23">
        <v>268</v>
      </c>
      <c r="AC17" s="23">
        <f t="shared" si="8"/>
        <v>188</v>
      </c>
      <c r="AD17" s="23"/>
      <c r="AE17" s="23">
        <v>56</v>
      </c>
      <c r="AF17" s="23">
        <f t="shared" si="9"/>
        <v>-24</v>
      </c>
      <c r="AG17" s="23">
        <v>-10</v>
      </c>
      <c r="AH17" s="23">
        <v>105</v>
      </c>
      <c r="AI17" s="23">
        <f t="shared" si="10"/>
        <v>25</v>
      </c>
      <c r="AJ17" s="23"/>
      <c r="AK17" s="23">
        <f t="shared" si="11"/>
        <v>-10</v>
      </c>
      <c r="AL17" s="23">
        <v>106.4</v>
      </c>
      <c r="AM17" s="23">
        <f t="shared" si="12"/>
        <v>26.4</v>
      </c>
      <c r="AN17" s="23"/>
      <c r="AO17" s="23">
        <v>93</v>
      </c>
      <c r="AP17" s="23">
        <f t="shared" si="13"/>
        <v>13</v>
      </c>
      <c r="AQ17" s="23"/>
      <c r="AR17" s="23">
        <v>105</v>
      </c>
      <c r="AS17" s="23">
        <f t="shared" si="14"/>
        <v>25</v>
      </c>
      <c r="AT17" s="23"/>
      <c r="AU17" s="23">
        <v>258</v>
      </c>
      <c r="AV17" s="23">
        <f t="shared" si="15"/>
        <v>178</v>
      </c>
      <c r="AW17" s="52"/>
      <c r="AX17" s="23">
        <v>153.80000000000001</v>
      </c>
      <c r="AY17" s="23">
        <f t="shared" si="16"/>
        <v>73.8</v>
      </c>
      <c r="AZ17" s="52"/>
      <c r="BA17" s="23">
        <v>161</v>
      </c>
      <c r="BB17" s="23">
        <f t="shared" si="17"/>
        <v>81</v>
      </c>
      <c r="BC17" s="23"/>
      <c r="BD17" s="23">
        <v>118</v>
      </c>
      <c r="BE17" s="23">
        <f t="shared" si="18"/>
        <v>38</v>
      </c>
      <c r="BF17" s="23"/>
      <c r="BG17" s="23">
        <v>168.8</v>
      </c>
      <c r="BH17" s="23">
        <f t="shared" si="19"/>
        <v>88.8</v>
      </c>
      <c r="BI17" s="52"/>
      <c r="BJ17" s="23"/>
      <c r="BK17" s="23">
        <f t="shared" si="20"/>
        <v>-80</v>
      </c>
      <c r="BL17" s="23">
        <v>-10</v>
      </c>
      <c r="BM17" s="23">
        <v>103.7</v>
      </c>
      <c r="BN17" s="23">
        <f t="shared" si="21"/>
        <v>23.7</v>
      </c>
      <c r="BO17" s="52"/>
      <c r="BP17" s="23">
        <f t="shared" si="22"/>
        <v>-10</v>
      </c>
      <c r="BQ17" s="23">
        <f t="shared" si="23"/>
        <v>-20</v>
      </c>
    </row>
    <row r="18" spans="1:69">
      <c r="A18" s="44">
        <v>16</v>
      </c>
      <c r="B18" s="23">
        <v>717</v>
      </c>
      <c r="C18" s="44" t="s">
        <v>87</v>
      </c>
      <c r="D18" s="44" t="s">
        <v>85</v>
      </c>
      <c r="E18" s="23">
        <v>4066</v>
      </c>
      <c r="F18" s="23">
        <v>5633.07</v>
      </c>
      <c r="G18" s="25">
        <f t="shared" si="0"/>
        <v>1.38540826364978</v>
      </c>
      <c r="H18" s="45">
        <v>50</v>
      </c>
      <c r="I18" s="49">
        <v>291</v>
      </c>
      <c r="J18" s="49">
        <f t="shared" si="1"/>
        <v>241</v>
      </c>
      <c r="K18" s="50"/>
      <c r="L18" s="51">
        <v>169.4</v>
      </c>
      <c r="M18" s="51">
        <f t="shared" si="2"/>
        <v>119.4</v>
      </c>
      <c r="N18" s="51"/>
      <c r="O18" s="24">
        <f t="shared" si="3"/>
        <v>0</v>
      </c>
      <c r="P18" s="23">
        <v>557.22</v>
      </c>
      <c r="Q18" s="23">
        <f t="shared" si="4"/>
        <v>507.22</v>
      </c>
      <c r="R18" s="23"/>
      <c r="S18" s="23">
        <v>51.8</v>
      </c>
      <c r="T18" s="23">
        <f t="shared" si="5"/>
        <v>1.8</v>
      </c>
      <c r="U18" s="23"/>
      <c r="V18" s="23"/>
      <c r="W18" s="23">
        <f t="shared" si="6"/>
        <v>-50</v>
      </c>
      <c r="X18" s="23">
        <v>-10</v>
      </c>
      <c r="Y18" s="23">
        <v>147.69999999999999</v>
      </c>
      <c r="Z18" s="23">
        <f t="shared" si="7"/>
        <v>97.7</v>
      </c>
      <c r="AA18" s="23"/>
      <c r="AB18" s="23">
        <v>195.6</v>
      </c>
      <c r="AC18" s="23">
        <f t="shared" si="8"/>
        <v>145.6</v>
      </c>
      <c r="AD18" s="23"/>
      <c r="AE18" s="23">
        <v>122</v>
      </c>
      <c r="AF18" s="23">
        <f t="shared" si="9"/>
        <v>72</v>
      </c>
      <c r="AG18" s="23"/>
      <c r="AH18" s="23">
        <v>115</v>
      </c>
      <c r="AI18" s="23">
        <f t="shared" si="10"/>
        <v>65</v>
      </c>
      <c r="AJ18" s="23"/>
      <c r="AK18" s="23">
        <f t="shared" si="11"/>
        <v>-10</v>
      </c>
      <c r="AL18" s="23">
        <v>93.2</v>
      </c>
      <c r="AM18" s="23">
        <f t="shared" si="12"/>
        <v>43.2</v>
      </c>
      <c r="AN18" s="23"/>
      <c r="AO18" s="23"/>
      <c r="AP18" s="23">
        <f t="shared" si="13"/>
        <v>-50</v>
      </c>
      <c r="AQ18" s="23">
        <v>-10</v>
      </c>
      <c r="AR18" s="23">
        <v>259.88</v>
      </c>
      <c r="AS18" s="23">
        <f t="shared" si="14"/>
        <v>209.88</v>
      </c>
      <c r="AT18" s="23"/>
      <c r="AU18" s="23">
        <v>98.8</v>
      </c>
      <c r="AV18" s="23">
        <f t="shared" si="15"/>
        <v>48.8</v>
      </c>
      <c r="AW18" s="52"/>
      <c r="AX18" s="23"/>
      <c r="AY18" s="23">
        <f t="shared" si="16"/>
        <v>-50</v>
      </c>
      <c r="AZ18" s="23">
        <v>-10</v>
      </c>
      <c r="BA18" s="23">
        <v>330</v>
      </c>
      <c r="BB18" s="23">
        <f t="shared" si="17"/>
        <v>280</v>
      </c>
      <c r="BC18" s="23"/>
      <c r="BD18" s="23">
        <v>154.80000000000001</v>
      </c>
      <c r="BE18" s="23">
        <f t="shared" si="18"/>
        <v>104.8</v>
      </c>
      <c r="BF18" s="23"/>
      <c r="BG18" s="23">
        <v>327.8</v>
      </c>
      <c r="BH18" s="23">
        <f t="shared" si="19"/>
        <v>277.8</v>
      </c>
      <c r="BI18" s="52"/>
      <c r="BJ18" s="23">
        <v>122</v>
      </c>
      <c r="BK18" s="23">
        <f t="shared" si="20"/>
        <v>72</v>
      </c>
      <c r="BL18" s="52"/>
      <c r="BM18" s="23">
        <v>50</v>
      </c>
      <c r="BN18" s="23">
        <f t="shared" si="21"/>
        <v>0</v>
      </c>
      <c r="BO18" s="52"/>
      <c r="BP18" s="23">
        <f t="shared" si="22"/>
        <v>-20</v>
      </c>
      <c r="BQ18" s="23">
        <f t="shared" si="23"/>
        <v>-30</v>
      </c>
    </row>
    <row r="19" spans="1:69">
      <c r="A19" s="44">
        <v>17</v>
      </c>
      <c r="B19" s="23">
        <v>746</v>
      </c>
      <c r="C19" s="44" t="s">
        <v>88</v>
      </c>
      <c r="D19" s="44" t="s">
        <v>85</v>
      </c>
      <c r="E19" s="23">
        <v>4063</v>
      </c>
      <c r="F19" s="23">
        <v>4920.91</v>
      </c>
      <c r="G19" s="25">
        <f t="shared" si="0"/>
        <v>1.21115185823283</v>
      </c>
      <c r="H19" s="45">
        <v>80</v>
      </c>
      <c r="I19" s="49"/>
      <c r="J19" s="49">
        <f t="shared" si="1"/>
        <v>-80</v>
      </c>
      <c r="K19" s="49">
        <v>-10</v>
      </c>
      <c r="L19" s="51">
        <v>257</v>
      </c>
      <c r="M19" s="51">
        <f t="shared" si="2"/>
        <v>177</v>
      </c>
      <c r="N19" s="51"/>
      <c r="O19" s="24">
        <f t="shared" si="3"/>
        <v>-10</v>
      </c>
      <c r="P19" s="23">
        <v>437.1</v>
      </c>
      <c r="Q19" s="23">
        <f t="shared" si="4"/>
        <v>357.1</v>
      </c>
      <c r="R19" s="23"/>
      <c r="S19" s="23">
        <v>91</v>
      </c>
      <c r="T19" s="23">
        <f t="shared" si="5"/>
        <v>11</v>
      </c>
      <c r="U19" s="23"/>
      <c r="V19" s="23">
        <v>169.01</v>
      </c>
      <c r="W19" s="23">
        <f t="shared" si="6"/>
        <v>89.01</v>
      </c>
      <c r="X19" s="23"/>
      <c r="Y19" s="23"/>
      <c r="Z19" s="23">
        <f t="shared" si="7"/>
        <v>-80</v>
      </c>
      <c r="AA19" s="23">
        <v>-10</v>
      </c>
      <c r="AB19" s="23">
        <v>717.6</v>
      </c>
      <c r="AC19" s="23">
        <f t="shared" si="8"/>
        <v>637.6</v>
      </c>
      <c r="AD19" s="23"/>
      <c r="AE19" s="23">
        <v>88.8</v>
      </c>
      <c r="AF19" s="23">
        <f t="shared" si="9"/>
        <v>8.8000000000000007</v>
      </c>
      <c r="AG19" s="23"/>
      <c r="AH19" s="23">
        <v>130</v>
      </c>
      <c r="AI19" s="23">
        <f t="shared" si="10"/>
        <v>50</v>
      </c>
      <c r="AJ19" s="23"/>
      <c r="AK19" s="23">
        <f t="shared" si="11"/>
        <v>-10</v>
      </c>
      <c r="AL19" s="23">
        <v>233</v>
      </c>
      <c r="AM19" s="23">
        <f t="shared" si="12"/>
        <v>153</v>
      </c>
      <c r="AN19" s="23"/>
      <c r="AO19" s="23">
        <v>700</v>
      </c>
      <c r="AP19" s="23">
        <f t="shared" si="13"/>
        <v>620</v>
      </c>
      <c r="AQ19" s="23"/>
      <c r="AR19" s="23"/>
      <c r="AS19" s="23">
        <f t="shared" si="14"/>
        <v>-80</v>
      </c>
      <c r="AT19" s="23">
        <v>-10</v>
      </c>
      <c r="AU19" s="23">
        <v>210</v>
      </c>
      <c r="AV19" s="23">
        <f t="shared" si="15"/>
        <v>130</v>
      </c>
      <c r="AW19" s="52"/>
      <c r="AX19" s="23">
        <v>323.60000000000002</v>
      </c>
      <c r="AY19" s="23">
        <f t="shared" si="16"/>
        <v>243.6</v>
      </c>
      <c r="AZ19" s="52"/>
      <c r="BA19" s="23">
        <v>106</v>
      </c>
      <c r="BB19" s="23">
        <f t="shared" si="17"/>
        <v>26</v>
      </c>
      <c r="BC19" s="23"/>
      <c r="BD19" s="23">
        <v>169</v>
      </c>
      <c r="BE19" s="23">
        <f t="shared" si="18"/>
        <v>89</v>
      </c>
      <c r="BF19" s="23"/>
      <c r="BG19" s="23">
        <v>178</v>
      </c>
      <c r="BH19" s="23">
        <f t="shared" si="19"/>
        <v>98</v>
      </c>
      <c r="BI19" s="52"/>
      <c r="BJ19" s="23">
        <v>209.4</v>
      </c>
      <c r="BK19" s="23">
        <f t="shared" si="20"/>
        <v>129.4</v>
      </c>
      <c r="BL19" s="52"/>
      <c r="BM19" s="23">
        <v>194</v>
      </c>
      <c r="BN19" s="23">
        <f t="shared" si="21"/>
        <v>114</v>
      </c>
      <c r="BO19" s="52"/>
      <c r="BP19" s="23">
        <f t="shared" si="22"/>
        <v>-10</v>
      </c>
      <c r="BQ19" s="23">
        <f t="shared" si="23"/>
        <v>-30</v>
      </c>
    </row>
    <row r="20" spans="1:69">
      <c r="A20" s="44">
        <v>18</v>
      </c>
      <c r="B20" s="23">
        <v>514</v>
      </c>
      <c r="C20" s="44" t="s">
        <v>89</v>
      </c>
      <c r="D20" s="44" t="s">
        <v>85</v>
      </c>
      <c r="E20" s="23">
        <v>4942</v>
      </c>
      <c r="F20" s="23">
        <v>7335.99</v>
      </c>
      <c r="G20" s="25">
        <f t="shared" si="0"/>
        <v>1.48441723998381</v>
      </c>
      <c r="H20" s="45">
        <v>150</v>
      </c>
      <c r="I20" s="49">
        <v>52.5</v>
      </c>
      <c r="J20" s="49">
        <f t="shared" si="1"/>
        <v>-97.5</v>
      </c>
      <c r="K20" s="49">
        <v>-10</v>
      </c>
      <c r="L20" s="51">
        <v>673.22</v>
      </c>
      <c r="M20" s="51">
        <f t="shared" si="2"/>
        <v>523.22</v>
      </c>
      <c r="N20" s="51"/>
      <c r="O20" s="24">
        <f t="shared" si="3"/>
        <v>-10</v>
      </c>
      <c r="P20" s="23">
        <v>375.8</v>
      </c>
      <c r="Q20" s="23">
        <f t="shared" si="4"/>
        <v>225.8</v>
      </c>
      <c r="R20" s="23"/>
      <c r="S20" s="23">
        <v>788.01</v>
      </c>
      <c r="T20" s="23">
        <f t="shared" si="5"/>
        <v>638.01</v>
      </c>
      <c r="U20" s="23"/>
      <c r="V20" s="23"/>
      <c r="W20" s="23">
        <f t="shared" si="6"/>
        <v>-150</v>
      </c>
      <c r="X20" s="23">
        <v>-10</v>
      </c>
      <c r="Y20" s="23">
        <v>165.01</v>
      </c>
      <c r="Z20" s="23">
        <f t="shared" si="7"/>
        <v>15.01</v>
      </c>
      <c r="AA20" s="23"/>
      <c r="AB20" s="23">
        <v>226.9</v>
      </c>
      <c r="AC20" s="23">
        <f t="shared" si="8"/>
        <v>76.900000000000006</v>
      </c>
      <c r="AD20" s="23"/>
      <c r="AE20" s="23">
        <v>256.2</v>
      </c>
      <c r="AF20" s="23">
        <f t="shared" si="9"/>
        <v>106.2</v>
      </c>
      <c r="AG20" s="23"/>
      <c r="AH20" s="23">
        <v>343</v>
      </c>
      <c r="AI20" s="23">
        <f t="shared" si="10"/>
        <v>193</v>
      </c>
      <c r="AJ20" s="23"/>
      <c r="AK20" s="23">
        <f t="shared" si="11"/>
        <v>-10</v>
      </c>
      <c r="AL20" s="23">
        <v>290.5</v>
      </c>
      <c r="AM20" s="23">
        <f t="shared" si="12"/>
        <v>140.5</v>
      </c>
      <c r="AN20" s="23"/>
      <c r="AO20" s="23"/>
      <c r="AP20" s="23">
        <f t="shared" si="13"/>
        <v>-150</v>
      </c>
      <c r="AQ20" s="23">
        <v>-10</v>
      </c>
      <c r="AR20" s="23">
        <v>89.25</v>
      </c>
      <c r="AS20" s="23">
        <f t="shared" si="14"/>
        <v>-60.75</v>
      </c>
      <c r="AT20" s="23">
        <v>-10</v>
      </c>
      <c r="AU20" s="23">
        <v>165</v>
      </c>
      <c r="AV20" s="23">
        <f t="shared" si="15"/>
        <v>15</v>
      </c>
      <c r="AW20" s="52"/>
      <c r="AX20" s="23">
        <v>513.32000000000005</v>
      </c>
      <c r="AY20" s="23">
        <f t="shared" si="16"/>
        <v>363.32</v>
      </c>
      <c r="AZ20" s="52"/>
      <c r="BA20" s="23">
        <v>168</v>
      </c>
      <c r="BB20" s="23">
        <f t="shared" si="17"/>
        <v>18</v>
      </c>
      <c r="BC20" s="23"/>
      <c r="BD20" s="23">
        <v>164.5</v>
      </c>
      <c r="BE20" s="23">
        <f t="shared" si="18"/>
        <v>14.5</v>
      </c>
      <c r="BF20" s="23"/>
      <c r="BG20" s="23">
        <v>437.4</v>
      </c>
      <c r="BH20" s="23">
        <f t="shared" si="19"/>
        <v>287.39999999999998</v>
      </c>
      <c r="BI20" s="52"/>
      <c r="BJ20" s="23">
        <v>165</v>
      </c>
      <c r="BK20" s="23">
        <f t="shared" si="20"/>
        <v>15</v>
      </c>
      <c r="BL20" s="52"/>
      <c r="BM20" s="23">
        <v>231.5</v>
      </c>
      <c r="BN20" s="23">
        <f t="shared" si="21"/>
        <v>81.5</v>
      </c>
      <c r="BO20" s="52"/>
      <c r="BP20" s="23">
        <f t="shared" si="22"/>
        <v>-20</v>
      </c>
      <c r="BQ20" s="23">
        <f t="shared" si="23"/>
        <v>-40</v>
      </c>
    </row>
    <row r="21" spans="1:69">
      <c r="A21" s="44">
        <v>19</v>
      </c>
      <c r="B21" s="23">
        <v>549</v>
      </c>
      <c r="C21" s="44" t="s">
        <v>90</v>
      </c>
      <c r="D21" s="44" t="s">
        <v>85</v>
      </c>
      <c r="E21" s="23">
        <v>3806</v>
      </c>
      <c r="F21" s="23">
        <v>3687.46</v>
      </c>
      <c r="G21" s="25">
        <f t="shared" si="0"/>
        <v>0.96885444035733104</v>
      </c>
      <c r="H21" s="45">
        <v>50</v>
      </c>
      <c r="I21" s="49">
        <v>609.02</v>
      </c>
      <c r="J21" s="49">
        <f t="shared" si="1"/>
        <v>559.02</v>
      </c>
      <c r="K21" s="50"/>
      <c r="L21" s="51">
        <v>463.02</v>
      </c>
      <c r="M21" s="51">
        <f t="shared" si="2"/>
        <v>413.02</v>
      </c>
      <c r="N21" s="51"/>
      <c r="O21" s="24">
        <f t="shared" si="3"/>
        <v>0</v>
      </c>
      <c r="P21" s="23">
        <v>456.02</v>
      </c>
      <c r="Q21" s="23">
        <f t="shared" si="4"/>
        <v>406.02</v>
      </c>
      <c r="R21" s="23"/>
      <c r="S21" s="23"/>
      <c r="T21" s="23">
        <f t="shared" si="5"/>
        <v>-50</v>
      </c>
      <c r="U21" s="23">
        <v>-10</v>
      </c>
      <c r="V21" s="23">
        <v>125</v>
      </c>
      <c r="W21" s="23">
        <f t="shared" si="6"/>
        <v>75</v>
      </c>
      <c r="X21" s="23"/>
      <c r="Y21" s="23"/>
      <c r="Z21" s="23">
        <f t="shared" si="7"/>
        <v>-50</v>
      </c>
      <c r="AA21" s="23">
        <v>-10</v>
      </c>
      <c r="AB21" s="23"/>
      <c r="AC21" s="23">
        <f t="shared" si="8"/>
        <v>-50</v>
      </c>
      <c r="AD21" s="23">
        <v>-10</v>
      </c>
      <c r="AE21" s="23">
        <v>140.25</v>
      </c>
      <c r="AF21" s="23">
        <f t="shared" si="9"/>
        <v>90.25</v>
      </c>
      <c r="AG21" s="23"/>
      <c r="AH21" s="23">
        <v>309.25</v>
      </c>
      <c r="AI21" s="23">
        <f t="shared" si="10"/>
        <v>259.25</v>
      </c>
      <c r="AJ21" s="23"/>
      <c r="AK21" s="23">
        <f t="shared" si="11"/>
        <v>-30</v>
      </c>
      <c r="AL21" s="23">
        <v>125</v>
      </c>
      <c r="AM21" s="23">
        <f t="shared" si="12"/>
        <v>75</v>
      </c>
      <c r="AN21" s="23"/>
      <c r="AO21" s="23">
        <v>128</v>
      </c>
      <c r="AP21" s="23">
        <f t="shared" si="13"/>
        <v>78</v>
      </c>
      <c r="AQ21" s="23"/>
      <c r="AR21" s="23"/>
      <c r="AS21" s="23">
        <f t="shared" si="14"/>
        <v>-50</v>
      </c>
      <c r="AT21" s="23">
        <v>-10</v>
      </c>
      <c r="AU21" s="23">
        <v>165</v>
      </c>
      <c r="AV21" s="23">
        <f t="shared" si="15"/>
        <v>115</v>
      </c>
      <c r="AW21" s="52"/>
      <c r="AX21" s="23">
        <v>321</v>
      </c>
      <c r="AY21" s="23">
        <f t="shared" si="16"/>
        <v>271</v>
      </c>
      <c r="AZ21" s="52"/>
      <c r="BA21" s="23"/>
      <c r="BB21" s="23">
        <f t="shared" si="17"/>
        <v>-50</v>
      </c>
      <c r="BC21" s="23">
        <v>-10</v>
      </c>
      <c r="BD21" s="23">
        <v>169</v>
      </c>
      <c r="BE21" s="23">
        <f t="shared" si="18"/>
        <v>119</v>
      </c>
      <c r="BF21" s="23"/>
      <c r="BG21" s="23">
        <v>165</v>
      </c>
      <c r="BH21" s="23">
        <f t="shared" si="19"/>
        <v>115</v>
      </c>
      <c r="BI21" s="52"/>
      <c r="BJ21" s="23">
        <v>165</v>
      </c>
      <c r="BK21" s="23">
        <f t="shared" si="20"/>
        <v>115</v>
      </c>
      <c r="BL21" s="52"/>
      <c r="BM21" s="23"/>
      <c r="BN21" s="23">
        <f t="shared" si="21"/>
        <v>-50</v>
      </c>
      <c r="BO21" s="23">
        <v>-10</v>
      </c>
      <c r="BP21" s="23">
        <f t="shared" si="22"/>
        <v>-30</v>
      </c>
      <c r="BQ21" s="23">
        <f t="shared" si="23"/>
        <v>-60</v>
      </c>
    </row>
    <row r="22" spans="1:69">
      <c r="A22" s="44">
        <v>20</v>
      </c>
      <c r="B22" s="23">
        <v>591</v>
      </c>
      <c r="C22" s="44" t="s">
        <v>91</v>
      </c>
      <c r="D22" s="44" t="s">
        <v>85</v>
      </c>
      <c r="E22" s="23">
        <v>3787</v>
      </c>
      <c r="F22" s="23">
        <v>4035.76</v>
      </c>
      <c r="G22" s="25">
        <f t="shared" si="0"/>
        <v>1.06568787958806</v>
      </c>
      <c r="H22" s="45">
        <v>80</v>
      </c>
      <c r="I22" s="49">
        <v>817.01</v>
      </c>
      <c r="J22" s="49">
        <f t="shared" si="1"/>
        <v>737.01</v>
      </c>
      <c r="K22" s="50"/>
      <c r="L22" s="51">
        <v>421.01</v>
      </c>
      <c r="M22" s="51">
        <f t="shared" si="2"/>
        <v>341.01</v>
      </c>
      <c r="N22" s="51"/>
      <c r="O22" s="24">
        <f t="shared" si="3"/>
        <v>0</v>
      </c>
      <c r="P22" s="23">
        <v>434.36</v>
      </c>
      <c r="Q22" s="23">
        <f t="shared" si="4"/>
        <v>354.36</v>
      </c>
      <c r="R22" s="23"/>
      <c r="S22" s="23">
        <v>234</v>
      </c>
      <c r="T22" s="23">
        <f t="shared" si="5"/>
        <v>154</v>
      </c>
      <c r="U22" s="23"/>
      <c r="V22" s="23">
        <v>51.8</v>
      </c>
      <c r="W22" s="23">
        <f t="shared" si="6"/>
        <v>-28.2</v>
      </c>
      <c r="X22" s="23">
        <v>-10</v>
      </c>
      <c r="Y22" s="23">
        <v>219.01</v>
      </c>
      <c r="Z22" s="23">
        <f t="shared" si="7"/>
        <v>139.01</v>
      </c>
      <c r="AA22" s="23"/>
      <c r="AB22" s="23">
        <v>91</v>
      </c>
      <c r="AC22" s="23">
        <f t="shared" si="8"/>
        <v>11</v>
      </c>
      <c r="AD22" s="23"/>
      <c r="AE22" s="23">
        <v>85</v>
      </c>
      <c r="AF22" s="23">
        <f t="shared" si="9"/>
        <v>5</v>
      </c>
      <c r="AG22" s="23"/>
      <c r="AH22" s="23">
        <v>129.19999999999999</v>
      </c>
      <c r="AI22" s="23">
        <f t="shared" si="10"/>
        <v>49.2</v>
      </c>
      <c r="AJ22" s="23"/>
      <c r="AK22" s="23">
        <f t="shared" si="11"/>
        <v>-10</v>
      </c>
      <c r="AL22" s="23">
        <v>50</v>
      </c>
      <c r="AM22" s="23">
        <f t="shared" si="12"/>
        <v>-30</v>
      </c>
      <c r="AN22" s="23">
        <v>-10</v>
      </c>
      <c r="AO22" s="23">
        <v>52</v>
      </c>
      <c r="AP22" s="23">
        <f t="shared" si="13"/>
        <v>-28</v>
      </c>
      <c r="AQ22" s="23">
        <v>-10</v>
      </c>
      <c r="AR22" s="23"/>
      <c r="AS22" s="23">
        <f t="shared" si="14"/>
        <v>-80</v>
      </c>
      <c r="AT22" s="23">
        <v>-10</v>
      </c>
      <c r="AU22" s="23">
        <v>50</v>
      </c>
      <c r="AV22" s="23">
        <f t="shared" si="15"/>
        <v>-30</v>
      </c>
      <c r="AW22" s="23">
        <v>-10</v>
      </c>
      <c r="AX22" s="23"/>
      <c r="AY22" s="23">
        <f t="shared" si="16"/>
        <v>-80</v>
      </c>
      <c r="AZ22" s="23">
        <v>-10</v>
      </c>
      <c r="BA22" s="23">
        <v>98.8</v>
      </c>
      <c r="BB22" s="23">
        <f t="shared" si="17"/>
        <v>18.8</v>
      </c>
      <c r="BC22" s="23"/>
      <c r="BD22" s="23">
        <v>138</v>
      </c>
      <c r="BE22" s="23">
        <f t="shared" si="18"/>
        <v>58</v>
      </c>
      <c r="BF22" s="23"/>
      <c r="BG22" s="23">
        <v>245.7</v>
      </c>
      <c r="BH22" s="23">
        <f t="shared" si="19"/>
        <v>165.7</v>
      </c>
      <c r="BI22" s="52"/>
      <c r="BJ22" s="23">
        <v>560</v>
      </c>
      <c r="BK22" s="23">
        <f t="shared" si="20"/>
        <v>480</v>
      </c>
      <c r="BL22" s="52"/>
      <c r="BM22" s="23">
        <v>122</v>
      </c>
      <c r="BN22" s="23">
        <f t="shared" si="21"/>
        <v>42</v>
      </c>
      <c r="BO22" s="52"/>
      <c r="BP22" s="23">
        <f t="shared" si="22"/>
        <v>-50</v>
      </c>
      <c r="BQ22" s="23">
        <f t="shared" si="23"/>
        <v>-60</v>
      </c>
    </row>
    <row r="23" spans="1:69">
      <c r="A23" s="44">
        <v>21</v>
      </c>
      <c r="B23" s="23">
        <v>720</v>
      </c>
      <c r="C23" s="44" t="s">
        <v>92</v>
      </c>
      <c r="D23" s="44" t="s">
        <v>85</v>
      </c>
      <c r="E23" s="23">
        <v>3224</v>
      </c>
      <c r="F23" s="23">
        <v>3771.91</v>
      </c>
      <c r="G23" s="25">
        <f t="shared" si="0"/>
        <v>1.16994727047146</v>
      </c>
      <c r="H23" s="45">
        <v>50</v>
      </c>
      <c r="I23" s="49"/>
      <c r="J23" s="49">
        <f t="shared" si="1"/>
        <v>-50</v>
      </c>
      <c r="K23" s="49">
        <v>-10</v>
      </c>
      <c r="L23" s="51">
        <v>338.02</v>
      </c>
      <c r="M23" s="51">
        <f t="shared" si="2"/>
        <v>288.02</v>
      </c>
      <c r="N23" s="51"/>
      <c r="O23" s="24">
        <f t="shared" si="3"/>
        <v>-10</v>
      </c>
      <c r="P23" s="23">
        <v>334.01</v>
      </c>
      <c r="Q23" s="23">
        <f t="shared" si="4"/>
        <v>284.01</v>
      </c>
      <c r="R23" s="23"/>
      <c r="S23" s="23"/>
      <c r="T23" s="23">
        <f t="shared" si="5"/>
        <v>-50</v>
      </c>
      <c r="U23" s="23">
        <v>-10</v>
      </c>
      <c r="V23" s="23">
        <v>169.01</v>
      </c>
      <c r="W23" s="23">
        <f t="shared" si="6"/>
        <v>119.01</v>
      </c>
      <c r="X23" s="23"/>
      <c r="Y23" s="23">
        <v>169.01</v>
      </c>
      <c r="Z23" s="23">
        <f t="shared" si="7"/>
        <v>119.01</v>
      </c>
      <c r="AA23" s="23"/>
      <c r="AB23" s="23"/>
      <c r="AC23" s="23">
        <f t="shared" si="8"/>
        <v>-50</v>
      </c>
      <c r="AD23" s="23">
        <v>-10</v>
      </c>
      <c r="AE23" s="23">
        <v>165</v>
      </c>
      <c r="AF23" s="23">
        <f t="shared" si="9"/>
        <v>115</v>
      </c>
      <c r="AG23" s="23"/>
      <c r="AH23" s="23"/>
      <c r="AI23" s="23">
        <f t="shared" si="10"/>
        <v>-50</v>
      </c>
      <c r="AJ23" s="23">
        <v>-10</v>
      </c>
      <c r="AK23" s="23">
        <f t="shared" si="11"/>
        <v>-30</v>
      </c>
      <c r="AL23" s="23">
        <v>77</v>
      </c>
      <c r="AM23" s="23">
        <f t="shared" si="12"/>
        <v>27</v>
      </c>
      <c r="AN23" s="23"/>
      <c r="AO23" s="23"/>
      <c r="AP23" s="23">
        <f t="shared" si="13"/>
        <v>-50</v>
      </c>
      <c r="AQ23" s="23">
        <v>-10</v>
      </c>
      <c r="AR23" s="23"/>
      <c r="AS23" s="23">
        <f t="shared" si="14"/>
        <v>-50</v>
      </c>
      <c r="AT23" s="23">
        <v>-10</v>
      </c>
      <c r="AU23" s="23"/>
      <c r="AV23" s="23">
        <f t="shared" si="15"/>
        <v>-50</v>
      </c>
      <c r="AW23" s="23">
        <v>-10</v>
      </c>
      <c r="AX23" s="23">
        <v>139.78</v>
      </c>
      <c r="AY23" s="23">
        <f t="shared" si="16"/>
        <v>89.78</v>
      </c>
      <c r="AZ23" s="52"/>
      <c r="BA23" s="23"/>
      <c r="BB23" s="23">
        <f t="shared" si="17"/>
        <v>-50</v>
      </c>
      <c r="BC23" s="23">
        <v>-10</v>
      </c>
      <c r="BD23" s="23">
        <v>190.11</v>
      </c>
      <c r="BE23" s="23">
        <f t="shared" si="18"/>
        <v>140.11000000000001</v>
      </c>
      <c r="BF23" s="23"/>
      <c r="BG23" s="23">
        <v>313.5</v>
      </c>
      <c r="BH23" s="23">
        <f t="shared" si="19"/>
        <v>263.5</v>
      </c>
      <c r="BI23" s="52"/>
      <c r="BJ23" s="23">
        <v>362.25</v>
      </c>
      <c r="BK23" s="23">
        <f t="shared" si="20"/>
        <v>312.25</v>
      </c>
      <c r="BL23" s="52"/>
      <c r="BM23" s="23">
        <v>216.4</v>
      </c>
      <c r="BN23" s="23">
        <f t="shared" si="21"/>
        <v>166.4</v>
      </c>
      <c r="BO23" s="52"/>
      <c r="BP23" s="23">
        <f t="shared" si="22"/>
        <v>-40</v>
      </c>
      <c r="BQ23" s="23">
        <f t="shared" si="23"/>
        <v>-80</v>
      </c>
    </row>
    <row r="24" spans="1:69">
      <c r="A24" s="44">
        <v>22</v>
      </c>
      <c r="B24" s="23">
        <v>716</v>
      </c>
      <c r="C24" s="44" t="s">
        <v>93</v>
      </c>
      <c r="D24" s="44" t="s">
        <v>85</v>
      </c>
      <c r="E24" s="23">
        <v>3220</v>
      </c>
      <c r="F24" s="23">
        <v>2679.53</v>
      </c>
      <c r="G24" s="25">
        <f t="shared" si="0"/>
        <v>0.83215217391304397</v>
      </c>
      <c r="H24" s="45">
        <v>50</v>
      </c>
      <c r="I24" s="49">
        <v>168.36</v>
      </c>
      <c r="J24" s="49">
        <f t="shared" si="1"/>
        <v>118.36</v>
      </c>
      <c r="K24" s="50"/>
      <c r="L24" s="51">
        <v>0</v>
      </c>
      <c r="M24" s="51">
        <f t="shared" si="2"/>
        <v>-50</v>
      </c>
      <c r="N24" s="51">
        <v>-10</v>
      </c>
      <c r="O24" s="24">
        <f t="shared" si="3"/>
        <v>-10</v>
      </c>
      <c r="P24" s="23"/>
      <c r="Q24" s="23">
        <f t="shared" si="4"/>
        <v>-50</v>
      </c>
      <c r="R24" s="23">
        <v>-10</v>
      </c>
      <c r="S24" s="23"/>
      <c r="T24" s="23">
        <f t="shared" si="5"/>
        <v>-50</v>
      </c>
      <c r="U24" s="23">
        <v>-10</v>
      </c>
      <c r="V24" s="23">
        <v>286.36</v>
      </c>
      <c r="W24" s="23">
        <f t="shared" si="6"/>
        <v>236.36</v>
      </c>
      <c r="X24" s="23"/>
      <c r="Y24" s="23">
        <v>118</v>
      </c>
      <c r="Z24" s="23">
        <f t="shared" si="7"/>
        <v>68</v>
      </c>
      <c r="AA24" s="23"/>
      <c r="AB24" s="23">
        <v>56</v>
      </c>
      <c r="AC24" s="23">
        <f t="shared" si="8"/>
        <v>6</v>
      </c>
      <c r="AD24" s="23"/>
      <c r="AE24" s="23"/>
      <c r="AF24" s="23">
        <f t="shared" si="9"/>
        <v>-50</v>
      </c>
      <c r="AG24" s="23">
        <v>-10</v>
      </c>
      <c r="AH24" s="23">
        <v>39</v>
      </c>
      <c r="AI24" s="23">
        <f t="shared" si="10"/>
        <v>-11</v>
      </c>
      <c r="AJ24" s="23">
        <v>-10</v>
      </c>
      <c r="AK24" s="23">
        <f t="shared" si="11"/>
        <v>-40</v>
      </c>
      <c r="AL24" s="23">
        <v>128</v>
      </c>
      <c r="AM24" s="23">
        <f t="shared" si="12"/>
        <v>78</v>
      </c>
      <c r="AN24" s="23"/>
      <c r="AO24" s="23">
        <v>92</v>
      </c>
      <c r="AP24" s="23">
        <f t="shared" si="13"/>
        <v>42</v>
      </c>
      <c r="AQ24" s="23"/>
      <c r="AR24" s="23"/>
      <c r="AS24" s="23">
        <f t="shared" si="14"/>
        <v>-50</v>
      </c>
      <c r="AT24" s="23">
        <v>-10</v>
      </c>
      <c r="AU24" s="23">
        <v>168</v>
      </c>
      <c r="AV24" s="23">
        <f t="shared" si="15"/>
        <v>118</v>
      </c>
      <c r="AW24" s="52"/>
      <c r="AX24" s="23">
        <v>78.81</v>
      </c>
      <c r="AY24" s="23">
        <f t="shared" si="16"/>
        <v>28.81</v>
      </c>
      <c r="AZ24" s="52"/>
      <c r="BA24" s="23"/>
      <c r="BB24" s="23">
        <f t="shared" si="17"/>
        <v>-50</v>
      </c>
      <c r="BC24" s="23">
        <v>-10</v>
      </c>
      <c r="BD24" s="23">
        <v>128</v>
      </c>
      <c r="BE24" s="23">
        <f t="shared" si="18"/>
        <v>78</v>
      </c>
      <c r="BF24" s="23"/>
      <c r="BG24" s="23">
        <v>165</v>
      </c>
      <c r="BH24" s="23">
        <f t="shared" si="19"/>
        <v>115</v>
      </c>
      <c r="BI24" s="52"/>
      <c r="BJ24" s="23">
        <v>128</v>
      </c>
      <c r="BK24" s="23">
        <f t="shared" si="20"/>
        <v>78</v>
      </c>
      <c r="BL24" s="52"/>
      <c r="BM24" s="23"/>
      <c r="BN24" s="23">
        <f t="shared" si="21"/>
        <v>-50</v>
      </c>
      <c r="BO24" s="23">
        <v>-10</v>
      </c>
      <c r="BP24" s="23">
        <f t="shared" si="22"/>
        <v>-30</v>
      </c>
      <c r="BQ24" s="23">
        <f t="shared" si="23"/>
        <v>-80</v>
      </c>
    </row>
    <row r="25" spans="1:69">
      <c r="A25" s="44">
        <v>23</v>
      </c>
      <c r="B25" s="23">
        <v>371</v>
      </c>
      <c r="C25" s="44" t="s">
        <v>94</v>
      </c>
      <c r="D25" s="44" t="s">
        <v>85</v>
      </c>
      <c r="E25" s="23">
        <v>2926</v>
      </c>
      <c r="F25" s="23">
        <v>2476.0500000000002</v>
      </c>
      <c r="G25" s="25">
        <f t="shared" si="0"/>
        <v>0.84622351332877699</v>
      </c>
      <c r="H25" s="45">
        <v>50</v>
      </c>
      <c r="I25" s="49">
        <v>210</v>
      </c>
      <c r="J25" s="49">
        <f t="shared" si="1"/>
        <v>160</v>
      </c>
      <c r="K25" s="50"/>
      <c r="L25" s="51">
        <v>118</v>
      </c>
      <c r="M25" s="51">
        <f t="shared" si="2"/>
        <v>68</v>
      </c>
      <c r="N25" s="51"/>
      <c r="O25" s="24">
        <f t="shared" si="3"/>
        <v>0</v>
      </c>
      <c r="P25" s="23">
        <v>168.36</v>
      </c>
      <c r="Q25" s="23">
        <f t="shared" si="4"/>
        <v>118.36</v>
      </c>
      <c r="R25" s="23"/>
      <c r="S25" s="23">
        <v>271.24</v>
      </c>
      <c r="T25" s="23">
        <f t="shared" si="5"/>
        <v>221.24</v>
      </c>
      <c r="U25" s="23"/>
      <c r="V25" s="23">
        <v>236</v>
      </c>
      <c r="W25" s="23">
        <f t="shared" si="6"/>
        <v>186</v>
      </c>
      <c r="X25" s="23"/>
      <c r="Y25" s="23">
        <v>86.26</v>
      </c>
      <c r="Z25" s="23">
        <f t="shared" si="7"/>
        <v>36.26</v>
      </c>
      <c r="AA25" s="23"/>
      <c r="AB25" s="23">
        <v>138</v>
      </c>
      <c r="AC25" s="23">
        <f t="shared" si="8"/>
        <v>88</v>
      </c>
      <c r="AD25" s="23"/>
      <c r="AE25" s="23">
        <v>91</v>
      </c>
      <c r="AF25" s="23">
        <f t="shared" si="9"/>
        <v>41</v>
      </c>
      <c r="AG25" s="23"/>
      <c r="AH25" s="23"/>
      <c r="AI25" s="23">
        <f t="shared" si="10"/>
        <v>-50</v>
      </c>
      <c r="AJ25" s="23">
        <v>-10</v>
      </c>
      <c r="AK25" s="23">
        <f t="shared" si="11"/>
        <v>-10</v>
      </c>
      <c r="AL25" s="23">
        <v>55</v>
      </c>
      <c r="AM25" s="23">
        <f t="shared" si="12"/>
        <v>5</v>
      </c>
      <c r="AN25" s="23"/>
      <c r="AO25" s="23">
        <v>55</v>
      </c>
      <c r="AP25" s="23">
        <f t="shared" si="13"/>
        <v>5</v>
      </c>
      <c r="AQ25" s="23"/>
      <c r="AR25" s="23"/>
      <c r="AS25" s="23">
        <f t="shared" si="14"/>
        <v>-50</v>
      </c>
      <c r="AT25" s="23">
        <v>-10</v>
      </c>
      <c r="AU25" s="23">
        <v>138</v>
      </c>
      <c r="AV25" s="23">
        <f t="shared" si="15"/>
        <v>88</v>
      </c>
      <c r="AW25" s="52"/>
      <c r="AX25" s="23"/>
      <c r="AY25" s="23">
        <f t="shared" si="16"/>
        <v>-50</v>
      </c>
      <c r="AZ25" s="23">
        <v>-10</v>
      </c>
      <c r="BA25" s="23">
        <v>50.19</v>
      </c>
      <c r="BB25" s="23">
        <f t="shared" si="17"/>
        <v>0.189999999999998</v>
      </c>
      <c r="BC25" s="23"/>
      <c r="BD25" s="23">
        <v>40</v>
      </c>
      <c r="BE25" s="23">
        <f t="shared" si="18"/>
        <v>-10</v>
      </c>
      <c r="BF25" s="23">
        <v>-10</v>
      </c>
      <c r="BG25" s="23">
        <v>55</v>
      </c>
      <c r="BH25" s="23">
        <f t="shared" si="19"/>
        <v>5</v>
      </c>
      <c r="BI25" s="52"/>
      <c r="BJ25" s="23">
        <v>55</v>
      </c>
      <c r="BK25" s="23">
        <f t="shared" si="20"/>
        <v>5</v>
      </c>
      <c r="BL25" s="52"/>
      <c r="BM25" s="23">
        <v>56</v>
      </c>
      <c r="BN25" s="23">
        <f t="shared" si="21"/>
        <v>6</v>
      </c>
      <c r="BO25" s="52"/>
      <c r="BP25" s="23">
        <f t="shared" si="22"/>
        <v>-30</v>
      </c>
      <c r="BQ25" s="23">
        <f t="shared" si="23"/>
        <v>-40</v>
      </c>
    </row>
    <row r="26" spans="1:69">
      <c r="A26" s="44">
        <v>24</v>
      </c>
      <c r="B26" s="23">
        <v>594</v>
      </c>
      <c r="C26" s="44" t="s">
        <v>95</v>
      </c>
      <c r="D26" s="44" t="s">
        <v>85</v>
      </c>
      <c r="E26" s="23">
        <v>2850</v>
      </c>
      <c r="F26" s="23">
        <v>3205.21</v>
      </c>
      <c r="G26" s="25">
        <f t="shared" si="0"/>
        <v>1.1246350877193001</v>
      </c>
      <c r="H26" s="45">
        <v>50</v>
      </c>
      <c r="I26" s="49">
        <v>168</v>
      </c>
      <c r="J26" s="49">
        <f t="shared" si="1"/>
        <v>118</v>
      </c>
      <c r="K26" s="50"/>
      <c r="L26" s="51">
        <v>236</v>
      </c>
      <c r="M26" s="51">
        <f t="shared" si="2"/>
        <v>186</v>
      </c>
      <c r="N26" s="51"/>
      <c r="O26" s="24">
        <f t="shared" si="3"/>
        <v>0</v>
      </c>
      <c r="P26" s="23">
        <v>342.01</v>
      </c>
      <c r="Q26" s="23">
        <f t="shared" si="4"/>
        <v>292.01</v>
      </c>
      <c r="R26" s="23"/>
      <c r="S26" s="23">
        <v>122</v>
      </c>
      <c r="T26" s="23">
        <f t="shared" si="5"/>
        <v>72</v>
      </c>
      <c r="U26" s="23"/>
      <c r="V26" s="23"/>
      <c r="W26" s="23">
        <f t="shared" si="6"/>
        <v>-50</v>
      </c>
      <c r="X26" s="23">
        <v>-10</v>
      </c>
      <c r="Y26" s="23">
        <v>118</v>
      </c>
      <c r="Z26" s="23">
        <f t="shared" si="7"/>
        <v>68</v>
      </c>
      <c r="AA26" s="23"/>
      <c r="AB26" s="23">
        <v>128</v>
      </c>
      <c r="AC26" s="23">
        <f t="shared" si="8"/>
        <v>78</v>
      </c>
      <c r="AD26" s="23"/>
      <c r="AE26" s="23"/>
      <c r="AF26" s="23">
        <f t="shared" si="9"/>
        <v>-50</v>
      </c>
      <c r="AG26" s="23">
        <v>-10</v>
      </c>
      <c r="AH26" s="23">
        <v>210</v>
      </c>
      <c r="AI26" s="23">
        <f t="shared" si="10"/>
        <v>160</v>
      </c>
      <c r="AJ26" s="23"/>
      <c r="AK26" s="23">
        <f t="shared" si="11"/>
        <v>-20</v>
      </c>
      <c r="AL26" s="23">
        <v>50</v>
      </c>
      <c r="AM26" s="23">
        <f t="shared" si="12"/>
        <v>0</v>
      </c>
      <c r="AN26" s="23"/>
      <c r="AO26" s="23">
        <v>70</v>
      </c>
      <c r="AP26" s="23">
        <f t="shared" si="13"/>
        <v>20</v>
      </c>
      <c r="AQ26" s="23"/>
      <c r="AR26" s="23">
        <v>128</v>
      </c>
      <c r="AS26" s="23">
        <f t="shared" si="14"/>
        <v>78</v>
      </c>
      <c r="AT26" s="23"/>
      <c r="AU26" s="23">
        <v>354</v>
      </c>
      <c r="AV26" s="23">
        <f t="shared" si="15"/>
        <v>304</v>
      </c>
      <c r="AW26" s="52"/>
      <c r="AX26" s="23">
        <v>178</v>
      </c>
      <c r="AY26" s="23">
        <f t="shared" si="16"/>
        <v>128</v>
      </c>
      <c r="AZ26" s="52"/>
      <c r="BA26" s="23">
        <v>55</v>
      </c>
      <c r="BB26" s="23">
        <f t="shared" si="17"/>
        <v>5</v>
      </c>
      <c r="BC26" s="23"/>
      <c r="BD26" s="23"/>
      <c r="BE26" s="23">
        <f t="shared" si="18"/>
        <v>-50</v>
      </c>
      <c r="BF26" s="23">
        <v>-10</v>
      </c>
      <c r="BG26" s="23">
        <v>159.6</v>
      </c>
      <c r="BH26" s="23">
        <f t="shared" si="19"/>
        <v>109.6</v>
      </c>
      <c r="BI26" s="52"/>
      <c r="BJ26" s="23">
        <v>179.8</v>
      </c>
      <c r="BK26" s="23">
        <f t="shared" si="20"/>
        <v>129.80000000000001</v>
      </c>
      <c r="BL26" s="52"/>
      <c r="BM26" s="23">
        <v>237</v>
      </c>
      <c r="BN26" s="23">
        <f t="shared" si="21"/>
        <v>187</v>
      </c>
      <c r="BO26" s="52"/>
      <c r="BP26" s="23">
        <f t="shared" si="22"/>
        <v>-10</v>
      </c>
      <c r="BQ26" s="23">
        <f t="shared" si="23"/>
        <v>-30</v>
      </c>
    </row>
    <row r="27" spans="1:69">
      <c r="A27" s="44">
        <v>25</v>
      </c>
      <c r="B27" s="23">
        <v>539</v>
      </c>
      <c r="C27" s="44" t="s">
        <v>96</v>
      </c>
      <c r="D27" s="44" t="s">
        <v>85</v>
      </c>
      <c r="E27" s="23">
        <v>2681</v>
      </c>
      <c r="F27" s="23">
        <v>3370.84</v>
      </c>
      <c r="G27" s="25">
        <f t="shared" si="0"/>
        <v>1.25730697500932</v>
      </c>
      <c r="H27" s="45">
        <v>50</v>
      </c>
      <c r="I27" s="49">
        <v>157</v>
      </c>
      <c r="J27" s="49">
        <f t="shared" si="1"/>
        <v>107</v>
      </c>
      <c r="K27" s="50"/>
      <c r="L27" s="51">
        <v>165.01</v>
      </c>
      <c r="M27" s="51">
        <f t="shared" si="2"/>
        <v>115.01</v>
      </c>
      <c r="N27" s="51"/>
      <c r="O27" s="24">
        <f t="shared" si="3"/>
        <v>0</v>
      </c>
      <c r="P27" s="23">
        <v>50</v>
      </c>
      <c r="Q27" s="23">
        <f t="shared" si="4"/>
        <v>0</v>
      </c>
      <c r="R27" s="23"/>
      <c r="S27" s="23">
        <v>169.01</v>
      </c>
      <c r="T27" s="23">
        <f t="shared" si="5"/>
        <v>119.01</v>
      </c>
      <c r="U27" s="23"/>
      <c r="V27" s="23">
        <v>505.02</v>
      </c>
      <c r="W27" s="23">
        <f t="shared" si="6"/>
        <v>455.02</v>
      </c>
      <c r="X27" s="23"/>
      <c r="Y27" s="23"/>
      <c r="Z27" s="23">
        <f t="shared" si="7"/>
        <v>-50</v>
      </c>
      <c r="AA27" s="23">
        <v>-10</v>
      </c>
      <c r="AB27" s="23">
        <v>150.4</v>
      </c>
      <c r="AC27" s="23">
        <f t="shared" si="8"/>
        <v>100.4</v>
      </c>
      <c r="AD27" s="23"/>
      <c r="AE27" s="23">
        <v>90.7</v>
      </c>
      <c r="AF27" s="23">
        <f t="shared" si="9"/>
        <v>40.700000000000003</v>
      </c>
      <c r="AG27" s="23"/>
      <c r="AH27" s="23">
        <v>103.7</v>
      </c>
      <c r="AI27" s="23">
        <f t="shared" si="10"/>
        <v>53.7</v>
      </c>
      <c r="AJ27" s="23"/>
      <c r="AK27" s="23">
        <f t="shared" si="11"/>
        <v>-10</v>
      </c>
      <c r="AL27" s="23"/>
      <c r="AM27" s="23">
        <f t="shared" si="12"/>
        <v>-50</v>
      </c>
      <c r="AN27" s="23">
        <v>-10</v>
      </c>
      <c r="AO27" s="23"/>
      <c r="AP27" s="23">
        <f t="shared" si="13"/>
        <v>-50</v>
      </c>
      <c r="AQ27" s="23">
        <v>-10</v>
      </c>
      <c r="AR27" s="23">
        <v>85</v>
      </c>
      <c r="AS27" s="23">
        <f t="shared" si="14"/>
        <v>35</v>
      </c>
      <c r="AT27" s="23"/>
      <c r="AU27" s="23">
        <v>495</v>
      </c>
      <c r="AV27" s="23">
        <f t="shared" si="15"/>
        <v>445</v>
      </c>
      <c r="AW27" s="52"/>
      <c r="AX27" s="23"/>
      <c r="AY27" s="23">
        <f t="shared" si="16"/>
        <v>-50</v>
      </c>
      <c r="AZ27" s="23">
        <v>-10</v>
      </c>
      <c r="BA27" s="23">
        <v>203</v>
      </c>
      <c r="BB27" s="23">
        <f t="shared" si="17"/>
        <v>153</v>
      </c>
      <c r="BC27" s="23"/>
      <c r="BD27" s="23">
        <v>165</v>
      </c>
      <c r="BE27" s="23">
        <f t="shared" si="18"/>
        <v>115</v>
      </c>
      <c r="BF27" s="23"/>
      <c r="BG27" s="23">
        <v>50</v>
      </c>
      <c r="BH27" s="23">
        <f t="shared" si="19"/>
        <v>0</v>
      </c>
      <c r="BI27" s="52"/>
      <c r="BJ27" s="23">
        <v>165</v>
      </c>
      <c r="BK27" s="23">
        <f t="shared" si="20"/>
        <v>115</v>
      </c>
      <c r="BL27" s="52"/>
      <c r="BM27" s="23">
        <v>106</v>
      </c>
      <c r="BN27" s="23">
        <f t="shared" si="21"/>
        <v>56</v>
      </c>
      <c r="BO27" s="52"/>
      <c r="BP27" s="23">
        <f t="shared" si="22"/>
        <v>-30</v>
      </c>
      <c r="BQ27" s="23">
        <f t="shared" si="23"/>
        <v>-40</v>
      </c>
    </row>
    <row r="28" spans="1:69">
      <c r="A28" s="44">
        <v>26</v>
      </c>
      <c r="B28" s="23">
        <v>721</v>
      </c>
      <c r="C28" s="44" t="s">
        <v>97</v>
      </c>
      <c r="D28" s="44" t="s">
        <v>85</v>
      </c>
      <c r="E28" s="23">
        <v>2522</v>
      </c>
      <c r="F28" s="23">
        <v>2665.4</v>
      </c>
      <c r="G28" s="25">
        <f t="shared" si="0"/>
        <v>1.05685963521015</v>
      </c>
      <c r="H28" s="45">
        <v>80</v>
      </c>
      <c r="I28" s="49">
        <v>169.01</v>
      </c>
      <c r="J28" s="49">
        <f t="shared" si="1"/>
        <v>89.01</v>
      </c>
      <c r="K28" s="50"/>
      <c r="L28" s="51">
        <v>169.01</v>
      </c>
      <c r="M28" s="51">
        <f t="shared" si="2"/>
        <v>89.01</v>
      </c>
      <c r="N28" s="51"/>
      <c r="O28" s="24">
        <f t="shared" si="3"/>
        <v>0</v>
      </c>
      <c r="P28" s="23">
        <v>169.01</v>
      </c>
      <c r="Q28" s="23">
        <f t="shared" si="4"/>
        <v>89.01</v>
      </c>
      <c r="R28" s="23"/>
      <c r="S28" s="23">
        <v>158</v>
      </c>
      <c r="T28" s="23">
        <f t="shared" si="5"/>
        <v>78</v>
      </c>
      <c r="U28" s="23"/>
      <c r="V28" s="23">
        <v>90.67</v>
      </c>
      <c r="W28" s="23">
        <f t="shared" si="6"/>
        <v>10.67</v>
      </c>
      <c r="X28" s="23"/>
      <c r="Y28" s="23">
        <v>280</v>
      </c>
      <c r="Z28" s="23">
        <f t="shared" si="7"/>
        <v>200</v>
      </c>
      <c r="AA28" s="23"/>
      <c r="AB28" s="23">
        <v>106</v>
      </c>
      <c r="AC28" s="23">
        <f t="shared" si="8"/>
        <v>26</v>
      </c>
      <c r="AD28" s="23"/>
      <c r="AE28" s="23">
        <v>89.8</v>
      </c>
      <c r="AF28" s="23">
        <f t="shared" si="9"/>
        <v>9.8000000000000007</v>
      </c>
      <c r="AG28" s="23"/>
      <c r="AH28" s="23">
        <v>119.68</v>
      </c>
      <c r="AI28" s="23">
        <f t="shared" si="10"/>
        <v>39.68</v>
      </c>
      <c r="AJ28" s="23"/>
      <c r="AK28" s="23">
        <f t="shared" si="11"/>
        <v>0</v>
      </c>
      <c r="AL28" s="23">
        <v>50</v>
      </c>
      <c r="AM28" s="23">
        <f t="shared" si="12"/>
        <v>-30</v>
      </c>
      <c r="AN28" s="23">
        <v>-10</v>
      </c>
      <c r="AO28" s="23">
        <v>106</v>
      </c>
      <c r="AP28" s="23">
        <f t="shared" si="13"/>
        <v>26</v>
      </c>
      <c r="AQ28" s="23"/>
      <c r="AR28" s="23">
        <v>93</v>
      </c>
      <c r="AS28" s="23">
        <f t="shared" si="14"/>
        <v>13</v>
      </c>
      <c r="AT28" s="23"/>
      <c r="AU28" s="23">
        <v>106</v>
      </c>
      <c r="AV28" s="23">
        <f t="shared" si="15"/>
        <v>26</v>
      </c>
      <c r="AW28" s="52"/>
      <c r="AX28" s="23">
        <v>42.22</v>
      </c>
      <c r="AY28" s="23">
        <f t="shared" si="16"/>
        <v>-37.78</v>
      </c>
      <c r="AZ28" s="23">
        <v>-10</v>
      </c>
      <c r="BA28" s="23"/>
      <c r="BB28" s="23">
        <f t="shared" si="17"/>
        <v>-80</v>
      </c>
      <c r="BC28" s="23">
        <v>-10</v>
      </c>
      <c r="BD28" s="23">
        <v>91</v>
      </c>
      <c r="BE28" s="23">
        <f t="shared" si="18"/>
        <v>11</v>
      </c>
      <c r="BF28" s="23"/>
      <c r="BG28" s="23"/>
      <c r="BH28" s="23">
        <f t="shared" si="19"/>
        <v>-80</v>
      </c>
      <c r="BI28" s="23">
        <v>-10</v>
      </c>
      <c r="BJ28" s="23"/>
      <c r="BK28" s="23">
        <f t="shared" si="20"/>
        <v>-80</v>
      </c>
      <c r="BL28" s="23">
        <v>-10</v>
      </c>
      <c r="BM28" s="23"/>
      <c r="BN28" s="23">
        <f t="shared" si="21"/>
        <v>-80</v>
      </c>
      <c r="BO28" s="23">
        <v>-10</v>
      </c>
      <c r="BP28" s="23">
        <f t="shared" si="22"/>
        <v>-60</v>
      </c>
      <c r="BQ28" s="23">
        <f t="shared" si="23"/>
        <v>-60</v>
      </c>
    </row>
    <row r="29" spans="1:69">
      <c r="A29" s="44">
        <v>27</v>
      </c>
      <c r="B29" s="23">
        <v>748</v>
      </c>
      <c r="C29" s="44" t="s">
        <v>98</v>
      </c>
      <c r="D29" s="44" t="s">
        <v>85</v>
      </c>
      <c r="E29" s="23">
        <v>2358</v>
      </c>
      <c r="F29" s="23">
        <v>1823.81</v>
      </c>
      <c r="G29" s="25">
        <f t="shared" si="0"/>
        <v>0.77345631891433397</v>
      </c>
      <c r="H29" s="45">
        <v>50</v>
      </c>
      <c r="I29" s="49">
        <v>531</v>
      </c>
      <c r="J29" s="49">
        <f t="shared" si="1"/>
        <v>481</v>
      </c>
      <c r="K29" s="50"/>
      <c r="L29" s="51">
        <v>29.4</v>
      </c>
      <c r="M29" s="51">
        <f t="shared" si="2"/>
        <v>-20.6</v>
      </c>
      <c r="N29" s="51">
        <v>-10</v>
      </c>
      <c r="O29" s="24">
        <f t="shared" si="3"/>
        <v>-10</v>
      </c>
      <c r="P29" s="23">
        <v>169.01</v>
      </c>
      <c r="Q29" s="23">
        <f t="shared" si="4"/>
        <v>119.01</v>
      </c>
      <c r="R29" s="23"/>
      <c r="S29" s="23"/>
      <c r="T29" s="23">
        <f t="shared" si="5"/>
        <v>-50</v>
      </c>
      <c r="U29" s="23">
        <v>-10</v>
      </c>
      <c r="V29" s="23">
        <v>118</v>
      </c>
      <c r="W29" s="23">
        <f t="shared" si="6"/>
        <v>68</v>
      </c>
      <c r="X29" s="23"/>
      <c r="Y29" s="23"/>
      <c r="Z29" s="23">
        <f t="shared" si="7"/>
        <v>-50</v>
      </c>
      <c r="AA29" s="23">
        <v>-10</v>
      </c>
      <c r="AB29" s="23"/>
      <c r="AC29" s="23">
        <f t="shared" si="8"/>
        <v>-50</v>
      </c>
      <c r="AD29" s="23">
        <v>-10</v>
      </c>
      <c r="AE29" s="23"/>
      <c r="AF29" s="23">
        <f t="shared" si="9"/>
        <v>-50</v>
      </c>
      <c r="AG29" s="23">
        <v>-10</v>
      </c>
      <c r="AH29" s="23">
        <v>98</v>
      </c>
      <c r="AI29" s="23">
        <f t="shared" si="10"/>
        <v>48</v>
      </c>
      <c r="AJ29" s="23"/>
      <c r="AK29" s="23">
        <f t="shared" si="11"/>
        <v>-40</v>
      </c>
      <c r="AL29" s="23"/>
      <c r="AM29" s="23">
        <f t="shared" si="12"/>
        <v>-50</v>
      </c>
      <c r="AN29" s="23">
        <v>-10</v>
      </c>
      <c r="AO29" s="23">
        <v>106</v>
      </c>
      <c r="AP29" s="23">
        <f t="shared" si="13"/>
        <v>56</v>
      </c>
      <c r="AQ29" s="23"/>
      <c r="AR29" s="23">
        <v>182</v>
      </c>
      <c r="AS29" s="23">
        <f t="shared" si="14"/>
        <v>132</v>
      </c>
      <c r="AT29" s="23"/>
      <c r="AU29" s="23"/>
      <c r="AV29" s="23">
        <f t="shared" si="15"/>
        <v>-50</v>
      </c>
      <c r="AW29" s="23">
        <v>-10</v>
      </c>
      <c r="AX29" s="23">
        <v>168</v>
      </c>
      <c r="AY29" s="23">
        <f t="shared" si="16"/>
        <v>118</v>
      </c>
      <c r="AZ29" s="52"/>
      <c r="BA29" s="23"/>
      <c r="BB29" s="23">
        <f t="shared" si="17"/>
        <v>-50</v>
      </c>
      <c r="BC29" s="23">
        <v>-10</v>
      </c>
      <c r="BD29" s="23">
        <v>333</v>
      </c>
      <c r="BE29" s="23">
        <f t="shared" si="18"/>
        <v>283</v>
      </c>
      <c r="BF29" s="23"/>
      <c r="BG29" s="23">
        <v>51.4</v>
      </c>
      <c r="BH29" s="23">
        <f t="shared" si="19"/>
        <v>1.4</v>
      </c>
      <c r="BI29" s="52"/>
      <c r="BJ29" s="23"/>
      <c r="BK29" s="23">
        <f t="shared" si="20"/>
        <v>-50</v>
      </c>
      <c r="BL29" s="23">
        <v>-10</v>
      </c>
      <c r="BM29" s="23"/>
      <c r="BN29" s="23">
        <f t="shared" si="21"/>
        <v>-50</v>
      </c>
      <c r="BO29" s="23">
        <v>-10</v>
      </c>
      <c r="BP29" s="23">
        <f t="shared" si="22"/>
        <v>-50</v>
      </c>
      <c r="BQ29" s="23">
        <f t="shared" si="23"/>
        <v>-100</v>
      </c>
    </row>
    <row r="30" spans="1:69">
      <c r="A30" s="44">
        <v>28</v>
      </c>
      <c r="B30" s="23">
        <v>732</v>
      </c>
      <c r="C30" s="44" t="s">
        <v>99</v>
      </c>
      <c r="D30" s="44" t="s">
        <v>85</v>
      </c>
      <c r="E30" s="23">
        <v>1545</v>
      </c>
      <c r="F30" s="23">
        <v>1870.67</v>
      </c>
      <c r="G30" s="25">
        <f t="shared" si="0"/>
        <v>1.21078964401295</v>
      </c>
      <c r="H30" s="45">
        <v>50</v>
      </c>
      <c r="I30" s="49">
        <v>118</v>
      </c>
      <c r="J30" s="49">
        <f t="shared" si="1"/>
        <v>68</v>
      </c>
      <c r="K30" s="50"/>
      <c r="L30" s="51">
        <v>0</v>
      </c>
      <c r="M30" s="51">
        <f t="shared" si="2"/>
        <v>-50</v>
      </c>
      <c r="N30" s="51">
        <v>-10</v>
      </c>
      <c r="O30" s="24">
        <f t="shared" si="3"/>
        <v>-10</v>
      </c>
      <c r="P30" s="23">
        <v>98</v>
      </c>
      <c r="Q30" s="23">
        <f t="shared" si="4"/>
        <v>48</v>
      </c>
      <c r="R30" s="23"/>
      <c r="S30" s="23">
        <v>169.01</v>
      </c>
      <c r="T30" s="23">
        <f t="shared" si="5"/>
        <v>119.01</v>
      </c>
      <c r="U30" s="23"/>
      <c r="V30" s="23">
        <v>169.01</v>
      </c>
      <c r="W30" s="23">
        <f t="shared" si="6"/>
        <v>119.01</v>
      </c>
      <c r="X30" s="23"/>
      <c r="Y30" s="23">
        <v>169.01</v>
      </c>
      <c r="Z30" s="23">
        <f t="shared" si="7"/>
        <v>119.01</v>
      </c>
      <c r="AA30" s="23"/>
      <c r="AB30" s="23">
        <v>99</v>
      </c>
      <c r="AC30" s="23">
        <f t="shared" si="8"/>
        <v>49</v>
      </c>
      <c r="AD30" s="23"/>
      <c r="AE30" s="23">
        <v>70</v>
      </c>
      <c r="AF30" s="23">
        <f t="shared" si="9"/>
        <v>20</v>
      </c>
      <c r="AG30" s="23"/>
      <c r="AH30" s="23">
        <v>168</v>
      </c>
      <c r="AI30" s="23">
        <f t="shared" si="10"/>
        <v>118</v>
      </c>
      <c r="AJ30" s="23"/>
      <c r="AK30" s="23">
        <f t="shared" si="11"/>
        <v>0</v>
      </c>
      <c r="AL30" s="23">
        <v>140.80000000000001</v>
      </c>
      <c r="AM30" s="23">
        <f t="shared" si="12"/>
        <v>90.8</v>
      </c>
      <c r="AN30" s="23"/>
      <c r="AO30" s="23">
        <v>70</v>
      </c>
      <c r="AP30" s="23">
        <f t="shared" si="13"/>
        <v>20</v>
      </c>
      <c r="AQ30" s="23"/>
      <c r="AR30" s="23"/>
      <c r="AS30" s="23">
        <f t="shared" si="14"/>
        <v>-50</v>
      </c>
      <c r="AT30" s="23">
        <v>-10</v>
      </c>
      <c r="AU30" s="23"/>
      <c r="AV30" s="23">
        <f t="shared" si="15"/>
        <v>-50</v>
      </c>
      <c r="AW30" s="23">
        <v>-10</v>
      </c>
      <c r="AX30" s="23"/>
      <c r="AY30" s="23">
        <f t="shared" si="16"/>
        <v>-50</v>
      </c>
      <c r="AZ30" s="23">
        <v>-10</v>
      </c>
      <c r="BA30" s="23">
        <v>167</v>
      </c>
      <c r="BB30" s="23">
        <f t="shared" si="17"/>
        <v>117</v>
      </c>
      <c r="BC30" s="23"/>
      <c r="BD30" s="23">
        <v>118</v>
      </c>
      <c r="BE30" s="23">
        <f t="shared" si="18"/>
        <v>68</v>
      </c>
      <c r="BF30" s="23"/>
      <c r="BG30" s="23">
        <v>76.84</v>
      </c>
      <c r="BH30" s="23">
        <f t="shared" si="19"/>
        <v>26.84</v>
      </c>
      <c r="BI30" s="52"/>
      <c r="BJ30" s="23"/>
      <c r="BK30" s="23">
        <f t="shared" si="20"/>
        <v>-50</v>
      </c>
      <c r="BL30" s="23">
        <v>-10</v>
      </c>
      <c r="BM30" s="23">
        <v>238</v>
      </c>
      <c r="BN30" s="23">
        <f t="shared" si="21"/>
        <v>188</v>
      </c>
      <c r="BO30" s="52"/>
      <c r="BP30" s="23">
        <f t="shared" si="22"/>
        <v>-40</v>
      </c>
      <c r="BQ30" s="23">
        <f t="shared" si="23"/>
        <v>-50</v>
      </c>
    </row>
    <row r="31" spans="1:69">
      <c r="A31" s="44">
        <v>29</v>
      </c>
      <c r="B31" s="23">
        <v>337</v>
      </c>
      <c r="C31" s="44" t="s">
        <v>100</v>
      </c>
      <c r="D31" s="44" t="s">
        <v>101</v>
      </c>
      <c r="E31" s="23">
        <v>11712</v>
      </c>
      <c r="F31" s="23">
        <v>11185.86</v>
      </c>
      <c r="G31" s="25">
        <f t="shared" si="0"/>
        <v>0.955076844262295</v>
      </c>
      <c r="H31" s="45">
        <v>150</v>
      </c>
      <c r="I31" s="49">
        <v>1133.8</v>
      </c>
      <c r="J31" s="49">
        <f t="shared" si="1"/>
        <v>983.8</v>
      </c>
      <c r="K31" s="50"/>
      <c r="L31" s="51">
        <v>387.05</v>
      </c>
      <c r="M31" s="51">
        <f t="shared" si="2"/>
        <v>237.05</v>
      </c>
      <c r="N31" s="51"/>
      <c r="O31" s="24">
        <f t="shared" si="3"/>
        <v>0</v>
      </c>
      <c r="P31" s="23">
        <v>585.82000000000005</v>
      </c>
      <c r="Q31" s="23">
        <f t="shared" si="4"/>
        <v>435.82</v>
      </c>
      <c r="R31" s="23"/>
      <c r="S31" s="23">
        <v>216</v>
      </c>
      <c r="T31" s="23">
        <f t="shared" si="5"/>
        <v>66</v>
      </c>
      <c r="U31" s="23"/>
      <c r="V31" s="23">
        <v>793.11</v>
      </c>
      <c r="W31" s="23">
        <f t="shared" si="6"/>
        <v>643.11</v>
      </c>
      <c r="X31" s="23"/>
      <c r="Y31" s="23">
        <v>977.8</v>
      </c>
      <c r="Z31" s="23">
        <f t="shared" si="7"/>
        <v>827.8</v>
      </c>
      <c r="AA31" s="23"/>
      <c r="AB31" s="23">
        <v>608</v>
      </c>
      <c r="AC31" s="23">
        <f t="shared" si="8"/>
        <v>458</v>
      </c>
      <c r="AD31" s="23"/>
      <c r="AE31" s="23">
        <v>343</v>
      </c>
      <c r="AF31" s="23">
        <f t="shared" si="9"/>
        <v>193</v>
      </c>
      <c r="AG31" s="23"/>
      <c r="AH31" s="23">
        <v>237</v>
      </c>
      <c r="AI31" s="23">
        <f t="shared" si="10"/>
        <v>87</v>
      </c>
      <c r="AJ31" s="23"/>
      <c r="AK31" s="23">
        <f t="shared" si="11"/>
        <v>0</v>
      </c>
      <c r="AL31" s="23"/>
      <c r="AM31" s="23">
        <f t="shared" si="12"/>
        <v>-150</v>
      </c>
      <c r="AN31" s="23">
        <v>-10</v>
      </c>
      <c r="AO31" s="23">
        <v>688.8</v>
      </c>
      <c r="AP31" s="23">
        <f t="shared" si="13"/>
        <v>538.79999999999995</v>
      </c>
      <c r="AQ31" s="23"/>
      <c r="AR31" s="23">
        <v>310.8</v>
      </c>
      <c r="AS31" s="23">
        <f t="shared" si="14"/>
        <v>160.80000000000001</v>
      </c>
      <c r="AT31" s="23"/>
      <c r="AU31" s="23">
        <v>362</v>
      </c>
      <c r="AV31" s="23">
        <f t="shared" si="15"/>
        <v>212</v>
      </c>
      <c r="AW31" s="52"/>
      <c r="AX31" s="23">
        <v>109</v>
      </c>
      <c r="AY31" s="23">
        <f t="shared" si="16"/>
        <v>-41</v>
      </c>
      <c r="AZ31" s="23">
        <v>-10</v>
      </c>
      <c r="BA31" s="23">
        <v>291.18</v>
      </c>
      <c r="BB31" s="23">
        <f t="shared" si="17"/>
        <v>141.18</v>
      </c>
      <c r="BC31" s="23"/>
      <c r="BD31" s="23">
        <v>56</v>
      </c>
      <c r="BE31" s="23">
        <f t="shared" si="18"/>
        <v>-94</v>
      </c>
      <c r="BF31" s="23">
        <v>-10</v>
      </c>
      <c r="BG31" s="23">
        <v>195</v>
      </c>
      <c r="BH31" s="23">
        <f t="shared" si="19"/>
        <v>45</v>
      </c>
      <c r="BI31" s="52"/>
      <c r="BJ31" s="23">
        <v>208</v>
      </c>
      <c r="BK31" s="23">
        <f t="shared" si="20"/>
        <v>58</v>
      </c>
      <c r="BL31" s="52"/>
      <c r="BM31" s="23">
        <v>627.79999999999995</v>
      </c>
      <c r="BN31" s="23">
        <f t="shared" si="21"/>
        <v>477.8</v>
      </c>
      <c r="BO31" s="52"/>
      <c r="BP31" s="23">
        <f t="shared" si="22"/>
        <v>-30</v>
      </c>
      <c r="BQ31" s="23">
        <f t="shared" si="23"/>
        <v>-30</v>
      </c>
    </row>
    <row r="32" spans="1:69">
      <c r="A32" s="44">
        <v>30</v>
      </c>
      <c r="B32" s="23">
        <v>373</v>
      </c>
      <c r="C32" s="44" t="s">
        <v>102</v>
      </c>
      <c r="D32" s="44" t="s">
        <v>101</v>
      </c>
      <c r="E32" s="23">
        <v>9565</v>
      </c>
      <c r="F32" s="23">
        <v>4903.9799999999996</v>
      </c>
      <c r="G32" s="25">
        <f t="shared" si="0"/>
        <v>0.51270047046523803</v>
      </c>
      <c r="H32" s="45">
        <v>150</v>
      </c>
      <c r="I32" s="49">
        <v>1282.0999999999999</v>
      </c>
      <c r="J32" s="49">
        <f t="shared" si="1"/>
        <v>1132.0999999999999</v>
      </c>
      <c r="K32" s="50"/>
      <c r="L32" s="51">
        <v>338.02</v>
      </c>
      <c r="M32" s="51">
        <f t="shared" si="2"/>
        <v>188.02</v>
      </c>
      <c r="N32" s="51"/>
      <c r="O32" s="24">
        <f t="shared" si="3"/>
        <v>0</v>
      </c>
      <c r="P32" s="23">
        <v>454.01</v>
      </c>
      <c r="Q32" s="23">
        <f t="shared" si="4"/>
        <v>304.01</v>
      </c>
      <c r="R32" s="23"/>
      <c r="S32" s="23">
        <v>356</v>
      </c>
      <c r="T32" s="23">
        <f t="shared" si="5"/>
        <v>206</v>
      </c>
      <c r="U32" s="23"/>
      <c r="V32" s="23"/>
      <c r="W32" s="23">
        <f t="shared" si="6"/>
        <v>-150</v>
      </c>
      <c r="X32" s="23">
        <v>-10</v>
      </c>
      <c r="Y32" s="23">
        <v>99</v>
      </c>
      <c r="Z32" s="23">
        <f t="shared" si="7"/>
        <v>-51</v>
      </c>
      <c r="AA32" s="23">
        <v>-10</v>
      </c>
      <c r="AB32" s="23">
        <v>122</v>
      </c>
      <c r="AC32" s="23">
        <f t="shared" si="8"/>
        <v>-28</v>
      </c>
      <c r="AD32" s="23">
        <v>-10</v>
      </c>
      <c r="AE32" s="23"/>
      <c r="AF32" s="23">
        <f t="shared" si="9"/>
        <v>-150</v>
      </c>
      <c r="AG32" s="23">
        <v>-10</v>
      </c>
      <c r="AH32" s="23">
        <v>301.05</v>
      </c>
      <c r="AI32" s="23">
        <f t="shared" si="10"/>
        <v>151.05000000000001</v>
      </c>
      <c r="AJ32" s="23"/>
      <c r="AK32" s="23">
        <f t="shared" si="11"/>
        <v>-40</v>
      </c>
      <c r="AL32" s="23">
        <v>130</v>
      </c>
      <c r="AM32" s="23">
        <f t="shared" si="12"/>
        <v>-20</v>
      </c>
      <c r="AN32" s="23">
        <v>-10</v>
      </c>
      <c r="AO32" s="23"/>
      <c r="AP32" s="23">
        <f t="shared" si="13"/>
        <v>-150</v>
      </c>
      <c r="AQ32" s="23">
        <v>-10</v>
      </c>
      <c r="AR32" s="23"/>
      <c r="AS32" s="23">
        <f t="shared" si="14"/>
        <v>-150</v>
      </c>
      <c r="AT32" s="23">
        <v>-10</v>
      </c>
      <c r="AU32" s="23">
        <v>142.6</v>
      </c>
      <c r="AV32" s="23">
        <f t="shared" si="15"/>
        <v>-7.4000000000000101</v>
      </c>
      <c r="AW32" s="23">
        <v>-10</v>
      </c>
      <c r="AX32" s="23">
        <v>249</v>
      </c>
      <c r="AY32" s="23">
        <f t="shared" si="16"/>
        <v>99</v>
      </c>
      <c r="AZ32" s="52"/>
      <c r="BA32" s="23">
        <v>242.4</v>
      </c>
      <c r="BB32" s="23">
        <f t="shared" si="17"/>
        <v>92.4</v>
      </c>
      <c r="BC32" s="23"/>
      <c r="BD32" s="23"/>
      <c r="BE32" s="23">
        <f t="shared" si="18"/>
        <v>-150</v>
      </c>
      <c r="BF32" s="23">
        <v>-10</v>
      </c>
      <c r="BG32" s="23"/>
      <c r="BH32" s="23">
        <f t="shared" si="19"/>
        <v>-150</v>
      </c>
      <c r="BI32" s="23">
        <v>-10</v>
      </c>
      <c r="BJ32" s="23">
        <v>182</v>
      </c>
      <c r="BK32" s="23">
        <f t="shared" si="20"/>
        <v>32</v>
      </c>
      <c r="BL32" s="52"/>
      <c r="BM32" s="23"/>
      <c r="BN32" s="23">
        <f t="shared" si="21"/>
        <v>-150</v>
      </c>
      <c r="BO32" s="23">
        <v>-10</v>
      </c>
      <c r="BP32" s="23">
        <f t="shared" si="22"/>
        <v>-70</v>
      </c>
      <c r="BQ32" s="23">
        <f t="shared" si="23"/>
        <v>-110</v>
      </c>
    </row>
    <row r="33" spans="1:69">
      <c r="A33" s="44">
        <v>31</v>
      </c>
      <c r="B33" s="23">
        <v>517</v>
      </c>
      <c r="C33" s="44" t="s">
        <v>103</v>
      </c>
      <c r="D33" s="44" t="s">
        <v>101</v>
      </c>
      <c r="E33" s="23">
        <v>7603</v>
      </c>
      <c r="F33" s="23">
        <v>7888.76</v>
      </c>
      <c r="G33" s="25">
        <f t="shared" si="0"/>
        <v>1.03758516375115</v>
      </c>
      <c r="H33" s="45">
        <v>80</v>
      </c>
      <c r="I33" s="49">
        <v>209</v>
      </c>
      <c r="J33" s="49">
        <f t="shared" si="1"/>
        <v>129</v>
      </c>
      <c r="K33" s="50"/>
      <c r="L33" s="51">
        <v>291.39999999999998</v>
      </c>
      <c r="M33" s="51">
        <f t="shared" si="2"/>
        <v>211.4</v>
      </c>
      <c r="N33" s="51"/>
      <c r="O33" s="24">
        <f t="shared" si="3"/>
        <v>0</v>
      </c>
      <c r="P33" s="23">
        <v>296.16000000000003</v>
      </c>
      <c r="Q33" s="23">
        <f t="shared" si="4"/>
        <v>216.16</v>
      </c>
      <c r="R33" s="23"/>
      <c r="S33" s="23">
        <v>112</v>
      </c>
      <c r="T33" s="23">
        <f t="shared" si="5"/>
        <v>32</v>
      </c>
      <c r="U33" s="23"/>
      <c r="V33" s="23">
        <v>956.84</v>
      </c>
      <c r="W33" s="23">
        <f t="shared" si="6"/>
        <v>876.84</v>
      </c>
      <c r="X33" s="23"/>
      <c r="Y33" s="23">
        <v>215.2</v>
      </c>
      <c r="Z33" s="23">
        <f t="shared" si="7"/>
        <v>135.19999999999999</v>
      </c>
      <c r="AA33" s="23"/>
      <c r="AB33" s="23">
        <v>445.8</v>
      </c>
      <c r="AC33" s="23">
        <f t="shared" si="8"/>
        <v>365.8</v>
      </c>
      <c r="AD33" s="23"/>
      <c r="AE33" s="23">
        <v>192.2</v>
      </c>
      <c r="AF33" s="23">
        <f t="shared" si="9"/>
        <v>112.2</v>
      </c>
      <c r="AG33" s="23"/>
      <c r="AH33" s="23">
        <v>413</v>
      </c>
      <c r="AI33" s="23">
        <f t="shared" si="10"/>
        <v>333</v>
      </c>
      <c r="AJ33" s="23"/>
      <c r="AK33" s="23">
        <f t="shared" si="11"/>
        <v>0</v>
      </c>
      <c r="AL33" s="23">
        <v>576.79999999999995</v>
      </c>
      <c r="AM33" s="23">
        <f t="shared" si="12"/>
        <v>496.8</v>
      </c>
      <c r="AN33" s="23"/>
      <c r="AO33" s="23"/>
      <c r="AP33" s="23">
        <f t="shared" si="13"/>
        <v>-80</v>
      </c>
      <c r="AQ33" s="23">
        <v>-10</v>
      </c>
      <c r="AR33" s="23">
        <v>140.25</v>
      </c>
      <c r="AS33" s="23">
        <f t="shared" si="14"/>
        <v>60.25</v>
      </c>
      <c r="AT33" s="23"/>
      <c r="AU33" s="23"/>
      <c r="AV33" s="23">
        <f t="shared" si="15"/>
        <v>-80</v>
      </c>
      <c r="AW33" s="23">
        <v>-10</v>
      </c>
      <c r="AX33" s="23">
        <v>88.26</v>
      </c>
      <c r="AY33" s="23">
        <f t="shared" si="16"/>
        <v>8.2600000000000104</v>
      </c>
      <c r="AZ33" s="52"/>
      <c r="BA33" s="23">
        <v>446.6</v>
      </c>
      <c r="BB33" s="23">
        <f t="shared" si="17"/>
        <v>366.6</v>
      </c>
      <c r="BC33" s="23"/>
      <c r="BD33" s="23">
        <v>701.16</v>
      </c>
      <c r="BE33" s="23">
        <f t="shared" si="18"/>
        <v>621.16</v>
      </c>
      <c r="BF33" s="23"/>
      <c r="BG33" s="23">
        <v>143.80000000000001</v>
      </c>
      <c r="BH33" s="23">
        <f t="shared" si="19"/>
        <v>63.8</v>
      </c>
      <c r="BI33" s="52"/>
      <c r="BJ33" s="23">
        <v>683.4</v>
      </c>
      <c r="BK33" s="23">
        <f t="shared" si="20"/>
        <v>603.4</v>
      </c>
      <c r="BL33" s="52"/>
      <c r="BM33" s="23">
        <v>434</v>
      </c>
      <c r="BN33" s="23">
        <f t="shared" si="21"/>
        <v>354</v>
      </c>
      <c r="BO33" s="52"/>
      <c r="BP33" s="23">
        <f t="shared" si="22"/>
        <v>-20</v>
      </c>
      <c r="BQ33" s="23">
        <f t="shared" si="23"/>
        <v>-20</v>
      </c>
    </row>
    <row r="34" spans="1:69">
      <c r="A34" s="44">
        <v>32</v>
      </c>
      <c r="B34" s="23">
        <v>391</v>
      </c>
      <c r="C34" s="44" t="s">
        <v>104</v>
      </c>
      <c r="D34" s="44" t="s">
        <v>101</v>
      </c>
      <c r="E34" s="23">
        <v>6647</v>
      </c>
      <c r="F34" s="23">
        <v>6735.97</v>
      </c>
      <c r="G34" s="25">
        <f t="shared" si="0"/>
        <v>1.0133849857078401</v>
      </c>
      <c r="H34" s="45">
        <v>80</v>
      </c>
      <c r="I34" s="49">
        <v>196.42</v>
      </c>
      <c r="J34" s="49">
        <f t="shared" si="1"/>
        <v>116.42</v>
      </c>
      <c r="K34" s="50"/>
      <c r="L34" s="51">
        <v>598.02</v>
      </c>
      <c r="M34" s="51">
        <f t="shared" si="2"/>
        <v>518.02</v>
      </c>
      <c r="N34" s="51"/>
      <c r="O34" s="24">
        <f t="shared" si="3"/>
        <v>0</v>
      </c>
      <c r="P34" s="23">
        <v>538.01</v>
      </c>
      <c r="Q34" s="23">
        <f t="shared" si="4"/>
        <v>458.01</v>
      </c>
      <c r="R34" s="23"/>
      <c r="S34" s="23">
        <v>160.80000000000001</v>
      </c>
      <c r="T34" s="23">
        <f t="shared" si="5"/>
        <v>80.8</v>
      </c>
      <c r="U34" s="23"/>
      <c r="V34" s="23">
        <v>312.81</v>
      </c>
      <c r="W34" s="23">
        <f t="shared" si="6"/>
        <v>232.81</v>
      </c>
      <c r="X34" s="23"/>
      <c r="Y34" s="23">
        <v>326.81</v>
      </c>
      <c r="Z34" s="23">
        <f t="shared" si="7"/>
        <v>246.81</v>
      </c>
      <c r="AA34" s="23"/>
      <c r="AB34" s="23">
        <v>122</v>
      </c>
      <c r="AC34" s="23">
        <f t="shared" si="8"/>
        <v>42</v>
      </c>
      <c r="AD34" s="23"/>
      <c r="AE34" s="23">
        <v>106</v>
      </c>
      <c r="AF34" s="23">
        <f t="shared" si="9"/>
        <v>26</v>
      </c>
      <c r="AG34" s="23"/>
      <c r="AH34" s="23">
        <v>153.80000000000001</v>
      </c>
      <c r="AI34" s="23">
        <f t="shared" si="10"/>
        <v>73.8</v>
      </c>
      <c r="AJ34" s="23"/>
      <c r="AK34" s="23">
        <f t="shared" si="11"/>
        <v>0</v>
      </c>
      <c r="AL34" s="23">
        <v>106</v>
      </c>
      <c r="AM34" s="23">
        <f t="shared" si="12"/>
        <v>26</v>
      </c>
      <c r="AN34" s="23"/>
      <c r="AO34" s="23">
        <v>555.79999999999995</v>
      </c>
      <c r="AP34" s="23">
        <f t="shared" si="13"/>
        <v>475.8</v>
      </c>
      <c r="AQ34" s="23"/>
      <c r="AR34" s="23"/>
      <c r="AS34" s="23">
        <f t="shared" si="14"/>
        <v>-80</v>
      </c>
      <c r="AT34" s="23">
        <v>-10</v>
      </c>
      <c r="AU34" s="23">
        <v>169</v>
      </c>
      <c r="AV34" s="23">
        <f t="shared" si="15"/>
        <v>89</v>
      </c>
      <c r="AW34" s="52"/>
      <c r="AX34" s="23"/>
      <c r="AY34" s="23">
        <f t="shared" si="16"/>
        <v>-80</v>
      </c>
      <c r="AZ34" s="23">
        <v>-10</v>
      </c>
      <c r="BA34" s="23"/>
      <c r="BB34" s="23">
        <f t="shared" si="17"/>
        <v>-80</v>
      </c>
      <c r="BC34" s="23">
        <v>-10</v>
      </c>
      <c r="BD34" s="23">
        <v>347.76</v>
      </c>
      <c r="BE34" s="23">
        <f t="shared" si="18"/>
        <v>267.76</v>
      </c>
      <c r="BF34" s="23"/>
      <c r="BG34" s="23">
        <v>236</v>
      </c>
      <c r="BH34" s="23">
        <f t="shared" si="19"/>
        <v>156</v>
      </c>
      <c r="BI34" s="52"/>
      <c r="BJ34" s="23">
        <v>174</v>
      </c>
      <c r="BK34" s="23">
        <f t="shared" si="20"/>
        <v>94</v>
      </c>
      <c r="BL34" s="52"/>
      <c r="BM34" s="23">
        <v>720.5</v>
      </c>
      <c r="BN34" s="23">
        <f t="shared" si="21"/>
        <v>640.5</v>
      </c>
      <c r="BO34" s="52"/>
      <c r="BP34" s="23">
        <f t="shared" si="22"/>
        <v>-30</v>
      </c>
      <c r="BQ34" s="23">
        <f t="shared" si="23"/>
        <v>-30</v>
      </c>
    </row>
    <row r="35" spans="1:69">
      <c r="A35" s="44">
        <v>33</v>
      </c>
      <c r="B35" s="23">
        <v>744</v>
      </c>
      <c r="C35" s="44" t="s">
        <v>105</v>
      </c>
      <c r="D35" s="44" t="s">
        <v>101</v>
      </c>
      <c r="E35" s="23">
        <v>6026</v>
      </c>
      <c r="F35" s="23">
        <v>4096.0200000000004</v>
      </c>
      <c r="G35" s="25">
        <f t="shared" si="0"/>
        <v>0.67972452704945197</v>
      </c>
      <c r="H35" s="45">
        <v>80</v>
      </c>
      <c r="I35" s="49">
        <v>485.36</v>
      </c>
      <c r="J35" s="49">
        <f t="shared" si="1"/>
        <v>405.36</v>
      </c>
      <c r="K35" s="50"/>
      <c r="L35" s="51">
        <v>306</v>
      </c>
      <c r="M35" s="51">
        <f t="shared" si="2"/>
        <v>226</v>
      </c>
      <c r="N35" s="51"/>
      <c r="O35" s="24">
        <f t="shared" si="3"/>
        <v>0</v>
      </c>
      <c r="P35" s="23">
        <v>118</v>
      </c>
      <c r="Q35" s="23">
        <f t="shared" si="4"/>
        <v>38</v>
      </c>
      <c r="R35" s="23"/>
      <c r="S35" s="23">
        <v>428.11</v>
      </c>
      <c r="T35" s="23">
        <f t="shared" si="5"/>
        <v>348.11</v>
      </c>
      <c r="U35" s="23"/>
      <c r="V35" s="23">
        <v>392.7</v>
      </c>
      <c r="W35" s="23">
        <f t="shared" si="6"/>
        <v>312.7</v>
      </c>
      <c r="X35" s="23"/>
      <c r="Y35" s="23">
        <v>87.8</v>
      </c>
      <c r="Z35" s="23">
        <f t="shared" si="7"/>
        <v>7.8</v>
      </c>
      <c r="AA35" s="23"/>
      <c r="AB35" s="23">
        <v>118</v>
      </c>
      <c r="AC35" s="23">
        <f t="shared" si="8"/>
        <v>38</v>
      </c>
      <c r="AD35" s="23"/>
      <c r="AE35" s="23"/>
      <c r="AF35" s="23">
        <f t="shared" si="9"/>
        <v>-80</v>
      </c>
      <c r="AG35" s="23">
        <v>-10</v>
      </c>
      <c r="AH35" s="23"/>
      <c r="AI35" s="23">
        <f t="shared" si="10"/>
        <v>-80</v>
      </c>
      <c r="AJ35" s="23">
        <v>-10</v>
      </c>
      <c r="AK35" s="23">
        <f t="shared" si="11"/>
        <v>-20</v>
      </c>
      <c r="AL35" s="23"/>
      <c r="AM35" s="23">
        <f t="shared" si="12"/>
        <v>-80</v>
      </c>
      <c r="AN35" s="23">
        <v>-10</v>
      </c>
      <c r="AO35" s="23"/>
      <c r="AP35" s="23">
        <f t="shared" si="13"/>
        <v>-80</v>
      </c>
      <c r="AQ35" s="23">
        <v>-10</v>
      </c>
      <c r="AR35" s="23"/>
      <c r="AS35" s="23">
        <f t="shared" si="14"/>
        <v>-80</v>
      </c>
      <c r="AT35" s="23">
        <v>-10</v>
      </c>
      <c r="AU35" s="23"/>
      <c r="AV35" s="23">
        <f t="shared" si="15"/>
        <v>-80</v>
      </c>
      <c r="AW35" s="23">
        <v>-10</v>
      </c>
      <c r="AX35" s="23">
        <v>48</v>
      </c>
      <c r="AY35" s="23">
        <f t="shared" si="16"/>
        <v>-32</v>
      </c>
      <c r="AZ35" s="23">
        <v>-10</v>
      </c>
      <c r="BA35" s="23">
        <v>221.7</v>
      </c>
      <c r="BB35" s="23">
        <f t="shared" si="17"/>
        <v>141.69999999999999</v>
      </c>
      <c r="BC35" s="23"/>
      <c r="BD35" s="23">
        <v>109</v>
      </c>
      <c r="BE35" s="23">
        <f t="shared" si="18"/>
        <v>29</v>
      </c>
      <c r="BF35" s="23"/>
      <c r="BG35" s="23">
        <v>48</v>
      </c>
      <c r="BH35" s="23">
        <f t="shared" si="19"/>
        <v>-32</v>
      </c>
      <c r="BI35" s="23">
        <v>-10</v>
      </c>
      <c r="BJ35" s="23">
        <v>143.80000000000001</v>
      </c>
      <c r="BK35" s="23">
        <f t="shared" si="20"/>
        <v>63.8</v>
      </c>
      <c r="BL35" s="52"/>
      <c r="BM35" s="23">
        <v>179</v>
      </c>
      <c r="BN35" s="23">
        <f t="shared" si="21"/>
        <v>99</v>
      </c>
      <c r="BO35" s="52"/>
      <c r="BP35" s="23">
        <f t="shared" si="22"/>
        <v>-60</v>
      </c>
      <c r="BQ35" s="23">
        <f t="shared" si="23"/>
        <v>-80</v>
      </c>
    </row>
    <row r="36" spans="1:69">
      <c r="A36" s="44">
        <v>34</v>
      </c>
      <c r="B36" s="23">
        <v>515</v>
      </c>
      <c r="C36" s="44" t="s">
        <v>106</v>
      </c>
      <c r="D36" s="44" t="s">
        <v>101</v>
      </c>
      <c r="E36" s="23">
        <v>5139</v>
      </c>
      <c r="F36" s="23">
        <v>3972.59</v>
      </c>
      <c r="G36" s="25">
        <f t="shared" si="0"/>
        <v>0.77302782642537504</v>
      </c>
      <c r="H36" s="45">
        <v>80</v>
      </c>
      <c r="I36" s="49">
        <v>122</v>
      </c>
      <c r="J36" s="49">
        <f t="shared" ref="J36:J67" si="24">I36-H36</f>
        <v>42</v>
      </c>
      <c r="K36" s="50"/>
      <c r="L36" s="51">
        <v>122</v>
      </c>
      <c r="M36" s="51">
        <f t="shared" ref="M36:M67" si="25">L36-H36</f>
        <v>42</v>
      </c>
      <c r="N36" s="51"/>
      <c r="O36" s="24">
        <f t="shared" ref="O36:O67" si="26">N36+K36</f>
        <v>0</v>
      </c>
      <c r="P36" s="23">
        <v>224.01</v>
      </c>
      <c r="Q36" s="23">
        <f t="shared" ref="Q36:Q67" si="27">P36-H36</f>
        <v>144.01</v>
      </c>
      <c r="R36" s="23"/>
      <c r="S36" s="23">
        <v>236</v>
      </c>
      <c r="T36" s="23">
        <f t="shared" ref="T36:T67" si="28">S36-H36</f>
        <v>156</v>
      </c>
      <c r="U36" s="23"/>
      <c r="V36" s="23">
        <v>135</v>
      </c>
      <c r="W36" s="23">
        <f t="shared" ref="W36:W67" si="29">V36-H36</f>
        <v>55</v>
      </c>
      <c r="X36" s="23"/>
      <c r="Y36" s="23">
        <v>418.61</v>
      </c>
      <c r="Z36" s="23">
        <f t="shared" ref="Z36:Z67" si="30">Y36-H36</f>
        <v>338.61</v>
      </c>
      <c r="AA36" s="23"/>
      <c r="AB36" s="23">
        <v>55</v>
      </c>
      <c r="AC36" s="23">
        <f t="shared" ref="AC36:AC67" si="31">AB36-H36</f>
        <v>-25</v>
      </c>
      <c r="AD36" s="23">
        <v>-10</v>
      </c>
      <c r="AE36" s="23">
        <v>342</v>
      </c>
      <c r="AF36" s="23">
        <f t="shared" ref="AF36:AF67" si="32">AE36-H36</f>
        <v>262</v>
      </c>
      <c r="AG36" s="23"/>
      <c r="AH36" s="23"/>
      <c r="AI36" s="23">
        <f t="shared" ref="AI36:AI67" si="33">AH36-H36</f>
        <v>-80</v>
      </c>
      <c r="AJ36" s="23">
        <v>-10</v>
      </c>
      <c r="AK36" s="23">
        <f t="shared" ref="AK36:AK67" si="34">AJ36+AG36+AD36+AA36+X36+U36+R36</f>
        <v>-20</v>
      </c>
      <c r="AL36" s="23">
        <v>414.99</v>
      </c>
      <c r="AM36" s="23">
        <f t="shared" ref="AM36:AM67" si="35">AL36-H36</f>
        <v>334.99</v>
      </c>
      <c r="AN36" s="23"/>
      <c r="AO36" s="23">
        <v>122</v>
      </c>
      <c r="AP36" s="23">
        <f t="shared" ref="AP36:AP67" si="36">AO36-H36</f>
        <v>42</v>
      </c>
      <c r="AQ36" s="23"/>
      <c r="AR36" s="23">
        <v>135</v>
      </c>
      <c r="AS36" s="23">
        <f t="shared" ref="AS36:AS67" si="37">AR36-H36</f>
        <v>55</v>
      </c>
      <c r="AT36" s="23"/>
      <c r="AU36" s="23"/>
      <c r="AV36" s="23">
        <f t="shared" ref="AV36:AV67" si="38">AU36-H36</f>
        <v>-80</v>
      </c>
      <c r="AW36" s="23">
        <v>-10</v>
      </c>
      <c r="AX36" s="23">
        <v>384.8</v>
      </c>
      <c r="AY36" s="23">
        <f t="shared" ref="AY36:AY67" si="39">AX36-H36</f>
        <v>304.8</v>
      </c>
      <c r="AZ36" s="52"/>
      <c r="BA36" s="23">
        <v>169</v>
      </c>
      <c r="BB36" s="23">
        <f t="shared" ref="BB36:BB67" si="40">BA36-H36</f>
        <v>89</v>
      </c>
      <c r="BC36" s="23"/>
      <c r="BD36" s="23"/>
      <c r="BE36" s="23">
        <f t="shared" ref="BE36:BE67" si="41">BD36-H36</f>
        <v>-80</v>
      </c>
      <c r="BF36" s="23">
        <v>-10</v>
      </c>
      <c r="BG36" s="23">
        <v>44.35</v>
      </c>
      <c r="BH36" s="23">
        <f t="shared" ref="BH36:BH67" si="42">BG36-H36</f>
        <v>-35.65</v>
      </c>
      <c r="BI36" s="23">
        <v>-10</v>
      </c>
      <c r="BJ36" s="23"/>
      <c r="BK36" s="23">
        <f t="shared" ref="BK36:BK67" si="43">BJ36-H36</f>
        <v>-80</v>
      </c>
      <c r="BL36" s="23">
        <v>-10</v>
      </c>
      <c r="BM36" s="23"/>
      <c r="BN36" s="23">
        <f t="shared" ref="BN36:BN67" si="44">BM36-H36</f>
        <v>-80</v>
      </c>
      <c r="BO36" s="23">
        <v>-10</v>
      </c>
      <c r="BP36" s="23">
        <f t="shared" ref="BP36:BP67" si="45">BO36+BL36+BI36+BF36+BC36+AZ36+AW36+AT36+AQ36+AN36</f>
        <v>-50</v>
      </c>
      <c r="BQ36" s="23">
        <f t="shared" ref="BQ36:BQ67" si="46">BO36+BL36+BI36+BF36+BC36+AZ36+AW36+AT36+AQ36+AN36+AK36+O36</f>
        <v>-70</v>
      </c>
    </row>
    <row r="37" spans="1:69">
      <c r="A37" s="44">
        <v>35</v>
      </c>
      <c r="B37" s="23">
        <v>578</v>
      </c>
      <c r="C37" s="44" t="s">
        <v>107</v>
      </c>
      <c r="D37" s="44" t="s">
        <v>101</v>
      </c>
      <c r="E37" s="23">
        <v>5066</v>
      </c>
      <c r="F37" s="23">
        <v>3472.84</v>
      </c>
      <c r="G37" s="25">
        <f t="shared" si="0"/>
        <v>0.68551914725621799</v>
      </c>
      <c r="H37" s="45">
        <v>150</v>
      </c>
      <c r="I37" s="49">
        <v>98</v>
      </c>
      <c r="J37" s="49">
        <f t="shared" si="24"/>
        <v>-52</v>
      </c>
      <c r="K37" s="49">
        <v>-10</v>
      </c>
      <c r="L37" s="51">
        <v>380.21</v>
      </c>
      <c r="M37" s="51">
        <f t="shared" si="25"/>
        <v>230.21</v>
      </c>
      <c r="N37" s="51"/>
      <c r="O37" s="24">
        <f t="shared" si="26"/>
        <v>-10</v>
      </c>
      <c r="P37" s="23">
        <v>526.16999999999996</v>
      </c>
      <c r="Q37" s="23">
        <f t="shared" si="27"/>
        <v>376.17</v>
      </c>
      <c r="R37" s="23"/>
      <c r="S37" s="23">
        <v>216</v>
      </c>
      <c r="T37" s="23">
        <f t="shared" si="28"/>
        <v>66</v>
      </c>
      <c r="U37" s="23"/>
      <c r="V37" s="23">
        <v>168.36</v>
      </c>
      <c r="W37" s="23">
        <f t="shared" si="29"/>
        <v>18.36</v>
      </c>
      <c r="X37" s="23"/>
      <c r="Y37" s="23">
        <v>199</v>
      </c>
      <c r="Z37" s="23">
        <f t="shared" si="30"/>
        <v>49</v>
      </c>
      <c r="AA37" s="23"/>
      <c r="AB37" s="23">
        <v>91</v>
      </c>
      <c r="AC37" s="23">
        <f t="shared" si="31"/>
        <v>-59</v>
      </c>
      <c r="AD37" s="23">
        <v>-10</v>
      </c>
      <c r="AE37" s="23">
        <v>227.9</v>
      </c>
      <c r="AF37" s="23">
        <f t="shared" si="32"/>
        <v>77.900000000000006</v>
      </c>
      <c r="AG37" s="23"/>
      <c r="AH37" s="23">
        <v>132.80000000000001</v>
      </c>
      <c r="AI37" s="23">
        <f t="shared" si="33"/>
        <v>-17.2</v>
      </c>
      <c r="AJ37" s="23">
        <v>-10</v>
      </c>
      <c r="AK37" s="23">
        <f t="shared" si="34"/>
        <v>-20</v>
      </c>
      <c r="AL37" s="23">
        <v>109</v>
      </c>
      <c r="AM37" s="23">
        <f t="shared" si="35"/>
        <v>-41</v>
      </c>
      <c r="AN37" s="23">
        <v>-10</v>
      </c>
      <c r="AO37" s="23">
        <v>169</v>
      </c>
      <c r="AP37" s="23">
        <f t="shared" si="36"/>
        <v>19</v>
      </c>
      <c r="AQ37" s="23"/>
      <c r="AR37" s="23"/>
      <c r="AS37" s="23">
        <f t="shared" si="37"/>
        <v>-150</v>
      </c>
      <c r="AT37" s="23">
        <v>-10</v>
      </c>
      <c r="AU37" s="23">
        <v>122</v>
      </c>
      <c r="AV37" s="23">
        <f t="shared" si="38"/>
        <v>-28</v>
      </c>
      <c r="AW37" s="23">
        <v>-10</v>
      </c>
      <c r="AX37" s="23">
        <v>143.80000000000001</v>
      </c>
      <c r="AY37" s="23">
        <f t="shared" si="39"/>
        <v>-6.1999999999999904</v>
      </c>
      <c r="AZ37" s="23">
        <v>-10</v>
      </c>
      <c r="BA37" s="23">
        <v>168</v>
      </c>
      <c r="BB37" s="23">
        <f t="shared" si="40"/>
        <v>18</v>
      </c>
      <c r="BC37" s="23"/>
      <c r="BD37" s="23">
        <v>98</v>
      </c>
      <c r="BE37" s="23">
        <f t="shared" si="41"/>
        <v>-52</v>
      </c>
      <c r="BF37" s="23">
        <v>-10</v>
      </c>
      <c r="BG37" s="23"/>
      <c r="BH37" s="23">
        <f t="shared" si="42"/>
        <v>-150</v>
      </c>
      <c r="BI37" s="23">
        <v>-10</v>
      </c>
      <c r="BJ37" s="23">
        <v>132.80000000000001</v>
      </c>
      <c r="BK37" s="23">
        <f t="shared" si="43"/>
        <v>-17.2</v>
      </c>
      <c r="BL37" s="23">
        <v>-10</v>
      </c>
      <c r="BM37" s="23">
        <v>170</v>
      </c>
      <c r="BN37" s="23">
        <f t="shared" si="44"/>
        <v>20</v>
      </c>
      <c r="BO37" s="52"/>
      <c r="BP37" s="23">
        <f t="shared" si="45"/>
        <v>-70</v>
      </c>
      <c r="BQ37" s="23">
        <f t="shared" si="46"/>
        <v>-100</v>
      </c>
    </row>
    <row r="38" spans="1:69">
      <c r="A38" s="44">
        <v>36</v>
      </c>
      <c r="B38" s="23">
        <v>349</v>
      </c>
      <c r="C38" s="44" t="s">
        <v>108</v>
      </c>
      <c r="D38" s="44" t="s">
        <v>101</v>
      </c>
      <c r="E38" s="23">
        <v>5023</v>
      </c>
      <c r="F38" s="23">
        <v>4385.4399999999996</v>
      </c>
      <c r="G38" s="25">
        <f t="shared" si="0"/>
        <v>0.87307186940075598</v>
      </c>
      <c r="H38" s="45">
        <v>80</v>
      </c>
      <c r="I38" s="49">
        <v>333.36</v>
      </c>
      <c r="J38" s="49">
        <f t="shared" si="24"/>
        <v>253.36</v>
      </c>
      <c r="K38" s="50"/>
      <c r="L38" s="51">
        <v>169.01</v>
      </c>
      <c r="M38" s="51">
        <f t="shared" si="25"/>
        <v>89.01</v>
      </c>
      <c r="N38" s="51"/>
      <c r="O38" s="24">
        <f t="shared" si="26"/>
        <v>0</v>
      </c>
      <c r="P38" s="23">
        <v>50</v>
      </c>
      <c r="Q38" s="23">
        <f t="shared" si="27"/>
        <v>-30</v>
      </c>
      <c r="R38" s="23">
        <v>-10</v>
      </c>
      <c r="S38" s="23">
        <v>330</v>
      </c>
      <c r="T38" s="23">
        <f t="shared" si="28"/>
        <v>250</v>
      </c>
      <c r="U38" s="23"/>
      <c r="V38" s="23">
        <v>263</v>
      </c>
      <c r="W38" s="23">
        <f t="shared" si="29"/>
        <v>183</v>
      </c>
      <c r="X38" s="23"/>
      <c r="Y38" s="23">
        <v>556.97</v>
      </c>
      <c r="Z38" s="23">
        <f t="shared" si="30"/>
        <v>476.97</v>
      </c>
      <c r="AA38" s="23"/>
      <c r="AB38" s="23"/>
      <c r="AC38" s="23">
        <f t="shared" si="31"/>
        <v>-80</v>
      </c>
      <c r="AD38" s="23">
        <v>-10</v>
      </c>
      <c r="AE38" s="23">
        <v>55</v>
      </c>
      <c r="AF38" s="23">
        <f t="shared" si="32"/>
        <v>-25</v>
      </c>
      <c r="AG38" s="23">
        <v>-10</v>
      </c>
      <c r="AH38" s="23">
        <v>129</v>
      </c>
      <c r="AI38" s="23">
        <f t="shared" si="33"/>
        <v>49</v>
      </c>
      <c r="AJ38" s="23"/>
      <c r="AK38" s="23">
        <f t="shared" si="34"/>
        <v>-30</v>
      </c>
      <c r="AL38" s="23">
        <v>109</v>
      </c>
      <c r="AM38" s="23">
        <f t="shared" si="35"/>
        <v>29</v>
      </c>
      <c r="AN38" s="23"/>
      <c r="AO38" s="23"/>
      <c r="AP38" s="23">
        <f t="shared" si="36"/>
        <v>-80</v>
      </c>
      <c r="AQ38" s="23">
        <v>-10</v>
      </c>
      <c r="AR38" s="23">
        <v>55</v>
      </c>
      <c r="AS38" s="23">
        <f t="shared" si="37"/>
        <v>-25</v>
      </c>
      <c r="AT38" s="23">
        <v>-10</v>
      </c>
      <c r="AU38" s="23"/>
      <c r="AV38" s="23">
        <f t="shared" si="38"/>
        <v>-80</v>
      </c>
      <c r="AW38" s="23">
        <v>-10</v>
      </c>
      <c r="AX38" s="23">
        <v>248.8</v>
      </c>
      <c r="AY38" s="23">
        <f t="shared" si="39"/>
        <v>168.8</v>
      </c>
      <c r="AZ38" s="52"/>
      <c r="BA38" s="23"/>
      <c r="BB38" s="23">
        <f t="shared" si="40"/>
        <v>-80</v>
      </c>
      <c r="BC38" s="23">
        <v>-10</v>
      </c>
      <c r="BD38" s="23">
        <v>738</v>
      </c>
      <c r="BE38" s="23">
        <f t="shared" si="41"/>
        <v>658</v>
      </c>
      <c r="BF38" s="23"/>
      <c r="BG38" s="23">
        <v>361.2</v>
      </c>
      <c r="BH38" s="23">
        <f t="shared" si="42"/>
        <v>281.2</v>
      </c>
      <c r="BI38" s="52"/>
      <c r="BJ38" s="23">
        <v>107.8</v>
      </c>
      <c r="BK38" s="23">
        <f t="shared" si="43"/>
        <v>27.8</v>
      </c>
      <c r="BL38" s="52"/>
      <c r="BM38" s="23"/>
      <c r="BN38" s="23">
        <f t="shared" si="44"/>
        <v>-80</v>
      </c>
      <c r="BO38" s="23">
        <v>-10</v>
      </c>
      <c r="BP38" s="23">
        <f t="shared" si="45"/>
        <v>-50</v>
      </c>
      <c r="BQ38" s="23">
        <f t="shared" si="46"/>
        <v>-80</v>
      </c>
    </row>
    <row r="39" spans="1:69">
      <c r="A39" s="44">
        <v>37</v>
      </c>
      <c r="B39" s="23">
        <v>742</v>
      </c>
      <c r="C39" s="44" t="s">
        <v>109</v>
      </c>
      <c r="D39" s="44" t="s">
        <v>101</v>
      </c>
      <c r="E39" s="23">
        <v>4666</v>
      </c>
      <c r="F39" s="23">
        <v>3375.98</v>
      </c>
      <c r="G39" s="25">
        <f t="shared" si="0"/>
        <v>0.72352764680668702</v>
      </c>
      <c r="H39" s="45">
        <v>80</v>
      </c>
      <c r="I39" s="49">
        <v>95</v>
      </c>
      <c r="J39" s="49">
        <f t="shared" si="24"/>
        <v>15</v>
      </c>
      <c r="K39" s="50"/>
      <c r="L39" s="51">
        <v>80</v>
      </c>
      <c r="M39" s="51">
        <f t="shared" si="25"/>
        <v>0</v>
      </c>
      <c r="N39" s="51"/>
      <c r="O39" s="24">
        <f t="shared" si="26"/>
        <v>0</v>
      </c>
      <c r="P39" s="23"/>
      <c r="Q39" s="23">
        <f t="shared" si="27"/>
        <v>-80</v>
      </c>
      <c r="R39" s="23">
        <v>-10</v>
      </c>
      <c r="S39" s="23">
        <v>169.01</v>
      </c>
      <c r="T39" s="23">
        <f t="shared" si="28"/>
        <v>89.01</v>
      </c>
      <c r="U39" s="23"/>
      <c r="V39" s="23">
        <v>557.62</v>
      </c>
      <c r="W39" s="23">
        <f t="shared" si="29"/>
        <v>477.62</v>
      </c>
      <c r="X39" s="23"/>
      <c r="Y39" s="23"/>
      <c r="Z39" s="23">
        <f t="shared" si="30"/>
        <v>-80</v>
      </c>
      <c r="AA39" s="23">
        <v>-10</v>
      </c>
      <c r="AB39" s="23"/>
      <c r="AC39" s="23">
        <f t="shared" si="31"/>
        <v>-80</v>
      </c>
      <c r="AD39" s="23">
        <v>-10</v>
      </c>
      <c r="AE39" s="23"/>
      <c r="AF39" s="23">
        <f t="shared" si="32"/>
        <v>-80</v>
      </c>
      <c r="AG39" s="23">
        <v>-10</v>
      </c>
      <c r="AH39" s="23">
        <v>106.8</v>
      </c>
      <c r="AI39" s="23">
        <f t="shared" si="33"/>
        <v>26.8</v>
      </c>
      <c r="AJ39" s="23"/>
      <c r="AK39" s="23">
        <f t="shared" si="34"/>
        <v>-40</v>
      </c>
      <c r="AL39" s="23"/>
      <c r="AM39" s="23">
        <f t="shared" si="35"/>
        <v>-80</v>
      </c>
      <c r="AN39" s="23">
        <v>-10</v>
      </c>
      <c r="AO39" s="23">
        <v>122</v>
      </c>
      <c r="AP39" s="23">
        <f t="shared" si="36"/>
        <v>42</v>
      </c>
      <c r="AQ39" s="23"/>
      <c r="AR39" s="23"/>
      <c r="AS39" s="23">
        <f t="shared" si="37"/>
        <v>-80</v>
      </c>
      <c r="AT39" s="23">
        <v>-10</v>
      </c>
      <c r="AU39" s="23">
        <v>2339</v>
      </c>
      <c r="AV39" s="23">
        <f t="shared" si="38"/>
        <v>2259</v>
      </c>
      <c r="AW39" s="52"/>
      <c r="AX39" s="23"/>
      <c r="AY39" s="23">
        <f t="shared" si="39"/>
        <v>-80</v>
      </c>
      <c r="AZ39" s="23">
        <v>-10</v>
      </c>
      <c r="BA39" s="23"/>
      <c r="BB39" s="23">
        <f t="shared" si="40"/>
        <v>-80</v>
      </c>
      <c r="BC39" s="23">
        <v>-10</v>
      </c>
      <c r="BD39" s="23">
        <v>56</v>
      </c>
      <c r="BE39" s="23">
        <f t="shared" si="41"/>
        <v>-24</v>
      </c>
      <c r="BF39" s="23">
        <v>-10</v>
      </c>
      <c r="BG39" s="23"/>
      <c r="BH39" s="23">
        <f t="shared" si="42"/>
        <v>-80</v>
      </c>
      <c r="BI39" s="23">
        <v>-10</v>
      </c>
      <c r="BJ39" s="23">
        <v>427</v>
      </c>
      <c r="BK39" s="23">
        <f t="shared" si="43"/>
        <v>347</v>
      </c>
      <c r="BL39" s="52"/>
      <c r="BM39" s="23">
        <v>297.35000000000002</v>
      </c>
      <c r="BN39" s="23">
        <f t="shared" si="44"/>
        <v>217.35</v>
      </c>
      <c r="BO39" s="52"/>
      <c r="BP39" s="23">
        <f t="shared" si="45"/>
        <v>-60</v>
      </c>
      <c r="BQ39" s="23">
        <f t="shared" si="46"/>
        <v>-100</v>
      </c>
    </row>
    <row r="40" spans="1:69">
      <c r="A40" s="44">
        <v>38</v>
      </c>
      <c r="B40" s="23">
        <v>355</v>
      </c>
      <c r="C40" s="44" t="s">
        <v>110</v>
      </c>
      <c r="D40" s="44" t="s">
        <v>101</v>
      </c>
      <c r="E40" s="23">
        <v>4638</v>
      </c>
      <c r="F40" s="23">
        <v>3065.22</v>
      </c>
      <c r="G40" s="25">
        <f t="shared" si="0"/>
        <v>0.66089262613195299</v>
      </c>
      <c r="H40" s="45">
        <v>150</v>
      </c>
      <c r="I40" s="49">
        <v>278.01</v>
      </c>
      <c r="J40" s="49">
        <f t="shared" si="24"/>
        <v>128.01</v>
      </c>
      <c r="K40" s="50"/>
      <c r="L40" s="51">
        <v>0</v>
      </c>
      <c r="M40" s="51">
        <f t="shared" si="25"/>
        <v>-150</v>
      </c>
      <c r="N40" s="51">
        <v>-10</v>
      </c>
      <c r="O40" s="24">
        <f t="shared" si="26"/>
        <v>-10</v>
      </c>
      <c r="P40" s="23">
        <v>854.02</v>
      </c>
      <c r="Q40" s="23">
        <f t="shared" si="27"/>
        <v>704.02</v>
      </c>
      <c r="R40" s="23"/>
      <c r="S40" s="23">
        <v>281.60000000000002</v>
      </c>
      <c r="T40" s="23">
        <f t="shared" si="28"/>
        <v>131.6</v>
      </c>
      <c r="U40" s="23"/>
      <c r="V40" s="23">
        <v>169.01</v>
      </c>
      <c r="W40" s="23">
        <f t="shared" si="29"/>
        <v>19.010000000000002</v>
      </c>
      <c r="X40" s="23"/>
      <c r="Y40" s="23"/>
      <c r="Z40" s="23">
        <f t="shared" si="30"/>
        <v>-150</v>
      </c>
      <c r="AA40" s="23">
        <v>-10</v>
      </c>
      <c r="AB40" s="23"/>
      <c r="AC40" s="23">
        <f t="shared" si="31"/>
        <v>-150</v>
      </c>
      <c r="AD40" s="23">
        <v>-10</v>
      </c>
      <c r="AE40" s="23">
        <v>168</v>
      </c>
      <c r="AF40" s="23">
        <f t="shared" si="32"/>
        <v>18</v>
      </c>
      <c r="AG40" s="23"/>
      <c r="AH40" s="23">
        <v>151.5</v>
      </c>
      <c r="AI40" s="23">
        <f t="shared" si="33"/>
        <v>1.5</v>
      </c>
      <c r="AJ40" s="23"/>
      <c r="AK40" s="23">
        <f t="shared" si="34"/>
        <v>-20</v>
      </c>
      <c r="AL40" s="23"/>
      <c r="AM40" s="23">
        <f t="shared" si="35"/>
        <v>-150</v>
      </c>
      <c r="AN40" s="23">
        <v>-10</v>
      </c>
      <c r="AO40" s="23">
        <v>75.8</v>
      </c>
      <c r="AP40" s="23">
        <f t="shared" si="36"/>
        <v>-74.2</v>
      </c>
      <c r="AQ40" s="23">
        <v>-10</v>
      </c>
      <c r="AR40" s="23">
        <v>91</v>
      </c>
      <c r="AS40" s="23">
        <f t="shared" si="37"/>
        <v>-59</v>
      </c>
      <c r="AT40" s="23">
        <v>-10</v>
      </c>
      <c r="AU40" s="23">
        <v>-13.01</v>
      </c>
      <c r="AV40" s="23">
        <f t="shared" si="38"/>
        <v>-163.01</v>
      </c>
      <c r="AW40" s="23">
        <v>-10</v>
      </c>
      <c r="AX40" s="23">
        <v>115.04</v>
      </c>
      <c r="AY40" s="23">
        <f t="shared" si="39"/>
        <v>-34.96</v>
      </c>
      <c r="AZ40" s="23">
        <v>-10</v>
      </c>
      <c r="BA40" s="23"/>
      <c r="BB40" s="23">
        <f t="shared" si="40"/>
        <v>-150</v>
      </c>
      <c r="BC40" s="23">
        <v>-10</v>
      </c>
      <c r="BD40" s="23"/>
      <c r="BE40" s="23">
        <f t="shared" si="41"/>
        <v>-150</v>
      </c>
      <c r="BF40" s="23">
        <v>-10</v>
      </c>
      <c r="BG40" s="23"/>
      <c r="BH40" s="23">
        <f t="shared" si="42"/>
        <v>-150</v>
      </c>
      <c r="BI40" s="23">
        <v>-10</v>
      </c>
      <c r="BJ40" s="23">
        <v>281.60000000000002</v>
      </c>
      <c r="BK40" s="23">
        <f t="shared" si="43"/>
        <v>131.6</v>
      </c>
      <c r="BL40" s="52"/>
      <c r="BM40" s="23"/>
      <c r="BN40" s="23">
        <f t="shared" si="44"/>
        <v>-150</v>
      </c>
      <c r="BO40" s="23">
        <v>-10</v>
      </c>
      <c r="BP40" s="23">
        <f t="shared" si="45"/>
        <v>-90</v>
      </c>
      <c r="BQ40" s="23">
        <f t="shared" si="46"/>
        <v>-120</v>
      </c>
    </row>
    <row r="41" spans="1:69">
      <c r="A41" s="44">
        <v>39</v>
      </c>
      <c r="B41" s="23">
        <v>511</v>
      </c>
      <c r="C41" s="44" t="s">
        <v>111</v>
      </c>
      <c r="D41" s="44" t="s">
        <v>101</v>
      </c>
      <c r="E41" s="23">
        <v>4630</v>
      </c>
      <c r="F41" s="23">
        <v>3417.67</v>
      </c>
      <c r="G41" s="25">
        <f t="shared" si="0"/>
        <v>0.73815766738660904</v>
      </c>
      <c r="H41" s="45">
        <v>80</v>
      </c>
      <c r="I41" s="49">
        <v>109</v>
      </c>
      <c r="J41" s="49">
        <f t="shared" si="24"/>
        <v>29</v>
      </c>
      <c r="K41" s="50"/>
      <c r="L41" s="51">
        <v>692.01</v>
      </c>
      <c r="M41" s="51">
        <f t="shared" si="25"/>
        <v>612.01</v>
      </c>
      <c r="N41" s="51"/>
      <c r="O41" s="24">
        <f t="shared" si="26"/>
        <v>0</v>
      </c>
      <c r="P41" s="23">
        <v>377.81</v>
      </c>
      <c r="Q41" s="23">
        <f t="shared" si="27"/>
        <v>297.81</v>
      </c>
      <c r="R41" s="23"/>
      <c r="S41" s="23">
        <v>143.80000000000001</v>
      </c>
      <c r="T41" s="23">
        <f t="shared" si="28"/>
        <v>63.8</v>
      </c>
      <c r="U41" s="23"/>
      <c r="V41" s="23"/>
      <c r="W41" s="23">
        <f t="shared" si="29"/>
        <v>-80</v>
      </c>
      <c r="X41" s="23">
        <v>-10</v>
      </c>
      <c r="Y41" s="23">
        <v>169</v>
      </c>
      <c r="Z41" s="23">
        <f t="shared" si="30"/>
        <v>89</v>
      </c>
      <c r="AA41" s="23"/>
      <c r="AB41" s="23">
        <v>396.6</v>
      </c>
      <c r="AC41" s="23">
        <f t="shared" si="31"/>
        <v>316.60000000000002</v>
      </c>
      <c r="AD41" s="23"/>
      <c r="AE41" s="23"/>
      <c r="AF41" s="23">
        <f t="shared" si="32"/>
        <v>-80</v>
      </c>
      <c r="AG41" s="23">
        <v>-10</v>
      </c>
      <c r="AH41" s="23"/>
      <c r="AI41" s="23">
        <f t="shared" si="33"/>
        <v>-80</v>
      </c>
      <c r="AJ41" s="23">
        <v>-10</v>
      </c>
      <c r="AK41" s="23">
        <f t="shared" si="34"/>
        <v>-30</v>
      </c>
      <c r="AL41" s="23"/>
      <c r="AM41" s="23">
        <f t="shared" si="35"/>
        <v>-80</v>
      </c>
      <c r="AN41" s="23">
        <v>-10</v>
      </c>
      <c r="AO41" s="23">
        <v>109</v>
      </c>
      <c r="AP41" s="23">
        <f t="shared" si="36"/>
        <v>29</v>
      </c>
      <c r="AQ41" s="23"/>
      <c r="AR41" s="23">
        <v>161</v>
      </c>
      <c r="AS41" s="23">
        <f t="shared" si="37"/>
        <v>81</v>
      </c>
      <c r="AT41" s="23"/>
      <c r="AU41" s="23"/>
      <c r="AV41" s="23">
        <f t="shared" si="38"/>
        <v>-80</v>
      </c>
      <c r="AW41" s="23">
        <v>-10</v>
      </c>
      <c r="AX41" s="23">
        <v>236</v>
      </c>
      <c r="AY41" s="23">
        <f t="shared" si="39"/>
        <v>156</v>
      </c>
      <c r="AZ41" s="52"/>
      <c r="BA41" s="23">
        <v>109</v>
      </c>
      <c r="BB41" s="23">
        <f t="shared" si="40"/>
        <v>29</v>
      </c>
      <c r="BC41" s="23"/>
      <c r="BD41" s="23">
        <v>106</v>
      </c>
      <c r="BE41" s="23">
        <f t="shared" si="41"/>
        <v>26</v>
      </c>
      <c r="BF41" s="23"/>
      <c r="BG41" s="23"/>
      <c r="BH41" s="23">
        <f t="shared" si="42"/>
        <v>-80</v>
      </c>
      <c r="BI41" s="23">
        <v>-10</v>
      </c>
      <c r="BJ41" s="23"/>
      <c r="BK41" s="23">
        <f t="shared" si="43"/>
        <v>-80</v>
      </c>
      <c r="BL41" s="23">
        <v>-10</v>
      </c>
      <c r="BM41" s="23">
        <v>225</v>
      </c>
      <c r="BN41" s="23">
        <f t="shared" si="44"/>
        <v>145</v>
      </c>
      <c r="BO41" s="52"/>
      <c r="BP41" s="23">
        <f t="shared" si="45"/>
        <v>-40</v>
      </c>
      <c r="BQ41" s="23">
        <f t="shared" si="46"/>
        <v>-70</v>
      </c>
    </row>
    <row r="42" spans="1:69">
      <c r="A42" s="44">
        <v>40</v>
      </c>
      <c r="B42" s="23">
        <v>308</v>
      </c>
      <c r="C42" s="44" t="s">
        <v>112</v>
      </c>
      <c r="D42" s="44" t="s">
        <v>101</v>
      </c>
      <c r="E42" s="23">
        <v>4422</v>
      </c>
      <c r="F42" s="23">
        <v>2842.82</v>
      </c>
      <c r="G42" s="25">
        <f t="shared" si="0"/>
        <v>0.64288104929895995</v>
      </c>
      <c r="H42" s="45">
        <v>80</v>
      </c>
      <c r="I42" s="49">
        <v>169</v>
      </c>
      <c r="J42" s="49">
        <f t="shared" si="24"/>
        <v>89</v>
      </c>
      <c r="K42" s="50"/>
      <c r="L42" s="51">
        <v>507.02</v>
      </c>
      <c r="M42" s="51">
        <f t="shared" si="25"/>
        <v>427.02</v>
      </c>
      <c r="N42" s="51"/>
      <c r="O42" s="24">
        <f t="shared" si="26"/>
        <v>0</v>
      </c>
      <c r="P42" s="23">
        <v>181.2</v>
      </c>
      <c r="Q42" s="23">
        <f t="shared" si="27"/>
        <v>101.2</v>
      </c>
      <c r="R42" s="23"/>
      <c r="S42" s="23">
        <v>266.8</v>
      </c>
      <c r="T42" s="23">
        <f t="shared" si="28"/>
        <v>186.8</v>
      </c>
      <c r="U42" s="23"/>
      <c r="V42" s="23">
        <v>221.7</v>
      </c>
      <c r="W42" s="23">
        <f t="shared" si="29"/>
        <v>141.69999999999999</v>
      </c>
      <c r="X42" s="23"/>
      <c r="Y42" s="23">
        <v>283</v>
      </c>
      <c r="Z42" s="23">
        <f t="shared" si="30"/>
        <v>203</v>
      </c>
      <c r="AA42" s="23"/>
      <c r="AB42" s="23"/>
      <c r="AC42" s="23">
        <f t="shared" si="31"/>
        <v>-80</v>
      </c>
      <c r="AD42" s="23">
        <v>-10</v>
      </c>
      <c r="AE42" s="23"/>
      <c r="AF42" s="23">
        <f t="shared" si="32"/>
        <v>-80</v>
      </c>
      <c r="AG42" s="23">
        <v>-10</v>
      </c>
      <c r="AH42" s="23"/>
      <c r="AI42" s="23">
        <f t="shared" si="33"/>
        <v>-80</v>
      </c>
      <c r="AJ42" s="23">
        <v>-10</v>
      </c>
      <c r="AK42" s="23">
        <f t="shared" si="34"/>
        <v>-30</v>
      </c>
      <c r="AL42" s="23"/>
      <c r="AM42" s="23">
        <f t="shared" si="35"/>
        <v>-80</v>
      </c>
      <c r="AN42" s="23">
        <v>-10</v>
      </c>
      <c r="AO42" s="23">
        <v>153.80000000000001</v>
      </c>
      <c r="AP42" s="23">
        <f t="shared" si="36"/>
        <v>73.8</v>
      </c>
      <c r="AQ42" s="23"/>
      <c r="AR42" s="23">
        <v>115</v>
      </c>
      <c r="AS42" s="23">
        <f t="shared" si="37"/>
        <v>35</v>
      </c>
      <c r="AT42" s="23"/>
      <c r="AU42" s="23">
        <v>115</v>
      </c>
      <c r="AV42" s="23">
        <f t="shared" si="38"/>
        <v>35</v>
      </c>
      <c r="AW42" s="52"/>
      <c r="AX42" s="23">
        <v>215</v>
      </c>
      <c r="AY42" s="23">
        <f t="shared" si="39"/>
        <v>135</v>
      </c>
      <c r="AZ42" s="52"/>
      <c r="BA42" s="23"/>
      <c r="BB42" s="23">
        <f t="shared" si="40"/>
        <v>-80</v>
      </c>
      <c r="BC42" s="23">
        <v>-10</v>
      </c>
      <c r="BD42" s="23"/>
      <c r="BE42" s="23">
        <f t="shared" si="41"/>
        <v>-80</v>
      </c>
      <c r="BF42" s="23">
        <v>-10</v>
      </c>
      <c r="BG42" s="23"/>
      <c r="BH42" s="23">
        <f t="shared" si="42"/>
        <v>-80</v>
      </c>
      <c r="BI42" s="23">
        <v>-10</v>
      </c>
      <c r="BJ42" s="23">
        <v>165</v>
      </c>
      <c r="BK42" s="23">
        <f t="shared" si="43"/>
        <v>85</v>
      </c>
      <c r="BL42" s="52"/>
      <c r="BM42" s="23">
        <v>51.8</v>
      </c>
      <c r="BN42" s="23">
        <f t="shared" si="44"/>
        <v>-28.2</v>
      </c>
      <c r="BO42" s="23">
        <v>-10</v>
      </c>
      <c r="BP42" s="23">
        <f t="shared" si="45"/>
        <v>-50</v>
      </c>
      <c r="BQ42" s="23">
        <f t="shared" si="46"/>
        <v>-80</v>
      </c>
    </row>
    <row r="43" spans="1:69">
      <c r="A43" s="44">
        <v>41</v>
      </c>
      <c r="B43" s="23">
        <v>718</v>
      </c>
      <c r="C43" s="44" t="s">
        <v>113</v>
      </c>
      <c r="D43" s="44" t="s">
        <v>101</v>
      </c>
      <c r="E43" s="23">
        <v>4154</v>
      </c>
      <c r="F43" s="23">
        <v>2936.77</v>
      </c>
      <c r="G43" s="25">
        <f t="shared" si="0"/>
        <v>0.70697400096292695</v>
      </c>
      <c r="H43" s="45">
        <v>50</v>
      </c>
      <c r="I43" s="49">
        <v>434.8</v>
      </c>
      <c r="J43" s="49">
        <f t="shared" si="24"/>
        <v>384.8</v>
      </c>
      <c r="K43" s="50"/>
      <c r="L43" s="51">
        <v>169.01</v>
      </c>
      <c r="M43" s="51">
        <f t="shared" si="25"/>
        <v>119.01</v>
      </c>
      <c r="N43" s="51"/>
      <c r="O43" s="24">
        <f t="shared" si="26"/>
        <v>0</v>
      </c>
      <c r="P43" s="23">
        <v>344.64</v>
      </c>
      <c r="Q43" s="23">
        <f t="shared" si="27"/>
        <v>294.64</v>
      </c>
      <c r="R43" s="23"/>
      <c r="S43" s="23"/>
      <c r="T43" s="23">
        <f t="shared" si="28"/>
        <v>-50</v>
      </c>
      <c r="U43" s="23">
        <v>-10</v>
      </c>
      <c r="V43" s="23">
        <v>258.01</v>
      </c>
      <c r="W43" s="23">
        <f t="shared" si="29"/>
        <v>208.01</v>
      </c>
      <c r="X43" s="23"/>
      <c r="Y43" s="23">
        <v>485.81</v>
      </c>
      <c r="Z43" s="23">
        <f t="shared" si="30"/>
        <v>435.81</v>
      </c>
      <c r="AA43" s="23"/>
      <c r="AB43" s="23"/>
      <c r="AC43" s="23">
        <f t="shared" si="31"/>
        <v>-50</v>
      </c>
      <c r="AD43" s="23">
        <v>-10</v>
      </c>
      <c r="AE43" s="23">
        <v>102.75</v>
      </c>
      <c r="AF43" s="23">
        <f t="shared" si="32"/>
        <v>52.75</v>
      </c>
      <c r="AG43" s="23"/>
      <c r="AH43" s="23"/>
      <c r="AI43" s="23">
        <f t="shared" si="33"/>
        <v>-50</v>
      </c>
      <c r="AJ43" s="23">
        <v>-10</v>
      </c>
      <c r="AK43" s="23">
        <f t="shared" si="34"/>
        <v>-30</v>
      </c>
      <c r="AL43" s="23">
        <v>140.25</v>
      </c>
      <c r="AM43" s="23">
        <f t="shared" si="35"/>
        <v>90.25</v>
      </c>
      <c r="AN43" s="23"/>
      <c r="AO43" s="23"/>
      <c r="AP43" s="23">
        <f t="shared" si="36"/>
        <v>-50</v>
      </c>
      <c r="AQ43" s="23">
        <v>-10</v>
      </c>
      <c r="AR43" s="23"/>
      <c r="AS43" s="23">
        <f t="shared" si="37"/>
        <v>-50</v>
      </c>
      <c r="AT43" s="23">
        <v>-10</v>
      </c>
      <c r="AU43" s="23"/>
      <c r="AV43" s="23">
        <f t="shared" si="38"/>
        <v>-50</v>
      </c>
      <c r="AW43" s="23">
        <v>-10</v>
      </c>
      <c r="AX43" s="23"/>
      <c r="AY43" s="23">
        <f t="shared" si="39"/>
        <v>-50</v>
      </c>
      <c r="AZ43" s="23">
        <v>-10</v>
      </c>
      <c r="BA43" s="23"/>
      <c r="BB43" s="23">
        <f t="shared" si="40"/>
        <v>-50</v>
      </c>
      <c r="BC43" s="23">
        <v>-10</v>
      </c>
      <c r="BD43" s="23">
        <v>51.4</v>
      </c>
      <c r="BE43" s="23">
        <f t="shared" si="41"/>
        <v>1.4</v>
      </c>
      <c r="BF43" s="23"/>
      <c r="BG43" s="23">
        <v>118</v>
      </c>
      <c r="BH43" s="23">
        <f t="shared" si="42"/>
        <v>68</v>
      </c>
      <c r="BI43" s="52"/>
      <c r="BJ43" s="23">
        <v>93</v>
      </c>
      <c r="BK43" s="23">
        <f t="shared" si="43"/>
        <v>43</v>
      </c>
      <c r="BL43" s="52"/>
      <c r="BM43" s="23"/>
      <c r="BN43" s="23">
        <f t="shared" si="44"/>
        <v>-50</v>
      </c>
      <c r="BO43" s="23">
        <v>-10</v>
      </c>
      <c r="BP43" s="23">
        <f t="shared" si="45"/>
        <v>-60</v>
      </c>
      <c r="BQ43" s="23">
        <f t="shared" si="46"/>
        <v>-90</v>
      </c>
    </row>
    <row r="44" spans="1:69">
      <c r="A44" s="44">
        <v>42</v>
      </c>
      <c r="B44" s="23">
        <v>572</v>
      </c>
      <c r="C44" s="44" t="s">
        <v>114</v>
      </c>
      <c r="D44" s="44" t="s">
        <v>101</v>
      </c>
      <c r="E44" s="23">
        <v>3096</v>
      </c>
      <c r="F44" s="23">
        <v>2912.04</v>
      </c>
      <c r="G44" s="25">
        <f t="shared" si="0"/>
        <v>0.940581395348837</v>
      </c>
      <c r="H44" s="45">
        <v>80</v>
      </c>
      <c r="I44" s="49">
        <v>367.36</v>
      </c>
      <c r="J44" s="49">
        <f t="shared" si="24"/>
        <v>287.36</v>
      </c>
      <c r="K44" s="50"/>
      <c r="L44" s="51">
        <v>55</v>
      </c>
      <c r="M44" s="51">
        <f t="shared" si="25"/>
        <v>-25</v>
      </c>
      <c r="N44" s="51">
        <v>-10</v>
      </c>
      <c r="O44" s="24">
        <f t="shared" si="26"/>
        <v>-10</v>
      </c>
      <c r="P44" s="23">
        <v>118</v>
      </c>
      <c r="Q44" s="23">
        <f t="shared" si="27"/>
        <v>38</v>
      </c>
      <c r="R44" s="23"/>
      <c r="S44" s="23">
        <v>105</v>
      </c>
      <c r="T44" s="23">
        <f t="shared" si="28"/>
        <v>25</v>
      </c>
      <c r="U44" s="23"/>
      <c r="V44" s="23">
        <v>90</v>
      </c>
      <c r="W44" s="23">
        <f t="shared" si="29"/>
        <v>10</v>
      </c>
      <c r="X44" s="23"/>
      <c r="Y44" s="23">
        <v>118</v>
      </c>
      <c r="Z44" s="23">
        <f t="shared" si="30"/>
        <v>38</v>
      </c>
      <c r="AA44" s="23"/>
      <c r="AB44" s="23"/>
      <c r="AC44" s="23">
        <f t="shared" si="31"/>
        <v>-80</v>
      </c>
      <c r="AD44" s="23">
        <v>-10</v>
      </c>
      <c r="AE44" s="23">
        <v>55</v>
      </c>
      <c r="AF44" s="23">
        <f t="shared" si="32"/>
        <v>-25</v>
      </c>
      <c r="AG44" s="23">
        <v>-10</v>
      </c>
      <c r="AH44" s="23"/>
      <c r="AI44" s="23">
        <f t="shared" si="33"/>
        <v>-80</v>
      </c>
      <c r="AJ44" s="23">
        <v>-10</v>
      </c>
      <c r="AK44" s="23">
        <f t="shared" si="34"/>
        <v>-30</v>
      </c>
      <c r="AL44" s="23">
        <v>256</v>
      </c>
      <c r="AM44" s="23">
        <f t="shared" si="35"/>
        <v>176</v>
      </c>
      <c r="AN44" s="23"/>
      <c r="AO44" s="23"/>
      <c r="AP44" s="23">
        <f t="shared" si="36"/>
        <v>-80</v>
      </c>
      <c r="AQ44" s="23">
        <v>-10</v>
      </c>
      <c r="AR44" s="23"/>
      <c r="AS44" s="23">
        <f t="shared" si="37"/>
        <v>-80</v>
      </c>
      <c r="AT44" s="23">
        <v>-10</v>
      </c>
      <c r="AU44" s="23"/>
      <c r="AV44" s="23">
        <f t="shared" si="38"/>
        <v>-80</v>
      </c>
      <c r="AW44" s="23">
        <v>-10</v>
      </c>
      <c r="AX44" s="23"/>
      <c r="AY44" s="23">
        <f t="shared" si="39"/>
        <v>-80</v>
      </c>
      <c r="AZ44" s="23">
        <v>-10</v>
      </c>
      <c r="BA44" s="23"/>
      <c r="BB44" s="23">
        <f t="shared" si="40"/>
        <v>-80</v>
      </c>
      <c r="BC44" s="23">
        <v>-10</v>
      </c>
      <c r="BD44" s="23">
        <v>89</v>
      </c>
      <c r="BE44" s="23">
        <f t="shared" si="41"/>
        <v>9</v>
      </c>
      <c r="BF44" s="23"/>
      <c r="BG44" s="23">
        <v>92.8</v>
      </c>
      <c r="BH44" s="23">
        <f t="shared" si="42"/>
        <v>12.8</v>
      </c>
      <c r="BI44" s="52"/>
      <c r="BJ44" s="23"/>
      <c r="BK44" s="23">
        <f t="shared" si="43"/>
        <v>-80</v>
      </c>
      <c r="BL44" s="23">
        <v>-10</v>
      </c>
      <c r="BM44" s="23">
        <v>524.5</v>
      </c>
      <c r="BN44" s="23">
        <f t="shared" si="44"/>
        <v>444.5</v>
      </c>
      <c r="BO44" s="52"/>
      <c r="BP44" s="23">
        <f t="shared" si="45"/>
        <v>-60</v>
      </c>
      <c r="BQ44" s="23">
        <f t="shared" si="46"/>
        <v>-100</v>
      </c>
    </row>
    <row r="45" spans="1:69">
      <c r="A45" s="44">
        <v>43</v>
      </c>
      <c r="B45" s="23">
        <v>723</v>
      </c>
      <c r="C45" s="44" t="s">
        <v>115</v>
      </c>
      <c r="D45" s="44" t="s">
        <v>101</v>
      </c>
      <c r="E45" s="23">
        <v>2690</v>
      </c>
      <c r="F45" s="23">
        <v>2692.08</v>
      </c>
      <c r="G45" s="25">
        <f t="shared" si="0"/>
        <v>1.00077323420074</v>
      </c>
      <c r="H45" s="45">
        <v>50</v>
      </c>
      <c r="I45" s="49">
        <v>118</v>
      </c>
      <c r="J45" s="49">
        <f t="shared" si="24"/>
        <v>68</v>
      </c>
      <c r="K45" s="50"/>
      <c r="L45" s="51">
        <v>0</v>
      </c>
      <c r="M45" s="51">
        <f t="shared" si="25"/>
        <v>-50</v>
      </c>
      <c r="N45" s="51">
        <v>-10</v>
      </c>
      <c r="O45" s="24">
        <f t="shared" si="26"/>
        <v>-10</v>
      </c>
      <c r="P45" s="23">
        <v>169.01</v>
      </c>
      <c r="Q45" s="23">
        <f t="shared" si="27"/>
        <v>119.01</v>
      </c>
      <c r="R45" s="23"/>
      <c r="S45" s="23">
        <v>343.82</v>
      </c>
      <c r="T45" s="23">
        <f t="shared" si="28"/>
        <v>293.82</v>
      </c>
      <c r="U45" s="23"/>
      <c r="V45" s="23">
        <v>109</v>
      </c>
      <c r="W45" s="23">
        <f t="shared" si="29"/>
        <v>59</v>
      </c>
      <c r="X45" s="23"/>
      <c r="Y45" s="23">
        <v>119</v>
      </c>
      <c r="Z45" s="23">
        <f t="shared" si="30"/>
        <v>69</v>
      </c>
      <c r="AA45" s="23"/>
      <c r="AB45" s="23"/>
      <c r="AC45" s="23">
        <f t="shared" si="31"/>
        <v>-50</v>
      </c>
      <c r="AD45" s="23">
        <v>-10</v>
      </c>
      <c r="AE45" s="23">
        <v>362</v>
      </c>
      <c r="AF45" s="23">
        <f t="shared" si="32"/>
        <v>312</v>
      </c>
      <c r="AG45" s="23"/>
      <c r="AH45" s="23"/>
      <c r="AI45" s="23">
        <f t="shared" si="33"/>
        <v>-50</v>
      </c>
      <c r="AJ45" s="23">
        <v>-10</v>
      </c>
      <c r="AK45" s="23">
        <f t="shared" si="34"/>
        <v>-20</v>
      </c>
      <c r="AL45" s="23"/>
      <c r="AM45" s="23">
        <f t="shared" si="35"/>
        <v>-50</v>
      </c>
      <c r="AN45" s="23">
        <v>-10</v>
      </c>
      <c r="AO45" s="23">
        <v>456</v>
      </c>
      <c r="AP45" s="23">
        <f t="shared" si="36"/>
        <v>406</v>
      </c>
      <c r="AQ45" s="23"/>
      <c r="AR45" s="23"/>
      <c r="AS45" s="23">
        <f t="shared" si="37"/>
        <v>-50</v>
      </c>
      <c r="AT45" s="23">
        <v>-10</v>
      </c>
      <c r="AU45" s="23"/>
      <c r="AV45" s="23">
        <f t="shared" si="38"/>
        <v>-50</v>
      </c>
      <c r="AW45" s="23">
        <v>-10</v>
      </c>
      <c r="AX45" s="23">
        <v>119</v>
      </c>
      <c r="AY45" s="23">
        <f t="shared" si="39"/>
        <v>69</v>
      </c>
      <c r="AZ45" s="52"/>
      <c r="BA45" s="23"/>
      <c r="BB45" s="23">
        <f t="shared" si="40"/>
        <v>-50</v>
      </c>
      <c r="BC45" s="23">
        <v>-10</v>
      </c>
      <c r="BD45" s="23"/>
      <c r="BE45" s="23">
        <f t="shared" si="41"/>
        <v>-50</v>
      </c>
      <c r="BF45" s="23">
        <v>-10</v>
      </c>
      <c r="BG45" s="23"/>
      <c r="BH45" s="23">
        <f t="shared" si="42"/>
        <v>-50</v>
      </c>
      <c r="BI45" s="23">
        <v>-10</v>
      </c>
      <c r="BJ45" s="23"/>
      <c r="BK45" s="23">
        <f t="shared" si="43"/>
        <v>-50</v>
      </c>
      <c r="BL45" s="23">
        <v>-10</v>
      </c>
      <c r="BM45" s="23">
        <v>440.25</v>
      </c>
      <c r="BN45" s="23">
        <f t="shared" si="44"/>
        <v>390.25</v>
      </c>
      <c r="BO45" s="52"/>
      <c r="BP45" s="23">
        <f t="shared" si="45"/>
        <v>-70</v>
      </c>
      <c r="BQ45" s="23">
        <f t="shared" si="46"/>
        <v>-100</v>
      </c>
    </row>
    <row r="46" spans="1:69">
      <c r="A46" s="44">
        <v>44</v>
      </c>
      <c r="B46" s="23">
        <v>747</v>
      </c>
      <c r="C46" s="44" t="s">
        <v>116</v>
      </c>
      <c r="D46" s="44" t="s">
        <v>101</v>
      </c>
      <c r="E46" s="23">
        <v>2277</v>
      </c>
      <c r="F46" s="23">
        <v>4170.71</v>
      </c>
      <c r="G46" s="25">
        <f t="shared" si="0"/>
        <v>1.8316688625384301</v>
      </c>
      <c r="H46" s="45">
        <v>80</v>
      </c>
      <c r="I46" s="49">
        <v>450</v>
      </c>
      <c r="J46" s="49">
        <f t="shared" si="24"/>
        <v>370</v>
      </c>
      <c r="K46" s="50"/>
      <c r="L46" s="51">
        <v>405.01</v>
      </c>
      <c r="M46" s="51">
        <f t="shared" si="25"/>
        <v>325.01</v>
      </c>
      <c r="N46" s="51"/>
      <c r="O46" s="24">
        <f t="shared" si="26"/>
        <v>0</v>
      </c>
      <c r="P46" s="23">
        <v>410.19</v>
      </c>
      <c r="Q46" s="23">
        <f t="shared" si="27"/>
        <v>330.19</v>
      </c>
      <c r="R46" s="23"/>
      <c r="S46" s="23">
        <v>242.5</v>
      </c>
      <c r="T46" s="23">
        <f t="shared" si="28"/>
        <v>162.5</v>
      </c>
      <c r="U46" s="23"/>
      <c r="V46" s="23">
        <v>409.01</v>
      </c>
      <c r="W46" s="23">
        <f t="shared" si="29"/>
        <v>329.01</v>
      </c>
      <c r="X46" s="23"/>
      <c r="Y46" s="23">
        <v>455.01</v>
      </c>
      <c r="Z46" s="23">
        <f t="shared" si="30"/>
        <v>375.01</v>
      </c>
      <c r="AA46" s="23"/>
      <c r="AB46" s="23">
        <v>56</v>
      </c>
      <c r="AC46" s="23">
        <f t="shared" si="31"/>
        <v>-24</v>
      </c>
      <c r="AD46" s="23">
        <v>-10</v>
      </c>
      <c r="AE46" s="23">
        <v>142.80000000000001</v>
      </c>
      <c r="AF46" s="23">
        <f t="shared" si="32"/>
        <v>62.8</v>
      </c>
      <c r="AG46" s="23"/>
      <c r="AH46" s="23"/>
      <c r="AI46" s="23">
        <f t="shared" si="33"/>
        <v>-80</v>
      </c>
      <c r="AJ46" s="23">
        <v>-10</v>
      </c>
      <c r="AK46" s="23">
        <f t="shared" si="34"/>
        <v>-20</v>
      </c>
      <c r="AL46" s="23"/>
      <c r="AM46" s="23">
        <f t="shared" si="35"/>
        <v>-80</v>
      </c>
      <c r="AN46" s="23">
        <v>-10</v>
      </c>
      <c r="AO46" s="23"/>
      <c r="AP46" s="23">
        <f t="shared" si="36"/>
        <v>-80</v>
      </c>
      <c r="AQ46" s="23">
        <v>-10</v>
      </c>
      <c r="AR46" s="23">
        <v>89.9</v>
      </c>
      <c r="AS46" s="23">
        <f t="shared" si="37"/>
        <v>9.9000000000000092</v>
      </c>
      <c r="AT46" s="23"/>
      <c r="AU46" s="23">
        <v>55</v>
      </c>
      <c r="AV46" s="23">
        <f t="shared" si="38"/>
        <v>-25</v>
      </c>
      <c r="AW46" s="23">
        <v>-10</v>
      </c>
      <c r="AX46" s="23">
        <v>89.9</v>
      </c>
      <c r="AY46" s="23">
        <f t="shared" si="39"/>
        <v>9.9000000000000092</v>
      </c>
      <c r="AZ46" s="52"/>
      <c r="BA46" s="23">
        <v>118</v>
      </c>
      <c r="BB46" s="23">
        <f t="shared" si="40"/>
        <v>38</v>
      </c>
      <c r="BC46" s="23"/>
      <c r="BD46" s="23"/>
      <c r="BE46" s="23">
        <f t="shared" si="41"/>
        <v>-80</v>
      </c>
      <c r="BF46" s="23">
        <v>-10</v>
      </c>
      <c r="BG46" s="23"/>
      <c r="BH46" s="23">
        <f t="shared" si="42"/>
        <v>-80</v>
      </c>
      <c r="BI46" s="23">
        <v>-10</v>
      </c>
      <c r="BJ46" s="23">
        <v>184</v>
      </c>
      <c r="BK46" s="23">
        <f t="shared" si="43"/>
        <v>104</v>
      </c>
      <c r="BL46" s="52"/>
      <c r="BM46" s="23">
        <v>285</v>
      </c>
      <c r="BN46" s="23">
        <f t="shared" si="44"/>
        <v>205</v>
      </c>
      <c r="BO46" s="52"/>
      <c r="BP46" s="23">
        <f t="shared" si="45"/>
        <v>-50</v>
      </c>
      <c r="BQ46" s="23">
        <f t="shared" si="46"/>
        <v>-70</v>
      </c>
    </row>
    <row r="47" spans="1:69">
      <c r="A47" s="44">
        <v>45</v>
      </c>
      <c r="B47" s="23">
        <v>571</v>
      </c>
      <c r="C47" s="44" t="s">
        <v>117</v>
      </c>
      <c r="D47" s="44" t="s">
        <v>118</v>
      </c>
      <c r="E47" s="23">
        <v>15702</v>
      </c>
      <c r="F47" s="23">
        <v>16128.53</v>
      </c>
      <c r="G47" s="25">
        <f t="shared" si="0"/>
        <v>1.02716405553433</v>
      </c>
      <c r="H47" s="45">
        <v>150</v>
      </c>
      <c r="I47" s="49">
        <v>2449.1799999999998</v>
      </c>
      <c r="J47" s="49">
        <f t="shared" si="24"/>
        <v>2299.1799999999998</v>
      </c>
      <c r="K47" s="50"/>
      <c r="L47" s="51">
        <v>2468.09</v>
      </c>
      <c r="M47" s="51">
        <f t="shared" si="25"/>
        <v>2318.09</v>
      </c>
      <c r="N47" s="51"/>
      <c r="O47" s="24">
        <f t="shared" si="26"/>
        <v>0</v>
      </c>
      <c r="P47" s="23">
        <v>1470.25</v>
      </c>
      <c r="Q47" s="23">
        <f t="shared" si="27"/>
        <v>1320.25</v>
      </c>
      <c r="R47" s="23"/>
      <c r="S47" s="23">
        <v>545.80999999999995</v>
      </c>
      <c r="T47" s="23">
        <f t="shared" si="28"/>
        <v>395.81</v>
      </c>
      <c r="U47" s="23"/>
      <c r="V47" s="23">
        <v>755.06</v>
      </c>
      <c r="W47" s="23">
        <f t="shared" si="29"/>
        <v>605.05999999999995</v>
      </c>
      <c r="X47" s="23"/>
      <c r="Y47" s="23">
        <v>85</v>
      </c>
      <c r="Z47" s="23">
        <f t="shared" si="30"/>
        <v>-65</v>
      </c>
      <c r="AA47" s="23">
        <v>-10</v>
      </c>
      <c r="AB47" s="23">
        <v>302</v>
      </c>
      <c r="AC47" s="23">
        <f t="shared" si="31"/>
        <v>152</v>
      </c>
      <c r="AD47" s="23"/>
      <c r="AE47" s="23">
        <v>521</v>
      </c>
      <c r="AF47" s="23">
        <f t="shared" si="32"/>
        <v>371</v>
      </c>
      <c r="AG47" s="23"/>
      <c r="AH47" s="23">
        <v>246.8</v>
      </c>
      <c r="AI47" s="23">
        <f t="shared" si="33"/>
        <v>96.8</v>
      </c>
      <c r="AJ47" s="23"/>
      <c r="AK47" s="23">
        <f t="shared" si="34"/>
        <v>-10</v>
      </c>
      <c r="AL47" s="23">
        <v>269.39999999999998</v>
      </c>
      <c r="AM47" s="23">
        <f t="shared" si="35"/>
        <v>119.4</v>
      </c>
      <c r="AN47" s="23"/>
      <c r="AO47" s="23">
        <v>161</v>
      </c>
      <c r="AP47" s="23">
        <f t="shared" si="36"/>
        <v>11</v>
      </c>
      <c r="AQ47" s="23"/>
      <c r="AR47" s="23">
        <v>364.4</v>
      </c>
      <c r="AS47" s="23">
        <f t="shared" si="37"/>
        <v>214.4</v>
      </c>
      <c r="AT47" s="23"/>
      <c r="AU47" s="23">
        <v>268</v>
      </c>
      <c r="AV47" s="23">
        <f t="shared" si="38"/>
        <v>118</v>
      </c>
      <c r="AW47" s="52"/>
      <c r="AX47" s="23">
        <v>236</v>
      </c>
      <c r="AY47" s="23">
        <f t="shared" si="39"/>
        <v>86</v>
      </c>
      <c r="AZ47" s="52"/>
      <c r="BA47" s="23">
        <v>103.7</v>
      </c>
      <c r="BB47" s="23">
        <f t="shared" si="40"/>
        <v>-46.3</v>
      </c>
      <c r="BC47" s="23">
        <v>-10</v>
      </c>
      <c r="BD47" s="23">
        <v>434.46</v>
      </c>
      <c r="BE47" s="23">
        <f t="shared" si="41"/>
        <v>284.45999999999998</v>
      </c>
      <c r="BF47" s="23"/>
      <c r="BG47" s="23">
        <v>250.6</v>
      </c>
      <c r="BH47" s="23">
        <f t="shared" si="42"/>
        <v>100.6</v>
      </c>
      <c r="BI47" s="52"/>
      <c r="BJ47" s="23">
        <v>977</v>
      </c>
      <c r="BK47" s="23">
        <f t="shared" si="43"/>
        <v>827</v>
      </c>
      <c r="BL47" s="52"/>
      <c r="BM47" s="23"/>
      <c r="BN47" s="23">
        <f t="shared" si="44"/>
        <v>-150</v>
      </c>
      <c r="BO47" s="23">
        <v>-10</v>
      </c>
      <c r="BP47" s="23">
        <f t="shared" si="45"/>
        <v>-20</v>
      </c>
      <c r="BQ47" s="23">
        <f t="shared" si="46"/>
        <v>-30</v>
      </c>
    </row>
    <row r="48" spans="1:69">
      <c r="A48" s="44">
        <v>46</v>
      </c>
      <c r="B48" s="23">
        <v>707</v>
      </c>
      <c r="C48" s="44" t="s">
        <v>119</v>
      </c>
      <c r="D48" s="44" t="s">
        <v>118</v>
      </c>
      <c r="E48" s="23">
        <v>9346</v>
      </c>
      <c r="F48" s="23">
        <v>9452.65</v>
      </c>
      <c r="G48" s="25">
        <f t="shared" si="0"/>
        <v>1.0114112989514199</v>
      </c>
      <c r="H48" s="45">
        <v>150</v>
      </c>
      <c r="I48" s="49">
        <v>1268.76</v>
      </c>
      <c r="J48" s="49">
        <f t="shared" si="24"/>
        <v>1118.76</v>
      </c>
      <c r="K48" s="50"/>
      <c r="L48" s="51">
        <v>1165.05</v>
      </c>
      <c r="M48" s="51">
        <f t="shared" si="25"/>
        <v>1015.05</v>
      </c>
      <c r="N48" s="51"/>
      <c r="O48" s="24">
        <f t="shared" si="26"/>
        <v>0</v>
      </c>
      <c r="P48" s="23">
        <v>509.22</v>
      </c>
      <c r="Q48" s="23">
        <f t="shared" si="27"/>
        <v>359.22</v>
      </c>
      <c r="R48" s="23"/>
      <c r="S48" s="23">
        <v>506.38</v>
      </c>
      <c r="T48" s="23">
        <f t="shared" si="28"/>
        <v>356.38</v>
      </c>
      <c r="U48" s="23"/>
      <c r="V48" s="23">
        <v>246</v>
      </c>
      <c r="W48" s="23">
        <f t="shared" si="29"/>
        <v>96</v>
      </c>
      <c r="X48" s="23"/>
      <c r="Y48" s="23">
        <v>154.80000000000001</v>
      </c>
      <c r="Z48" s="23">
        <f t="shared" si="30"/>
        <v>4.8000000000000096</v>
      </c>
      <c r="AA48" s="23"/>
      <c r="AB48" s="23">
        <v>257.60000000000002</v>
      </c>
      <c r="AC48" s="23">
        <f t="shared" si="31"/>
        <v>107.6</v>
      </c>
      <c r="AD48" s="23"/>
      <c r="AE48" s="23">
        <v>242</v>
      </c>
      <c r="AF48" s="23">
        <f t="shared" si="32"/>
        <v>92</v>
      </c>
      <c r="AG48" s="23"/>
      <c r="AH48" s="23">
        <v>374</v>
      </c>
      <c r="AI48" s="23">
        <f t="shared" si="33"/>
        <v>224</v>
      </c>
      <c r="AJ48" s="23"/>
      <c r="AK48" s="23">
        <f t="shared" si="34"/>
        <v>0</v>
      </c>
      <c r="AL48" s="23">
        <v>212</v>
      </c>
      <c r="AM48" s="23">
        <f t="shared" si="35"/>
        <v>62</v>
      </c>
      <c r="AN48" s="23"/>
      <c r="AO48" s="23">
        <v>138</v>
      </c>
      <c r="AP48" s="23">
        <f t="shared" si="36"/>
        <v>-12</v>
      </c>
      <c r="AQ48" s="23">
        <v>-10</v>
      </c>
      <c r="AR48" s="23">
        <v>165</v>
      </c>
      <c r="AS48" s="23">
        <f t="shared" si="37"/>
        <v>15</v>
      </c>
      <c r="AT48" s="23"/>
      <c r="AU48" s="23"/>
      <c r="AV48" s="23">
        <f t="shared" si="38"/>
        <v>-150</v>
      </c>
      <c r="AW48" s="23">
        <v>-10</v>
      </c>
      <c r="AX48" s="23">
        <v>260.39999999999998</v>
      </c>
      <c r="AY48" s="23">
        <f t="shared" si="39"/>
        <v>110.4</v>
      </c>
      <c r="AZ48" s="52"/>
      <c r="BA48" s="23"/>
      <c r="BB48" s="23">
        <f t="shared" si="40"/>
        <v>-150</v>
      </c>
      <c r="BC48" s="23">
        <v>-10</v>
      </c>
      <c r="BD48" s="23">
        <v>88.92</v>
      </c>
      <c r="BE48" s="23">
        <f t="shared" si="41"/>
        <v>-61.08</v>
      </c>
      <c r="BF48" s="23">
        <v>-10</v>
      </c>
      <c r="BG48" s="23">
        <v>532</v>
      </c>
      <c r="BH48" s="23">
        <f t="shared" si="42"/>
        <v>382</v>
      </c>
      <c r="BI48" s="52"/>
      <c r="BJ48" s="23">
        <v>156</v>
      </c>
      <c r="BK48" s="23">
        <f t="shared" si="43"/>
        <v>6</v>
      </c>
      <c r="BL48" s="52"/>
      <c r="BM48" s="23">
        <v>432.3</v>
      </c>
      <c r="BN48" s="23">
        <f t="shared" si="44"/>
        <v>282.3</v>
      </c>
      <c r="BO48" s="52"/>
      <c r="BP48" s="23">
        <f t="shared" si="45"/>
        <v>-40</v>
      </c>
      <c r="BQ48" s="23">
        <f t="shared" si="46"/>
        <v>-40</v>
      </c>
    </row>
    <row r="49" spans="1:69">
      <c r="A49" s="44">
        <v>47</v>
      </c>
      <c r="B49" s="23">
        <v>387</v>
      </c>
      <c r="C49" s="44" t="s">
        <v>120</v>
      </c>
      <c r="D49" s="44" t="s">
        <v>118</v>
      </c>
      <c r="E49" s="23">
        <v>7854</v>
      </c>
      <c r="F49" s="23">
        <v>7339.67</v>
      </c>
      <c r="G49" s="25">
        <f t="shared" si="0"/>
        <v>0.934513623631271</v>
      </c>
      <c r="H49" s="45">
        <v>150</v>
      </c>
      <c r="I49" s="49">
        <v>275.72000000000003</v>
      </c>
      <c r="J49" s="49">
        <f t="shared" si="24"/>
        <v>125.72</v>
      </c>
      <c r="K49" s="50"/>
      <c r="L49" s="51">
        <v>849.82</v>
      </c>
      <c r="M49" s="51">
        <f t="shared" si="25"/>
        <v>699.82</v>
      </c>
      <c r="N49" s="51"/>
      <c r="O49" s="24">
        <f t="shared" si="26"/>
        <v>0</v>
      </c>
      <c r="P49" s="23">
        <v>116</v>
      </c>
      <c r="Q49" s="23">
        <f t="shared" si="27"/>
        <v>-34</v>
      </c>
      <c r="R49" s="23">
        <v>-10</v>
      </c>
      <c r="S49" s="23">
        <v>191.41</v>
      </c>
      <c r="T49" s="23">
        <f t="shared" si="28"/>
        <v>41.41</v>
      </c>
      <c r="U49" s="23"/>
      <c r="V49" s="23">
        <v>333.36</v>
      </c>
      <c r="W49" s="23">
        <f t="shared" si="29"/>
        <v>183.36</v>
      </c>
      <c r="X49" s="23"/>
      <c r="Y49" s="23">
        <v>337.37</v>
      </c>
      <c r="Z49" s="23">
        <f t="shared" si="30"/>
        <v>187.37</v>
      </c>
      <c r="AA49" s="23"/>
      <c r="AB49" s="23"/>
      <c r="AC49" s="23">
        <f t="shared" si="31"/>
        <v>-150</v>
      </c>
      <c r="AD49" s="23">
        <v>-10</v>
      </c>
      <c r="AE49" s="23">
        <v>116</v>
      </c>
      <c r="AF49" s="23">
        <f t="shared" si="32"/>
        <v>-34</v>
      </c>
      <c r="AG49" s="23">
        <v>-10</v>
      </c>
      <c r="AH49" s="23">
        <v>188.25</v>
      </c>
      <c r="AI49" s="23">
        <f t="shared" si="33"/>
        <v>38.25</v>
      </c>
      <c r="AJ49" s="23"/>
      <c r="AK49" s="23">
        <f t="shared" si="34"/>
        <v>-30</v>
      </c>
      <c r="AL49" s="23">
        <v>213</v>
      </c>
      <c r="AM49" s="23">
        <f t="shared" si="35"/>
        <v>63</v>
      </c>
      <c r="AN49" s="23"/>
      <c r="AO49" s="23">
        <v>228</v>
      </c>
      <c r="AP49" s="23">
        <f t="shared" si="36"/>
        <v>78</v>
      </c>
      <c r="AQ49" s="23"/>
      <c r="AR49" s="23"/>
      <c r="AS49" s="23">
        <f t="shared" si="37"/>
        <v>-150</v>
      </c>
      <c r="AT49" s="23">
        <v>-10</v>
      </c>
      <c r="AU49" s="23">
        <v>59.64</v>
      </c>
      <c r="AV49" s="23">
        <f t="shared" si="38"/>
        <v>-90.36</v>
      </c>
      <c r="AW49" s="23">
        <v>-10</v>
      </c>
      <c r="AX49" s="23">
        <v>297.10000000000002</v>
      </c>
      <c r="AY49" s="23">
        <f t="shared" si="39"/>
        <v>147.1</v>
      </c>
      <c r="AZ49" s="52"/>
      <c r="BA49" s="23"/>
      <c r="BB49" s="23">
        <f t="shared" si="40"/>
        <v>-150</v>
      </c>
      <c r="BC49" s="23">
        <v>-10</v>
      </c>
      <c r="BD49" s="23">
        <v>477.88</v>
      </c>
      <c r="BE49" s="23">
        <f t="shared" si="41"/>
        <v>327.88</v>
      </c>
      <c r="BF49" s="23"/>
      <c r="BG49" s="23">
        <v>39</v>
      </c>
      <c r="BH49" s="23">
        <f t="shared" si="42"/>
        <v>-111</v>
      </c>
      <c r="BI49" s="23">
        <v>-10</v>
      </c>
      <c r="BJ49" s="23">
        <v>1286.3800000000001</v>
      </c>
      <c r="BK49" s="23">
        <f t="shared" si="43"/>
        <v>1136.3800000000001</v>
      </c>
      <c r="BL49" s="52"/>
      <c r="BM49" s="23">
        <v>1864</v>
      </c>
      <c r="BN49" s="23">
        <f t="shared" si="44"/>
        <v>1714</v>
      </c>
      <c r="BO49" s="52"/>
      <c r="BP49" s="23">
        <f t="shared" si="45"/>
        <v>-40</v>
      </c>
      <c r="BQ49" s="23">
        <f t="shared" si="46"/>
        <v>-70</v>
      </c>
    </row>
    <row r="50" spans="1:69">
      <c r="A50" s="44">
        <v>48</v>
      </c>
      <c r="B50" s="23">
        <v>541</v>
      </c>
      <c r="C50" s="44" t="s">
        <v>121</v>
      </c>
      <c r="D50" s="44" t="s">
        <v>118</v>
      </c>
      <c r="E50" s="23">
        <v>7639</v>
      </c>
      <c r="F50" s="23">
        <v>6890.69</v>
      </c>
      <c r="G50" s="25">
        <f t="shared" si="0"/>
        <v>0.90204084304228305</v>
      </c>
      <c r="H50" s="45">
        <v>150</v>
      </c>
      <c r="I50" s="49">
        <v>55</v>
      </c>
      <c r="J50" s="49">
        <f t="shared" si="24"/>
        <v>-95</v>
      </c>
      <c r="K50" s="49">
        <v>-10</v>
      </c>
      <c r="L50" s="51">
        <v>464.4</v>
      </c>
      <c r="M50" s="51">
        <f t="shared" si="25"/>
        <v>314.39999999999998</v>
      </c>
      <c r="N50" s="51"/>
      <c r="O50" s="24">
        <f t="shared" si="26"/>
        <v>-10</v>
      </c>
      <c r="P50" s="23">
        <v>198.4</v>
      </c>
      <c r="Q50" s="23">
        <f t="shared" si="27"/>
        <v>48.4</v>
      </c>
      <c r="R50" s="23"/>
      <c r="S50" s="23">
        <v>873.29</v>
      </c>
      <c r="T50" s="23">
        <f t="shared" si="28"/>
        <v>723.29</v>
      </c>
      <c r="U50" s="23"/>
      <c r="V50" s="23">
        <v>893.01</v>
      </c>
      <c r="W50" s="23">
        <f t="shared" si="29"/>
        <v>743.01</v>
      </c>
      <c r="X50" s="23"/>
      <c r="Y50" s="23">
        <v>1114.6400000000001</v>
      </c>
      <c r="Z50" s="23">
        <f t="shared" si="30"/>
        <v>964.64</v>
      </c>
      <c r="AA50" s="23"/>
      <c r="AB50" s="23">
        <v>209.8</v>
      </c>
      <c r="AC50" s="23">
        <f t="shared" si="31"/>
        <v>59.8</v>
      </c>
      <c r="AD50" s="23"/>
      <c r="AE50" s="23">
        <v>169</v>
      </c>
      <c r="AF50" s="23">
        <f t="shared" si="32"/>
        <v>19</v>
      </c>
      <c r="AG50" s="23"/>
      <c r="AH50" s="23">
        <v>106</v>
      </c>
      <c r="AI50" s="23">
        <f t="shared" si="33"/>
        <v>-44</v>
      </c>
      <c r="AJ50" s="23">
        <v>-10</v>
      </c>
      <c r="AK50" s="23">
        <f t="shared" si="34"/>
        <v>-10</v>
      </c>
      <c r="AL50" s="23">
        <v>165</v>
      </c>
      <c r="AM50" s="23">
        <f t="shared" si="35"/>
        <v>15</v>
      </c>
      <c r="AN50" s="23"/>
      <c r="AO50" s="23">
        <v>298</v>
      </c>
      <c r="AP50" s="23">
        <f t="shared" si="36"/>
        <v>148</v>
      </c>
      <c r="AQ50" s="23"/>
      <c r="AR50" s="23">
        <v>129</v>
      </c>
      <c r="AS50" s="23">
        <f t="shared" si="37"/>
        <v>-21</v>
      </c>
      <c r="AT50" s="23">
        <v>-10</v>
      </c>
      <c r="AU50" s="23">
        <v>55</v>
      </c>
      <c r="AV50" s="23">
        <f t="shared" si="38"/>
        <v>-95</v>
      </c>
      <c r="AW50" s="23">
        <v>-10</v>
      </c>
      <c r="AX50" s="23">
        <v>165</v>
      </c>
      <c r="AY50" s="23">
        <f t="shared" si="39"/>
        <v>15</v>
      </c>
      <c r="AZ50" s="52"/>
      <c r="BA50" s="23"/>
      <c r="BB50" s="23">
        <f t="shared" si="40"/>
        <v>-150</v>
      </c>
      <c r="BC50" s="23">
        <v>-10</v>
      </c>
      <c r="BD50" s="23">
        <v>436</v>
      </c>
      <c r="BE50" s="23">
        <f t="shared" si="41"/>
        <v>286</v>
      </c>
      <c r="BF50" s="23"/>
      <c r="BG50" s="23">
        <v>73.599999999999994</v>
      </c>
      <c r="BH50" s="23">
        <f t="shared" si="42"/>
        <v>-76.400000000000006</v>
      </c>
      <c r="BI50" s="23">
        <v>-10</v>
      </c>
      <c r="BJ50" s="23">
        <v>93.2</v>
      </c>
      <c r="BK50" s="23">
        <f t="shared" si="43"/>
        <v>-56.8</v>
      </c>
      <c r="BL50" s="23">
        <v>-10</v>
      </c>
      <c r="BM50" s="23"/>
      <c r="BN50" s="23">
        <f t="shared" si="44"/>
        <v>-150</v>
      </c>
      <c r="BO50" s="23">
        <v>-10</v>
      </c>
      <c r="BP50" s="23">
        <f t="shared" si="45"/>
        <v>-60</v>
      </c>
      <c r="BQ50" s="23">
        <f t="shared" si="46"/>
        <v>-80</v>
      </c>
    </row>
    <row r="51" spans="1:69">
      <c r="A51" s="44">
        <v>49</v>
      </c>
      <c r="B51" s="23">
        <v>724</v>
      </c>
      <c r="C51" s="44" t="s">
        <v>122</v>
      </c>
      <c r="D51" s="44" t="s">
        <v>118</v>
      </c>
      <c r="E51" s="23">
        <v>7639</v>
      </c>
      <c r="F51" s="23">
        <v>6514.15</v>
      </c>
      <c r="G51" s="25">
        <f t="shared" si="0"/>
        <v>0.85274905092289599</v>
      </c>
      <c r="H51" s="45">
        <v>150</v>
      </c>
      <c r="I51" s="49">
        <v>562.36</v>
      </c>
      <c r="J51" s="49">
        <f t="shared" si="24"/>
        <v>412.36</v>
      </c>
      <c r="K51" s="50"/>
      <c r="L51" s="51">
        <v>415.01</v>
      </c>
      <c r="M51" s="51">
        <f t="shared" si="25"/>
        <v>265.01</v>
      </c>
      <c r="N51" s="51"/>
      <c r="O51" s="24">
        <f t="shared" si="26"/>
        <v>0</v>
      </c>
      <c r="P51" s="23">
        <v>1398.52</v>
      </c>
      <c r="Q51" s="23">
        <f t="shared" si="27"/>
        <v>1248.52</v>
      </c>
      <c r="R51" s="23"/>
      <c r="S51" s="23">
        <v>604</v>
      </c>
      <c r="T51" s="23">
        <f t="shared" si="28"/>
        <v>454</v>
      </c>
      <c r="U51" s="23"/>
      <c r="V51" s="23">
        <v>333</v>
      </c>
      <c r="W51" s="23">
        <f t="shared" si="29"/>
        <v>183</v>
      </c>
      <c r="X51" s="23"/>
      <c r="Y51" s="23">
        <v>269.7</v>
      </c>
      <c r="Z51" s="23">
        <f t="shared" si="30"/>
        <v>119.7</v>
      </c>
      <c r="AA51" s="23"/>
      <c r="AB51" s="23">
        <v>287.45999999999998</v>
      </c>
      <c r="AC51" s="23">
        <f t="shared" si="31"/>
        <v>137.46</v>
      </c>
      <c r="AD51" s="23"/>
      <c r="AE51" s="23"/>
      <c r="AF51" s="23">
        <f t="shared" si="32"/>
        <v>-150</v>
      </c>
      <c r="AG51" s="23">
        <v>-10</v>
      </c>
      <c r="AH51" s="23">
        <v>227.2</v>
      </c>
      <c r="AI51" s="23">
        <f t="shared" si="33"/>
        <v>77.2</v>
      </c>
      <c r="AJ51" s="23"/>
      <c r="AK51" s="23">
        <f t="shared" si="34"/>
        <v>-10</v>
      </c>
      <c r="AL51" s="23">
        <v>165</v>
      </c>
      <c r="AM51" s="23">
        <f t="shared" si="35"/>
        <v>15</v>
      </c>
      <c r="AN51" s="23"/>
      <c r="AO51" s="23">
        <v>304</v>
      </c>
      <c r="AP51" s="23">
        <f t="shared" si="36"/>
        <v>154</v>
      </c>
      <c r="AQ51" s="23"/>
      <c r="AR51" s="23">
        <v>103.7</v>
      </c>
      <c r="AS51" s="23">
        <f t="shared" si="37"/>
        <v>-46.3</v>
      </c>
      <c r="AT51" s="23">
        <v>-10</v>
      </c>
      <c r="AU51" s="23"/>
      <c r="AV51" s="23">
        <f t="shared" si="38"/>
        <v>-150</v>
      </c>
      <c r="AW51" s="23">
        <v>-10</v>
      </c>
      <c r="AX51" s="23">
        <v>98</v>
      </c>
      <c r="AY51" s="23">
        <f t="shared" si="39"/>
        <v>-52</v>
      </c>
      <c r="AZ51" s="23">
        <v>-10</v>
      </c>
      <c r="BA51" s="23"/>
      <c r="BB51" s="23">
        <f t="shared" si="40"/>
        <v>-150</v>
      </c>
      <c r="BC51" s="23">
        <v>-10</v>
      </c>
      <c r="BD51" s="23">
        <v>165</v>
      </c>
      <c r="BE51" s="23">
        <f t="shared" si="41"/>
        <v>15</v>
      </c>
      <c r="BF51" s="23"/>
      <c r="BG51" s="23">
        <v>323</v>
      </c>
      <c r="BH51" s="23">
        <f t="shared" si="42"/>
        <v>173</v>
      </c>
      <c r="BI51" s="52"/>
      <c r="BJ51" s="23">
        <v>98</v>
      </c>
      <c r="BK51" s="23">
        <f t="shared" si="43"/>
        <v>-52</v>
      </c>
      <c r="BL51" s="23">
        <v>-10</v>
      </c>
      <c r="BM51" s="23">
        <v>106</v>
      </c>
      <c r="BN51" s="23">
        <f t="shared" si="44"/>
        <v>-44</v>
      </c>
      <c r="BO51" s="23">
        <v>-10</v>
      </c>
      <c r="BP51" s="23">
        <f t="shared" si="45"/>
        <v>-60</v>
      </c>
      <c r="BQ51" s="23">
        <f t="shared" si="46"/>
        <v>-70</v>
      </c>
    </row>
    <row r="52" spans="1:69">
      <c r="A52" s="44">
        <v>50</v>
      </c>
      <c r="B52" s="23">
        <v>750</v>
      </c>
      <c r="C52" s="44" t="s">
        <v>123</v>
      </c>
      <c r="D52" s="44" t="s">
        <v>118</v>
      </c>
      <c r="E52" s="23">
        <v>7639</v>
      </c>
      <c r="F52" s="23">
        <v>10543.41</v>
      </c>
      <c r="G52" s="25">
        <f t="shared" si="0"/>
        <v>1.3802081424270201</v>
      </c>
      <c r="H52" s="45">
        <v>150</v>
      </c>
      <c r="I52" s="49">
        <v>174</v>
      </c>
      <c r="J52" s="49">
        <f t="shared" si="24"/>
        <v>24</v>
      </c>
      <c r="K52" s="50"/>
      <c r="L52" s="51">
        <v>599</v>
      </c>
      <c r="M52" s="51">
        <f t="shared" si="25"/>
        <v>449</v>
      </c>
      <c r="N52" s="51"/>
      <c r="O52" s="24">
        <f t="shared" si="26"/>
        <v>0</v>
      </c>
      <c r="P52" s="23">
        <v>687.72</v>
      </c>
      <c r="Q52" s="23">
        <f t="shared" si="27"/>
        <v>537.72</v>
      </c>
      <c r="R52" s="23"/>
      <c r="S52" s="23">
        <v>335.12</v>
      </c>
      <c r="T52" s="23">
        <f t="shared" si="28"/>
        <v>185.12</v>
      </c>
      <c r="U52" s="23"/>
      <c r="V52" s="23">
        <v>338.02</v>
      </c>
      <c r="W52" s="23">
        <f t="shared" si="29"/>
        <v>188.02</v>
      </c>
      <c r="X52" s="23"/>
      <c r="Y52" s="23">
        <v>169.01</v>
      </c>
      <c r="Z52" s="23">
        <f t="shared" si="30"/>
        <v>19.010000000000002</v>
      </c>
      <c r="AA52" s="23"/>
      <c r="AB52" s="23">
        <v>290.36</v>
      </c>
      <c r="AC52" s="23">
        <f t="shared" si="31"/>
        <v>140.36000000000001</v>
      </c>
      <c r="AD52" s="23"/>
      <c r="AE52" s="23">
        <v>122</v>
      </c>
      <c r="AF52" s="23">
        <f t="shared" si="32"/>
        <v>-28</v>
      </c>
      <c r="AG52" s="23">
        <v>-10</v>
      </c>
      <c r="AH52" s="23">
        <v>337.2</v>
      </c>
      <c r="AI52" s="23">
        <f t="shared" si="33"/>
        <v>187.2</v>
      </c>
      <c r="AJ52" s="23"/>
      <c r="AK52" s="23">
        <f t="shared" si="34"/>
        <v>-10</v>
      </c>
      <c r="AL52" s="23">
        <v>244</v>
      </c>
      <c r="AM52" s="23">
        <f t="shared" si="35"/>
        <v>94</v>
      </c>
      <c r="AN52" s="23"/>
      <c r="AO52" s="23">
        <v>978</v>
      </c>
      <c r="AP52" s="23">
        <f t="shared" si="36"/>
        <v>828</v>
      </c>
      <c r="AQ52" s="23"/>
      <c r="AR52" s="23">
        <v>251.4</v>
      </c>
      <c r="AS52" s="23">
        <f t="shared" si="37"/>
        <v>101.4</v>
      </c>
      <c r="AT52" s="23"/>
      <c r="AU52" s="23">
        <v>330</v>
      </c>
      <c r="AV52" s="23">
        <f t="shared" si="38"/>
        <v>180</v>
      </c>
      <c r="AW52" s="52"/>
      <c r="AX52" s="23">
        <v>248.36</v>
      </c>
      <c r="AY52" s="23">
        <f t="shared" si="39"/>
        <v>98.36</v>
      </c>
      <c r="AZ52" s="52"/>
      <c r="BA52" s="23">
        <v>1412.64</v>
      </c>
      <c r="BB52" s="23">
        <f t="shared" si="40"/>
        <v>1262.6400000000001</v>
      </c>
      <c r="BC52" s="23"/>
      <c r="BD52" s="23"/>
      <c r="BE52" s="23">
        <f t="shared" si="41"/>
        <v>-150</v>
      </c>
      <c r="BF52" s="23">
        <v>-10</v>
      </c>
      <c r="BG52" s="23">
        <v>419</v>
      </c>
      <c r="BH52" s="23">
        <f t="shared" si="42"/>
        <v>269</v>
      </c>
      <c r="BI52" s="52"/>
      <c r="BJ52" s="23">
        <v>166.2</v>
      </c>
      <c r="BK52" s="23">
        <f t="shared" si="43"/>
        <v>16.2</v>
      </c>
      <c r="BL52" s="52"/>
      <c r="BM52" s="23"/>
      <c r="BN52" s="23">
        <f t="shared" si="44"/>
        <v>-150</v>
      </c>
      <c r="BO52" s="23">
        <v>-10</v>
      </c>
      <c r="BP52" s="23">
        <f t="shared" si="45"/>
        <v>-20</v>
      </c>
      <c r="BQ52" s="23">
        <f t="shared" si="46"/>
        <v>-30</v>
      </c>
    </row>
    <row r="53" spans="1:69">
      <c r="A53" s="44">
        <v>51</v>
      </c>
      <c r="B53" s="23">
        <v>712</v>
      </c>
      <c r="C53" s="44" t="s">
        <v>124</v>
      </c>
      <c r="D53" s="44" t="s">
        <v>118</v>
      </c>
      <c r="E53" s="23">
        <v>7166</v>
      </c>
      <c r="F53" s="23">
        <v>7430.01</v>
      </c>
      <c r="G53" s="25">
        <f t="shared" si="0"/>
        <v>1.03684203181691</v>
      </c>
      <c r="H53" s="45">
        <v>150</v>
      </c>
      <c r="I53" s="49">
        <v>225.01</v>
      </c>
      <c r="J53" s="49">
        <f t="shared" si="24"/>
        <v>75.010000000000005</v>
      </c>
      <c r="K53" s="50"/>
      <c r="L53" s="51">
        <v>694.81</v>
      </c>
      <c r="M53" s="51">
        <f t="shared" si="25"/>
        <v>544.80999999999995</v>
      </c>
      <c r="N53" s="51"/>
      <c r="O53" s="24">
        <f t="shared" si="26"/>
        <v>0</v>
      </c>
      <c r="P53" s="23">
        <v>377.43</v>
      </c>
      <c r="Q53" s="23">
        <f t="shared" si="27"/>
        <v>227.43</v>
      </c>
      <c r="R53" s="23"/>
      <c r="S53" s="23">
        <v>55</v>
      </c>
      <c r="T53" s="23">
        <f t="shared" si="28"/>
        <v>-95</v>
      </c>
      <c r="U53" s="23">
        <v>-10</v>
      </c>
      <c r="V53" s="23">
        <v>221.2</v>
      </c>
      <c r="W53" s="23">
        <f t="shared" si="29"/>
        <v>71.2</v>
      </c>
      <c r="X53" s="23"/>
      <c r="Y53" s="23">
        <v>685.01</v>
      </c>
      <c r="Z53" s="23">
        <f t="shared" si="30"/>
        <v>535.01</v>
      </c>
      <c r="AA53" s="23"/>
      <c r="AB53" s="23">
        <v>316</v>
      </c>
      <c r="AC53" s="23">
        <f t="shared" si="31"/>
        <v>166</v>
      </c>
      <c r="AD53" s="23"/>
      <c r="AE53" s="23">
        <v>532</v>
      </c>
      <c r="AF53" s="23">
        <f t="shared" si="32"/>
        <v>382</v>
      </c>
      <c r="AG53" s="23"/>
      <c r="AH53" s="23">
        <v>153.4</v>
      </c>
      <c r="AI53" s="23">
        <f t="shared" si="33"/>
        <v>3.4000000000000101</v>
      </c>
      <c r="AJ53" s="23"/>
      <c r="AK53" s="23">
        <f t="shared" si="34"/>
        <v>-10</v>
      </c>
      <c r="AL53" s="23"/>
      <c r="AM53" s="23">
        <f t="shared" si="35"/>
        <v>-150</v>
      </c>
      <c r="AN53" s="23">
        <v>-10</v>
      </c>
      <c r="AO53" s="23">
        <v>410.8</v>
      </c>
      <c r="AP53" s="23">
        <f t="shared" si="36"/>
        <v>260.8</v>
      </c>
      <c r="AQ53" s="23"/>
      <c r="AR53" s="23">
        <v>280.5</v>
      </c>
      <c r="AS53" s="23">
        <f t="shared" si="37"/>
        <v>130.5</v>
      </c>
      <c r="AT53" s="23"/>
      <c r="AU53" s="23">
        <v>183</v>
      </c>
      <c r="AV53" s="23">
        <f t="shared" si="38"/>
        <v>33</v>
      </c>
      <c r="AW53" s="52"/>
      <c r="AX53" s="23">
        <v>350.6</v>
      </c>
      <c r="AY53" s="23">
        <f t="shared" si="39"/>
        <v>200.6</v>
      </c>
      <c r="AZ53" s="52"/>
      <c r="BA53" s="23">
        <v>764.22</v>
      </c>
      <c r="BB53" s="23">
        <f t="shared" si="40"/>
        <v>614.22</v>
      </c>
      <c r="BC53" s="23"/>
      <c r="BD53" s="23">
        <v>143.19999999999999</v>
      </c>
      <c r="BE53" s="23">
        <f t="shared" si="41"/>
        <v>-6.8000000000000096</v>
      </c>
      <c r="BF53" s="23">
        <v>-10</v>
      </c>
      <c r="BG53" s="23"/>
      <c r="BH53" s="23">
        <f t="shared" si="42"/>
        <v>-150</v>
      </c>
      <c r="BI53" s="23">
        <v>-10</v>
      </c>
      <c r="BJ53" s="23">
        <v>156</v>
      </c>
      <c r="BK53" s="23">
        <f t="shared" si="43"/>
        <v>6</v>
      </c>
      <c r="BL53" s="52"/>
      <c r="BM53" s="23">
        <v>256.68</v>
      </c>
      <c r="BN53" s="23">
        <f t="shared" si="44"/>
        <v>106.68</v>
      </c>
      <c r="BO53" s="52"/>
      <c r="BP53" s="23">
        <f t="shared" si="45"/>
        <v>-30</v>
      </c>
      <c r="BQ53" s="23">
        <f t="shared" si="46"/>
        <v>-40</v>
      </c>
    </row>
    <row r="54" spans="1:69">
      <c r="A54" s="44">
        <v>52</v>
      </c>
      <c r="B54" s="23">
        <v>377</v>
      </c>
      <c r="C54" s="44" t="s">
        <v>125</v>
      </c>
      <c r="D54" s="44" t="s">
        <v>118</v>
      </c>
      <c r="E54" s="23">
        <v>6497</v>
      </c>
      <c r="F54" s="23">
        <v>6179.43</v>
      </c>
      <c r="G54" s="25">
        <f t="shared" si="0"/>
        <v>0.95112051716176704</v>
      </c>
      <c r="H54" s="45">
        <v>150</v>
      </c>
      <c r="I54" s="49">
        <v>204</v>
      </c>
      <c r="J54" s="49">
        <f t="shared" si="24"/>
        <v>54</v>
      </c>
      <c r="K54" s="50"/>
      <c r="L54" s="51">
        <v>219.01</v>
      </c>
      <c r="M54" s="51">
        <f t="shared" si="25"/>
        <v>69.010000000000005</v>
      </c>
      <c r="N54" s="51"/>
      <c r="O54" s="24">
        <f t="shared" si="26"/>
        <v>0</v>
      </c>
      <c r="P54" s="23">
        <v>246.36</v>
      </c>
      <c r="Q54" s="23">
        <f t="shared" si="27"/>
        <v>96.36</v>
      </c>
      <c r="R54" s="23"/>
      <c r="S54" s="23">
        <v>782.02</v>
      </c>
      <c r="T54" s="23">
        <f t="shared" si="28"/>
        <v>632.02</v>
      </c>
      <c r="U54" s="23"/>
      <c r="V54" s="23">
        <v>334.01</v>
      </c>
      <c r="W54" s="23">
        <f t="shared" si="29"/>
        <v>184.01</v>
      </c>
      <c r="X54" s="23"/>
      <c r="Y54" s="23">
        <v>128</v>
      </c>
      <c r="Z54" s="23">
        <f t="shared" si="30"/>
        <v>-22</v>
      </c>
      <c r="AA54" s="23">
        <v>-10</v>
      </c>
      <c r="AB54" s="23">
        <v>323</v>
      </c>
      <c r="AC54" s="23">
        <f t="shared" si="31"/>
        <v>173</v>
      </c>
      <c r="AD54" s="23"/>
      <c r="AE54" s="23">
        <v>164</v>
      </c>
      <c r="AF54" s="23">
        <f t="shared" si="32"/>
        <v>14</v>
      </c>
      <c r="AG54" s="23"/>
      <c r="AH54" s="23">
        <v>209.5</v>
      </c>
      <c r="AI54" s="23">
        <f t="shared" si="33"/>
        <v>59.5</v>
      </c>
      <c r="AJ54" s="23"/>
      <c r="AK54" s="23">
        <f t="shared" si="34"/>
        <v>-10</v>
      </c>
      <c r="AL54" s="23">
        <v>294.2</v>
      </c>
      <c r="AM54" s="23">
        <f t="shared" si="35"/>
        <v>144.19999999999999</v>
      </c>
      <c r="AN54" s="23"/>
      <c r="AO54" s="23">
        <v>171.4</v>
      </c>
      <c r="AP54" s="23">
        <f t="shared" si="36"/>
        <v>21.4</v>
      </c>
      <c r="AQ54" s="23"/>
      <c r="AR54" s="23"/>
      <c r="AS54" s="23">
        <f t="shared" si="37"/>
        <v>-150</v>
      </c>
      <c r="AT54" s="23">
        <v>-10</v>
      </c>
      <c r="AU54" s="23">
        <v>359</v>
      </c>
      <c r="AV54" s="23">
        <f t="shared" si="38"/>
        <v>209</v>
      </c>
      <c r="AW54" s="52"/>
      <c r="AX54" s="23">
        <v>212</v>
      </c>
      <c r="AY54" s="23">
        <f t="shared" si="39"/>
        <v>62</v>
      </c>
      <c r="AZ54" s="52"/>
      <c r="BA54" s="23">
        <v>48</v>
      </c>
      <c r="BB54" s="23">
        <f t="shared" si="40"/>
        <v>-102</v>
      </c>
      <c r="BC54" s="23">
        <v>-10</v>
      </c>
      <c r="BD54" s="23">
        <v>440</v>
      </c>
      <c r="BE54" s="23">
        <f t="shared" si="41"/>
        <v>290</v>
      </c>
      <c r="BF54" s="23"/>
      <c r="BG54" s="23">
        <v>56</v>
      </c>
      <c r="BH54" s="23">
        <f t="shared" si="42"/>
        <v>-94</v>
      </c>
      <c r="BI54" s="23">
        <v>-10</v>
      </c>
      <c r="BJ54" s="23"/>
      <c r="BK54" s="23">
        <f t="shared" si="43"/>
        <v>-150</v>
      </c>
      <c r="BL54" s="23">
        <v>-10</v>
      </c>
      <c r="BM54" s="23">
        <v>98</v>
      </c>
      <c r="BN54" s="23">
        <f t="shared" si="44"/>
        <v>-52</v>
      </c>
      <c r="BO54" s="23">
        <v>-10</v>
      </c>
      <c r="BP54" s="23">
        <f t="shared" si="45"/>
        <v>-50</v>
      </c>
      <c r="BQ54" s="23">
        <f t="shared" si="46"/>
        <v>-60</v>
      </c>
    </row>
    <row r="55" spans="1:69">
      <c r="A55" s="44">
        <v>53</v>
      </c>
      <c r="B55" s="23">
        <v>546</v>
      </c>
      <c r="C55" s="44" t="s">
        <v>126</v>
      </c>
      <c r="D55" s="44" t="s">
        <v>118</v>
      </c>
      <c r="E55" s="23">
        <v>5646</v>
      </c>
      <c r="F55" s="23">
        <v>4822.78</v>
      </c>
      <c r="G55" s="25">
        <f t="shared" si="0"/>
        <v>0.85419411973078296</v>
      </c>
      <c r="H55" s="45">
        <v>150</v>
      </c>
      <c r="I55" s="49"/>
      <c r="J55" s="49">
        <f t="shared" si="24"/>
        <v>-150</v>
      </c>
      <c r="K55" s="49">
        <v>-10</v>
      </c>
      <c r="L55" s="51">
        <v>822.44</v>
      </c>
      <c r="M55" s="51">
        <f t="shared" si="25"/>
        <v>672.44</v>
      </c>
      <c r="N55" s="51"/>
      <c r="O55" s="24">
        <f t="shared" si="26"/>
        <v>-10</v>
      </c>
      <c r="P55" s="23">
        <v>613.79999999999995</v>
      </c>
      <c r="Q55" s="23">
        <f t="shared" si="27"/>
        <v>463.8</v>
      </c>
      <c r="R55" s="23"/>
      <c r="S55" s="23">
        <v>106</v>
      </c>
      <c r="T55" s="23">
        <f t="shared" si="28"/>
        <v>-44</v>
      </c>
      <c r="U55" s="23">
        <v>-10</v>
      </c>
      <c r="V55" s="23">
        <v>55</v>
      </c>
      <c r="W55" s="23">
        <f t="shared" si="29"/>
        <v>-95</v>
      </c>
      <c r="X55" s="23">
        <v>-10</v>
      </c>
      <c r="Y55" s="23"/>
      <c r="Z55" s="23">
        <f t="shared" si="30"/>
        <v>-150</v>
      </c>
      <c r="AA55" s="23">
        <v>-10</v>
      </c>
      <c r="AB55" s="23">
        <v>122</v>
      </c>
      <c r="AC55" s="23">
        <f t="shared" si="31"/>
        <v>-28</v>
      </c>
      <c r="AD55" s="23">
        <v>-10</v>
      </c>
      <c r="AE55" s="23">
        <v>57.21</v>
      </c>
      <c r="AF55" s="23">
        <f t="shared" si="32"/>
        <v>-92.79</v>
      </c>
      <c r="AG55" s="23">
        <v>-10</v>
      </c>
      <c r="AH55" s="23">
        <v>246.25</v>
      </c>
      <c r="AI55" s="23">
        <f t="shared" si="33"/>
        <v>96.25</v>
      </c>
      <c r="AJ55" s="23"/>
      <c r="AK55" s="23">
        <f t="shared" si="34"/>
        <v>-50</v>
      </c>
      <c r="AL55" s="23"/>
      <c r="AM55" s="23">
        <f t="shared" si="35"/>
        <v>-150</v>
      </c>
      <c r="AN55" s="23">
        <v>-10</v>
      </c>
      <c r="AO55" s="23">
        <v>387</v>
      </c>
      <c r="AP55" s="23">
        <f t="shared" si="36"/>
        <v>237</v>
      </c>
      <c r="AQ55" s="23"/>
      <c r="AR55" s="23">
        <v>55</v>
      </c>
      <c r="AS55" s="23">
        <f t="shared" si="37"/>
        <v>-95</v>
      </c>
      <c r="AT55" s="23">
        <v>-10</v>
      </c>
      <c r="AU55" s="23"/>
      <c r="AV55" s="23">
        <f t="shared" si="38"/>
        <v>-150</v>
      </c>
      <c r="AW55" s="23">
        <v>-10</v>
      </c>
      <c r="AX55" s="23">
        <v>39</v>
      </c>
      <c r="AY55" s="23">
        <f t="shared" si="39"/>
        <v>-111</v>
      </c>
      <c r="AZ55" s="23">
        <v>-10</v>
      </c>
      <c r="BA55" s="23"/>
      <c r="BB55" s="23">
        <f t="shared" si="40"/>
        <v>-150</v>
      </c>
      <c r="BC55" s="23">
        <v>-10</v>
      </c>
      <c r="BD55" s="23">
        <v>402.48</v>
      </c>
      <c r="BE55" s="23">
        <f t="shared" si="41"/>
        <v>252.48</v>
      </c>
      <c r="BF55" s="23"/>
      <c r="BG55" s="23"/>
      <c r="BH55" s="23">
        <f t="shared" si="42"/>
        <v>-150</v>
      </c>
      <c r="BI55" s="23">
        <v>-10</v>
      </c>
      <c r="BJ55" s="23">
        <v>106</v>
      </c>
      <c r="BK55" s="23">
        <f t="shared" si="43"/>
        <v>-44</v>
      </c>
      <c r="BL55" s="23">
        <v>-10</v>
      </c>
      <c r="BM55" s="23">
        <v>409</v>
      </c>
      <c r="BN55" s="23">
        <f t="shared" si="44"/>
        <v>259</v>
      </c>
      <c r="BO55" s="52"/>
      <c r="BP55" s="23">
        <f t="shared" si="45"/>
        <v>-70</v>
      </c>
      <c r="BQ55" s="23">
        <f t="shared" si="46"/>
        <v>-130</v>
      </c>
    </row>
    <row r="56" spans="1:69">
      <c r="A56" s="44">
        <v>54</v>
      </c>
      <c r="B56" s="23">
        <v>737</v>
      </c>
      <c r="C56" s="44" t="s">
        <v>127</v>
      </c>
      <c r="D56" s="44" t="s">
        <v>118</v>
      </c>
      <c r="E56" s="23">
        <v>4953</v>
      </c>
      <c r="F56" s="23">
        <v>4141.3</v>
      </c>
      <c r="G56" s="25">
        <f t="shared" si="0"/>
        <v>0.83611952352109797</v>
      </c>
      <c r="H56" s="45">
        <v>80</v>
      </c>
      <c r="I56" s="49">
        <v>165</v>
      </c>
      <c r="J56" s="49">
        <f t="shared" si="24"/>
        <v>85</v>
      </c>
      <c r="K56" s="50"/>
      <c r="L56" s="51">
        <v>302.04000000000002</v>
      </c>
      <c r="M56" s="51">
        <f t="shared" si="25"/>
        <v>222.04</v>
      </c>
      <c r="N56" s="51"/>
      <c r="O56" s="24">
        <f t="shared" si="26"/>
        <v>0</v>
      </c>
      <c r="P56" s="23"/>
      <c r="Q56" s="23">
        <f t="shared" si="27"/>
        <v>-80</v>
      </c>
      <c r="R56" s="23">
        <v>-10</v>
      </c>
      <c r="S56" s="23">
        <v>260.01</v>
      </c>
      <c r="T56" s="23">
        <f t="shared" si="28"/>
        <v>180.01</v>
      </c>
      <c r="U56" s="23"/>
      <c r="V56" s="23"/>
      <c r="W56" s="23">
        <f t="shared" si="29"/>
        <v>-80</v>
      </c>
      <c r="X56" s="23">
        <v>-10</v>
      </c>
      <c r="Y56" s="23"/>
      <c r="Z56" s="23">
        <f t="shared" si="30"/>
        <v>-80</v>
      </c>
      <c r="AA56" s="23">
        <v>-10</v>
      </c>
      <c r="AB56" s="23">
        <v>91</v>
      </c>
      <c r="AC56" s="23">
        <f t="shared" si="31"/>
        <v>11</v>
      </c>
      <c r="AD56" s="23"/>
      <c r="AE56" s="23">
        <v>122</v>
      </c>
      <c r="AF56" s="23">
        <f t="shared" si="32"/>
        <v>42</v>
      </c>
      <c r="AG56" s="23"/>
      <c r="AH56" s="23"/>
      <c r="AI56" s="23">
        <f t="shared" si="33"/>
        <v>-80</v>
      </c>
      <c r="AJ56" s="23">
        <v>-10</v>
      </c>
      <c r="AK56" s="23">
        <f t="shared" si="34"/>
        <v>-40</v>
      </c>
      <c r="AL56" s="23">
        <v>165</v>
      </c>
      <c r="AM56" s="23">
        <f t="shared" si="35"/>
        <v>85</v>
      </c>
      <c r="AN56" s="23"/>
      <c r="AO56" s="23">
        <v>318</v>
      </c>
      <c r="AP56" s="23">
        <f t="shared" si="36"/>
        <v>238</v>
      </c>
      <c r="AQ56" s="23"/>
      <c r="AR56" s="23">
        <v>103.7</v>
      </c>
      <c r="AS56" s="23">
        <f t="shared" si="37"/>
        <v>23.7</v>
      </c>
      <c r="AT56" s="23"/>
      <c r="AU56" s="23">
        <v>263</v>
      </c>
      <c r="AV56" s="23">
        <f t="shared" si="38"/>
        <v>183</v>
      </c>
      <c r="AW56" s="52"/>
      <c r="AX56" s="23">
        <v>106</v>
      </c>
      <c r="AY56" s="23">
        <f t="shared" si="39"/>
        <v>26</v>
      </c>
      <c r="AZ56" s="52"/>
      <c r="BA56" s="23">
        <v>165</v>
      </c>
      <c r="BB56" s="23">
        <f t="shared" si="40"/>
        <v>85</v>
      </c>
      <c r="BC56" s="23"/>
      <c r="BD56" s="23"/>
      <c r="BE56" s="23">
        <f t="shared" si="41"/>
        <v>-80</v>
      </c>
      <c r="BF56" s="23">
        <v>-10</v>
      </c>
      <c r="BG56" s="23">
        <v>140</v>
      </c>
      <c r="BH56" s="23">
        <f t="shared" si="42"/>
        <v>60</v>
      </c>
      <c r="BI56" s="52"/>
      <c r="BJ56" s="23">
        <v>55</v>
      </c>
      <c r="BK56" s="23">
        <f t="shared" si="43"/>
        <v>-25</v>
      </c>
      <c r="BL56" s="23">
        <v>-10</v>
      </c>
      <c r="BM56" s="23">
        <v>143.65</v>
      </c>
      <c r="BN56" s="23">
        <f t="shared" si="44"/>
        <v>63.65</v>
      </c>
      <c r="BO56" s="52"/>
      <c r="BP56" s="23">
        <f t="shared" si="45"/>
        <v>-20</v>
      </c>
      <c r="BQ56" s="23">
        <f t="shared" si="46"/>
        <v>-60</v>
      </c>
    </row>
    <row r="57" spans="1:69">
      <c r="A57" s="44">
        <v>55</v>
      </c>
      <c r="B57" s="23">
        <v>399</v>
      </c>
      <c r="C57" s="44" t="s">
        <v>128</v>
      </c>
      <c r="D57" s="44" t="s">
        <v>118</v>
      </c>
      <c r="E57" s="23">
        <v>4501</v>
      </c>
      <c r="F57" s="23">
        <v>3597.72</v>
      </c>
      <c r="G57" s="25">
        <f t="shared" si="0"/>
        <v>0.79931570762052895</v>
      </c>
      <c r="H57" s="45">
        <v>150</v>
      </c>
      <c r="I57" s="49">
        <v>177</v>
      </c>
      <c r="J57" s="49">
        <f t="shared" si="24"/>
        <v>27</v>
      </c>
      <c r="K57" s="50"/>
      <c r="L57" s="51">
        <v>282.51</v>
      </c>
      <c r="M57" s="51">
        <f t="shared" si="25"/>
        <v>132.51</v>
      </c>
      <c r="N57" s="51"/>
      <c r="O57" s="24">
        <f t="shared" si="26"/>
        <v>0</v>
      </c>
      <c r="P57" s="23">
        <v>291.01</v>
      </c>
      <c r="Q57" s="23">
        <f t="shared" si="27"/>
        <v>141.01</v>
      </c>
      <c r="R57" s="23"/>
      <c r="S57" s="23">
        <v>186.87</v>
      </c>
      <c r="T57" s="23">
        <f t="shared" si="28"/>
        <v>36.869999999999997</v>
      </c>
      <c r="U57" s="23"/>
      <c r="V57" s="23">
        <v>427.01</v>
      </c>
      <c r="W57" s="23">
        <f t="shared" si="29"/>
        <v>277.01</v>
      </c>
      <c r="X57" s="23"/>
      <c r="Y57" s="23">
        <v>338.02</v>
      </c>
      <c r="Z57" s="23">
        <f t="shared" si="30"/>
        <v>188.02</v>
      </c>
      <c r="AA57" s="23"/>
      <c r="AB57" s="23">
        <v>244</v>
      </c>
      <c r="AC57" s="23">
        <f t="shared" si="31"/>
        <v>94</v>
      </c>
      <c r="AD57" s="23"/>
      <c r="AE57" s="23"/>
      <c r="AF57" s="23">
        <f t="shared" si="32"/>
        <v>-150</v>
      </c>
      <c r="AG57" s="23">
        <v>-10</v>
      </c>
      <c r="AH57" s="23">
        <v>336</v>
      </c>
      <c r="AI57" s="23">
        <f t="shared" si="33"/>
        <v>186</v>
      </c>
      <c r="AJ57" s="23"/>
      <c r="AK57" s="23">
        <f t="shared" si="34"/>
        <v>-10</v>
      </c>
      <c r="AL57" s="23">
        <v>91</v>
      </c>
      <c r="AM57" s="23">
        <f t="shared" si="35"/>
        <v>-59</v>
      </c>
      <c r="AN57" s="23">
        <v>-10</v>
      </c>
      <c r="AO57" s="23"/>
      <c r="AP57" s="23">
        <f t="shared" si="36"/>
        <v>-150</v>
      </c>
      <c r="AQ57" s="23">
        <v>-10</v>
      </c>
      <c r="AR57" s="23">
        <v>263.3</v>
      </c>
      <c r="AS57" s="23">
        <f t="shared" si="37"/>
        <v>113.3</v>
      </c>
      <c r="AT57" s="23"/>
      <c r="AU57" s="23">
        <v>156</v>
      </c>
      <c r="AV57" s="23">
        <f t="shared" si="38"/>
        <v>6</v>
      </c>
      <c r="AW57" s="52"/>
      <c r="AX57" s="23"/>
      <c r="AY57" s="23">
        <f t="shared" si="39"/>
        <v>-150</v>
      </c>
      <c r="AZ57" s="23">
        <v>-10</v>
      </c>
      <c r="BA57" s="23"/>
      <c r="BB57" s="23">
        <f t="shared" si="40"/>
        <v>-150</v>
      </c>
      <c r="BC57" s="23">
        <v>-10</v>
      </c>
      <c r="BD57" s="23">
        <v>122</v>
      </c>
      <c r="BE57" s="23">
        <f t="shared" si="41"/>
        <v>-28</v>
      </c>
      <c r="BF57" s="23">
        <v>-10</v>
      </c>
      <c r="BG57" s="23">
        <v>344</v>
      </c>
      <c r="BH57" s="23">
        <f t="shared" si="42"/>
        <v>194</v>
      </c>
      <c r="BI57" s="52"/>
      <c r="BJ57" s="23"/>
      <c r="BK57" s="23">
        <f t="shared" si="43"/>
        <v>-150</v>
      </c>
      <c r="BL57" s="23">
        <v>-10</v>
      </c>
      <c r="BM57" s="23"/>
      <c r="BN57" s="23">
        <f t="shared" si="44"/>
        <v>-150</v>
      </c>
      <c r="BO57" s="23">
        <v>-10</v>
      </c>
      <c r="BP57" s="23">
        <f t="shared" si="45"/>
        <v>-70</v>
      </c>
      <c r="BQ57" s="23">
        <f t="shared" si="46"/>
        <v>-80</v>
      </c>
    </row>
    <row r="58" spans="1:69">
      <c r="A58" s="44">
        <v>56</v>
      </c>
      <c r="B58" s="23">
        <v>584</v>
      </c>
      <c r="C58" s="44" t="s">
        <v>129</v>
      </c>
      <c r="D58" s="44" t="s">
        <v>118</v>
      </c>
      <c r="E58" s="23">
        <v>3706</v>
      </c>
      <c r="F58" s="23">
        <v>2201.4899999999998</v>
      </c>
      <c r="G58" s="25">
        <f t="shared" si="0"/>
        <v>0.59403399892066899</v>
      </c>
      <c r="H58" s="45">
        <v>50</v>
      </c>
      <c r="I58" s="49"/>
      <c r="J58" s="49">
        <f t="shared" si="24"/>
        <v>-50</v>
      </c>
      <c r="K58" s="49">
        <v>-10</v>
      </c>
      <c r="L58" s="51">
        <v>50.09</v>
      </c>
      <c r="M58" s="51">
        <f t="shared" si="25"/>
        <v>9.0000000000003397E-2</v>
      </c>
      <c r="N58" s="51"/>
      <c r="O58" s="24">
        <f t="shared" si="26"/>
        <v>-10</v>
      </c>
      <c r="P58" s="23">
        <v>90</v>
      </c>
      <c r="Q58" s="23">
        <f t="shared" si="27"/>
        <v>40</v>
      </c>
      <c r="R58" s="23"/>
      <c r="S58" s="23">
        <v>112</v>
      </c>
      <c r="T58" s="23">
        <f t="shared" si="28"/>
        <v>62</v>
      </c>
      <c r="U58" s="23"/>
      <c r="V58" s="23"/>
      <c r="W58" s="23">
        <f t="shared" si="29"/>
        <v>-50</v>
      </c>
      <c r="X58" s="23">
        <v>-10</v>
      </c>
      <c r="Y58" s="23">
        <v>90</v>
      </c>
      <c r="Z58" s="23">
        <f t="shared" si="30"/>
        <v>40</v>
      </c>
      <c r="AA58" s="23"/>
      <c r="AB58" s="23">
        <v>242</v>
      </c>
      <c r="AC58" s="23">
        <f t="shared" si="31"/>
        <v>192</v>
      </c>
      <c r="AD58" s="23"/>
      <c r="AE58" s="23">
        <v>287</v>
      </c>
      <c r="AF58" s="23">
        <f t="shared" si="32"/>
        <v>237</v>
      </c>
      <c r="AG58" s="23"/>
      <c r="AH58" s="23">
        <v>115.4</v>
      </c>
      <c r="AI58" s="23">
        <f t="shared" si="33"/>
        <v>65.400000000000006</v>
      </c>
      <c r="AJ58" s="23"/>
      <c r="AK58" s="23">
        <f t="shared" si="34"/>
        <v>-10</v>
      </c>
      <c r="AL58" s="23"/>
      <c r="AM58" s="23">
        <f t="shared" si="35"/>
        <v>-50</v>
      </c>
      <c r="AN58" s="23">
        <v>-10</v>
      </c>
      <c r="AO58" s="23">
        <v>90</v>
      </c>
      <c r="AP58" s="23">
        <f t="shared" si="36"/>
        <v>40</v>
      </c>
      <c r="AQ58" s="23"/>
      <c r="AR58" s="23"/>
      <c r="AS58" s="23">
        <f t="shared" si="37"/>
        <v>-50</v>
      </c>
      <c r="AT58" s="23">
        <v>-10</v>
      </c>
      <c r="AU58" s="23">
        <v>152</v>
      </c>
      <c r="AV58" s="23">
        <f t="shared" si="38"/>
        <v>102</v>
      </c>
      <c r="AW58" s="52"/>
      <c r="AX58" s="23">
        <v>56</v>
      </c>
      <c r="AY58" s="23">
        <f t="shared" si="39"/>
        <v>6</v>
      </c>
      <c r="AZ58" s="52"/>
      <c r="BA58" s="23">
        <v>56</v>
      </c>
      <c r="BB58" s="23">
        <f t="shared" si="40"/>
        <v>6</v>
      </c>
      <c r="BC58" s="23"/>
      <c r="BD58" s="23">
        <v>120</v>
      </c>
      <c r="BE58" s="23">
        <f t="shared" si="41"/>
        <v>70</v>
      </c>
      <c r="BF58" s="23"/>
      <c r="BG58" s="23">
        <v>90</v>
      </c>
      <c r="BH58" s="23">
        <f t="shared" si="42"/>
        <v>40</v>
      </c>
      <c r="BI58" s="52"/>
      <c r="BJ58" s="23">
        <v>78</v>
      </c>
      <c r="BK58" s="23">
        <f t="shared" si="43"/>
        <v>28</v>
      </c>
      <c r="BL58" s="52"/>
      <c r="BM58" s="23">
        <v>258</v>
      </c>
      <c r="BN58" s="23">
        <f t="shared" si="44"/>
        <v>208</v>
      </c>
      <c r="BO58" s="52"/>
      <c r="BP58" s="23">
        <f t="shared" si="45"/>
        <v>-20</v>
      </c>
      <c r="BQ58" s="23">
        <f t="shared" si="46"/>
        <v>-40</v>
      </c>
    </row>
    <row r="59" spans="1:69">
      <c r="A59" s="44">
        <v>57</v>
      </c>
      <c r="B59" s="23">
        <v>598</v>
      </c>
      <c r="C59" s="44" t="s">
        <v>130</v>
      </c>
      <c r="D59" s="44" t="s">
        <v>118</v>
      </c>
      <c r="E59" s="23">
        <v>3393</v>
      </c>
      <c r="F59" s="23">
        <v>4177.6099999999997</v>
      </c>
      <c r="G59" s="25">
        <f t="shared" si="0"/>
        <v>1.23124373710581</v>
      </c>
      <c r="H59" s="45">
        <v>80</v>
      </c>
      <c r="I59" s="49">
        <v>338.01</v>
      </c>
      <c r="J59" s="49">
        <f t="shared" si="24"/>
        <v>258.01</v>
      </c>
      <c r="K59" s="50"/>
      <c r="L59" s="51">
        <v>55.01</v>
      </c>
      <c r="M59" s="51">
        <f t="shared" si="25"/>
        <v>-24.99</v>
      </c>
      <c r="N59" s="51">
        <v>-10</v>
      </c>
      <c r="O59" s="24">
        <f t="shared" si="26"/>
        <v>-10</v>
      </c>
      <c r="P59" s="23"/>
      <c r="Q59" s="23">
        <f t="shared" si="27"/>
        <v>-80</v>
      </c>
      <c r="R59" s="23">
        <v>-10</v>
      </c>
      <c r="S59" s="23">
        <v>236</v>
      </c>
      <c r="T59" s="23">
        <f t="shared" si="28"/>
        <v>156</v>
      </c>
      <c r="U59" s="23"/>
      <c r="V59" s="23">
        <v>415.42</v>
      </c>
      <c r="W59" s="23">
        <f t="shared" si="29"/>
        <v>335.42</v>
      </c>
      <c r="X59" s="23"/>
      <c r="Y59" s="23">
        <v>571.80999999999995</v>
      </c>
      <c r="Z59" s="23">
        <f t="shared" si="30"/>
        <v>491.81</v>
      </c>
      <c r="AA59" s="23"/>
      <c r="AB59" s="23">
        <v>258</v>
      </c>
      <c r="AC59" s="23">
        <f t="shared" si="31"/>
        <v>178</v>
      </c>
      <c r="AD59" s="23"/>
      <c r="AE59" s="23">
        <v>140.80000000000001</v>
      </c>
      <c r="AF59" s="23">
        <f t="shared" si="32"/>
        <v>60.8</v>
      </c>
      <c r="AG59" s="23"/>
      <c r="AH59" s="23"/>
      <c r="AI59" s="23">
        <f t="shared" si="33"/>
        <v>-80</v>
      </c>
      <c r="AJ59" s="23">
        <v>-10</v>
      </c>
      <c r="AK59" s="23">
        <f t="shared" si="34"/>
        <v>-20</v>
      </c>
      <c r="AL59" s="23">
        <v>313</v>
      </c>
      <c r="AM59" s="23">
        <f t="shared" si="35"/>
        <v>233</v>
      </c>
      <c r="AN59" s="23"/>
      <c r="AO59" s="23"/>
      <c r="AP59" s="23">
        <f t="shared" si="36"/>
        <v>-80</v>
      </c>
      <c r="AQ59" s="23">
        <v>-10</v>
      </c>
      <c r="AR59" s="23">
        <v>430.8</v>
      </c>
      <c r="AS59" s="23">
        <f t="shared" si="37"/>
        <v>350.8</v>
      </c>
      <c r="AT59" s="23"/>
      <c r="AU59" s="23">
        <v>106</v>
      </c>
      <c r="AV59" s="23">
        <f t="shared" si="38"/>
        <v>26</v>
      </c>
      <c r="AW59" s="52"/>
      <c r="AX59" s="23"/>
      <c r="AY59" s="23">
        <f t="shared" si="39"/>
        <v>-80</v>
      </c>
      <c r="AZ59" s="23">
        <v>-10</v>
      </c>
      <c r="BA59" s="23"/>
      <c r="BB59" s="23">
        <f t="shared" si="40"/>
        <v>-80</v>
      </c>
      <c r="BC59" s="23">
        <v>-10</v>
      </c>
      <c r="BD59" s="23">
        <v>427.8</v>
      </c>
      <c r="BE59" s="23">
        <f t="shared" si="41"/>
        <v>347.8</v>
      </c>
      <c r="BF59" s="23"/>
      <c r="BG59" s="23"/>
      <c r="BH59" s="23">
        <f t="shared" si="42"/>
        <v>-80</v>
      </c>
      <c r="BI59" s="23">
        <v>-10</v>
      </c>
      <c r="BJ59" s="23"/>
      <c r="BK59" s="23">
        <f t="shared" si="43"/>
        <v>-80</v>
      </c>
      <c r="BL59" s="23">
        <v>-10</v>
      </c>
      <c r="BM59" s="23"/>
      <c r="BN59" s="23">
        <f t="shared" si="44"/>
        <v>-80</v>
      </c>
      <c r="BO59" s="23">
        <v>-10</v>
      </c>
      <c r="BP59" s="23">
        <f t="shared" si="45"/>
        <v>-60</v>
      </c>
      <c r="BQ59" s="23">
        <f t="shared" si="46"/>
        <v>-90</v>
      </c>
    </row>
    <row r="60" spans="1:69">
      <c r="A60" s="44">
        <v>58</v>
      </c>
      <c r="B60" s="23">
        <v>573</v>
      </c>
      <c r="C60" s="44" t="s">
        <v>131</v>
      </c>
      <c r="D60" s="44" t="s">
        <v>118</v>
      </c>
      <c r="E60" s="23">
        <v>3385</v>
      </c>
      <c r="F60" s="23">
        <v>4418.8900000000003</v>
      </c>
      <c r="G60" s="25">
        <f t="shared" si="0"/>
        <v>1.30543279172821</v>
      </c>
      <c r="H60" s="45">
        <v>80</v>
      </c>
      <c r="I60" s="49">
        <v>452.82</v>
      </c>
      <c r="J60" s="49">
        <f t="shared" si="24"/>
        <v>372.82</v>
      </c>
      <c r="K60" s="50"/>
      <c r="L60" s="51">
        <v>898.12</v>
      </c>
      <c r="M60" s="51">
        <f t="shared" si="25"/>
        <v>818.12</v>
      </c>
      <c r="N60" s="51"/>
      <c r="O60" s="24">
        <f t="shared" si="26"/>
        <v>0</v>
      </c>
      <c r="P60" s="23"/>
      <c r="Q60" s="23">
        <f t="shared" si="27"/>
        <v>-80</v>
      </c>
      <c r="R60" s="23">
        <v>-10</v>
      </c>
      <c r="S60" s="23">
        <v>169.01</v>
      </c>
      <c r="T60" s="23">
        <f t="shared" si="28"/>
        <v>89.01</v>
      </c>
      <c r="U60" s="23"/>
      <c r="V60" s="23">
        <v>39</v>
      </c>
      <c r="W60" s="23">
        <f t="shared" si="29"/>
        <v>-41</v>
      </c>
      <c r="X60" s="23">
        <v>-10</v>
      </c>
      <c r="Y60" s="23">
        <v>291.01</v>
      </c>
      <c r="Z60" s="23">
        <f t="shared" si="30"/>
        <v>211.01</v>
      </c>
      <c r="AA60" s="23"/>
      <c r="AB60" s="23"/>
      <c r="AC60" s="23">
        <f t="shared" si="31"/>
        <v>-80</v>
      </c>
      <c r="AD60" s="23">
        <v>-10</v>
      </c>
      <c r="AE60" s="23">
        <v>55</v>
      </c>
      <c r="AF60" s="23">
        <f t="shared" si="32"/>
        <v>-25</v>
      </c>
      <c r="AG60" s="23">
        <v>-10</v>
      </c>
      <c r="AH60" s="23">
        <v>336.73</v>
      </c>
      <c r="AI60" s="23">
        <f t="shared" si="33"/>
        <v>256.73</v>
      </c>
      <c r="AJ60" s="23"/>
      <c r="AK60" s="23">
        <f t="shared" si="34"/>
        <v>-40</v>
      </c>
      <c r="AL60" s="23"/>
      <c r="AM60" s="23">
        <f t="shared" si="35"/>
        <v>-80</v>
      </c>
      <c r="AN60" s="23">
        <v>-10</v>
      </c>
      <c r="AO60" s="23">
        <v>86.6</v>
      </c>
      <c r="AP60" s="23">
        <f t="shared" si="36"/>
        <v>6.5999999999999899</v>
      </c>
      <c r="AQ60" s="23"/>
      <c r="AR60" s="23"/>
      <c r="AS60" s="23">
        <f t="shared" si="37"/>
        <v>-80</v>
      </c>
      <c r="AT60" s="23">
        <v>-10</v>
      </c>
      <c r="AU60" s="23"/>
      <c r="AV60" s="23">
        <f t="shared" si="38"/>
        <v>-80</v>
      </c>
      <c r="AW60" s="23">
        <v>-10</v>
      </c>
      <c r="AX60" s="23"/>
      <c r="AY60" s="23">
        <f t="shared" si="39"/>
        <v>-80</v>
      </c>
      <c r="AZ60" s="23">
        <v>-10</v>
      </c>
      <c r="BA60" s="23">
        <v>39.799999999999997</v>
      </c>
      <c r="BB60" s="23">
        <f t="shared" si="40"/>
        <v>-40.200000000000003</v>
      </c>
      <c r="BC60" s="23">
        <v>-10</v>
      </c>
      <c r="BD60" s="23"/>
      <c r="BE60" s="23">
        <f t="shared" si="41"/>
        <v>-80</v>
      </c>
      <c r="BF60" s="23">
        <v>-10</v>
      </c>
      <c r="BG60" s="23">
        <v>165</v>
      </c>
      <c r="BH60" s="23">
        <f t="shared" si="42"/>
        <v>85</v>
      </c>
      <c r="BI60" s="52"/>
      <c r="BJ60" s="23">
        <v>169</v>
      </c>
      <c r="BK60" s="23">
        <f t="shared" si="43"/>
        <v>89</v>
      </c>
      <c r="BL60" s="52"/>
      <c r="BM60" s="23">
        <v>242</v>
      </c>
      <c r="BN60" s="23">
        <f t="shared" si="44"/>
        <v>162</v>
      </c>
      <c r="BO60" s="52"/>
      <c r="BP60" s="23">
        <f t="shared" si="45"/>
        <v>-60</v>
      </c>
      <c r="BQ60" s="23">
        <f t="shared" si="46"/>
        <v>-100</v>
      </c>
    </row>
    <row r="61" spans="1:69">
      <c r="A61" s="44">
        <v>59</v>
      </c>
      <c r="B61" s="23">
        <v>743</v>
      </c>
      <c r="C61" s="44" t="s">
        <v>132</v>
      </c>
      <c r="D61" s="44" t="s">
        <v>118</v>
      </c>
      <c r="E61" s="23">
        <v>3384</v>
      </c>
      <c r="F61" s="23">
        <v>2503.33</v>
      </c>
      <c r="G61" s="25">
        <f t="shared" si="0"/>
        <v>0.73975472813238796</v>
      </c>
      <c r="H61" s="45">
        <v>50</v>
      </c>
      <c r="I61" s="49">
        <v>330</v>
      </c>
      <c r="J61" s="49">
        <f t="shared" si="24"/>
        <v>280</v>
      </c>
      <c r="K61" s="50"/>
      <c r="L61" s="51">
        <v>275.01</v>
      </c>
      <c r="M61" s="51">
        <f t="shared" si="25"/>
        <v>225.01</v>
      </c>
      <c r="N61" s="51"/>
      <c r="O61" s="24">
        <f t="shared" si="26"/>
        <v>0</v>
      </c>
      <c r="P61" s="23">
        <v>219.01</v>
      </c>
      <c r="Q61" s="23">
        <f t="shared" si="27"/>
        <v>169.01</v>
      </c>
      <c r="R61" s="23"/>
      <c r="S61" s="23">
        <v>169.01</v>
      </c>
      <c r="T61" s="23">
        <f t="shared" si="28"/>
        <v>119.01</v>
      </c>
      <c r="U61" s="23"/>
      <c r="V61" s="23">
        <v>118</v>
      </c>
      <c r="W61" s="23">
        <f t="shared" si="29"/>
        <v>68</v>
      </c>
      <c r="X61" s="23"/>
      <c r="Y61" s="23"/>
      <c r="Z61" s="23">
        <f t="shared" si="30"/>
        <v>-50</v>
      </c>
      <c r="AA61" s="23">
        <v>-10</v>
      </c>
      <c r="AB61" s="23">
        <v>56</v>
      </c>
      <c r="AC61" s="23">
        <f t="shared" si="31"/>
        <v>6</v>
      </c>
      <c r="AD61" s="23"/>
      <c r="AE61" s="23">
        <v>106</v>
      </c>
      <c r="AF61" s="23">
        <f t="shared" si="32"/>
        <v>56</v>
      </c>
      <c r="AG61" s="23"/>
      <c r="AH61" s="23"/>
      <c r="AI61" s="23">
        <f t="shared" si="33"/>
        <v>-50</v>
      </c>
      <c r="AJ61" s="23">
        <v>-10</v>
      </c>
      <c r="AK61" s="23">
        <f t="shared" si="34"/>
        <v>-20</v>
      </c>
      <c r="AL61" s="23">
        <v>179</v>
      </c>
      <c r="AM61" s="23">
        <f t="shared" si="35"/>
        <v>129</v>
      </c>
      <c r="AN61" s="23"/>
      <c r="AO61" s="23">
        <v>122</v>
      </c>
      <c r="AP61" s="23">
        <f t="shared" si="36"/>
        <v>72</v>
      </c>
      <c r="AQ61" s="23"/>
      <c r="AR61" s="23">
        <v>109</v>
      </c>
      <c r="AS61" s="23">
        <f t="shared" si="37"/>
        <v>59</v>
      </c>
      <c r="AT61" s="23"/>
      <c r="AU61" s="23">
        <v>109</v>
      </c>
      <c r="AV61" s="23">
        <f t="shared" si="38"/>
        <v>59</v>
      </c>
      <c r="AW61" s="52"/>
      <c r="AX61" s="23">
        <v>104</v>
      </c>
      <c r="AY61" s="23">
        <f t="shared" si="39"/>
        <v>54</v>
      </c>
      <c r="AZ61" s="52"/>
      <c r="BA61" s="23"/>
      <c r="BB61" s="23">
        <f t="shared" si="40"/>
        <v>-50</v>
      </c>
      <c r="BC61" s="23">
        <v>-10</v>
      </c>
      <c r="BD61" s="23"/>
      <c r="BE61" s="23">
        <f t="shared" si="41"/>
        <v>-50</v>
      </c>
      <c r="BF61" s="23">
        <v>-10</v>
      </c>
      <c r="BG61" s="23"/>
      <c r="BH61" s="23">
        <f t="shared" si="42"/>
        <v>-50</v>
      </c>
      <c r="BI61" s="23">
        <v>-10</v>
      </c>
      <c r="BJ61" s="23">
        <v>39</v>
      </c>
      <c r="BK61" s="23">
        <f t="shared" si="43"/>
        <v>-11</v>
      </c>
      <c r="BL61" s="23">
        <v>-10</v>
      </c>
      <c r="BM61" s="23">
        <v>188.8</v>
      </c>
      <c r="BN61" s="23">
        <f t="shared" si="44"/>
        <v>138.80000000000001</v>
      </c>
      <c r="BO61" s="52"/>
      <c r="BP61" s="23">
        <f t="shared" si="45"/>
        <v>-40</v>
      </c>
      <c r="BQ61" s="23">
        <f t="shared" si="46"/>
        <v>-60</v>
      </c>
    </row>
    <row r="62" spans="1:69">
      <c r="A62" s="44">
        <v>60</v>
      </c>
      <c r="B62" s="23">
        <v>740</v>
      </c>
      <c r="C62" s="44" t="s">
        <v>133</v>
      </c>
      <c r="D62" s="44" t="s">
        <v>118</v>
      </c>
      <c r="E62" s="23">
        <v>2778</v>
      </c>
      <c r="F62" s="23">
        <v>3354.64</v>
      </c>
      <c r="G62" s="25">
        <f t="shared" si="0"/>
        <v>1.2075737940964699</v>
      </c>
      <c r="H62" s="45">
        <v>50</v>
      </c>
      <c r="I62" s="49">
        <v>98</v>
      </c>
      <c r="J62" s="49">
        <f t="shared" si="24"/>
        <v>48</v>
      </c>
      <c r="K62" s="50"/>
      <c r="L62" s="51">
        <v>449.8</v>
      </c>
      <c r="M62" s="51">
        <f t="shared" si="25"/>
        <v>399.8</v>
      </c>
      <c r="N62" s="51"/>
      <c r="O62" s="24">
        <f t="shared" si="26"/>
        <v>0</v>
      </c>
      <c r="P62" s="23">
        <v>509.81</v>
      </c>
      <c r="Q62" s="23">
        <f t="shared" si="27"/>
        <v>459.81</v>
      </c>
      <c r="R62" s="23"/>
      <c r="S62" s="23"/>
      <c r="T62" s="23">
        <f t="shared" si="28"/>
        <v>-50</v>
      </c>
      <c r="U62" s="23">
        <v>-10</v>
      </c>
      <c r="V62" s="23">
        <v>239.8</v>
      </c>
      <c r="W62" s="23">
        <f t="shared" si="29"/>
        <v>189.8</v>
      </c>
      <c r="X62" s="23"/>
      <c r="Y62" s="23">
        <v>99</v>
      </c>
      <c r="Z62" s="23">
        <f t="shared" si="30"/>
        <v>49</v>
      </c>
      <c r="AA62" s="23"/>
      <c r="AB62" s="23">
        <v>54.16</v>
      </c>
      <c r="AC62" s="23">
        <f t="shared" si="31"/>
        <v>4.16</v>
      </c>
      <c r="AD62" s="23"/>
      <c r="AE62" s="23">
        <v>330</v>
      </c>
      <c r="AF62" s="23">
        <f t="shared" si="32"/>
        <v>280</v>
      </c>
      <c r="AG62" s="23"/>
      <c r="AH62" s="23">
        <v>103.7</v>
      </c>
      <c r="AI62" s="23">
        <f t="shared" si="33"/>
        <v>53.7</v>
      </c>
      <c r="AJ62" s="23"/>
      <c r="AK62" s="23">
        <f t="shared" si="34"/>
        <v>-10</v>
      </c>
      <c r="AL62" s="23"/>
      <c r="AM62" s="23">
        <f t="shared" si="35"/>
        <v>-50</v>
      </c>
      <c r="AN62" s="23">
        <v>-10</v>
      </c>
      <c r="AO62" s="23">
        <v>85.59</v>
      </c>
      <c r="AP62" s="23">
        <f t="shared" si="36"/>
        <v>35.590000000000003</v>
      </c>
      <c r="AQ62" s="23"/>
      <c r="AR62" s="23">
        <v>291</v>
      </c>
      <c r="AS62" s="23">
        <f t="shared" si="37"/>
        <v>241</v>
      </c>
      <c r="AT62" s="23"/>
      <c r="AU62" s="23">
        <v>143</v>
      </c>
      <c r="AV62" s="23">
        <f t="shared" si="38"/>
        <v>93</v>
      </c>
      <c r="AW62" s="52"/>
      <c r="AX62" s="23"/>
      <c r="AY62" s="23">
        <f t="shared" si="39"/>
        <v>-50</v>
      </c>
      <c r="AZ62" s="23">
        <v>-10</v>
      </c>
      <c r="BA62" s="23"/>
      <c r="BB62" s="23">
        <f t="shared" si="40"/>
        <v>-50</v>
      </c>
      <c r="BC62" s="23">
        <v>-10</v>
      </c>
      <c r="BD62" s="23"/>
      <c r="BE62" s="23">
        <f t="shared" si="41"/>
        <v>-50</v>
      </c>
      <c r="BF62" s="23">
        <v>-10</v>
      </c>
      <c r="BG62" s="23">
        <v>209.38</v>
      </c>
      <c r="BH62" s="23">
        <f t="shared" si="42"/>
        <v>159.38</v>
      </c>
      <c r="BI62" s="52"/>
      <c r="BJ62" s="23">
        <v>50</v>
      </c>
      <c r="BK62" s="23">
        <f t="shared" si="43"/>
        <v>0</v>
      </c>
      <c r="BL62" s="52"/>
      <c r="BM62" s="23">
        <v>140.80000000000001</v>
      </c>
      <c r="BN62" s="23">
        <f t="shared" si="44"/>
        <v>90.8</v>
      </c>
      <c r="BO62" s="52"/>
      <c r="BP62" s="23">
        <f t="shared" si="45"/>
        <v>-40</v>
      </c>
      <c r="BQ62" s="23">
        <f t="shared" si="46"/>
        <v>-50</v>
      </c>
    </row>
    <row r="63" spans="1:69">
      <c r="A63" s="44">
        <v>61</v>
      </c>
      <c r="B63" s="23">
        <v>545</v>
      </c>
      <c r="C63" s="44" t="s">
        <v>134</v>
      </c>
      <c r="D63" s="44" t="s">
        <v>118</v>
      </c>
      <c r="E63" s="23">
        <v>2618</v>
      </c>
      <c r="F63" s="23">
        <v>2416.85</v>
      </c>
      <c r="G63" s="25">
        <f t="shared" si="0"/>
        <v>0.92316653934300996</v>
      </c>
      <c r="H63" s="45">
        <v>50</v>
      </c>
      <c r="I63" s="49">
        <v>673.44</v>
      </c>
      <c r="J63" s="49">
        <f t="shared" si="24"/>
        <v>623.44000000000005</v>
      </c>
      <c r="K63" s="50"/>
      <c r="L63" s="51">
        <v>109</v>
      </c>
      <c r="M63" s="51">
        <f t="shared" si="25"/>
        <v>59</v>
      </c>
      <c r="N63" s="51"/>
      <c r="O63" s="24">
        <f t="shared" si="26"/>
        <v>0</v>
      </c>
      <c r="P63" s="23">
        <v>338.02</v>
      </c>
      <c r="Q63" s="23">
        <f t="shared" si="27"/>
        <v>288.02</v>
      </c>
      <c r="R63" s="23"/>
      <c r="S63" s="23"/>
      <c r="T63" s="23">
        <f t="shared" si="28"/>
        <v>-50</v>
      </c>
      <c r="U63" s="23">
        <v>-10</v>
      </c>
      <c r="V63" s="23">
        <v>106</v>
      </c>
      <c r="W63" s="23">
        <f t="shared" si="29"/>
        <v>56</v>
      </c>
      <c r="X63" s="23"/>
      <c r="Y63" s="23">
        <v>344</v>
      </c>
      <c r="Z63" s="23">
        <f t="shared" si="30"/>
        <v>294</v>
      </c>
      <c r="AA63" s="23"/>
      <c r="AB63" s="23"/>
      <c r="AC63" s="23">
        <f t="shared" si="31"/>
        <v>-50</v>
      </c>
      <c r="AD63" s="23">
        <v>-10</v>
      </c>
      <c r="AE63" s="23"/>
      <c r="AF63" s="23">
        <f t="shared" si="32"/>
        <v>-50</v>
      </c>
      <c r="AG63" s="23">
        <v>-10</v>
      </c>
      <c r="AH63" s="23"/>
      <c r="AI63" s="23">
        <f t="shared" si="33"/>
        <v>-50</v>
      </c>
      <c r="AJ63" s="23">
        <v>-10</v>
      </c>
      <c r="AK63" s="23">
        <f t="shared" si="34"/>
        <v>-40</v>
      </c>
      <c r="AL63" s="23"/>
      <c r="AM63" s="23">
        <f t="shared" si="35"/>
        <v>-50</v>
      </c>
      <c r="AN63" s="23">
        <v>-10</v>
      </c>
      <c r="AO63" s="23"/>
      <c r="AP63" s="23">
        <f t="shared" si="36"/>
        <v>-50</v>
      </c>
      <c r="AQ63" s="23">
        <v>-10</v>
      </c>
      <c r="AR63" s="23"/>
      <c r="AS63" s="23">
        <f t="shared" si="37"/>
        <v>-50</v>
      </c>
      <c r="AT63" s="23">
        <v>-10</v>
      </c>
      <c r="AU63" s="23">
        <v>109</v>
      </c>
      <c r="AV63" s="23">
        <f t="shared" si="38"/>
        <v>59</v>
      </c>
      <c r="AW63" s="52"/>
      <c r="AX63" s="23">
        <v>165</v>
      </c>
      <c r="AY63" s="23">
        <f t="shared" si="39"/>
        <v>115</v>
      </c>
      <c r="AZ63" s="52"/>
      <c r="BA63" s="23">
        <v>168.39</v>
      </c>
      <c r="BB63" s="23">
        <f t="shared" si="40"/>
        <v>118.39</v>
      </c>
      <c r="BC63" s="23"/>
      <c r="BD63" s="23">
        <v>118</v>
      </c>
      <c r="BE63" s="23">
        <f t="shared" si="41"/>
        <v>68</v>
      </c>
      <c r="BF63" s="23"/>
      <c r="BG63" s="23"/>
      <c r="BH63" s="23">
        <f t="shared" si="42"/>
        <v>-50</v>
      </c>
      <c r="BI63" s="23">
        <v>-10</v>
      </c>
      <c r="BJ63" s="23">
        <v>321</v>
      </c>
      <c r="BK63" s="23">
        <f t="shared" si="43"/>
        <v>271</v>
      </c>
      <c r="BL63" s="52"/>
      <c r="BM63" s="23">
        <v>109</v>
      </c>
      <c r="BN63" s="23">
        <f t="shared" si="44"/>
        <v>59</v>
      </c>
      <c r="BO63" s="52"/>
      <c r="BP63" s="23">
        <f t="shared" si="45"/>
        <v>-40</v>
      </c>
      <c r="BQ63" s="23">
        <f t="shared" si="46"/>
        <v>-80</v>
      </c>
    </row>
    <row r="64" spans="1:69">
      <c r="A64" s="44">
        <v>62</v>
      </c>
      <c r="B64" s="23">
        <v>733</v>
      </c>
      <c r="C64" s="44" t="s">
        <v>135</v>
      </c>
      <c r="D64" s="44" t="s">
        <v>118</v>
      </c>
      <c r="E64" s="23">
        <v>2342</v>
      </c>
      <c r="F64" s="23">
        <v>2553.31</v>
      </c>
      <c r="G64" s="25">
        <f t="shared" si="0"/>
        <v>1.0902263023057199</v>
      </c>
      <c r="H64" s="45">
        <v>50</v>
      </c>
      <c r="I64" s="49">
        <v>423</v>
      </c>
      <c r="J64" s="49">
        <f t="shared" si="24"/>
        <v>373</v>
      </c>
      <c r="K64" s="50"/>
      <c r="L64" s="51">
        <v>16.28</v>
      </c>
      <c r="M64" s="51">
        <f t="shared" si="25"/>
        <v>-33.72</v>
      </c>
      <c r="N64" s="51">
        <v>-10</v>
      </c>
      <c r="O64" s="24">
        <f t="shared" si="26"/>
        <v>-10</v>
      </c>
      <c r="P64" s="23">
        <v>51.4</v>
      </c>
      <c r="Q64" s="23">
        <f t="shared" si="27"/>
        <v>1.4</v>
      </c>
      <c r="R64" s="23"/>
      <c r="S64" s="23">
        <v>169.01</v>
      </c>
      <c r="T64" s="23">
        <f t="shared" si="28"/>
        <v>119.01</v>
      </c>
      <c r="U64" s="23"/>
      <c r="V64" s="23"/>
      <c r="W64" s="23">
        <f t="shared" si="29"/>
        <v>-50</v>
      </c>
      <c r="X64" s="23">
        <v>-10</v>
      </c>
      <c r="Y64" s="23"/>
      <c r="Z64" s="23">
        <f t="shared" si="30"/>
        <v>-50</v>
      </c>
      <c r="AA64" s="23">
        <v>-10</v>
      </c>
      <c r="AB64" s="23"/>
      <c r="AC64" s="23">
        <f t="shared" si="31"/>
        <v>-50</v>
      </c>
      <c r="AD64" s="23">
        <v>-10</v>
      </c>
      <c r="AE64" s="23"/>
      <c r="AF64" s="23">
        <f t="shared" si="32"/>
        <v>-50</v>
      </c>
      <c r="AG64" s="23">
        <v>-10</v>
      </c>
      <c r="AH64" s="23">
        <v>152</v>
      </c>
      <c r="AI64" s="23">
        <f t="shared" si="33"/>
        <v>102</v>
      </c>
      <c r="AJ64" s="23"/>
      <c r="AK64" s="23">
        <f t="shared" si="34"/>
        <v>-40</v>
      </c>
      <c r="AL64" s="23"/>
      <c r="AM64" s="23">
        <f t="shared" si="35"/>
        <v>-50</v>
      </c>
      <c r="AN64" s="23">
        <v>-10</v>
      </c>
      <c r="AO64" s="23"/>
      <c r="AP64" s="23">
        <f t="shared" si="36"/>
        <v>-50</v>
      </c>
      <c r="AQ64" s="23">
        <v>-10</v>
      </c>
      <c r="AR64" s="23"/>
      <c r="AS64" s="23">
        <f t="shared" si="37"/>
        <v>-50</v>
      </c>
      <c r="AT64" s="23">
        <v>-10</v>
      </c>
      <c r="AU64" s="23">
        <v>244</v>
      </c>
      <c r="AV64" s="23">
        <f t="shared" si="38"/>
        <v>194</v>
      </c>
      <c r="AW64" s="52"/>
      <c r="AX64" s="23">
        <v>514.66999999999996</v>
      </c>
      <c r="AY64" s="23">
        <f t="shared" si="39"/>
        <v>464.67</v>
      </c>
      <c r="AZ64" s="52"/>
      <c r="BA64" s="23"/>
      <c r="BB64" s="23">
        <f t="shared" si="40"/>
        <v>-50</v>
      </c>
      <c r="BC64" s="23">
        <v>-10</v>
      </c>
      <c r="BD64" s="23"/>
      <c r="BE64" s="23">
        <f t="shared" si="41"/>
        <v>-50</v>
      </c>
      <c r="BF64" s="23">
        <v>-10</v>
      </c>
      <c r="BG64" s="23">
        <v>118</v>
      </c>
      <c r="BH64" s="23">
        <f t="shared" si="42"/>
        <v>68</v>
      </c>
      <c r="BI64" s="52"/>
      <c r="BJ64" s="23"/>
      <c r="BK64" s="23">
        <f t="shared" si="43"/>
        <v>-50</v>
      </c>
      <c r="BL64" s="23">
        <v>-10</v>
      </c>
      <c r="BM64" s="23"/>
      <c r="BN64" s="23">
        <f t="shared" si="44"/>
        <v>-50</v>
      </c>
      <c r="BO64" s="23">
        <v>-10</v>
      </c>
      <c r="BP64" s="23">
        <f t="shared" si="45"/>
        <v>-70</v>
      </c>
      <c r="BQ64" s="23">
        <f t="shared" si="46"/>
        <v>-120</v>
      </c>
    </row>
    <row r="65" spans="1:69">
      <c r="A65" s="44">
        <v>63</v>
      </c>
      <c r="B65" s="23">
        <v>753</v>
      </c>
      <c r="C65" s="44" t="s">
        <v>136</v>
      </c>
      <c r="D65" s="44" t="s">
        <v>118</v>
      </c>
      <c r="E65" s="23">
        <v>828</v>
      </c>
      <c r="F65" s="23">
        <v>1105.78</v>
      </c>
      <c r="G65" s="25">
        <f t="shared" si="0"/>
        <v>1.3354830917874401</v>
      </c>
      <c r="H65" s="45">
        <v>50</v>
      </c>
      <c r="I65" s="49"/>
      <c r="J65" s="49">
        <f t="shared" si="24"/>
        <v>-50</v>
      </c>
      <c r="K65" s="49">
        <v>-10</v>
      </c>
      <c r="L65" s="51">
        <v>169.01</v>
      </c>
      <c r="M65" s="51">
        <f t="shared" si="25"/>
        <v>119.01</v>
      </c>
      <c r="N65" s="51"/>
      <c r="O65" s="24">
        <f t="shared" si="26"/>
        <v>-10</v>
      </c>
      <c r="P65" s="23">
        <v>338.02</v>
      </c>
      <c r="Q65" s="23">
        <f t="shared" si="27"/>
        <v>288.02</v>
      </c>
      <c r="R65" s="23"/>
      <c r="S65" s="23"/>
      <c r="T65" s="23">
        <f t="shared" si="28"/>
        <v>-50</v>
      </c>
      <c r="U65" s="23">
        <v>-10</v>
      </c>
      <c r="V65" s="23"/>
      <c r="W65" s="23">
        <f t="shared" si="29"/>
        <v>-50</v>
      </c>
      <c r="X65" s="23">
        <v>-10</v>
      </c>
      <c r="Y65" s="23"/>
      <c r="Z65" s="23">
        <f t="shared" si="30"/>
        <v>-50</v>
      </c>
      <c r="AA65" s="23">
        <v>-10</v>
      </c>
      <c r="AB65" s="23"/>
      <c r="AC65" s="23">
        <f t="shared" si="31"/>
        <v>-50</v>
      </c>
      <c r="AD65" s="23">
        <v>-10</v>
      </c>
      <c r="AE65" s="23"/>
      <c r="AF65" s="23">
        <f t="shared" si="32"/>
        <v>-50</v>
      </c>
      <c r="AG65" s="23">
        <v>-10</v>
      </c>
      <c r="AH65" s="23"/>
      <c r="AI65" s="23">
        <f t="shared" si="33"/>
        <v>-50</v>
      </c>
      <c r="AJ65" s="23">
        <v>-10</v>
      </c>
      <c r="AK65" s="23">
        <f t="shared" si="34"/>
        <v>-60</v>
      </c>
      <c r="AL65" s="23"/>
      <c r="AM65" s="23">
        <f t="shared" si="35"/>
        <v>-50</v>
      </c>
      <c r="AN65" s="23">
        <v>-10</v>
      </c>
      <c r="AO65" s="23"/>
      <c r="AP65" s="23">
        <f t="shared" si="36"/>
        <v>-50</v>
      </c>
      <c r="AQ65" s="23">
        <v>-10</v>
      </c>
      <c r="AR65" s="23"/>
      <c r="AS65" s="23">
        <f t="shared" si="37"/>
        <v>-50</v>
      </c>
      <c r="AT65" s="23">
        <v>-10</v>
      </c>
      <c r="AU65" s="23"/>
      <c r="AV65" s="23">
        <f t="shared" si="38"/>
        <v>-50</v>
      </c>
      <c r="AW65" s="23">
        <v>-10</v>
      </c>
      <c r="AX65" s="23"/>
      <c r="AY65" s="23">
        <f t="shared" si="39"/>
        <v>-50</v>
      </c>
      <c r="AZ65" s="23">
        <v>-10</v>
      </c>
      <c r="BA65" s="23">
        <v>83</v>
      </c>
      <c r="BB65" s="23">
        <f t="shared" si="40"/>
        <v>33</v>
      </c>
      <c r="BC65" s="23"/>
      <c r="BD65" s="23"/>
      <c r="BE65" s="23">
        <f t="shared" si="41"/>
        <v>-50</v>
      </c>
      <c r="BF65" s="23">
        <v>-10</v>
      </c>
      <c r="BG65" s="23">
        <v>217</v>
      </c>
      <c r="BH65" s="23">
        <f t="shared" si="42"/>
        <v>167</v>
      </c>
      <c r="BI65" s="52"/>
      <c r="BJ65" s="23"/>
      <c r="BK65" s="23">
        <f t="shared" si="43"/>
        <v>-50</v>
      </c>
      <c r="BL65" s="23">
        <v>-10</v>
      </c>
      <c r="BM65" s="23">
        <v>99</v>
      </c>
      <c r="BN65" s="23">
        <f t="shared" si="44"/>
        <v>49</v>
      </c>
      <c r="BO65" s="52"/>
      <c r="BP65" s="23">
        <f t="shared" si="45"/>
        <v>-70</v>
      </c>
      <c r="BQ65" s="23">
        <f t="shared" si="46"/>
        <v>-140</v>
      </c>
    </row>
    <row r="66" spans="1:69">
      <c r="A66" s="44">
        <v>64</v>
      </c>
      <c r="B66" s="23">
        <v>307</v>
      </c>
      <c r="C66" s="44" t="s">
        <v>137</v>
      </c>
      <c r="D66" s="44" t="s">
        <v>138</v>
      </c>
      <c r="E66" s="23">
        <v>86923</v>
      </c>
      <c r="F66" s="23">
        <v>64487.01</v>
      </c>
      <c r="G66" s="25">
        <f t="shared" si="0"/>
        <v>0.74188661228903696</v>
      </c>
      <c r="H66" s="45">
        <v>500</v>
      </c>
      <c r="I66" s="49">
        <v>4654.82</v>
      </c>
      <c r="J66" s="49">
        <f t="shared" si="24"/>
        <v>4154.82</v>
      </c>
      <c r="K66" s="50"/>
      <c r="L66" s="51">
        <v>4915.95</v>
      </c>
      <c r="M66" s="51">
        <f t="shared" si="25"/>
        <v>4415.95</v>
      </c>
      <c r="N66" s="51"/>
      <c r="O66" s="24">
        <f t="shared" si="26"/>
        <v>0</v>
      </c>
      <c r="P66" s="23">
        <v>6502.25</v>
      </c>
      <c r="Q66" s="23">
        <f t="shared" si="27"/>
        <v>6002.25</v>
      </c>
      <c r="R66" s="23"/>
      <c r="S66" s="23">
        <v>5208.05</v>
      </c>
      <c r="T66" s="23">
        <f t="shared" si="28"/>
        <v>4708.05</v>
      </c>
      <c r="U66" s="23"/>
      <c r="V66" s="23">
        <v>4240.0200000000004</v>
      </c>
      <c r="W66" s="23">
        <f t="shared" si="29"/>
        <v>3740.02</v>
      </c>
      <c r="X66" s="23"/>
      <c r="Y66" s="23">
        <v>5218.59</v>
      </c>
      <c r="Z66" s="23">
        <f t="shared" si="30"/>
        <v>4718.59</v>
      </c>
      <c r="AA66" s="23"/>
      <c r="AB66" s="23">
        <v>1996</v>
      </c>
      <c r="AC66" s="23">
        <f t="shared" si="31"/>
        <v>1496</v>
      </c>
      <c r="AD66" s="23"/>
      <c r="AE66" s="23">
        <v>850.7</v>
      </c>
      <c r="AF66" s="23">
        <f t="shared" si="32"/>
        <v>350.7</v>
      </c>
      <c r="AG66" s="23"/>
      <c r="AH66" s="23">
        <v>1134.4000000000001</v>
      </c>
      <c r="AI66" s="23">
        <f t="shared" si="33"/>
        <v>634.4</v>
      </c>
      <c r="AJ66" s="23"/>
      <c r="AK66" s="23">
        <f t="shared" si="34"/>
        <v>0</v>
      </c>
      <c r="AL66" s="23">
        <v>1740.75</v>
      </c>
      <c r="AM66" s="23">
        <f t="shared" si="35"/>
        <v>1240.75</v>
      </c>
      <c r="AN66" s="23"/>
      <c r="AO66" s="23">
        <v>587</v>
      </c>
      <c r="AP66" s="23">
        <f t="shared" si="36"/>
        <v>87</v>
      </c>
      <c r="AQ66" s="23"/>
      <c r="AR66" s="23">
        <v>1148</v>
      </c>
      <c r="AS66" s="23">
        <f t="shared" si="37"/>
        <v>648</v>
      </c>
      <c r="AT66" s="23"/>
      <c r="AU66" s="23">
        <v>1665.46</v>
      </c>
      <c r="AV66" s="23">
        <f t="shared" si="38"/>
        <v>1165.46</v>
      </c>
      <c r="AW66" s="52"/>
      <c r="AX66" s="23">
        <v>1507</v>
      </c>
      <c r="AY66" s="23">
        <f t="shared" si="39"/>
        <v>1007</v>
      </c>
      <c r="AZ66" s="52"/>
      <c r="BA66" s="23">
        <v>1989.16</v>
      </c>
      <c r="BB66" s="23">
        <f t="shared" si="40"/>
        <v>1489.16</v>
      </c>
      <c r="BC66" s="23"/>
      <c r="BD66" s="23">
        <v>1387.3</v>
      </c>
      <c r="BE66" s="23">
        <f t="shared" si="41"/>
        <v>887.3</v>
      </c>
      <c r="BF66" s="23"/>
      <c r="BG66" s="23">
        <v>1363</v>
      </c>
      <c r="BH66" s="23">
        <f t="shared" si="42"/>
        <v>863</v>
      </c>
      <c r="BI66" s="52"/>
      <c r="BJ66" s="23">
        <v>1003</v>
      </c>
      <c r="BK66" s="23">
        <f t="shared" si="43"/>
        <v>503</v>
      </c>
      <c r="BL66" s="52"/>
      <c r="BM66" s="23">
        <v>1570.83</v>
      </c>
      <c r="BN66" s="23">
        <f t="shared" si="44"/>
        <v>1070.83</v>
      </c>
      <c r="BO66" s="52"/>
      <c r="BP66" s="23">
        <f t="shared" si="45"/>
        <v>0</v>
      </c>
      <c r="BQ66" s="23">
        <f t="shared" si="46"/>
        <v>0</v>
      </c>
    </row>
    <row r="67" spans="1:69">
      <c r="A67" s="44">
        <v>65</v>
      </c>
      <c r="B67" s="23">
        <v>343</v>
      </c>
      <c r="C67" s="44" t="s">
        <v>139</v>
      </c>
      <c r="D67" s="44" t="s">
        <v>140</v>
      </c>
      <c r="E67" s="23">
        <v>16134</v>
      </c>
      <c r="F67" s="23">
        <v>13609.56</v>
      </c>
      <c r="G67" s="25">
        <f t="shared" ref="G67:G87" si="47">F67/E67</f>
        <v>0.84353291186314605</v>
      </c>
      <c r="H67" s="45">
        <v>150</v>
      </c>
      <c r="I67" s="49">
        <v>238.8</v>
      </c>
      <c r="J67" s="49">
        <f t="shared" si="24"/>
        <v>88.8</v>
      </c>
      <c r="K67" s="50"/>
      <c r="L67" s="51">
        <v>861.72</v>
      </c>
      <c r="M67" s="51">
        <f t="shared" si="25"/>
        <v>711.72</v>
      </c>
      <c r="N67" s="51"/>
      <c r="O67" s="24">
        <f t="shared" si="26"/>
        <v>0</v>
      </c>
      <c r="P67" s="23">
        <v>193</v>
      </c>
      <c r="Q67" s="23">
        <f t="shared" si="27"/>
        <v>43</v>
      </c>
      <c r="R67" s="23"/>
      <c r="S67" s="23">
        <v>708.02</v>
      </c>
      <c r="T67" s="23">
        <f t="shared" si="28"/>
        <v>558.02</v>
      </c>
      <c r="U67" s="23"/>
      <c r="V67" s="23">
        <v>1047.02</v>
      </c>
      <c r="W67" s="23">
        <f t="shared" si="29"/>
        <v>897.02</v>
      </c>
      <c r="X67" s="23"/>
      <c r="Y67" s="23">
        <v>896</v>
      </c>
      <c r="Z67" s="23">
        <f t="shared" si="30"/>
        <v>746</v>
      </c>
      <c r="AA67" s="23"/>
      <c r="AB67" s="23">
        <v>706</v>
      </c>
      <c r="AC67" s="23">
        <f t="shared" si="31"/>
        <v>556</v>
      </c>
      <c r="AD67" s="23"/>
      <c r="AE67" s="23">
        <v>988</v>
      </c>
      <c r="AF67" s="23">
        <f t="shared" si="32"/>
        <v>838</v>
      </c>
      <c r="AG67" s="23"/>
      <c r="AH67" s="23">
        <v>399.7</v>
      </c>
      <c r="AI67" s="23">
        <f t="shared" si="33"/>
        <v>249.7</v>
      </c>
      <c r="AJ67" s="23"/>
      <c r="AK67" s="23">
        <f t="shared" si="34"/>
        <v>0</v>
      </c>
      <c r="AL67" s="23">
        <v>98</v>
      </c>
      <c r="AM67" s="23">
        <f t="shared" si="35"/>
        <v>-52</v>
      </c>
      <c r="AN67" s="23">
        <v>-10</v>
      </c>
      <c r="AO67" s="23">
        <v>165</v>
      </c>
      <c r="AP67" s="23">
        <f t="shared" si="36"/>
        <v>15</v>
      </c>
      <c r="AQ67" s="23"/>
      <c r="AR67" s="23">
        <v>557.85</v>
      </c>
      <c r="AS67" s="23">
        <f t="shared" si="37"/>
        <v>407.85</v>
      </c>
      <c r="AT67" s="23"/>
      <c r="AU67" s="23">
        <v>970.75</v>
      </c>
      <c r="AV67" s="23">
        <f t="shared" si="38"/>
        <v>820.75</v>
      </c>
      <c r="AW67" s="52"/>
      <c r="AX67" s="23">
        <v>201</v>
      </c>
      <c r="AY67" s="23">
        <f t="shared" si="39"/>
        <v>51</v>
      </c>
      <c r="AZ67" s="52"/>
      <c r="BA67" s="23">
        <v>555</v>
      </c>
      <c r="BB67" s="23">
        <f t="shared" si="40"/>
        <v>405</v>
      </c>
      <c r="BC67" s="23"/>
      <c r="BD67" s="23">
        <v>243</v>
      </c>
      <c r="BE67" s="23">
        <f t="shared" si="41"/>
        <v>93</v>
      </c>
      <c r="BF67" s="23"/>
      <c r="BG67" s="23">
        <v>830.4</v>
      </c>
      <c r="BH67" s="23">
        <f t="shared" si="42"/>
        <v>680.4</v>
      </c>
      <c r="BI67" s="52"/>
      <c r="BJ67" s="23">
        <v>484</v>
      </c>
      <c r="BK67" s="23">
        <f t="shared" si="43"/>
        <v>334</v>
      </c>
      <c r="BL67" s="52"/>
      <c r="BM67" s="23">
        <v>288</v>
      </c>
      <c r="BN67" s="23">
        <f t="shared" si="44"/>
        <v>138</v>
      </c>
      <c r="BO67" s="52"/>
      <c r="BP67" s="23">
        <f t="shared" si="45"/>
        <v>-10</v>
      </c>
      <c r="BQ67" s="23">
        <f t="shared" si="46"/>
        <v>-10</v>
      </c>
    </row>
    <row r="68" spans="1:69">
      <c r="A68" s="44">
        <v>66</v>
      </c>
      <c r="B68" s="23">
        <v>585</v>
      </c>
      <c r="C68" s="44" t="s">
        <v>141</v>
      </c>
      <c r="D68" s="44" t="s">
        <v>140</v>
      </c>
      <c r="E68" s="23">
        <v>9003</v>
      </c>
      <c r="F68" s="23">
        <v>9802.2000000000007</v>
      </c>
      <c r="G68" s="25">
        <f t="shared" si="47"/>
        <v>1.0887704098633799</v>
      </c>
      <c r="H68" s="45">
        <v>150</v>
      </c>
      <c r="I68" s="49">
        <v>1862.93</v>
      </c>
      <c r="J68" s="49">
        <f t="shared" ref="J68:J86" si="48">I68-H68</f>
        <v>1712.93</v>
      </c>
      <c r="K68" s="50"/>
      <c r="L68" s="51">
        <v>2117.64</v>
      </c>
      <c r="M68" s="51">
        <f t="shared" ref="M68:M86" si="49">L68-H68</f>
        <v>1967.64</v>
      </c>
      <c r="N68" s="51"/>
      <c r="O68" s="24">
        <f t="shared" ref="O68:O86" si="50">N68+K68</f>
        <v>0</v>
      </c>
      <c r="P68" s="23">
        <v>236</v>
      </c>
      <c r="Q68" s="23">
        <f t="shared" ref="Q68:Q86" si="51">P68-H68</f>
        <v>86</v>
      </c>
      <c r="R68" s="23"/>
      <c r="S68" s="23"/>
      <c r="T68" s="23">
        <f t="shared" ref="T68:T86" si="52">S68-H68</f>
        <v>-150</v>
      </c>
      <c r="U68" s="23">
        <v>-10</v>
      </c>
      <c r="V68" s="23">
        <v>296.02999999999997</v>
      </c>
      <c r="W68" s="23">
        <f t="shared" ref="W68:W86" si="53">V68-H68</f>
        <v>146.03</v>
      </c>
      <c r="X68" s="23"/>
      <c r="Y68" s="23">
        <v>169.01</v>
      </c>
      <c r="Z68" s="23">
        <f t="shared" ref="Z68:Z86" si="54">Y68-H68</f>
        <v>19.010000000000002</v>
      </c>
      <c r="AA68" s="23"/>
      <c r="AB68" s="23">
        <v>204</v>
      </c>
      <c r="AC68" s="23">
        <f t="shared" ref="AC68:AC86" si="55">AB68-H68</f>
        <v>54</v>
      </c>
      <c r="AD68" s="23"/>
      <c r="AE68" s="23">
        <v>246.8</v>
      </c>
      <c r="AF68" s="23">
        <f t="shared" ref="AF68:AF86" si="56">AE68-H68</f>
        <v>96.8</v>
      </c>
      <c r="AG68" s="23"/>
      <c r="AH68" s="23">
        <v>103.7</v>
      </c>
      <c r="AI68" s="23">
        <f t="shared" ref="AI68:AI86" si="57">AH68-H68</f>
        <v>-46.3</v>
      </c>
      <c r="AJ68" s="23">
        <v>-10</v>
      </c>
      <c r="AK68" s="23">
        <f t="shared" ref="AK68:AK86" si="58">AJ68+AG68+AD68+AA68+X68+U68+R68</f>
        <v>-20</v>
      </c>
      <c r="AL68" s="23">
        <v>462</v>
      </c>
      <c r="AM68" s="23">
        <f t="shared" ref="AM68:AM86" si="59">AL68-H68</f>
        <v>312</v>
      </c>
      <c r="AN68" s="23"/>
      <c r="AO68" s="23">
        <v>274.60000000000002</v>
      </c>
      <c r="AP68" s="23">
        <f t="shared" ref="AP68:AP86" si="60">AO68-H68</f>
        <v>124.6</v>
      </c>
      <c r="AQ68" s="23"/>
      <c r="AR68" s="23"/>
      <c r="AS68" s="23">
        <f t="shared" ref="AS68:AS86" si="61">AR68-H68</f>
        <v>-150</v>
      </c>
      <c r="AT68" s="23">
        <v>-10</v>
      </c>
      <c r="AU68" s="23"/>
      <c r="AV68" s="23">
        <f t="shared" ref="AV68:AV86" si="62">AU68-H68</f>
        <v>-150</v>
      </c>
      <c r="AW68" s="23">
        <v>-10</v>
      </c>
      <c r="AX68" s="23"/>
      <c r="AY68" s="23">
        <f t="shared" ref="AY68:AY86" si="63">AX68-H68</f>
        <v>-150</v>
      </c>
      <c r="AZ68" s="23">
        <v>-10</v>
      </c>
      <c r="BA68" s="23">
        <v>329</v>
      </c>
      <c r="BB68" s="23">
        <f t="shared" ref="BB68:BB86" si="64">BA68-H68</f>
        <v>179</v>
      </c>
      <c r="BC68" s="23"/>
      <c r="BD68" s="23">
        <v>272.58</v>
      </c>
      <c r="BE68" s="23">
        <f t="shared" ref="BE68:BE86" si="65">BD68-H68</f>
        <v>122.58</v>
      </c>
      <c r="BF68" s="23"/>
      <c r="BG68" s="23">
        <v>1278</v>
      </c>
      <c r="BH68" s="23">
        <f t="shared" ref="BH68:BH86" si="66">BG68-H68</f>
        <v>1128</v>
      </c>
      <c r="BI68" s="52"/>
      <c r="BJ68" s="23">
        <v>371</v>
      </c>
      <c r="BK68" s="23">
        <f t="shared" ref="BK68:BK86" si="67">BJ68-H68</f>
        <v>221</v>
      </c>
      <c r="BL68" s="52"/>
      <c r="BM68" s="23">
        <v>266</v>
      </c>
      <c r="BN68" s="23">
        <f t="shared" ref="BN68:BN86" si="68">BM68-H68</f>
        <v>116</v>
      </c>
      <c r="BO68" s="52"/>
      <c r="BP68" s="23">
        <f t="shared" ref="BP68:BP87" si="69">BO68+BL68+BI68+BF68+BC68+AZ68+AW68+AT68+AQ68+AN68</f>
        <v>-30</v>
      </c>
      <c r="BQ68" s="23">
        <f t="shared" ref="BQ68:BQ87" si="70">BO68+BL68+BI68+BF68+BC68+AZ68+AW68+AT68+AQ68+AN68+AK68+O68</f>
        <v>-50</v>
      </c>
    </row>
    <row r="69" spans="1:69">
      <c r="A69" s="44">
        <v>67</v>
      </c>
      <c r="B69" s="23">
        <v>582</v>
      </c>
      <c r="C69" s="44" t="s">
        <v>142</v>
      </c>
      <c r="D69" s="44" t="s">
        <v>140</v>
      </c>
      <c r="E69" s="23">
        <v>8589</v>
      </c>
      <c r="F69" s="23">
        <v>9348.2099999999991</v>
      </c>
      <c r="G69" s="25">
        <f t="shared" si="47"/>
        <v>1.08839329374782</v>
      </c>
      <c r="H69" s="45">
        <v>150</v>
      </c>
      <c r="I69" s="49">
        <v>278.01</v>
      </c>
      <c r="J69" s="49">
        <f t="shared" si="48"/>
        <v>128.01</v>
      </c>
      <c r="K69" s="50"/>
      <c r="L69" s="51">
        <v>664.01</v>
      </c>
      <c r="M69" s="51">
        <f t="shared" si="49"/>
        <v>514.01</v>
      </c>
      <c r="N69" s="51"/>
      <c r="O69" s="24">
        <f t="shared" si="50"/>
        <v>0</v>
      </c>
      <c r="P69" s="23">
        <v>695.37</v>
      </c>
      <c r="Q69" s="23">
        <f t="shared" si="51"/>
        <v>545.37</v>
      </c>
      <c r="R69" s="23"/>
      <c r="S69" s="23">
        <v>1212.6199999999999</v>
      </c>
      <c r="T69" s="23">
        <f t="shared" si="52"/>
        <v>1062.6199999999999</v>
      </c>
      <c r="U69" s="23"/>
      <c r="V69" s="23">
        <v>317.8</v>
      </c>
      <c r="W69" s="23">
        <f t="shared" si="53"/>
        <v>167.8</v>
      </c>
      <c r="X69" s="23"/>
      <c r="Y69" s="23">
        <v>275</v>
      </c>
      <c r="Z69" s="23">
        <f t="shared" si="54"/>
        <v>125</v>
      </c>
      <c r="AA69" s="23"/>
      <c r="AB69" s="23">
        <v>545.79999999999995</v>
      </c>
      <c r="AC69" s="23">
        <f t="shared" si="55"/>
        <v>395.8</v>
      </c>
      <c r="AD69" s="23"/>
      <c r="AE69" s="23">
        <v>565</v>
      </c>
      <c r="AF69" s="23">
        <f t="shared" si="56"/>
        <v>415</v>
      </c>
      <c r="AG69" s="23"/>
      <c r="AH69" s="23">
        <v>476.7</v>
      </c>
      <c r="AI69" s="23">
        <f t="shared" si="57"/>
        <v>326.7</v>
      </c>
      <c r="AJ69" s="23"/>
      <c r="AK69" s="23">
        <f t="shared" si="58"/>
        <v>0</v>
      </c>
      <c r="AL69" s="23"/>
      <c r="AM69" s="23">
        <f t="shared" si="59"/>
        <v>-150</v>
      </c>
      <c r="AN69" s="23">
        <v>-10</v>
      </c>
      <c r="AO69" s="23">
        <v>436</v>
      </c>
      <c r="AP69" s="23">
        <f t="shared" si="60"/>
        <v>286</v>
      </c>
      <c r="AQ69" s="23"/>
      <c r="AR69" s="23">
        <v>867.6</v>
      </c>
      <c r="AS69" s="23">
        <f t="shared" si="61"/>
        <v>717.6</v>
      </c>
      <c r="AT69" s="23"/>
      <c r="AU69" s="23">
        <v>459</v>
      </c>
      <c r="AV69" s="23">
        <f t="shared" si="62"/>
        <v>309</v>
      </c>
      <c r="AW69" s="52"/>
      <c r="AX69" s="23">
        <v>169</v>
      </c>
      <c r="AY69" s="23">
        <f t="shared" si="63"/>
        <v>19</v>
      </c>
      <c r="AZ69" s="52"/>
      <c r="BA69" s="23">
        <v>368.8</v>
      </c>
      <c r="BB69" s="23">
        <f t="shared" si="64"/>
        <v>218.8</v>
      </c>
      <c r="BC69" s="23"/>
      <c r="BD69" s="23">
        <v>2</v>
      </c>
      <c r="BE69" s="23">
        <f t="shared" si="65"/>
        <v>-148</v>
      </c>
      <c r="BF69" s="23">
        <v>-10</v>
      </c>
      <c r="BG69" s="23"/>
      <c r="BH69" s="23">
        <f t="shared" si="66"/>
        <v>-150</v>
      </c>
      <c r="BI69" s="23">
        <v>-10</v>
      </c>
      <c r="BJ69" s="23"/>
      <c r="BK69" s="23">
        <f t="shared" si="67"/>
        <v>-150</v>
      </c>
      <c r="BL69" s="23">
        <v>-10</v>
      </c>
      <c r="BM69" s="23">
        <v>668</v>
      </c>
      <c r="BN69" s="23">
        <f t="shared" si="68"/>
        <v>518</v>
      </c>
      <c r="BO69" s="52"/>
      <c r="BP69" s="23">
        <f t="shared" si="69"/>
        <v>-40</v>
      </c>
      <c r="BQ69" s="23">
        <f t="shared" si="70"/>
        <v>-40</v>
      </c>
    </row>
    <row r="70" spans="1:69">
      <c r="A70" s="44">
        <v>68</v>
      </c>
      <c r="B70" s="23">
        <v>365</v>
      </c>
      <c r="C70" s="44" t="s">
        <v>143</v>
      </c>
      <c r="D70" s="44" t="s">
        <v>140</v>
      </c>
      <c r="E70" s="23">
        <v>8126</v>
      </c>
      <c r="F70" s="23">
        <v>5037.7299999999996</v>
      </c>
      <c r="G70" s="25">
        <f t="shared" si="47"/>
        <v>0.61995200590696498</v>
      </c>
      <c r="H70" s="45">
        <v>150</v>
      </c>
      <c r="I70" s="49">
        <v>695.8</v>
      </c>
      <c r="J70" s="49">
        <f t="shared" si="48"/>
        <v>545.79999999999995</v>
      </c>
      <c r="K70" s="50"/>
      <c r="L70" s="51">
        <v>545.02</v>
      </c>
      <c r="M70" s="51">
        <f t="shared" si="49"/>
        <v>395.02</v>
      </c>
      <c r="N70" s="51"/>
      <c r="O70" s="24">
        <f t="shared" si="50"/>
        <v>0</v>
      </c>
      <c r="P70" s="23"/>
      <c r="Q70" s="23">
        <f t="shared" si="51"/>
        <v>-150</v>
      </c>
      <c r="R70" s="23">
        <v>-10</v>
      </c>
      <c r="S70" s="23">
        <v>488.02</v>
      </c>
      <c r="T70" s="23">
        <f t="shared" si="52"/>
        <v>338.02</v>
      </c>
      <c r="U70" s="23"/>
      <c r="V70" s="23">
        <v>623.61</v>
      </c>
      <c r="W70" s="23">
        <f t="shared" si="53"/>
        <v>473.61</v>
      </c>
      <c r="X70" s="23"/>
      <c r="Y70" s="23">
        <v>509</v>
      </c>
      <c r="Z70" s="23">
        <f t="shared" si="54"/>
        <v>359</v>
      </c>
      <c r="AA70" s="23"/>
      <c r="AB70" s="23"/>
      <c r="AC70" s="23">
        <f t="shared" si="55"/>
        <v>-150</v>
      </c>
      <c r="AD70" s="23">
        <v>-10</v>
      </c>
      <c r="AE70" s="23">
        <v>152</v>
      </c>
      <c r="AF70" s="23">
        <f t="shared" si="56"/>
        <v>2</v>
      </c>
      <c r="AG70" s="23"/>
      <c r="AH70" s="23">
        <v>465.5</v>
      </c>
      <c r="AI70" s="23">
        <f t="shared" si="57"/>
        <v>315.5</v>
      </c>
      <c r="AJ70" s="23"/>
      <c r="AK70" s="23">
        <f t="shared" si="58"/>
        <v>-20</v>
      </c>
      <c r="AL70" s="23">
        <v>316.2</v>
      </c>
      <c r="AM70" s="23">
        <f t="shared" si="59"/>
        <v>166.2</v>
      </c>
      <c r="AN70" s="23"/>
      <c r="AO70" s="23"/>
      <c r="AP70" s="23">
        <f t="shared" si="60"/>
        <v>-150</v>
      </c>
      <c r="AQ70" s="23">
        <v>-10</v>
      </c>
      <c r="AR70" s="23">
        <v>143.65</v>
      </c>
      <c r="AS70" s="23">
        <f t="shared" si="61"/>
        <v>-6.3499999999999899</v>
      </c>
      <c r="AT70" s="23">
        <v>-10</v>
      </c>
      <c r="AU70" s="23"/>
      <c r="AV70" s="23">
        <f t="shared" si="62"/>
        <v>-150</v>
      </c>
      <c r="AW70" s="23">
        <v>-10</v>
      </c>
      <c r="AX70" s="23"/>
      <c r="AY70" s="23">
        <f t="shared" si="63"/>
        <v>-150</v>
      </c>
      <c r="AZ70" s="23">
        <v>-10</v>
      </c>
      <c r="BA70" s="23"/>
      <c r="BB70" s="23">
        <f t="shared" si="64"/>
        <v>-150</v>
      </c>
      <c r="BC70" s="23">
        <v>-10</v>
      </c>
      <c r="BD70" s="23"/>
      <c r="BE70" s="23">
        <f t="shared" si="65"/>
        <v>-150</v>
      </c>
      <c r="BF70" s="23">
        <v>-10</v>
      </c>
      <c r="BG70" s="23">
        <v>93.2</v>
      </c>
      <c r="BH70" s="23">
        <f t="shared" si="66"/>
        <v>-56.8</v>
      </c>
      <c r="BI70" s="23">
        <v>-10</v>
      </c>
      <c r="BJ70" s="23">
        <v>106</v>
      </c>
      <c r="BK70" s="23">
        <f t="shared" si="67"/>
        <v>-44</v>
      </c>
      <c r="BL70" s="23">
        <v>-10</v>
      </c>
      <c r="BM70" s="23">
        <v>145.72999999999999</v>
      </c>
      <c r="BN70" s="23">
        <f t="shared" si="68"/>
        <v>-4.2700000000000102</v>
      </c>
      <c r="BO70" s="23">
        <v>-10</v>
      </c>
      <c r="BP70" s="23">
        <f t="shared" si="69"/>
        <v>-90</v>
      </c>
      <c r="BQ70" s="23">
        <f t="shared" si="70"/>
        <v>-110</v>
      </c>
    </row>
    <row r="71" spans="1:69">
      <c r="A71" s="44">
        <v>69</v>
      </c>
      <c r="B71" s="23">
        <v>581</v>
      </c>
      <c r="C71" s="44" t="s">
        <v>144</v>
      </c>
      <c r="D71" s="44" t="s">
        <v>140</v>
      </c>
      <c r="E71" s="23">
        <v>6948</v>
      </c>
      <c r="F71" s="23">
        <v>6624.63</v>
      </c>
      <c r="G71" s="25">
        <f t="shared" si="47"/>
        <v>0.95345854922279805</v>
      </c>
      <c r="H71" s="45">
        <v>150</v>
      </c>
      <c r="I71" s="49">
        <v>260</v>
      </c>
      <c r="J71" s="49">
        <f t="shared" si="48"/>
        <v>110</v>
      </c>
      <c r="K71" s="50"/>
      <c r="L71" s="51">
        <v>393.01</v>
      </c>
      <c r="M71" s="51">
        <f t="shared" si="49"/>
        <v>243.01</v>
      </c>
      <c r="N71" s="51"/>
      <c r="O71" s="24">
        <f t="shared" si="50"/>
        <v>0</v>
      </c>
      <c r="P71" s="23">
        <v>165.01</v>
      </c>
      <c r="Q71" s="23">
        <f t="shared" si="51"/>
        <v>15.01</v>
      </c>
      <c r="R71" s="23"/>
      <c r="S71" s="23">
        <v>295.8</v>
      </c>
      <c r="T71" s="23">
        <f t="shared" si="52"/>
        <v>145.80000000000001</v>
      </c>
      <c r="U71" s="23"/>
      <c r="V71" s="23">
        <v>338.02</v>
      </c>
      <c r="W71" s="23">
        <f t="shared" si="53"/>
        <v>188.02</v>
      </c>
      <c r="X71" s="23"/>
      <c r="Y71" s="23">
        <v>291.01</v>
      </c>
      <c r="Z71" s="23">
        <f t="shared" si="54"/>
        <v>141.01</v>
      </c>
      <c r="AA71" s="23"/>
      <c r="AB71" s="23">
        <v>128</v>
      </c>
      <c r="AC71" s="23">
        <f t="shared" si="55"/>
        <v>-22</v>
      </c>
      <c r="AD71" s="23">
        <v>-10</v>
      </c>
      <c r="AE71" s="23">
        <v>302.83999999999997</v>
      </c>
      <c r="AF71" s="23">
        <f t="shared" si="56"/>
        <v>152.84</v>
      </c>
      <c r="AG71" s="23"/>
      <c r="AH71" s="23">
        <v>106</v>
      </c>
      <c r="AI71" s="23">
        <f t="shared" si="57"/>
        <v>-44</v>
      </c>
      <c r="AJ71" s="23">
        <v>-10</v>
      </c>
      <c r="AK71" s="23">
        <f t="shared" si="58"/>
        <v>-20</v>
      </c>
      <c r="AL71" s="23"/>
      <c r="AM71" s="23">
        <f t="shared" si="59"/>
        <v>-150</v>
      </c>
      <c r="AN71" s="23">
        <v>-10</v>
      </c>
      <c r="AO71" s="23">
        <v>258</v>
      </c>
      <c r="AP71" s="23">
        <f t="shared" si="60"/>
        <v>108</v>
      </c>
      <c r="AQ71" s="23"/>
      <c r="AR71" s="23">
        <v>419.14</v>
      </c>
      <c r="AS71" s="23">
        <f t="shared" si="61"/>
        <v>269.14</v>
      </c>
      <c r="AT71" s="23"/>
      <c r="AU71" s="23">
        <v>446.8</v>
      </c>
      <c r="AV71" s="23">
        <f t="shared" si="62"/>
        <v>296.8</v>
      </c>
      <c r="AW71" s="52"/>
      <c r="AX71" s="23">
        <v>56</v>
      </c>
      <c r="AY71" s="23">
        <f t="shared" si="63"/>
        <v>-94</v>
      </c>
      <c r="AZ71" s="23">
        <v>-10</v>
      </c>
      <c r="BA71" s="23"/>
      <c r="BB71" s="23">
        <f t="shared" si="64"/>
        <v>-150</v>
      </c>
      <c r="BC71" s="23">
        <v>-10</v>
      </c>
      <c r="BD71" s="23">
        <v>564</v>
      </c>
      <c r="BE71" s="23">
        <f t="shared" si="65"/>
        <v>414</v>
      </c>
      <c r="BF71" s="23"/>
      <c r="BG71" s="23"/>
      <c r="BH71" s="23">
        <f t="shared" si="66"/>
        <v>-150</v>
      </c>
      <c r="BI71" s="23">
        <v>-10</v>
      </c>
      <c r="BJ71" s="23">
        <v>189.8</v>
      </c>
      <c r="BK71" s="23">
        <f t="shared" si="67"/>
        <v>39.799999999999997</v>
      </c>
      <c r="BL71" s="52"/>
      <c r="BM71" s="23">
        <v>719.8</v>
      </c>
      <c r="BN71" s="23">
        <f t="shared" si="68"/>
        <v>569.79999999999995</v>
      </c>
      <c r="BO71" s="52"/>
      <c r="BP71" s="23">
        <f t="shared" si="69"/>
        <v>-40</v>
      </c>
      <c r="BQ71" s="23">
        <f t="shared" si="70"/>
        <v>-60</v>
      </c>
    </row>
    <row r="72" spans="1:69">
      <c r="A72" s="44">
        <v>70</v>
      </c>
      <c r="B72" s="23">
        <v>513</v>
      </c>
      <c r="C72" s="44" t="s">
        <v>145</v>
      </c>
      <c r="D72" s="44" t="s">
        <v>140</v>
      </c>
      <c r="E72" s="23">
        <v>6652</v>
      </c>
      <c r="F72" s="23">
        <v>6249.42</v>
      </c>
      <c r="G72" s="25">
        <f t="shared" si="47"/>
        <v>0.93947985568250103</v>
      </c>
      <c r="H72" s="45">
        <v>150</v>
      </c>
      <c r="I72" s="49">
        <v>165</v>
      </c>
      <c r="J72" s="49">
        <f t="shared" si="48"/>
        <v>15</v>
      </c>
      <c r="K72" s="50"/>
      <c r="L72" s="51">
        <v>392.16</v>
      </c>
      <c r="M72" s="51">
        <f t="shared" si="49"/>
        <v>242.16</v>
      </c>
      <c r="N72" s="51"/>
      <c r="O72" s="24">
        <f t="shared" si="50"/>
        <v>0</v>
      </c>
      <c r="P72" s="23"/>
      <c r="Q72" s="23">
        <f t="shared" si="51"/>
        <v>-150</v>
      </c>
      <c r="R72" s="23">
        <v>-10</v>
      </c>
      <c r="S72" s="23">
        <v>291.8</v>
      </c>
      <c r="T72" s="23">
        <f t="shared" si="52"/>
        <v>141.80000000000001</v>
      </c>
      <c r="U72" s="23"/>
      <c r="V72" s="23">
        <v>395.7</v>
      </c>
      <c r="W72" s="23">
        <f t="shared" si="53"/>
        <v>245.7</v>
      </c>
      <c r="X72" s="23"/>
      <c r="Y72" s="23">
        <v>169</v>
      </c>
      <c r="Z72" s="23">
        <f t="shared" si="54"/>
        <v>19</v>
      </c>
      <c r="AA72" s="23"/>
      <c r="AB72" s="23">
        <v>158</v>
      </c>
      <c r="AC72" s="23">
        <f t="shared" si="55"/>
        <v>8</v>
      </c>
      <c r="AD72" s="23"/>
      <c r="AE72" s="23">
        <v>37.799999999999997</v>
      </c>
      <c r="AF72" s="23">
        <f t="shared" si="56"/>
        <v>-112.2</v>
      </c>
      <c r="AG72" s="23">
        <v>-10</v>
      </c>
      <c r="AH72" s="23">
        <v>106</v>
      </c>
      <c r="AI72" s="23">
        <f t="shared" si="57"/>
        <v>-44</v>
      </c>
      <c r="AJ72" s="23">
        <v>-10</v>
      </c>
      <c r="AK72" s="23">
        <f t="shared" si="58"/>
        <v>-30</v>
      </c>
      <c r="AL72" s="23"/>
      <c r="AM72" s="23">
        <f t="shared" si="59"/>
        <v>-150</v>
      </c>
      <c r="AN72" s="23">
        <v>-10</v>
      </c>
      <c r="AO72" s="23"/>
      <c r="AP72" s="23">
        <f t="shared" si="60"/>
        <v>-150</v>
      </c>
      <c r="AQ72" s="23">
        <v>-10</v>
      </c>
      <c r="AR72" s="23"/>
      <c r="AS72" s="23">
        <f t="shared" si="61"/>
        <v>-150</v>
      </c>
      <c r="AT72" s="23">
        <v>-10</v>
      </c>
      <c r="AU72" s="23"/>
      <c r="AV72" s="23">
        <f t="shared" si="62"/>
        <v>-150</v>
      </c>
      <c r="AW72" s="23">
        <v>-10</v>
      </c>
      <c r="AX72" s="23">
        <v>152</v>
      </c>
      <c r="AY72" s="23">
        <f t="shared" si="63"/>
        <v>2</v>
      </c>
      <c r="AZ72" s="52"/>
      <c r="BA72" s="23">
        <v>885</v>
      </c>
      <c r="BB72" s="23">
        <f t="shared" si="64"/>
        <v>735</v>
      </c>
      <c r="BC72" s="23"/>
      <c r="BD72" s="23">
        <v>140.80000000000001</v>
      </c>
      <c r="BE72" s="23">
        <f t="shared" si="65"/>
        <v>-9.1999999999999904</v>
      </c>
      <c r="BF72" s="23">
        <v>-10</v>
      </c>
      <c r="BG72" s="23">
        <v>122</v>
      </c>
      <c r="BH72" s="23">
        <f t="shared" si="66"/>
        <v>-28</v>
      </c>
      <c r="BI72" s="23">
        <v>-10</v>
      </c>
      <c r="BJ72" s="23">
        <v>263.8</v>
      </c>
      <c r="BK72" s="23">
        <f t="shared" si="67"/>
        <v>113.8</v>
      </c>
      <c r="BL72" s="52"/>
      <c r="BM72" s="23">
        <v>408</v>
      </c>
      <c r="BN72" s="23">
        <f t="shared" si="68"/>
        <v>258</v>
      </c>
      <c r="BO72" s="52"/>
      <c r="BP72" s="23">
        <f t="shared" si="69"/>
        <v>-60</v>
      </c>
      <c r="BQ72" s="23">
        <f t="shared" si="70"/>
        <v>-90</v>
      </c>
    </row>
    <row r="73" spans="1:69">
      <c r="A73" s="44">
        <v>71</v>
      </c>
      <c r="B73" s="23">
        <v>730</v>
      </c>
      <c r="C73" s="44" t="s">
        <v>146</v>
      </c>
      <c r="D73" s="44" t="s">
        <v>140</v>
      </c>
      <c r="E73" s="23">
        <v>5736</v>
      </c>
      <c r="F73" s="23">
        <v>5742.84</v>
      </c>
      <c r="G73" s="25">
        <f t="shared" si="47"/>
        <v>1.0011924686192499</v>
      </c>
      <c r="H73" s="45">
        <v>80</v>
      </c>
      <c r="I73" s="49">
        <v>926</v>
      </c>
      <c r="J73" s="49">
        <f t="shared" si="48"/>
        <v>846</v>
      </c>
      <c r="K73" s="50"/>
      <c r="L73" s="51">
        <v>423.48</v>
      </c>
      <c r="M73" s="51">
        <f t="shared" si="49"/>
        <v>343.48</v>
      </c>
      <c r="N73" s="51"/>
      <c r="O73" s="24">
        <f t="shared" si="50"/>
        <v>0</v>
      </c>
      <c r="P73" s="23">
        <v>338.01</v>
      </c>
      <c r="Q73" s="23">
        <f t="shared" si="51"/>
        <v>258.01</v>
      </c>
      <c r="R73" s="23"/>
      <c r="S73" s="23">
        <v>560.80999999999995</v>
      </c>
      <c r="T73" s="23">
        <f t="shared" si="52"/>
        <v>480.81</v>
      </c>
      <c r="U73" s="23"/>
      <c r="V73" s="23">
        <v>106</v>
      </c>
      <c r="W73" s="23">
        <f t="shared" si="53"/>
        <v>26</v>
      </c>
      <c r="X73" s="23"/>
      <c r="Y73" s="23">
        <v>109</v>
      </c>
      <c r="Z73" s="23">
        <f t="shared" si="54"/>
        <v>29</v>
      </c>
      <c r="AA73" s="23"/>
      <c r="AB73" s="23">
        <v>293</v>
      </c>
      <c r="AC73" s="23">
        <f t="shared" si="55"/>
        <v>213</v>
      </c>
      <c r="AD73" s="23"/>
      <c r="AE73" s="23"/>
      <c r="AF73" s="23">
        <f t="shared" si="56"/>
        <v>-80</v>
      </c>
      <c r="AG73" s="23">
        <v>-10</v>
      </c>
      <c r="AH73" s="23">
        <v>122</v>
      </c>
      <c r="AI73" s="23">
        <f t="shared" si="57"/>
        <v>42</v>
      </c>
      <c r="AJ73" s="23"/>
      <c r="AK73" s="23">
        <f t="shared" si="58"/>
        <v>-10</v>
      </c>
      <c r="AL73" s="23"/>
      <c r="AM73" s="23">
        <f t="shared" si="59"/>
        <v>-80</v>
      </c>
      <c r="AN73" s="23">
        <v>-10</v>
      </c>
      <c r="AO73" s="23"/>
      <c r="AP73" s="23">
        <f t="shared" si="60"/>
        <v>-80</v>
      </c>
      <c r="AQ73" s="23">
        <v>-10</v>
      </c>
      <c r="AR73" s="23"/>
      <c r="AS73" s="23">
        <f t="shared" si="61"/>
        <v>-80</v>
      </c>
      <c r="AT73" s="23">
        <v>-10</v>
      </c>
      <c r="AU73" s="23"/>
      <c r="AV73" s="23">
        <f t="shared" si="62"/>
        <v>-80</v>
      </c>
      <c r="AW73" s="23">
        <v>-10</v>
      </c>
      <c r="AX73" s="23"/>
      <c r="AY73" s="23">
        <f t="shared" si="63"/>
        <v>-80</v>
      </c>
      <c r="AZ73" s="23">
        <v>-10</v>
      </c>
      <c r="BA73" s="23">
        <v>106</v>
      </c>
      <c r="BB73" s="23">
        <f t="shared" si="64"/>
        <v>26</v>
      </c>
      <c r="BC73" s="23"/>
      <c r="BD73" s="23">
        <v>608.82000000000005</v>
      </c>
      <c r="BE73" s="23">
        <f t="shared" si="65"/>
        <v>528.82000000000005</v>
      </c>
      <c r="BF73" s="23"/>
      <c r="BG73" s="23">
        <v>296.32</v>
      </c>
      <c r="BH73" s="23">
        <f t="shared" si="66"/>
        <v>216.32</v>
      </c>
      <c r="BI73" s="52"/>
      <c r="BJ73" s="23"/>
      <c r="BK73" s="23">
        <f t="shared" si="67"/>
        <v>-80</v>
      </c>
      <c r="BL73" s="23">
        <v>-10</v>
      </c>
      <c r="BM73" s="23">
        <v>620</v>
      </c>
      <c r="BN73" s="23">
        <f t="shared" si="68"/>
        <v>540</v>
      </c>
      <c r="BO73" s="52"/>
      <c r="BP73" s="23">
        <f t="shared" si="69"/>
        <v>-60</v>
      </c>
      <c r="BQ73" s="23">
        <f t="shared" si="70"/>
        <v>-70</v>
      </c>
    </row>
    <row r="74" spans="1:69">
      <c r="A74" s="44">
        <v>72</v>
      </c>
      <c r="B74" s="23">
        <v>570</v>
      </c>
      <c r="C74" s="44" t="s">
        <v>147</v>
      </c>
      <c r="D74" s="44" t="s">
        <v>140</v>
      </c>
      <c r="E74" s="23">
        <v>5250</v>
      </c>
      <c r="F74" s="23">
        <v>4232.67</v>
      </c>
      <c r="G74" s="25">
        <f t="shared" si="47"/>
        <v>0.80622285714285702</v>
      </c>
      <c r="H74" s="45">
        <v>80</v>
      </c>
      <c r="I74" s="49">
        <v>55</v>
      </c>
      <c r="J74" s="49">
        <f t="shared" si="48"/>
        <v>-25</v>
      </c>
      <c r="K74" s="49">
        <v>-10</v>
      </c>
      <c r="L74" s="51">
        <v>903.02</v>
      </c>
      <c r="M74" s="51">
        <f t="shared" si="49"/>
        <v>823.02</v>
      </c>
      <c r="N74" s="51"/>
      <c r="O74" s="24">
        <f t="shared" si="50"/>
        <v>-10</v>
      </c>
      <c r="P74" s="23">
        <v>366.61</v>
      </c>
      <c r="Q74" s="23">
        <f t="shared" si="51"/>
        <v>286.61</v>
      </c>
      <c r="R74" s="23"/>
      <c r="S74" s="23"/>
      <c r="T74" s="23">
        <f t="shared" si="52"/>
        <v>-80</v>
      </c>
      <c r="U74" s="23">
        <v>-10</v>
      </c>
      <c r="V74" s="23"/>
      <c r="W74" s="23">
        <f t="shared" si="53"/>
        <v>-80</v>
      </c>
      <c r="X74" s="23">
        <v>-10</v>
      </c>
      <c r="Y74" s="23"/>
      <c r="Z74" s="23">
        <f t="shared" si="54"/>
        <v>-80</v>
      </c>
      <c r="AA74" s="23">
        <v>-10</v>
      </c>
      <c r="AB74" s="23">
        <v>370.3</v>
      </c>
      <c r="AC74" s="23">
        <f t="shared" si="55"/>
        <v>290.3</v>
      </c>
      <c r="AD74" s="23"/>
      <c r="AE74" s="23">
        <v>39</v>
      </c>
      <c r="AF74" s="23">
        <f t="shared" si="56"/>
        <v>-41</v>
      </c>
      <c r="AG74" s="23">
        <v>-10</v>
      </c>
      <c r="AH74" s="23">
        <v>39</v>
      </c>
      <c r="AI74" s="23">
        <f t="shared" si="57"/>
        <v>-41</v>
      </c>
      <c r="AJ74" s="23">
        <v>-10</v>
      </c>
      <c r="AK74" s="23">
        <f t="shared" si="58"/>
        <v>-50</v>
      </c>
      <c r="AL74" s="23">
        <v>165</v>
      </c>
      <c r="AM74" s="23">
        <f t="shared" si="59"/>
        <v>85</v>
      </c>
      <c r="AN74" s="23"/>
      <c r="AO74" s="23"/>
      <c r="AP74" s="23">
        <f t="shared" si="60"/>
        <v>-80</v>
      </c>
      <c r="AQ74" s="23">
        <v>-10</v>
      </c>
      <c r="AR74" s="23">
        <v>516.79999999999995</v>
      </c>
      <c r="AS74" s="23">
        <f t="shared" si="61"/>
        <v>436.8</v>
      </c>
      <c r="AT74" s="23"/>
      <c r="AU74" s="23"/>
      <c r="AV74" s="23">
        <f t="shared" si="62"/>
        <v>-80</v>
      </c>
      <c r="AW74" s="23">
        <v>-10</v>
      </c>
      <c r="AX74" s="23"/>
      <c r="AY74" s="23">
        <f t="shared" si="63"/>
        <v>-80</v>
      </c>
      <c r="AZ74" s="23">
        <v>-10</v>
      </c>
      <c r="BA74" s="23">
        <v>169</v>
      </c>
      <c r="BB74" s="23">
        <f t="shared" si="64"/>
        <v>89</v>
      </c>
      <c r="BC74" s="23"/>
      <c r="BD74" s="23">
        <v>98.8</v>
      </c>
      <c r="BE74" s="23">
        <f t="shared" si="65"/>
        <v>18.8</v>
      </c>
      <c r="BF74" s="23"/>
      <c r="BG74" s="23"/>
      <c r="BH74" s="23">
        <f t="shared" si="66"/>
        <v>-80</v>
      </c>
      <c r="BI74" s="23">
        <v>-10</v>
      </c>
      <c r="BJ74" s="23"/>
      <c r="BK74" s="23">
        <f t="shared" si="67"/>
        <v>-80</v>
      </c>
      <c r="BL74" s="23">
        <v>-10</v>
      </c>
      <c r="BM74" s="23"/>
      <c r="BN74" s="23">
        <f t="shared" si="68"/>
        <v>-80</v>
      </c>
      <c r="BO74" s="23">
        <v>-10</v>
      </c>
      <c r="BP74" s="23">
        <f t="shared" si="69"/>
        <v>-60</v>
      </c>
      <c r="BQ74" s="23">
        <f t="shared" si="70"/>
        <v>-120</v>
      </c>
    </row>
    <row r="75" spans="1:69">
      <c r="A75" s="44">
        <v>73</v>
      </c>
      <c r="B75" s="23">
        <v>726</v>
      </c>
      <c r="C75" s="44" t="s">
        <v>148</v>
      </c>
      <c r="D75" s="44" t="s">
        <v>140</v>
      </c>
      <c r="E75" s="23">
        <v>5218</v>
      </c>
      <c r="F75" s="23">
        <v>6471.38</v>
      </c>
      <c r="G75" s="25">
        <f t="shared" si="47"/>
        <v>1.24020314296665</v>
      </c>
      <c r="H75" s="45">
        <v>150</v>
      </c>
      <c r="I75" s="49">
        <v>839.21</v>
      </c>
      <c r="J75" s="49">
        <f t="shared" si="48"/>
        <v>689.21</v>
      </c>
      <c r="K75" s="50"/>
      <c r="L75" s="51">
        <v>613.03</v>
      </c>
      <c r="M75" s="51">
        <f t="shared" si="49"/>
        <v>463.03</v>
      </c>
      <c r="N75" s="51"/>
      <c r="O75" s="24">
        <f t="shared" si="50"/>
        <v>0</v>
      </c>
      <c r="P75" s="23">
        <v>574.02</v>
      </c>
      <c r="Q75" s="23">
        <f t="shared" si="51"/>
        <v>424.02</v>
      </c>
      <c r="R75" s="23"/>
      <c r="S75" s="23">
        <v>812.58</v>
      </c>
      <c r="T75" s="23">
        <f t="shared" si="52"/>
        <v>662.58</v>
      </c>
      <c r="U75" s="23"/>
      <c r="V75" s="23"/>
      <c r="W75" s="23">
        <f t="shared" si="53"/>
        <v>-150</v>
      </c>
      <c r="X75" s="23">
        <v>-10</v>
      </c>
      <c r="Y75" s="23"/>
      <c r="Z75" s="23">
        <f t="shared" si="54"/>
        <v>-150</v>
      </c>
      <c r="AA75" s="23">
        <v>-10</v>
      </c>
      <c r="AB75" s="23">
        <v>249</v>
      </c>
      <c r="AC75" s="23">
        <f t="shared" si="55"/>
        <v>99</v>
      </c>
      <c r="AD75" s="23"/>
      <c r="AE75" s="23">
        <v>91</v>
      </c>
      <c r="AF75" s="23">
        <f t="shared" si="56"/>
        <v>-59</v>
      </c>
      <c r="AG75" s="23">
        <v>-10</v>
      </c>
      <c r="AH75" s="23">
        <v>98</v>
      </c>
      <c r="AI75" s="23">
        <f t="shared" si="57"/>
        <v>-52</v>
      </c>
      <c r="AJ75" s="23">
        <v>-10</v>
      </c>
      <c r="AK75" s="23">
        <f t="shared" si="58"/>
        <v>-40</v>
      </c>
      <c r="AL75" s="23">
        <v>616</v>
      </c>
      <c r="AM75" s="23">
        <f t="shared" si="59"/>
        <v>466</v>
      </c>
      <c r="AN75" s="23"/>
      <c r="AO75" s="23"/>
      <c r="AP75" s="23">
        <f t="shared" si="60"/>
        <v>-150</v>
      </c>
      <c r="AQ75" s="23">
        <v>-10</v>
      </c>
      <c r="AR75" s="23">
        <v>54.6</v>
      </c>
      <c r="AS75" s="23">
        <f t="shared" si="61"/>
        <v>-95.4</v>
      </c>
      <c r="AT75" s="23">
        <v>-10</v>
      </c>
      <c r="AU75" s="23">
        <v>24.8</v>
      </c>
      <c r="AV75" s="23">
        <f t="shared" si="62"/>
        <v>-125.2</v>
      </c>
      <c r="AW75" s="23">
        <v>-10</v>
      </c>
      <c r="AX75" s="23"/>
      <c r="AY75" s="23">
        <f t="shared" si="63"/>
        <v>-150</v>
      </c>
      <c r="AZ75" s="23">
        <v>-10</v>
      </c>
      <c r="BA75" s="23">
        <v>157.4</v>
      </c>
      <c r="BB75" s="23">
        <f t="shared" si="64"/>
        <v>7.4000000000000101</v>
      </c>
      <c r="BC75" s="23"/>
      <c r="BD75" s="23"/>
      <c r="BE75" s="23">
        <f t="shared" si="65"/>
        <v>-150</v>
      </c>
      <c r="BF75" s="23">
        <v>-10</v>
      </c>
      <c r="BG75" s="23">
        <v>551.6</v>
      </c>
      <c r="BH75" s="23">
        <f t="shared" si="66"/>
        <v>401.6</v>
      </c>
      <c r="BI75" s="52"/>
      <c r="BJ75" s="23">
        <v>98</v>
      </c>
      <c r="BK75" s="23">
        <f t="shared" si="67"/>
        <v>-52</v>
      </c>
      <c r="BL75" s="23">
        <v>-10</v>
      </c>
      <c r="BM75" s="23">
        <v>308</v>
      </c>
      <c r="BN75" s="23">
        <f t="shared" si="68"/>
        <v>158</v>
      </c>
      <c r="BO75" s="52"/>
      <c r="BP75" s="23">
        <f t="shared" si="69"/>
        <v>-60</v>
      </c>
      <c r="BQ75" s="23">
        <f t="shared" si="70"/>
        <v>-100</v>
      </c>
    </row>
    <row r="76" spans="1:69">
      <c r="A76" s="44">
        <v>74</v>
      </c>
      <c r="B76" s="23">
        <v>709</v>
      </c>
      <c r="C76" s="44" t="s">
        <v>149</v>
      </c>
      <c r="D76" s="44" t="s">
        <v>140</v>
      </c>
      <c r="E76" s="23">
        <v>4942</v>
      </c>
      <c r="F76" s="23">
        <v>5395.65</v>
      </c>
      <c r="G76" s="25">
        <f t="shared" si="47"/>
        <v>1.0917948199109699</v>
      </c>
      <c r="H76" s="45">
        <v>80</v>
      </c>
      <c r="I76" s="49">
        <v>675.38</v>
      </c>
      <c r="J76" s="49">
        <f t="shared" si="48"/>
        <v>595.38</v>
      </c>
      <c r="K76" s="50"/>
      <c r="L76" s="51">
        <v>411</v>
      </c>
      <c r="M76" s="51">
        <f t="shared" si="49"/>
        <v>331</v>
      </c>
      <c r="N76" s="51"/>
      <c r="O76" s="24">
        <f t="shared" si="50"/>
        <v>0</v>
      </c>
      <c r="P76" s="23">
        <v>179</v>
      </c>
      <c r="Q76" s="23">
        <f t="shared" si="51"/>
        <v>99</v>
      </c>
      <c r="R76" s="23"/>
      <c r="S76" s="23">
        <v>118</v>
      </c>
      <c r="T76" s="23">
        <f t="shared" si="52"/>
        <v>38</v>
      </c>
      <c r="U76" s="23"/>
      <c r="V76" s="23">
        <v>418.88</v>
      </c>
      <c r="W76" s="23">
        <f t="shared" si="53"/>
        <v>338.88</v>
      </c>
      <c r="X76" s="23"/>
      <c r="Y76" s="23"/>
      <c r="Z76" s="23">
        <f t="shared" si="54"/>
        <v>-80</v>
      </c>
      <c r="AA76" s="23">
        <v>-10</v>
      </c>
      <c r="AB76" s="23">
        <v>106</v>
      </c>
      <c r="AC76" s="23">
        <f t="shared" si="55"/>
        <v>26</v>
      </c>
      <c r="AD76" s="23"/>
      <c r="AE76" s="23">
        <v>218</v>
      </c>
      <c r="AF76" s="23">
        <f t="shared" si="56"/>
        <v>138</v>
      </c>
      <c r="AG76" s="23"/>
      <c r="AH76" s="23">
        <v>434.52</v>
      </c>
      <c r="AI76" s="23">
        <f t="shared" si="57"/>
        <v>354.52</v>
      </c>
      <c r="AJ76" s="23"/>
      <c r="AK76" s="23">
        <f t="shared" si="58"/>
        <v>-10</v>
      </c>
      <c r="AL76" s="23">
        <v>56</v>
      </c>
      <c r="AM76" s="23">
        <f t="shared" si="59"/>
        <v>-24</v>
      </c>
      <c r="AN76" s="23">
        <v>-10</v>
      </c>
      <c r="AO76" s="23">
        <v>76</v>
      </c>
      <c r="AP76" s="23">
        <f t="shared" si="60"/>
        <v>-4</v>
      </c>
      <c r="AQ76" s="23">
        <v>-10</v>
      </c>
      <c r="AR76" s="23"/>
      <c r="AS76" s="23">
        <f t="shared" si="61"/>
        <v>-80</v>
      </c>
      <c r="AT76" s="23">
        <v>-10</v>
      </c>
      <c r="AU76" s="23">
        <v>91</v>
      </c>
      <c r="AV76" s="23">
        <f t="shared" si="62"/>
        <v>11</v>
      </c>
      <c r="AW76" s="52"/>
      <c r="AX76" s="23">
        <v>118</v>
      </c>
      <c r="AY76" s="23">
        <f t="shared" si="63"/>
        <v>38</v>
      </c>
      <c r="AZ76" s="52"/>
      <c r="BA76" s="23">
        <v>118</v>
      </c>
      <c r="BB76" s="23">
        <f t="shared" si="64"/>
        <v>38</v>
      </c>
      <c r="BC76" s="23"/>
      <c r="BD76" s="23">
        <v>605.79</v>
      </c>
      <c r="BE76" s="23">
        <f t="shared" si="65"/>
        <v>525.79</v>
      </c>
      <c r="BF76" s="23"/>
      <c r="BG76" s="23">
        <v>231.88</v>
      </c>
      <c r="BH76" s="23">
        <f t="shared" si="66"/>
        <v>151.88</v>
      </c>
      <c r="BI76" s="52"/>
      <c r="BJ76" s="23"/>
      <c r="BK76" s="23">
        <f t="shared" si="67"/>
        <v>-80</v>
      </c>
      <c r="BL76" s="23">
        <v>-10</v>
      </c>
      <c r="BM76" s="23">
        <v>258.2</v>
      </c>
      <c r="BN76" s="23">
        <f t="shared" si="68"/>
        <v>178.2</v>
      </c>
      <c r="BO76" s="52"/>
      <c r="BP76" s="23">
        <f t="shared" si="69"/>
        <v>-40</v>
      </c>
      <c r="BQ76" s="23">
        <f t="shared" si="70"/>
        <v>-50</v>
      </c>
    </row>
    <row r="77" spans="1:69">
      <c r="A77" s="44">
        <v>75</v>
      </c>
      <c r="B77" s="23">
        <v>359</v>
      </c>
      <c r="C77" s="44" t="s">
        <v>150</v>
      </c>
      <c r="D77" s="44" t="s">
        <v>140</v>
      </c>
      <c r="E77" s="23">
        <v>4736</v>
      </c>
      <c r="F77" s="23">
        <v>5053.21</v>
      </c>
      <c r="G77" s="25">
        <f t="shared" si="47"/>
        <v>1.06697846283784</v>
      </c>
      <c r="H77" s="45">
        <v>150</v>
      </c>
      <c r="I77" s="49">
        <v>169.01</v>
      </c>
      <c r="J77" s="49">
        <f t="shared" si="48"/>
        <v>19.010000000000002</v>
      </c>
      <c r="K77" s="50"/>
      <c r="L77" s="51">
        <v>151</v>
      </c>
      <c r="M77" s="51">
        <f t="shared" si="49"/>
        <v>1</v>
      </c>
      <c r="N77" s="51"/>
      <c r="O77" s="24">
        <f t="shared" si="50"/>
        <v>0</v>
      </c>
      <c r="P77" s="23">
        <v>169.01</v>
      </c>
      <c r="Q77" s="23">
        <f t="shared" si="51"/>
        <v>19.010000000000002</v>
      </c>
      <c r="R77" s="23"/>
      <c r="S77" s="23">
        <v>275.01</v>
      </c>
      <c r="T77" s="23">
        <f t="shared" si="52"/>
        <v>125.01</v>
      </c>
      <c r="U77" s="23"/>
      <c r="V77" s="23">
        <v>179</v>
      </c>
      <c r="W77" s="23">
        <f t="shared" si="53"/>
        <v>29</v>
      </c>
      <c r="X77" s="23"/>
      <c r="Y77" s="23">
        <v>169.01</v>
      </c>
      <c r="Z77" s="23">
        <f t="shared" si="54"/>
        <v>19.010000000000002</v>
      </c>
      <c r="AA77" s="23"/>
      <c r="AB77" s="23"/>
      <c r="AC77" s="23">
        <f t="shared" si="55"/>
        <v>-150</v>
      </c>
      <c r="AD77" s="23">
        <v>-10</v>
      </c>
      <c r="AE77" s="23">
        <v>190</v>
      </c>
      <c r="AF77" s="23">
        <f t="shared" si="56"/>
        <v>40</v>
      </c>
      <c r="AG77" s="23"/>
      <c r="AH77" s="23">
        <v>180.2</v>
      </c>
      <c r="AI77" s="23">
        <f t="shared" si="57"/>
        <v>30.2</v>
      </c>
      <c r="AJ77" s="23"/>
      <c r="AK77" s="23">
        <f t="shared" si="58"/>
        <v>-10</v>
      </c>
      <c r="AL77" s="23"/>
      <c r="AM77" s="23">
        <f t="shared" si="59"/>
        <v>-150</v>
      </c>
      <c r="AN77" s="23">
        <v>-10</v>
      </c>
      <c r="AO77" s="23"/>
      <c r="AP77" s="23">
        <f t="shared" si="60"/>
        <v>-150</v>
      </c>
      <c r="AQ77" s="23">
        <v>-10</v>
      </c>
      <c r="AR77" s="23">
        <v>212</v>
      </c>
      <c r="AS77" s="23">
        <f t="shared" si="61"/>
        <v>62</v>
      </c>
      <c r="AT77" s="23"/>
      <c r="AU77" s="23">
        <v>513.79999999999995</v>
      </c>
      <c r="AV77" s="23">
        <f t="shared" si="62"/>
        <v>363.8</v>
      </c>
      <c r="AW77" s="52"/>
      <c r="AX77" s="23">
        <v>93</v>
      </c>
      <c r="AY77" s="23">
        <f t="shared" si="63"/>
        <v>-57</v>
      </c>
      <c r="AZ77" s="23">
        <v>-10</v>
      </c>
      <c r="BA77" s="23">
        <v>287.60000000000002</v>
      </c>
      <c r="BB77" s="23">
        <f t="shared" si="64"/>
        <v>137.6</v>
      </c>
      <c r="BC77" s="23"/>
      <c r="BD77" s="23">
        <v>50</v>
      </c>
      <c r="BE77" s="23">
        <f t="shared" si="65"/>
        <v>-100</v>
      </c>
      <c r="BF77" s="23">
        <v>-10</v>
      </c>
      <c r="BG77" s="23"/>
      <c r="BH77" s="23">
        <f t="shared" si="66"/>
        <v>-150</v>
      </c>
      <c r="BI77" s="23">
        <v>-10</v>
      </c>
      <c r="BJ77" s="23">
        <v>338</v>
      </c>
      <c r="BK77" s="23">
        <f t="shared" si="67"/>
        <v>188</v>
      </c>
      <c r="BL77" s="52"/>
      <c r="BM77" s="23">
        <v>1060.8</v>
      </c>
      <c r="BN77" s="23">
        <f t="shared" si="68"/>
        <v>910.8</v>
      </c>
      <c r="BO77" s="52"/>
      <c r="BP77" s="23">
        <f t="shared" si="69"/>
        <v>-50</v>
      </c>
      <c r="BQ77" s="23">
        <f t="shared" si="70"/>
        <v>-60</v>
      </c>
    </row>
    <row r="78" spans="1:69">
      <c r="A78" s="44">
        <v>76</v>
      </c>
      <c r="B78" s="23">
        <v>357</v>
      </c>
      <c r="C78" s="44" t="s">
        <v>151</v>
      </c>
      <c r="D78" s="44" t="s">
        <v>140</v>
      </c>
      <c r="E78" s="23">
        <v>4559</v>
      </c>
      <c r="F78" s="23">
        <v>4218.8900000000003</v>
      </c>
      <c r="G78" s="25">
        <f t="shared" si="47"/>
        <v>0.925398113621408</v>
      </c>
      <c r="H78" s="45">
        <v>80</v>
      </c>
      <c r="I78" s="49">
        <v>736.41</v>
      </c>
      <c r="J78" s="49">
        <f t="shared" si="48"/>
        <v>656.41</v>
      </c>
      <c r="K78" s="50"/>
      <c r="L78" s="51">
        <v>190</v>
      </c>
      <c r="M78" s="51">
        <f t="shared" si="49"/>
        <v>110</v>
      </c>
      <c r="N78" s="51"/>
      <c r="O78" s="24">
        <f t="shared" si="50"/>
        <v>0</v>
      </c>
      <c r="P78" s="23">
        <v>480.82</v>
      </c>
      <c r="Q78" s="23">
        <f t="shared" si="51"/>
        <v>400.82</v>
      </c>
      <c r="R78" s="23"/>
      <c r="S78" s="23">
        <v>310.95999999999998</v>
      </c>
      <c r="T78" s="23">
        <f t="shared" si="52"/>
        <v>230.96</v>
      </c>
      <c r="U78" s="23"/>
      <c r="V78" s="23"/>
      <c r="W78" s="23">
        <f t="shared" si="53"/>
        <v>-80</v>
      </c>
      <c r="X78" s="23">
        <v>-10</v>
      </c>
      <c r="Y78" s="23"/>
      <c r="Z78" s="23">
        <f t="shared" si="54"/>
        <v>-80</v>
      </c>
      <c r="AA78" s="23">
        <v>-10</v>
      </c>
      <c r="AB78" s="23">
        <v>497.1</v>
      </c>
      <c r="AC78" s="23">
        <f t="shared" si="55"/>
        <v>417.1</v>
      </c>
      <c r="AD78" s="23"/>
      <c r="AE78" s="23">
        <v>126.7</v>
      </c>
      <c r="AF78" s="23">
        <f t="shared" si="56"/>
        <v>46.7</v>
      </c>
      <c r="AG78" s="23"/>
      <c r="AH78" s="23"/>
      <c r="AI78" s="23">
        <f t="shared" si="57"/>
        <v>-80</v>
      </c>
      <c r="AJ78" s="23">
        <v>-10</v>
      </c>
      <c r="AK78" s="23">
        <f t="shared" si="58"/>
        <v>-30</v>
      </c>
      <c r="AL78" s="23">
        <v>22.4</v>
      </c>
      <c r="AM78" s="23">
        <f t="shared" si="59"/>
        <v>-57.6</v>
      </c>
      <c r="AN78" s="23">
        <v>-10</v>
      </c>
      <c r="AO78" s="23"/>
      <c r="AP78" s="23">
        <f t="shared" si="60"/>
        <v>-80</v>
      </c>
      <c r="AQ78" s="23">
        <v>-10</v>
      </c>
      <c r="AR78" s="23"/>
      <c r="AS78" s="23">
        <f t="shared" si="61"/>
        <v>-80</v>
      </c>
      <c r="AT78" s="23">
        <v>-10</v>
      </c>
      <c r="AU78" s="23">
        <v>366.8</v>
      </c>
      <c r="AV78" s="23">
        <f t="shared" si="62"/>
        <v>286.8</v>
      </c>
      <c r="AW78" s="52"/>
      <c r="AX78" s="23"/>
      <c r="AY78" s="23">
        <f t="shared" si="63"/>
        <v>-80</v>
      </c>
      <c r="AZ78" s="23">
        <v>-10</v>
      </c>
      <c r="BA78" s="23"/>
      <c r="BB78" s="23">
        <f t="shared" si="64"/>
        <v>-80</v>
      </c>
      <c r="BC78" s="23">
        <v>-10</v>
      </c>
      <c r="BD78" s="23">
        <v>336</v>
      </c>
      <c r="BE78" s="23">
        <f t="shared" si="65"/>
        <v>256</v>
      </c>
      <c r="BF78" s="23"/>
      <c r="BG78" s="23"/>
      <c r="BH78" s="23">
        <f t="shared" si="66"/>
        <v>-80</v>
      </c>
      <c r="BI78" s="23">
        <v>-10</v>
      </c>
      <c r="BJ78" s="23">
        <v>165</v>
      </c>
      <c r="BK78" s="23">
        <f t="shared" si="67"/>
        <v>85</v>
      </c>
      <c r="BL78" s="52"/>
      <c r="BM78" s="23"/>
      <c r="BN78" s="23">
        <f t="shared" si="68"/>
        <v>-80</v>
      </c>
      <c r="BO78" s="23">
        <v>-10</v>
      </c>
      <c r="BP78" s="23">
        <f t="shared" si="69"/>
        <v>-70</v>
      </c>
      <c r="BQ78" s="23">
        <f t="shared" si="70"/>
        <v>-100</v>
      </c>
    </row>
    <row r="79" spans="1:69">
      <c r="A79" s="44">
        <v>77</v>
      </c>
      <c r="B79" s="23">
        <v>379</v>
      </c>
      <c r="C79" s="44" t="s">
        <v>152</v>
      </c>
      <c r="D79" s="44" t="s">
        <v>140</v>
      </c>
      <c r="E79" s="23">
        <v>4497</v>
      </c>
      <c r="F79" s="23">
        <v>5917.56</v>
      </c>
      <c r="G79" s="25">
        <f t="shared" si="47"/>
        <v>1.3158905937291501</v>
      </c>
      <c r="H79" s="45">
        <v>80</v>
      </c>
      <c r="I79" s="49">
        <v>1165.3699999999999</v>
      </c>
      <c r="J79" s="49">
        <f t="shared" si="48"/>
        <v>1085.3699999999999</v>
      </c>
      <c r="K79" s="50"/>
      <c r="L79" s="51">
        <v>634.79999999999995</v>
      </c>
      <c r="M79" s="51">
        <f t="shared" si="49"/>
        <v>554.79999999999995</v>
      </c>
      <c r="N79" s="51"/>
      <c r="O79" s="24">
        <f t="shared" si="50"/>
        <v>0</v>
      </c>
      <c r="P79" s="23">
        <v>314.2</v>
      </c>
      <c r="Q79" s="23">
        <f t="shared" si="51"/>
        <v>234.2</v>
      </c>
      <c r="R79" s="23"/>
      <c r="S79" s="23">
        <v>140.80000000000001</v>
      </c>
      <c r="T79" s="23">
        <f t="shared" si="52"/>
        <v>60.8</v>
      </c>
      <c r="U79" s="23"/>
      <c r="V79" s="23">
        <v>650.98</v>
      </c>
      <c r="W79" s="23">
        <f t="shared" si="53"/>
        <v>570.98</v>
      </c>
      <c r="X79" s="23"/>
      <c r="Y79" s="23">
        <v>118</v>
      </c>
      <c r="Z79" s="23">
        <f t="shared" si="54"/>
        <v>38</v>
      </c>
      <c r="AA79" s="23"/>
      <c r="AB79" s="23">
        <v>220.8</v>
      </c>
      <c r="AC79" s="23">
        <f t="shared" si="55"/>
        <v>140.80000000000001</v>
      </c>
      <c r="AD79" s="23"/>
      <c r="AE79" s="23">
        <v>190.8</v>
      </c>
      <c r="AF79" s="23">
        <f t="shared" si="56"/>
        <v>110.8</v>
      </c>
      <c r="AG79" s="23"/>
      <c r="AH79" s="23">
        <v>152</v>
      </c>
      <c r="AI79" s="23">
        <f t="shared" si="57"/>
        <v>72</v>
      </c>
      <c r="AJ79" s="23"/>
      <c r="AK79" s="23">
        <f t="shared" si="58"/>
        <v>0</v>
      </c>
      <c r="AL79" s="23">
        <v>55</v>
      </c>
      <c r="AM79" s="23">
        <f t="shared" si="59"/>
        <v>-25</v>
      </c>
      <c r="AN79" s="23">
        <v>-10</v>
      </c>
      <c r="AO79" s="23"/>
      <c r="AP79" s="23">
        <f t="shared" si="60"/>
        <v>-80</v>
      </c>
      <c r="AQ79" s="23">
        <v>-10</v>
      </c>
      <c r="AR79" s="23">
        <v>195.25</v>
      </c>
      <c r="AS79" s="23">
        <f t="shared" si="61"/>
        <v>115.25</v>
      </c>
      <c r="AT79" s="23"/>
      <c r="AU79" s="23"/>
      <c r="AV79" s="23">
        <f t="shared" si="62"/>
        <v>-80</v>
      </c>
      <c r="AW79" s="23">
        <v>-10</v>
      </c>
      <c r="AX79" s="23"/>
      <c r="AY79" s="23">
        <f t="shared" si="63"/>
        <v>-80</v>
      </c>
      <c r="AZ79" s="23">
        <v>-10</v>
      </c>
      <c r="BA79" s="23"/>
      <c r="BB79" s="23">
        <f t="shared" si="64"/>
        <v>-80</v>
      </c>
      <c r="BC79" s="23">
        <v>-10</v>
      </c>
      <c r="BD79" s="23"/>
      <c r="BE79" s="23">
        <f t="shared" si="65"/>
        <v>-80</v>
      </c>
      <c r="BF79" s="23">
        <v>-10</v>
      </c>
      <c r="BG79" s="23">
        <v>208.8</v>
      </c>
      <c r="BH79" s="23">
        <f t="shared" si="66"/>
        <v>128.80000000000001</v>
      </c>
      <c r="BI79" s="52"/>
      <c r="BJ79" s="23"/>
      <c r="BK79" s="23">
        <f t="shared" si="67"/>
        <v>-80</v>
      </c>
      <c r="BL79" s="23">
        <v>-10</v>
      </c>
      <c r="BM79" s="23">
        <v>248.88</v>
      </c>
      <c r="BN79" s="23">
        <f t="shared" si="68"/>
        <v>168.88</v>
      </c>
      <c r="BO79" s="52"/>
      <c r="BP79" s="23">
        <f t="shared" si="69"/>
        <v>-70</v>
      </c>
      <c r="BQ79" s="23">
        <f t="shared" si="70"/>
        <v>-70</v>
      </c>
    </row>
    <row r="80" spans="1:69">
      <c r="A80" s="44">
        <v>78</v>
      </c>
      <c r="B80" s="23">
        <v>727</v>
      </c>
      <c r="C80" s="44" t="s">
        <v>153</v>
      </c>
      <c r="D80" s="44" t="s">
        <v>140</v>
      </c>
      <c r="E80" s="23">
        <v>4059</v>
      </c>
      <c r="F80" s="23">
        <v>3436.46</v>
      </c>
      <c r="G80" s="25">
        <f t="shared" si="47"/>
        <v>0.84662724809066303</v>
      </c>
      <c r="H80" s="45">
        <v>50</v>
      </c>
      <c r="I80" s="49">
        <v>455.37</v>
      </c>
      <c r="J80" s="49">
        <f t="shared" si="48"/>
        <v>405.37</v>
      </c>
      <c r="K80" s="50"/>
      <c r="L80" s="51">
        <v>270.2</v>
      </c>
      <c r="M80" s="51">
        <f t="shared" si="49"/>
        <v>220.2</v>
      </c>
      <c r="N80" s="51"/>
      <c r="O80" s="24">
        <f t="shared" si="50"/>
        <v>0</v>
      </c>
      <c r="P80" s="23">
        <v>377.82</v>
      </c>
      <c r="Q80" s="23">
        <f t="shared" si="51"/>
        <v>327.82</v>
      </c>
      <c r="R80" s="23"/>
      <c r="S80" s="23">
        <v>179</v>
      </c>
      <c r="T80" s="23">
        <f t="shared" si="52"/>
        <v>129</v>
      </c>
      <c r="U80" s="23"/>
      <c r="V80" s="23">
        <v>118</v>
      </c>
      <c r="W80" s="23">
        <f t="shared" si="53"/>
        <v>68</v>
      </c>
      <c r="X80" s="23"/>
      <c r="Y80" s="23">
        <v>573.37</v>
      </c>
      <c r="Z80" s="23">
        <f t="shared" si="54"/>
        <v>523.37</v>
      </c>
      <c r="AA80" s="23"/>
      <c r="AB80" s="23"/>
      <c r="AC80" s="23">
        <f t="shared" si="55"/>
        <v>-50</v>
      </c>
      <c r="AD80" s="23">
        <v>-10</v>
      </c>
      <c r="AE80" s="23"/>
      <c r="AF80" s="23">
        <f t="shared" si="56"/>
        <v>-50</v>
      </c>
      <c r="AG80" s="23">
        <v>-10</v>
      </c>
      <c r="AH80" s="23">
        <v>42.5</v>
      </c>
      <c r="AI80" s="23">
        <f t="shared" si="57"/>
        <v>-7.5</v>
      </c>
      <c r="AJ80" s="23">
        <v>-10</v>
      </c>
      <c r="AK80" s="23">
        <f t="shared" si="58"/>
        <v>-30</v>
      </c>
      <c r="AL80" s="23"/>
      <c r="AM80" s="23">
        <f t="shared" si="59"/>
        <v>-50</v>
      </c>
      <c r="AN80" s="23">
        <v>-10</v>
      </c>
      <c r="AO80" s="23"/>
      <c r="AP80" s="23">
        <f t="shared" si="60"/>
        <v>-50</v>
      </c>
      <c r="AQ80" s="23">
        <v>-10</v>
      </c>
      <c r="AR80" s="23">
        <v>108.8</v>
      </c>
      <c r="AS80" s="23">
        <f t="shared" si="61"/>
        <v>58.8</v>
      </c>
      <c r="AT80" s="23"/>
      <c r="AU80" s="23"/>
      <c r="AV80" s="23">
        <f t="shared" si="62"/>
        <v>-50</v>
      </c>
      <c r="AW80" s="23">
        <v>-10</v>
      </c>
      <c r="AX80" s="23">
        <v>128</v>
      </c>
      <c r="AY80" s="23">
        <f t="shared" si="63"/>
        <v>78</v>
      </c>
      <c r="AZ80" s="52"/>
      <c r="BA80" s="23">
        <v>333</v>
      </c>
      <c r="BB80" s="23">
        <f t="shared" si="64"/>
        <v>283</v>
      </c>
      <c r="BC80" s="23"/>
      <c r="BD80" s="23">
        <v>118</v>
      </c>
      <c r="BE80" s="23">
        <f t="shared" si="65"/>
        <v>68</v>
      </c>
      <c r="BF80" s="23"/>
      <c r="BG80" s="23">
        <v>275</v>
      </c>
      <c r="BH80" s="23">
        <f t="shared" si="66"/>
        <v>225</v>
      </c>
      <c r="BI80" s="52"/>
      <c r="BJ80" s="23"/>
      <c r="BK80" s="23">
        <f t="shared" si="67"/>
        <v>-50</v>
      </c>
      <c r="BL80" s="23">
        <v>-10</v>
      </c>
      <c r="BM80" s="23"/>
      <c r="BN80" s="23">
        <f t="shared" si="68"/>
        <v>-50</v>
      </c>
      <c r="BO80" s="23">
        <v>-10</v>
      </c>
      <c r="BP80" s="23">
        <f t="shared" si="69"/>
        <v>-50</v>
      </c>
      <c r="BQ80" s="23">
        <f t="shared" si="70"/>
        <v>-80</v>
      </c>
    </row>
    <row r="81" spans="1:69">
      <c r="A81" s="44">
        <v>79</v>
      </c>
      <c r="B81" s="23">
        <v>347</v>
      </c>
      <c r="C81" s="44" t="s">
        <v>154</v>
      </c>
      <c r="D81" s="44" t="s">
        <v>140</v>
      </c>
      <c r="E81" s="23">
        <v>3762</v>
      </c>
      <c r="F81" s="23">
        <v>4578.63</v>
      </c>
      <c r="G81" s="25">
        <f t="shared" si="47"/>
        <v>1.21707336523126</v>
      </c>
      <c r="H81" s="45">
        <v>80</v>
      </c>
      <c r="I81" s="49">
        <v>197</v>
      </c>
      <c r="J81" s="49">
        <f t="shared" si="48"/>
        <v>117</v>
      </c>
      <c r="K81" s="50"/>
      <c r="L81" s="51">
        <v>169.01</v>
      </c>
      <c r="M81" s="51">
        <f t="shared" si="49"/>
        <v>89.01</v>
      </c>
      <c r="N81" s="51"/>
      <c r="O81" s="24">
        <f t="shared" si="50"/>
        <v>0</v>
      </c>
      <c r="P81" s="23">
        <v>151</v>
      </c>
      <c r="Q81" s="23">
        <f t="shared" si="51"/>
        <v>71</v>
      </c>
      <c r="R81" s="23"/>
      <c r="S81" s="23">
        <v>103.7</v>
      </c>
      <c r="T81" s="23">
        <f t="shared" si="52"/>
        <v>23.7</v>
      </c>
      <c r="U81" s="23"/>
      <c r="V81" s="23">
        <v>338.01</v>
      </c>
      <c r="W81" s="23">
        <f t="shared" si="53"/>
        <v>258.01</v>
      </c>
      <c r="X81" s="23"/>
      <c r="Y81" s="23">
        <v>446.01</v>
      </c>
      <c r="Z81" s="23">
        <f t="shared" si="54"/>
        <v>366.01</v>
      </c>
      <c r="AA81" s="23"/>
      <c r="AB81" s="23">
        <v>260.10000000000002</v>
      </c>
      <c r="AC81" s="23">
        <f t="shared" si="55"/>
        <v>180.1</v>
      </c>
      <c r="AD81" s="23"/>
      <c r="AE81" s="23">
        <v>330</v>
      </c>
      <c r="AF81" s="23">
        <f t="shared" si="56"/>
        <v>250</v>
      </c>
      <c r="AG81" s="23"/>
      <c r="AH81" s="23"/>
      <c r="AI81" s="23">
        <f t="shared" si="57"/>
        <v>-80</v>
      </c>
      <c r="AJ81" s="23">
        <v>-10</v>
      </c>
      <c r="AK81" s="23">
        <f t="shared" si="58"/>
        <v>-10</v>
      </c>
      <c r="AL81" s="23"/>
      <c r="AM81" s="23">
        <f t="shared" si="59"/>
        <v>-80</v>
      </c>
      <c r="AN81" s="23">
        <v>-10</v>
      </c>
      <c r="AO81" s="23">
        <v>151</v>
      </c>
      <c r="AP81" s="23">
        <f t="shared" si="60"/>
        <v>71</v>
      </c>
      <c r="AQ81" s="23"/>
      <c r="AR81" s="23"/>
      <c r="AS81" s="23">
        <f t="shared" si="61"/>
        <v>-80</v>
      </c>
      <c r="AT81" s="23">
        <v>-10</v>
      </c>
      <c r="AU81" s="23"/>
      <c r="AV81" s="23">
        <f t="shared" si="62"/>
        <v>-80</v>
      </c>
      <c r="AW81" s="23">
        <v>-10</v>
      </c>
      <c r="AX81" s="23"/>
      <c r="AY81" s="23">
        <f t="shared" si="63"/>
        <v>-80</v>
      </c>
      <c r="AZ81" s="23">
        <v>-10</v>
      </c>
      <c r="BA81" s="23">
        <v>338.1</v>
      </c>
      <c r="BB81" s="23">
        <f t="shared" si="64"/>
        <v>258.10000000000002</v>
      </c>
      <c r="BC81" s="23"/>
      <c r="BD81" s="23">
        <v>212</v>
      </c>
      <c r="BE81" s="23">
        <f t="shared" si="65"/>
        <v>132</v>
      </c>
      <c r="BF81" s="23"/>
      <c r="BG81" s="23"/>
      <c r="BH81" s="23">
        <f t="shared" si="66"/>
        <v>-80</v>
      </c>
      <c r="BI81" s="23">
        <v>-10</v>
      </c>
      <c r="BJ81" s="23">
        <v>438</v>
      </c>
      <c r="BK81" s="23">
        <f t="shared" si="67"/>
        <v>358</v>
      </c>
      <c r="BL81" s="52"/>
      <c r="BM81" s="23"/>
      <c r="BN81" s="23">
        <f t="shared" si="68"/>
        <v>-80</v>
      </c>
      <c r="BO81" s="23">
        <v>-10</v>
      </c>
      <c r="BP81" s="23">
        <f t="shared" si="69"/>
        <v>-60</v>
      </c>
      <c r="BQ81" s="23">
        <f t="shared" si="70"/>
        <v>-70</v>
      </c>
    </row>
    <row r="82" spans="1:69">
      <c r="A82" s="44">
        <v>80</v>
      </c>
      <c r="B82" s="23">
        <v>339</v>
      </c>
      <c r="C82" s="44" t="s">
        <v>155</v>
      </c>
      <c r="D82" s="44" t="s">
        <v>140</v>
      </c>
      <c r="E82" s="23">
        <v>3341</v>
      </c>
      <c r="F82" s="23">
        <v>2125.06</v>
      </c>
      <c r="G82" s="25">
        <f t="shared" si="47"/>
        <v>0.63605507333133804</v>
      </c>
      <c r="H82" s="45">
        <v>80</v>
      </c>
      <c r="I82" s="49">
        <v>122</v>
      </c>
      <c r="J82" s="49">
        <f t="shared" si="48"/>
        <v>42</v>
      </c>
      <c r="K82" s="50"/>
      <c r="L82" s="51">
        <v>92</v>
      </c>
      <c r="M82" s="51">
        <f t="shared" si="49"/>
        <v>12</v>
      </c>
      <c r="N82" s="51"/>
      <c r="O82" s="24">
        <f t="shared" si="50"/>
        <v>0</v>
      </c>
      <c r="P82" s="23">
        <v>53</v>
      </c>
      <c r="Q82" s="23">
        <f t="shared" si="51"/>
        <v>-27</v>
      </c>
      <c r="R82" s="23">
        <v>-10</v>
      </c>
      <c r="S82" s="23">
        <v>236</v>
      </c>
      <c r="T82" s="23">
        <f t="shared" si="52"/>
        <v>156</v>
      </c>
      <c r="U82" s="23"/>
      <c r="V82" s="23">
        <v>275.5</v>
      </c>
      <c r="W82" s="23">
        <f t="shared" si="53"/>
        <v>195.5</v>
      </c>
      <c r="X82" s="23"/>
      <c r="Y82" s="23">
        <v>118</v>
      </c>
      <c r="Z82" s="23">
        <f t="shared" si="54"/>
        <v>38</v>
      </c>
      <c r="AA82" s="23"/>
      <c r="AB82" s="23"/>
      <c r="AC82" s="23">
        <f t="shared" si="55"/>
        <v>-80</v>
      </c>
      <c r="AD82" s="23">
        <v>-10</v>
      </c>
      <c r="AE82" s="23"/>
      <c r="AF82" s="23">
        <f t="shared" si="56"/>
        <v>-80</v>
      </c>
      <c r="AG82" s="23">
        <v>-10</v>
      </c>
      <c r="AH82" s="23"/>
      <c r="AI82" s="23">
        <f t="shared" si="57"/>
        <v>-80</v>
      </c>
      <c r="AJ82" s="23">
        <v>-10</v>
      </c>
      <c r="AK82" s="23">
        <f t="shared" si="58"/>
        <v>-40</v>
      </c>
      <c r="AL82" s="23">
        <v>165</v>
      </c>
      <c r="AM82" s="23">
        <f t="shared" si="59"/>
        <v>85</v>
      </c>
      <c r="AN82" s="23"/>
      <c r="AO82" s="23">
        <v>147</v>
      </c>
      <c r="AP82" s="23">
        <f t="shared" si="60"/>
        <v>67</v>
      </c>
      <c r="AQ82" s="23"/>
      <c r="AR82" s="23"/>
      <c r="AS82" s="23">
        <f t="shared" si="61"/>
        <v>-80</v>
      </c>
      <c r="AT82" s="23">
        <v>-10</v>
      </c>
      <c r="AU82" s="23"/>
      <c r="AV82" s="23">
        <f t="shared" si="62"/>
        <v>-80</v>
      </c>
      <c r="AW82" s="23">
        <v>-10</v>
      </c>
      <c r="AX82" s="23"/>
      <c r="AY82" s="23">
        <f t="shared" si="63"/>
        <v>-80</v>
      </c>
      <c r="AZ82" s="23">
        <v>-10</v>
      </c>
      <c r="BA82" s="23"/>
      <c r="BB82" s="23">
        <f t="shared" si="64"/>
        <v>-80</v>
      </c>
      <c r="BC82" s="23">
        <v>-10</v>
      </c>
      <c r="BD82" s="23"/>
      <c r="BE82" s="23">
        <f t="shared" si="65"/>
        <v>-80</v>
      </c>
      <c r="BF82" s="23">
        <v>-10</v>
      </c>
      <c r="BG82" s="23">
        <v>93.28</v>
      </c>
      <c r="BH82" s="23">
        <f t="shared" si="66"/>
        <v>13.28</v>
      </c>
      <c r="BI82" s="52"/>
      <c r="BJ82" s="23">
        <v>33.43</v>
      </c>
      <c r="BK82" s="23">
        <f t="shared" si="67"/>
        <v>-46.57</v>
      </c>
      <c r="BL82" s="23">
        <v>-10</v>
      </c>
      <c r="BM82" s="23"/>
      <c r="BN82" s="23">
        <f t="shared" si="68"/>
        <v>-80</v>
      </c>
      <c r="BO82" s="23">
        <v>-10</v>
      </c>
      <c r="BP82" s="23">
        <f t="shared" si="69"/>
        <v>-70</v>
      </c>
      <c r="BQ82" s="23">
        <f t="shared" si="70"/>
        <v>-110</v>
      </c>
    </row>
    <row r="83" spans="1:69">
      <c r="A83" s="44">
        <v>81</v>
      </c>
      <c r="B83" s="23">
        <v>311</v>
      </c>
      <c r="C83" s="44" t="s">
        <v>156</v>
      </c>
      <c r="D83" s="44" t="s">
        <v>140</v>
      </c>
      <c r="E83" s="23">
        <v>3049</v>
      </c>
      <c r="F83" s="23">
        <v>3262.67</v>
      </c>
      <c r="G83" s="25">
        <f t="shared" si="47"/>
        <v>1.0700787143325701</v>
      </c>
      <c r="H83" s="45">
        <v>80</v>
      </c>
      <c r="I83" s="49"/>
      <c r="J83" s="49">
        <f t="shared" si="48"/>
        <v>-80</v>
      </c>
      <c r="K83" s="49">
        <v>-10</v>
      </c>
      <c r="L83" s="51"/>
      <c r="M83" s="51">
        <f t="shared" si="49"/>
        <v>-80</v>
      </c>
      <c r="N83" s="51">
        <v>-10</v>
      </c>
      <c r="O83" s="24">
        <f t="shared" si="50"/>
        <v>-20</v>
      </c>
      <c r="P83" s="23">
        <v>118</v>
      </c>
      <c r="Q83" s="23">
        <f t="shared" si="51"/>
        <v>38</v>
      </c>
      <c r="R83" s="23"/>
      <c r="S83" s="23">
        <v>364.01</v>
      </c>
      <c r="T83" s="23">
        <f t="shared" si="52"/>
        <v>284.01</v>
      </c>
      <c r="U83" s="23"/>
      <c r="V83" s="23">
        <v>108</v>
      </c>
      <c r="W83" s="23">
        <f t="shared" si="53"/>
        <v>28</v>
      </c>
      <c r="X83" s="23"/>
      <c r="Y83" s="23"/>
      <c r="Z83" s="23">
        <f t="shared" si="54"/>
        <v>-80</v>
      </c>
      <c r="AA83" s="23">
        <v>-10</v>
      </c>
      <c r="AB83" s="23"/>
      <c r="AC83" s="23">
        <f t="shared" si="55"/>
        <v>-80</v>
      </c>
      <c r="AD83" s="23">
        <v>-10</v>
      </c>
      <c r="AE83" s="23"/>
      <c r="AF83" s="23">
        <f t="shared" si="56"/>
        <v>-80</v>
      </c>
      <c r="AG83" s="23">
        <v>-10</v>
      </c>
      <c r="AH83" s="23">
        <v>106</v>
      </c>
      <c r="AI83" s="23">
        <f t="shared" si="57"/>
        <v>26</v>
      </c>
      <c r="AJ83" s="23"/>
      <c r="AK83" s="23">
        <f t="shared" si="58"/>
        <v>-30</v>
      </c>
      <c r="AL83" s="23"/>
      <c r="AM83" s="23">
        <f t="shared" si="59"/>
        <v>-80</v>
      </c>
      <c r="AN83" s="23">
        <v>-10</v>
      </c>
      <c r="AO83" s="23"/>
      <c r="AP83" s="23">
        <f t="shared" si="60"/>
        <v>-80</v>
      </c>
      <c r="AQ83" s="23">
        <v>-10</v>
      </c>
      <c r="AR83" s="23">
        <v>258.39999999999998</v>
      </c>
      <c r="AS83" s="23">
        <f t="shared" si="61"/>
        <v>178.4</v>
      </c>
      <c r="AT83" s="23"/>
      <c r="AU83" s="23"/>
      <c r="AV83" s="23">
        <f t="shared" si="62"/>
        <v>-80</v>
      </c>
      <c r="AW83" s="23">
        <v>-10</v>
      </c>
      <c r="AX83" s="23">
        <v>472</v>
      </c>
      <c r="AY83" s="23">
        <f t="shared" si="63"/>
        <v>392</v>
      </c>
      <c r="AZ83" s="52"/>
      <c r="BA83" s="23">
        <v>253.16</v>
      </c>
      <c r="BB83" s="23">
        <f t="shared" si="64"/>
        <v>173.16</v>
      </c>
      <c r="BC83" s="23"/>
      <c r="BD83" s="23">
        <v>224</v>
      </c>
      <c r="BE83" s="23">
        <f t="shared" si="65"/>
        <v>144</v>
      </c>
      <c r="BF83" s="23"/>
      <c r="BG83" s="23"/>
      <c r="BH83" s="23">
        <f t="shared" si="66"/>
        <v>-80</v>
      </c>
      <c r="BI83" s="23">
        <v>-10</v>
      </c>
      <c r="BJ83" s="23">
        <v>572</v>
      </c>
      <c r="BK83" s="23">
        <f t="shared" si="67"/>
        <v>492</v>
      </c>
      <c r="BL83" s="52"/>
      <c r="BM83" s="23"/>
      <c r="BN83" s="23">
        <f t="shared" si="68"/>
        <v>-80</v>
      </c>
      <c r="BO83" s="23">
        <v>-10</v>
      </c>
      <c r="BP83" s="23">
        <f t="shared" si="69"/>
        <v>-50</v>
      </c>
      <c r="BQ83" s="23">
        <f t="shared" si="70"/>
        <v>-100</v>
      </c>
    </row>
    <row r="84" spans="1:69">
      <c r="A84" s="44">
        <v>82</v>
      </c>
      <c r="B84" s="23">
        <v>745</v>
      </c>
      <c r="C84" s="44" t="s">
        <v>157</v>
      </c>
      <c r="D84" s="44" t="s">
        <v>140</v>
      </c>
      <c r="E84" s="23">
        <v>3039</v>
      </c>
      <c r="F84" s="23">
        <v>3535.66</v>
      </c>
      <c r="G84" s="25">
        <f t="shared" si="47"/>
        <v>1.1634287594603501</v>
      </c>
      <c r="H84" s="45">
        <v>80</v>
      </c>
      <c r="I84" s="49">
        <v>183.54</v>
      </c>
      <c r="J84" s="49">
        <f t="shared" si="48"/>
        <v>103.54</v>
      </c>
      <c r="K84" s="50"/>
      <c r="L84" s="51">
        <v>338.02</v>
      </c>
      <c r="M84" s="51">
        <f t="shared" si="49"/>
        <v>258.02</v>
      </c>
      <c r="N84" s="51"/>
      <c r="O84" s="24">
        <f t="shared" si="50"/>
        <v>0</v>
      </c>
      <c r="P84" s="23">
        <v>486.01</v>
      </c>
      <c r="Q84" s="23">
        <f t="shared" si="51"/>
        <v>406.01</v>
      </c>
      <c r="R84" s="23"/>
      <c r="S84" s="23">
        <v>368.46</v>
      </c>
      <c r="T84" s="23">
        <f t="shared" si="52"/>
        <v>288.45999999999998</v>
      </c>
      <c r="U84" s="23"/>
      <c r="V84" s="23">
        <v>253.51</v>
      </c>
      <c r="W84" s="23">
        <f t="shared" si="53"/>
        <v>173.51</v>
      </c>
      <c r="X84" s="23"/>
      <c r="Y84" s="23">
        <v>338.02</v>
      </c>
      <c r="Z84" s="23">
        <f t="shared" si="54"/>
        <v>258.02</v>
      </c>
      <c r="AA84" s="23"/>
      <c r="AB84" s="23"/>
      <c r="AC84" s="23">
        <f t="shared" si="55"/>
        <v>-80</v>
      </c>
      <c r="AD84" s="23">
        <v>-10</v>
      </c>
      <c r="AE84" s="23"/>
      <c r="AF84" s="23">
        <f t="shared" si="56"/>
        <v>-80</v>
      </c>
      <c r="AG84" s="23">
        <v>-10</v>
      </c>
      <c r="AH84" s="23"/>
      <c r="AI84" s="23">
        <f t="shared" si="57"/>
        <v>-80</v>
      </c>
      <c r="AJ84" s="23">
        <v>-10</v>
      </c>
      <c r="AK84" s="23">
        <f t="shared" si="58"/>
        <v>-30</v>
      </c>
      <c r="AL84" s="23"/>
      <c r="AM84" s="23">
        <f t="shared" si="59"/>
        <v>-80</v>
      </c>
      <c r="AN84" s="23">
        <v>-10</v>
      </c>
      <c r="AO84" s="23">
        <v>56</v>
      </c>
      <c r="AP84" s="23">
        <f t="shared" si="60"/>
        <v>-24</v>
      </c>
      <c r="AQ84" s="23">
        <v>-10</v>
      </c>
      <c r="AR84" s="23"/>
      <c r="AS84" s="23">
        <f t="shared" si="61"/>
        <v>-80</v>
      </c>
      <c r="AT84" s="23">
        <v>-10</v>
      </c>
      <c r="AU84" s="23"/>
      <c r="AV84" s="23">
        <f t="shared" si="62"/>
        <v>-80</v>
      </c>
      <c r="AW84" s="23">
        <v>-10</v>
      </c>
      <c r="AX84" s="23"/>
      <c r="AY84" s="23">
        <f t="shared" si="63"/>
        <v>-80</v>
      </c>
      <c r="AZ84" s="23">
        <v>-10</v>
      </c>
      <c r="BA84" s="23">
        <v>165</v>
      </c>
      <c r="BB84" s="23">
        <f t="shared" si="64"/>
        <v>85</v>
      </c>
      <c r="BC84" s="23"/>
      <c r="BD84" s="23">
        <v>330</v>
      </c>
      <c r="BE84" s="23">
        <f t="shared" si="65"/>
        <v>250</v>
      </c>
      <c r="BF84" s="23"/>
      <c r="BG84" s="23"/>
      <c r="BH84" s="23">
        <f t="shared" si="66"/>
        <v>-80</v>
      </c>
      <c r="BI84" s="23">
        <v>-10</v>
      </c>
      <c r="BJ84" s="23"/>
      <c r="BK84" s="23">
        <f t="shared" si="67"/>
        <v>-80</v>
      </c>
      <c r="BL84" s="23">
        <v>-10</v>
      </c>
      <c r="BM84" s="23">
        <v>103.7</v>
      </c>
      <c r="BN84" s="23">
        <f t="shared" si="68"/>
        <v>23.7</v>
      </c>
      <c r="BO84" s="52"/>
      <c r="BP84" s="23">
        <f t="shared" si="69"/>
        <v>-70</v>
      </c>
      <c r="BQ84" s="23">
        <f t="shared" si="70"/>
        <v>-100</v>
      </c>
    </row>
    <row r="85" spans="1:69">
      <c r="A85" s="44">
        <v>83</v>
      </c>
      <c r="B85" s="23">
        <v>741</v>
      </c>
      <c r="C85" s="44" t="s">
        <v>158</v>
      </c>
      <c r="D85" s="44" t="s">
        <v>140</v>
      </c>
      <c r="E85" s="23">
        <v>2863</v>
      </c>
      <c r="F85" s="23">
        <v>1807.04</v>
      </c>
      <c r="G85" s="25">
        <f t="shared" si="47"/>
        <v>0.63117010129235096</v>
      </c>
      <c r="H85" s="45">
        <v>50</v>
      </c>
      <c r="I85" s="49">
        <v>296.36</v>
      </c>
      <c r="J85" s="49">
        <f t="shared" si="48"/>
        <v>246.36</v>
      </c>
      <c r="K85" s="50"/>
      <c r="L85" s="51">
        <v>542.51</v>
      </c>
      <c r="M85" s="51">
        <f t="shared" si="49"/>
        <v>492.51</v>
      </c>
      <c r="N85" s="51"/>
      <c r="O85" s="24">
        <f t="shared" si="50"/>
        <v>0</v>
      </c>
      <c r="P85" s="23"/>
      <c r="Q85" s="23">
        <f t="shared" si="51"/>
        <v>-50</v>
      </c>
      <c r="R85" s="23">
        <v>-10</v>
      </c>
      <c r="S85" s="23">
        <v>55</v>
      </c>
      <c r="T85" s="23">
        <f t="shared" si="52"/>
        <v>5</v>
      </c>
      <c r="U85" s="23"/>
      <c r="V85" s="23">
        <v>91</v>
      </c>
      <c r="W85" s="23">
        <f t="shared" si="53"/>
        <v>41</v>
      </c>
      <c r="X85" s="23"/>
      <c r="Y85" s="23"/>
      <c r="Z85" s="23">
        <f t="shared" si="54"/>
        <v>-50</v>
      </c>
      <c r="AA85" s="23">
        <v>-10</v>
      </c>
      <c r="AB85" s="23"/>
      <c r="AC85" s="23">
        <f t="shared" si="55"/>
        <v>-50</v>
      </c>
      <c r="AD85" s="23">
        <v>-10</v>
      </c>
      <c r="AE85" s="23"/>
      <c r="AF85" s="23">
        <f t="shared" si="56"/>
        <v>-50</v>
      </c>
      <c r="AG85" s="23">
        <v>-10</v>
      </c>
      <c r="AH85" s="23">
        <v>106</v>
      </c>
      <c r="AI85" s="23">
        <f t="shared" si="57"/>
        <v>56</v>
      </c>
      <c r="AJ85" s="23"/>
      <c r="AK85" s="23">
        <f t="shared" si="58"/>
        <v>-40</v>
      </c>
      <c r="AL85" s="23">
        <v>55</v>
      </c>
      <c r="AM85" s="23">
        <f t="shared" si="59"/>
        <v>5</v>
      </c>
      <c r="AN85" s="23"/>
      <c r="AO85" s="23"/>
      <c r="AP85" s="23">
        <f t="shared" si="60"/>
        <v>-50</v>
      </c>
      <c r="AQ85" s="23">
        <v>-10</v>
      </c>
      <c r="AR85" s="23"/>
      <c r="AS85" s="23">
        <f t="shared" si="61"/>
        <v>-50</v>
      </c>
      <c r="AT85" s="23">
        <v>-10</v>
      </c>
      <c r="AU85" s="23"/>
      <c r="AV85" s="23">
        <f t="shared" si="62"/>
        <v>-50</v>
      </c>
      <c r="AW85" s="23">
        <v>-10</v>
      </c>
      <c r="AX85" s="23"/>
      <c r="AY85" s="23">
        <f t="shared" si="63"/>
        <v>-50</v>
      </c>
      <c r="AZ85" s="23">
        <v>-10</v>
      </c>
      <c r="BA85" s="23"/>
      <c r="BB85" s="23">
        <f t="shared" si="64"/>
        <v>-50</v>
      </c>
      <c r="BC85" s="23">
        <v>-10</v>
      </c>
      <c r="BD85" s="23"/>
      <c r="BE85" s="23">
        <f t="shared" si="65"/>
        <v>-50</v>
      </c>
      <c r="BF85" s="23">
        <v>-10</v>
      </c>
      <c r="BG85" s="23">
        <v>106</v>
      </c>
      <c r="BH85" s="23">
        <f t="shared" si="66"/>
        <v>56</v>
      </c>
      <c r="BI85" s="52"/>
      <c r="BJ85" s="23">
        <v>357</v>
      </c>
      <c r="BK85" s="23">
        <f t="shared" si="67"/>
        <v>307</v>
      </c>
      <c r="BL85" s="52"/>
      <c r="BM85" s="23"/>
      <c r="BN85" s="23">
        <f t="shared" si="68"/>
        <v>-50</v>
      </c>
      <c r="BO85" s="23">
        <v>-10</v>
      </c>
      <c r="BP85" s="23">
        <f t="shared" si="69"/>
        <v>-70</v>
      </c>
      <c r="BQ85" s="23">
        <f t="shared" si="70"/>
        <v>-110</v>
      </c>
    </row>
    <row r="86" spans="1:69">
      <c r="A86" s="44">
        <v>84</v>
      </c>
      <c r="B86" s="23">
        <v>752</v>
      </c>
      <c r="C86" s="44" t="s">
        <v>159</v>
      </c>
      <c r="D86" s="44" t="s">
        <v>140</v>
      </c>
      <c r="E86" s="23">
        <v>2110</v>
      </c>
      <c r="F86" s="23">
        <v>1148.48</v>
      </c>
      <c r="G86" s="25">
        <f t="shared" si="47"/>
        <v>0.54430331753554495</v>
      </c>
      <c r="H86" s="45">
        <v>50</v>
      </c>
      <c r="I86" s="49"/>
      <c r="J86" s="49">
        <f t="shared" si="48"/>
        <v>-50</v>
      </c>
      <c r="K86" s="49">
        <v>-10</v>
      </c>
      <c r="L86" s="51"/>
      <c r="M86" s="51">
        <f t="shared" si="49"/>
        <v>-50</v>
      </c>
      <c r="N86" s="51">
        <v>-10</v>
      </c>
      <c r="O86" s="24">
        <f t="shared" si="50"/>
        <v>-20</v>
      </c>
      <c r="P86" s="23">
        <v>39.799999999999997</v>
      </c>
      <c r="Q86" s="23">
        <f t="shared" si="51"/>
        <v>-10.199999999999999</v>
      </c>
      <c r="R86" s="23">
        <v>-10</v>
      </c>
      <c r="S86" s="23"/>
      <c r="T86" s="23">
        <f t="shared" si="52"/>
        <v>-50</v>
      </c>
      <c r="U86" s="23">
        <v>-10</v>
      </c>
      <c r="V86" s="23"/>
      <c r="W86" s="23">
        <f t="shared" si="53"/>
        <v>-50</v>
      </c>
      <c r="X86" s="23">
        <v>-10</v>
      </c>
      <c r="Y86" s="23"/>
      <c r="Z86" s="23">
        <f t="shared" si="54"/>
        <v>-50</v>
      </c>
      <c r="AA86" s="23">
        <v>-10</v>
      </c>
      <c r="AB86" s="23">
        <v>140.25</v>
      </c>
      <c r="AC86" s="23">
        <f t="shared" si="55"/>
        <v>90.25</v>
      </c>
      <c r="AD86" s="23"/>
      <c r="AE86" s="23"/>
      <c r="AF86" s="23">
        <f t="shared" si="56"/>
        <v>-50</v>
      </c>
      <c r="AG86" s="23">
        <v>-10</v>
      </c>
      <c r="AH86" s="23"/>
      <c r="AI86" s="23">
        <f t="shared" si="57"/>
        <v>-50</v>
      </c>
      <c r="AJ86" s="23">
        <v>-10</v>
      </c>
      <c r="AK86" s="23">
        <f t="shared" si="58"/>
        <v>-60</v>
      </c>
      <c r="AL86" s="23">
        <v>118</v>
      </c>
      <c r="AM86" s="23">
        <f t="shared" si="59"/>
        <v>68</v>
      </c>
      <c r="AN86" s="23"/>
      <c r="AO86" s="23"/>
      <c r="AP86" s="23">
        <f t="shared" si="60"/>
        <v>-50</v>
      </c>
      <c r="AQ86" s="23">
        <v>-10</v>
      </c>
      <c r="AR86" s="23"/>
      <c r="AS86" s="23">
        <f t="shared" si="61"/>
        <v>-50</v>
      </c>
      <c r="AT86" s="23">
        <v>-10</v>
      </c>
      <c r="AU86" s="23">
        <v>102.2</v>
      </c>
      <c r="AV86" s="23">
        <f t="shared" si="62"/>
        <v>52.2</v>
      </c>
      <c r="AW86" s="52"/>
      <c r="AX86" s="23"/>
      <c r="AY86" s="23">
        <f t="shared" si="63"/>
        <v>-50</v>
      </c>
      <c r="AZ86" s="23">
        <v>-10</v>
      </c>
      <c r="BA86" s="23"/>
      <c r="BB86" s="23">
        <f t="shared" si="64"/>
        <v>-50</v>
      </c>
      <c r="BC86" s="23">
        <v>-10</v>
      </c>
      <c r="BD86" s="23"/>
      <c r="BE86" s="23">
        <f t="shared" si="65"/>
        <v>-50</v>
      </c>
      <c r="BF86" s="23">
        <v>-10</v>
      </c>
      <c r="BG86" s="23"/>
      <c r="BH86" s="23">
        <f t="shared" si="66"/>
        <v>-50</v>
      </c>
      <c r="BI86" s="23">
        <v>-10</v>
      </c>
      <c r="BJ86" s="23"/>
      <c r="BK86" s="23">
        <f t="shared" si="67"/>
        <v>-50</v>
      </c>
      <c r="BL86" s="23">
        <v>-10</v>
      </c>
      <c r="BM86" s="23"/>
      <c r="BN86" s="23">
        <f t="shared" si="68"/>
        <v>-50</v>
      </c>
      <c r="BO86" s="23">
        <v>-10</v>
      </c>
      <c r="BP86" s="23">
        <f t="shared" si="69"/>
        <v>-80</v>
      </c>
      <c r="BQ86" s="23">
        <f t="shared" si="70"/>
        <v>-160</v>
      </c>
    </row>
    <row r="87" spans="1:69" s="38" customFormat="1">
      <c r="A87" s="53"/>
      <c r="B87" s="21"/>
      <c r="C87" s="53" t="s">
        <v>16</v>
      </c>
      <c r="D87" s="53"/>
      <c r="E87" s="21">
        <f>SUM(E3:E86)</f>
        <v>503524</v>
      </c>
      <c r="F87" s="21">
        <f>SUM(F3:F86)</f>
        <v>468641.91</v>
      </c>
      <c r="G87" s="54">
        <f t="shared" si="47"/>
        <v>0.93072407670736601</v>
      </c>
      <c r="H87" s="21">
        <f>SUM(H3:H86)</f>
        <v>8110</v>
      </c>
      <c r="I87" s="21">
        <f t="shared" ref="I87:BO87" si="71">SUM(I3:I86)</f>
        <v>36753.599999999999</v>
      </c>
      <c r="J87" s="21">
        <f t="shared" si="71"/>
        <v>28643.599999999999</v>
      </c>
      <c r="K87" s="21">
        <f t="shared" si="71"/>
        <v>-120</v>
      </c>
      <c r="L87" s="21">
        <f t="shared" si="71"/>
        <v>38231.17</v>
      </c>
      <c r="M87" s="21">
        <f t="shared" si="71"/>
        <v>30121.17</v>
      </c>
      <c r="N87" s="21">
        <f t="shared" si="71"/>
        <v>-100</v>
      </c>
      <c r="O87" s="21">
        <f t="shared" si="71"/>
        <v>-220</v>
      </c>
      <c r="P87" s="21">
        <f t="shared" si="71"/>
        <v>39401.69</v>
      </c>
      <c r="Q87" s="21">
        <f t="shared" si="71"/>
        <v>31291.69</v>
      </c>
      <c r="R87" s="21">
        <f t="shared" si="71"/>
        <v>-120</v>
      </c>
      <c r="S87" s="21">
        <f t="shared" si="71"/>
        <v>27065.56</v>
      </c>
      <c r="T87" s="21">
        <f t="shared" si="71"/>
        <v>18955.560000000001</v>
      </c>
      <c r="U87" s="21">
        <f t="shared" si="71"/>
        <v>-150</v>
      </c>
      <c r="V87" s="21">
        <f t="shared" si="71"/>
        <v>25661.27</v>
      </c>
      <c r="W87" s="21">
        <f t="shared" si="71"/>
        <v>17551.27</v>
      </c>
      <c r="X87" s="21">
        <f t="shared" si="71"/>
        <v>-180</v>
      </c>
      <c r="Y87" s="21">
        <f t="shared" si="71"/>
        <v>23328.35</v>
      </c>
      <c r="Z87" s="21">
        <f t="shared" si="71"/>
        <v>15218.35</v>
      </c>
      <c r="AA87" s="21">
        <f t="shared" si="71"/>
        <v>-210</v>
      </c>
      <c r="AB87" s="21">
        <f t="shared" si="71"/>
        <v>14665.66</v>
      </c>
      <c r="AC87" s="21">
        <f t="shared" si="71"/>
        <v>6555.66</v>
      </c>
      <c r="AD87" s="21">
        <f t="shared" si="71"/>
        <v>-350</v>
      </c>
      <c r="AE87" s="21">
        <f t="shared" si="71"/>
        <v>12116.27</v>
      </c>
      <c r="AF87" s="21">
        <f t="shared" si="71"/>
        <v>4006.27</v>
      </c>
      <c r="AG87" s="21">
        <f t="shared" si="71"/>
        <v>-350</v>
      </c>
      <c r="AH87" s="21">
        <f t="shared" si="71"/>
        <v>13304.4</v>
      </c>
      <c r="AI87" s="21">
        <f t="shared" si="71"/>
        <v>5194.3999999999996</v>
      </c>
      <c r="AJ87" s="21">
        <f t="shared" si="71"/>
        <v>-350</v>
      </c>
      <c r="AK87" s="21">
        <f t="shared" si="71"/>
        <v>-1710</v>
      </c>
      <c r="AL87" s="21">
        <f t="shared" si="71"/>
        <v>11186.44</v>
      </c>
      <c r="AM87" s="21">
        <f t="shared" si="71"/>
        <v>3076.44</v>
      </c>
      <c r="AN87" s="21">
        <f t="shared" si="71"/>
        <v>-420</v>
      </c>
      <c r="AO87" s="21">
        <f t="shared" si="71"/>
        <v>11275.79</v>
      </c>
      <c r="AP87" s="21">
        <f t="shared" si="71"/>
        <v>3165.79</v>
      </c>
      <c r="AQ87" s="21">
        <f t="shared" si="71"/>
        <v>-380</v>
      </c>
      <c r="AR87" s="21">
        <f t="shared" si="71"/>
        <v>10312.799999999999</v>
      </c>
      <c r="AS87" s="21">
        <f t="shared" si="71"/>
        <v>2202.8000000000002</v>
      </c>
      <c r="AT87" s="21">
        <f t="shared" si="71"/>
        <v>-470</v>
      </c>
      <c r="AU87" s="21">
        <f t="shared" si="71"/>
        <v>14141.62</v>
      </c>
      <c r="AV87" s="21">
        <f t="shared" si="71"/>
        <v>6031.62</v>
      </c>
      <c r="AW87" s="21">
        <f t="shared" si="71"/>
        <v>-420</v>
      </c>
      <c r="AX87" s="21">
        <f t="shared" si="71"/>
        <v>10690.26</v>
      </c>
      <c r="AY87" s="21">
        <f t="shared" si="71"/>
        <v>2580.2600000000002</v>
      </c>
      <c r="AZ87" s="21">
        <f t="shared" si="71"/>
        <v>-420</v>
      </c>
      <c r="BA87" s="21">
        <f t="shared" si="71"/>
        <v>13480.82</v>
      </c>
      <c r="BB87" s="21">
        <f t="shared" si="71"/>
        <v>5370.82</v>
      </c>
      <c r="BC87" s="21">
        <f t="shared" si="71"/>
        <v>-370</v>
      </c>
      <c r="BD87" s="21">
        <f t="shared" si="71"/>
        <v>15414.94</v>
      </c>
      <c r="BE87" s="21">
        <f t="shared" si="71"/>
        <v>7304.94</v>
      </c>
      <c r="BF87" s="21">
        <f t="shared" si="71"/>
        <v>-330</v>
      </c>
      <c r="BG87" s="21">
        <f t="shared" si="71"/>
        <v>13600.77</v>
      </c>
      <c r="BH87" s="21">
        <f t="shared" si="71"/>
        <v>5490.77</v>
      </c>
      <c r="BI87" s="21">
        <f t="shared" si="71"/>
        <v>-340</v>
      </c>
      <c r="BJ87" s="21">
        <f t="shared" si="71"/>
        <v>14442.37</v>
      </c>
      <c r="BK87" s="21">
        <f t="shared" si="71"/>
        <v>6332.37</v>
      </c>
      <c r="BL87" s="21">
        <f t="shared" si="71"/>
        <v>-350</v>
      </c>
      <c r="BM87" s="21">
        <f t="shared" si="71"/>
        <v>19385.12</v>
      </c>
      <c r="BN87" s="21">
        <f t="shared" si="71"/>
        <v>11275.12</v>
      </c>
      <c r="BO87" s="21">
        <f t="shared" si="71"/>
        <v>-310</v>
      </c>
      <c r="BP87" s="23">
        <f t="shared" si="69"/>
        <v>-3810</v>
      </c>
      <c r="BQ87" s="21">
        <f t="shared" si="70"/>
        <v>-5740</v>
      </c>
    </row>
  </sheetData>
  <sortState ref="A2:G86">
    <sortCondition ref="D2"/>
  </sortState>
  <mergeCells count="19">
    <mergeCell ref="A1:O1"/>
    <mergeCell ref="P1:R1"/>
    <mergeCell ref="S1:U1"/>
    <mergeCell ref="V1:X1"/>
    <mergeCell ref="Y1:AA1"/>
    <mergeCell ref="AB1:AD1"/>
    <mergeCell ref="AE1:AG1"/>
    <mergeCell ref="AH1:AJ1"/>
    <mergeCell ref="AL1:AN1"/>
    <mergeCell ref="AO1:AQ1"/>
    <mergeCell ref="BG1:BI1"/>
    <mergeCell ref="BJ1:BL1"/>
    <mergeCell ref="BM1:BO1"/>
    <mergeCell ref="AK1:AK2"/>
    <mergeCell ref="AR1:AT1"/>
    <mergeCell ref="AU1:AW1"/>
    <mergeCell ref="AX1:AZ1"/>
    <mergeCell ref="BA1:BC1"/>
    <mergeCell ref="BD1:BF1"/>
  </mergeCells>
  <phoneticPr fontId="8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D27" sqref="D27"/>
    </sheetView>
  </sheetViews>
  <sheetFormatPr defaultColWidth="9" defaultRowHeight="21.95" customHeight="1"/>
  <cols>
    <col min="1" max="2" width="11.125" style="26" customWidth="1"/>
    <col min="3" max="3" width="11.125" style="27" customWidth="1"/>
    <col min="4" max="4" width="22.375" style="26" customWidth="1"/>
    <col min="5" max="6" width="11.125" style="26" customWidth="1"/>
    <col min="7" max="7" width="21.5" style="26" customWidth="1"/>
    <col min="8" max="258" width="11.125" style="26" customWidth="1"/>
    <col min="259" max="16384" width="9" style="26"/>
  </cols>
  <sheetData>
    <row r="1" spans="1:9" ht="21.95" customHeight="1">
      <c r="A1" s="58" t="s">
        <v>160</v>
      </c>
      <c r="B1" s="59"/>
      <c r="C1" s="60"/>
      <c r="D1" s="59"/>
      <c r="E1" s="59"/>
      <c r="F1" s="59"/>
      <c r="G1" s="59"/>
      <c r="H1" s="60"/>
      <c r="I1" s="61"/>
    </row>
    <row r="2" spans="1:9" ht="21.95" customHeight="1">
      <c r="A2" s="8" t="s">
        <v>161</v>
      </c>
      <c r="B2" s="8"/>
      <c r="C2" s="8"/>
      <c r="D2" s="7" t="s">
        <v>162</v>
      </c>
      <c r="E2" s="7" t="s">
        <v>163</v>
      </c>
      <c r="F2" s="8" t="s">
        <v>164</v>
      </c>
      <c r="G2" s="7" t="s">
        <v>165</v>
      </c>
      <c r="H2" s="8" t="s">
        <v>166</v>
      </c>
      <c r="I2" s="8" t="s">
        <v>167</v>
      </c>
    </row>
    <row r="3" spans="1:9" ht="21.95" customHeight="1">
      <c r="A3" s="8">
        <v>165184</v>
      </c>
      <c r="B3" s="8" t="s">
        <v>168</v>
      </c>
      <c r="C3" s="8" t="str">
        <f>A3&amp;B3</f>
        <v>165184,</v>
      </c>
      <c r="D3" s="7" t="s">
        <v>169</v>
      </c>
      <c r="E3" s="7" t="s">
        <v>170</v>
      </c>
      <c r="F3" s="8" t="s">
        <v>171</v>
      </c>
      <c r="G3" s="28" t="s">
        <v>172</v>
      </c>
      <c r="H3" s="8">
        <v>168</v>
      </c>
      <c r="I3" s="8"/>
    </row>
    <row r="4" spans="1:9" ht="21.95" customHeight="1">
      <c r="A4" s="8">
        <v>163749</v>
      </c>
      <c r="B4" s="8" t="s">
        <v>168</v>
      </c>
      <c r="C4" s="8" t="str">
        <f t="shared" ref="C4:C25" si="0">A4&amp;B4</f>
        <v>163749,</v>
      </c>
      <c r="D4" s="7" t="s">
        <v>173</v>
      </c>
      <c r="E4" s="7" t="s">
        <v>174</v>
      </c>
      <c r="F4" s="8" t="s">
        <v>175</v>
      </c>
      <c r="G4" s="28" t="s">
        <v>172</v>
      </c>
      <c r="H4" s="8">
        <v>258</v>
      </c>
      <c r="I4" s="8"/>
    </row>
    <row r="5" spans="1:9" ht="21.95" customHeight="1">
      <c r="A5" s="8">
        <v>162573</v>
      </c>
      <c r="B5" s="8" t="s">
        <v>168</v>
      </c>
      <c r="C5" s="8" t="str">
        <f t="shared" si="0"/>
        <v>162573,</v>
      </c>
      <c r="D5" s="7" t="s">
        <v>176</v>
      </c>
      <c r="E5" s="28" t="s">
        <v>177</v>
      </c>
      <c r="F5" s="8" t="s">
        <v>175</v>
      </c>
      <c r="G5" s="7" t="s">
        <v>178</v>
      </c>
      <c r="H5" s="8">
        <v>98</v>
      </c>
      <c r="I5" s="8"/>
    </row>
    <row r="6" spans="1:9" ht="21.95" customHeight="1">
      <c r="A6" s="8">
        <v>98193</v>
      </c>
      <c r="B6" s="8" t="s">
        <v>168</v>
      </c>
      <c r="C6" s="8" t="str">
        <f t="shared" si="0"/>
        <v>98193,</v>
      </c>
      <c r="D6" s="28" t="s">
        <v>179</v>
      </c>
      <c r="E6" s="7" t="s">
        <v>180</v>
      </c>
      <c r="F6" s="8" t="s">
        <v>175</v>
      </c>
      <c r="G6" s="28" t="s">
        <v>172</v>
      </c>
      <c r="H6" s="8">
        <v>158</v>
      </c>
      <c r="I6" s="8"/>
    </row>
    <row r="7" spans="1:9" ht="21.95" customHeight="1">
      <c r="A7" s="8">
        <v>163299</v>
      </c>
      <c r="B7" s="8" t="s">
        <v>168</v>
      </c>
      <c r="C7" s="8" t="str">
        <f t="shared" si="0"/>
        <v>163299,</v>
      </c>
      <c r="D7" s="7" t="s">
        <v>181</v>
      </c>
      <c r="E7" s="7" t="s">
        <v>182</v>
      </c>
      <c r="F7" s="8" t="s">
        <v>175</v>
      </c>
      <c r="G7" s="28" t="s">
        <v>172</v>
      </c>
      <c r="H7" s="8">
        <v>48</v>
      </c>
      <c r="I7" s="8"/>
    </row>
    <row r="8" spans="1:9" ht="21.95" customHeight="1">
      <c r="A8" s="8">
        <v>158603</v>
      </c>
      <c r="B8" s="8" t="s">
        <v>168</v>
      </c>
      <c r="C8" s="8" t="str">
        <f t="shared" si="0"/>
        <v>158603,</v>
      </c>
      <c r="D8" s="7" t="s">
        <v>183</v>
      </c>
      <c r="E8" s="29" t="s">
        <v>184</v>
      </c>
      <c r="F8" s="8" t="s">
        <v>171</v>
      </c>
      <c r="G8" s="7" t="s">
        <v>185</v>
      </c>
      <c r="H8" s="8">
        <v>122</v>
      </c>
      <c r="I8" s="8"/>
    </row>
    <row r="9" spans="1:9" ht="21.95" customHeight="1">
      <c r="A9" s="8">
        <v>84546</v>
      </c>
      <c r="B9" s="8" t="s">
        <v>168</v>
      </c>
      <c r="C9" s="8" t="str">
        <f t="shared" si="0"/>
        <v>84546,</v>
      </c>
      <c r="D9" s="7" t="s">
        <v>186</v>
      </c>
      <c r="E9" s="7" t="s">
        <v>187</v>
      </c>
      <c r="F9" s="8" t="s">
        <v>171</v>
      </c>
      <c r="G9" s="7" t="s">
        <v>185</v>
      </c>
      <c r="H9" s="8">
        <v>143.80000000000001</v>
      </c>
      <c r="I9" s="8">
        <v>140.80000000000001</v>
      </c>
    </row>
    <row r="10" spans="1:9" ht="21.95" customHeight="1">
      <c r="A10" s="8">
        <v>84545</v>
      </c>
      <c r="B10" s="8" t="s">
        <v>168</v>
      </c>
      <c r="C10" s="8" t="str">
        <f t="shared" si="0"/>
        <v>84545,</v>
      </c>
      <c r="D10" s="7" t="s">
        <v>188</v>
      </c>
      <c r="E10" s="7" t="s">
        <v>187</v>
      </c>
      <c r="F10" s="8" t="s">
        <v>171</v>
      </c>
      <c r="G10" s="7" t="s">
        <v>185</v>
      </c>
      <c r="H10" s="8">
        <v>153.80000000000001</v>
      </c>
      <c r="I10" s="8">
        <v>151</v>
      </c>
    </row>
    <row r="11" spans="1:9" ht="21.95" customHeight="1">
      <c r="A11" s="8">
        <v>137250</v>
      </c>
      <c r="B11" s="8" t="s">
        <v>168</v>
      </c>
      <c r="C11" s="8" t="str">
        <f t="shared" si="0"/>
        <v>137250,</v>
      </c>
      <c r="D11" s="28" t="s">
        <v>189</v>
      </c>
      <c r="E11" s="7" t="s">
        <v>190</v>
      </c>
      <c r="F11" s="8" t="s">
        <v>175</v>
      </c>
      <c r="G11" s="7" t="s">
        <v>185</v>
      </c>
      <c r="H11" s="8">
        <v>156</v>
      </c>
      <c r="I11" s="8">
        <v>152</v>
      </c>
    </row>
    <row r="12" spans="1:9" ht="21.95" customHeight="1">
      <c r="A12" s="8">
        <v>153799</v>
      </c>
      <c r="B12" s="8" t="s">
        <v>168</v>
      </c>
      <c r="C12" s="8" t="str">
        <f t="shared" si="0"/>
        <v>153799,</v>
      </c>
      <c r="D12" s="7" t="s">
        <v>191</v>
      </c>
      <c r="E12" s="28" t="s">
        <v>192</v>
      </c>
      <c r="F12" s="8" t="s">
        <v>175</v>
      </c>
      <c r="G12" s="7" t="s">
        <v>178</v>
      </c>
      <c r="H12" s="8">
        <v>169</v>
      </c>
      <c r="I12" s="8">
        <v>165</v>
      </c>
    </row>
    <row r="13" spans="1:9" ht="21.95" customHeight="1">
      <c r="A13" s="30">
        <v>110207</v>
      </c>
      <c r="B13" s="8" t="s">
        <v>168</v>
      </c>
      <c r="C13" s="8" t="str">
        <f t="shared" si="0"/>
        <v>110207,</v>
      </c>
      <c r="D13" s="7" t="s">
        <v>193</v>
      </c>
      <c r="E13" s="7" t="s">
        <v>194</v>
      </c>
      <c r="F13" s="8" t="s">
        <v>171</v>
      </c>
      <c r="G13" s="7" t="s">
        <v>185</v>
      </c>
      <c r="H13" s="8">
        <v>99</v>
      </c>
      <c r="I13" s="8">
        <v>93</v>
      </c>
    </row>
    <row r="14" spans="1:9" ht="21.95" customHeight="1">
      <c r="A14" s="30">
        <v>110208</v>
      </c>
      <c r="B14" s="8" t="s">
        <v>168</v>
      </c>
      <c r="C14" s="8" t="str">
        <f t="shared" si="0"/>
        <v>110208,</v>
      </c>
      <c r="D14" s="7" t="s">
        <v>193</v>
      </c>
      <c r="E14" s="7" t="s">
        <v>195</v>
      </c>
      <c r="F14" s="8" t="s">
        <v>171</v>
      </c>
      <c r="G14" s="7" t="s">
        <v>185</v>
      </c>
      <c r="H14" s="8">
        <v>51.4</v>
      </c>
      <c r="I14" s="8">
        <v>0</v>
      </c>
    </row>
    <row r="15" spans="1:9" ht="21.95" customHeight="1">
      <c r="A15" s="30">
        <v>139200</v>
      </c>
      <c r="B15" s="8" t="s">
        <v>168</v>
      </c>
      <c r="C15" s="8" t="str">
        <f t="shared" si="0"/>
        <v>139200,</v>
      </c>
      <c r="D15" s="7" t="s">
        <v>196</v>
      </c>
      <c r="E15" s="7" t="s">
        <v>197</v>
      </c>
      <c r="F15" s="8" t="s">
        <v>175</v>
      </c>
      <c r="G15" s="7" t="s">
        <v>185</v>
      </c>
      <c r="H15" s="8">
        <v>109</v>
      </c>
      <c r="I15" s="8">
        <v>106</v>
      </c>
    </row>
    <row r="16" spans="1:9" ht="21.95" customHeight="1">
      <c r="A16" s="30">
        <v>11203</v>
      </c>
      <c r="B16" s="8" t="s">
        <v>168</v>
      </c>
      <c r="C16" s="8" t="str">
        <f t="shared" si="0"/>
        <v>11203,</v>
      </c>
      <c r="D16" s="7" t="s">
        <v>198</v>
      </c>
      <c r="E16" s="7" t="s">
        <v>194</v>
      </c>
      <c r="F16" s="8" t="s">
        <v>171</v>
      </c>
      <c r="G16" s="7" t="s">
        <v>185</v>
      </c>
      <c r="H16" s="8">
        <v>56</v>
      </c>
      <c r="I16" s="8">
        <v>55</v>
      </c>
    </row>
    <row r="17" spans="1:9" ht="21.95" customHeight="1">
      <c r="A17" s="30">
        <v>138568</v>
      </c>
      <c r="B17" s="8" t="s">
        <v>168</v>
      </c>
      <c r="C17" s="8" t="str">
        <f t="shared" si="0"/>
        <v>138568,</v>
      </c>
      <c r="D17" s="7" t="s">
        <v>199</v>
      </c>
      <c r="E17" s="7" t="s">
        <v>200</v>
      </c>
      <c r="F17" s="8" t="s">
        <v>171</v>
      </c>
      <c r="G17" s="7" t="s">
        <v>185</v>
      </c>
      <c r="H17" s="8">
        <v>41.7</v>
      </c>
      <c r="I17" s="8">
        <v>39.799999999999997</v>
      </c>
    </row>
    <row r="18" spans="1:9" ht="21.95" customHeight="1">
      <c r="A18" s="30">
        <v>10970</v>
      </c>
      <c r="B18" s="8" t="s">
        <v>168</v>
      </c>
      <c r="C18" s="8" t="str">
        <f t="shared" si="0"/>
        <v>10970,</v>
      </c>
      <c r="D18" s="7" t="s">
        <v>201</v>
      </c>
      <c r="E18" s="7" t="s">
        <v>202</v>
      </c>
      <c r="F18" s="8" t="s">
        <v>171</v>
      </c>
      <c r="G18" s="7" t="s">
        <v>185</v>
      </c>
      <c r="H18" s="8">
        <v>40</v>
      </c>
      <c r="I18" s="8">
        <v>39</v>
      </c>
    </row>
    <row r="19" spans="1:9" ht="21.95" customHeight="1">
      <c r="A19" s="30">
        <v>363</v>
      </c>
      <c r="B19" s="8" t="s">
        <v>168</v>
      </c>
      <c r="C19" s="8" t="str">
        <f t="shared" si="0"/>
        <v>363,</v>
      </c>
      <c r="D19" s="7" t="s">
        <v>201</v>
      </c>
      <c r="E19" s="7" t="s">
        <v>203</v>
      </c>
      <c r="F19" s="8" t="s">
        <v>171</v>
      </c>
      <c r="G19" s="7" t="s">
        <v>185</v>
      </c>
      <c r="H19" s="8">
        <v>22.4</v>
      </c>
      <c r="I19" s="8">
        <v>0</v>
      </c>
    </row>
    <row r="20" spans="1:9" ht="21.95" customHeight="1">
      <c r="A20" s="30">
        <v>10968</v>
      </c>
      <c r="B20" s="8" t="s">
        <v>168</v>
      </c>
      <c r="C20" s="8" t="str">
        <f t="shared" si="0"/>
        <v>10968,</v>
      </c>
      <c r="D20" s="7" t="s">
        <v>188</v>
      </c>
      <c r="E20" s="7" t="s">
        <v>180</v>
      </c>
      <c r="F20" s="8" t="s">
        <v>171</v>
      </c>
      <c r="G20" s="7" t="s">
        <v>185</v>
      </c>
      <c r="H20" s="8">
        <v>98.8</v>
      </c>
      <c r="I20" s="8">
        <v>0</v>
      </c>
    </row>
    <row r="21" spans="1:9" ht="21.95" customHeight="1">
      <c r="A21" s="30">
        <v>4277</v>
      </c>
      <c r="B21" s="8" t="s">
        <v>168</v>
      </c>
      <c r="C21" s="8" t="str">
        <f t="shared" si="0"/>
        <v>4277,</v>
      </c>
      <c r="D21" s="7" t="s">
        <v>188</v>
      </c>
      <c r="E21" s="7" t="s">
        <v>204</v>
      </c>
      <c r="F21" s="8" t="s">
        <v>171</v>
      </c>
      <c r="G21" s="7" t="s">
        <v>185</v>
      </c>
      <c r="H21" s="8">
        <v>55</v>
      </c>
      <c r="I21" s="8">
        <v>0</v>
      </c>
    </row>
    <row r="22" spans="1:9" ht="21.95" customHeight="1">
      <c r="A22" s="30">
        <v>10969</v>
      </c>
      <c r="B22" s="8" t="s">
        <v>168</v>
      </c>
      <c r="C22" s="8" t="str">
        <f t="shared" si="0"/>
        <v>10969,</v>
      </c>
      <c r="D22" s="7" t="s">
        <v>205</v>
      </c>
      <c r="E22" s="7" t="s">
        <v>180</v>
      </c>
      <c r="F22" s="8" t="s">
        <v>171</v>
      </c>
      <c r="G22" s="7" t="s">
        <v>185</v>
      </c>
      <c r="H22" s="31">
        <v>93.2</v>
      </c>
      <c r="I22" s="8">
        <v>91</v>
      </c>
    </row>
    <row r="23" spans="1:9" ht="21.95" customHeight="1">
      <c r="A23" s="30">
        <v>384</v>
      </c>
      <c r="B23" s="8" t="s">
        <v>168</v>
      </c>
      <c r="C23" s="8" t="str">
        <f t="shared" si="0"/>
        <v>384,</v>
      </c>
      <c r="D23" s="7" t="s">
        <v>186</v>
      </c>
      <c r="E23" s="7" t="s">
        <v>206</v>
      </c>
      <c r="F23" s="8" t="s">
        <v>171</v>
      </c>
      <c r="G23" s="7" t="s">
        <v>185</v>
      </c>
      <c r="H23" s="31">
        <v>51.8</v>
      </c>
      <c r="I23" s="8">
        <v>50</v>
      </c>
    </row>
    <row r="24" spans="1:9" ht="21.95" customHeight="1">
      <c r="A24" s="32">
        <v>163858</v>
      </c>
      <c r="B24" s="8" t="s">
        <v>168</v>
      </c>
      <c r="C24" s="8" t="str">
        <f t="shared" si="0"/>
        <v>163858,</v>
      </c>
      <c r="D24" s="33" t="s">
        <v>207</v>
      </c>
      <c r="E24" s="33" t="s">
        <v>208</v>
      </c>
      <c r="F24" s="34" t="s">
        <v>209</v>
      </c>
      <c r="G24" s="33" t="s">
        <v>210</v>
      </c>
    </row>
    <row r="25" spans="1:9" ht="21.95" customHeight="1">
      <c r="A25" s="32">
        <v>163859</v>
      </c>
      <c r="B25" s="8" t="s">
        <v>168</v>
      </c>
      <c r="C25" s="8" t="str">
        <f t="shared" si="0"/>
        <v>163859,</v>
      </c>
      <c r="D25" s="33" t="s">
        <v>188</v>
      </c>
      <c r="E25" s="33" t="s">
        <v>208</v>
      </c>
      <c r="F25" s="34" t="s">
        <v>209</v>
      </c>
      <c r="G25" s="33" t="s">
        <v>210</v>
      </c>
    </row>
    <row r="26" spans="1:9" ht="21.95" customHeight="1">
      <c r="A26" s="35">
        <v>162574</v>
      </c>
      <c r="B26" s="35"/>
      <c r="C26" s="36" t="s">
        <v>211</v>
      </c>
      <c r="D26" s="35"/>
      <c r="E26" s="35"/>
      <c r="F26" s="35"/>
      <c r="G26" s="35"/>
    </row>
  </sheetData>
  <mergeCells count="1">
    <mergeCell ref="A1:I1"/>
  </mergeCells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L3" sqref="L3"/>
    </sheetView>
  </sheetViews>
  <sheetFormatPr defaultColWidth="9" defaultRowHeight="13.5"/>
  <cols>
    <col min="1" max="1" width="9" style="19"/>
    <col min="2" max="3" width="9" style="19" customWidth="1"/>
    <col min="4" max="4" width="7.125" style="19" hidden="1" customWidth="1"/>
    <col min="5" max="6" width="7.625" style="19" hidden="1" customWidth="1"/>
    <col min="7" max="7" width="7.75" style="19" hidden="1" customWidth="1"/>
    <col min="8" max="8" width="8.25" style="19" hidden="1" customWidth="1"/>
    <col min="9" max="9" width="7.375" style="19" hidden="1" customWidth="1"/>
    <col min="10" max="10" width="7" style="19" hidden="1" customWidth="1"/>
    <col min="11" max="11" width="8.125" style="20" customWidth="1"/>
    <col min="12" max="13" width="9" style="19"/>
    <col min="14" max="14" width="8.875" customWidth="1"/>
    <col min="15" max="15" width="9.125" customWidth="1"/>
    <col min="16" max="16" width="7.875" customWidth="1"/>
    <col min="17" max="17" width="8" customWidth="1"/>
    <col min="18" max="18" width="6.125" customWidth="1"/>
    <col min="19" max="19" width="7.625" customWidth="1"/>
    <col min="20" max="20" width="7" customWidth="1"/>
  </cols>
  <sheetData>
    <row r="1" spans="1:13" ht="21" customHeight="1">
      <c r="A1" t="s">
        <v>229</v>
      </c>
      <c r="B1"/>
      <c r="C1"/>
      <c r="D1"/>
      <c r="E1"/>
      <c r="F1"/>
      <c r="G1"/>
      <c r="H1"/>
      <c r="I1"/>
      <c r="J1"/>
      <c r="K1"/>
      <c r="L1"/>
      <c r="M1"/>
    </row>
    <row r="2" spans="1:13" s="18" customFormat="1" ht="26.1" customHeight="1">
      <c r="A2" s="18" t="s">
        <v>221</v>
      </c>
      <c r="B2" s="18" t="s">
        <v>222</v>
      </c>
      <c r="C2" s="18" t="s">
        <v>223</v>
      </c>
    </row>
    <row r="3" spans="1:13">
      <c r="A3" t="s">
        <v>220</v>
      </c>
      <c r="B3" t="s">
        <v>224</v>
      </c>
      <c r="C3">
        <v>102.78</v>
      </c>
      <c r="D3"/>
      <c r="E3"/>
      <c r="F3"/>
      <c r="G3"/>
      <c r="H3"/>
      <c r="I3"/>
      <c r="J3"/>
      <c r="K3"/>
      <c r="L3"/>
      <c r="M3"/>
    </row>
    <row r="4" spans="1:13">
      <c r="A4" t="s">
        <v>226</v>
      </c>
      <c r="B4" t="s">
        <v>225</v>
      </c>
      <c r="C4">
        <v>102.78</v>
      </c>
      <c r="D4"/>
      <c r="E4"/>
      <c r="F4"/>
      <c r="G4"/>
      <c r="H4"/>
      <c r="I4"/>
      <c r="J4"/>
      <c r="K4"/>
      <c r="L4"/>
      <c r="M4"/>
    </row>
    <row r="5" spans="1:13">
      <c r="A5" t="s">
        <v>227</v>
      </c>
      <c r="B5" t="s">
        <v>225</v>
      </c>
      <c r="C5">
        <v>102.78</v>
      </c>
      <c r="D5"/>
      <c r="E5"/>
      <c r="F5"/>
      <c r="G5"/>
      <c r="H5"/>
      <c r="I5"/>
      <c r="J5"/>
      <c r="K5"/>
      <c r="L5"/>
      <c r="M5"/>
    </row>
    <row r="6" spans="1:13">
      <c r="A6" t="s">
        <v>228</v>
      </c>
      <c r="B6" t="s">
        <v>225</v>
      </c>
      <c r="C6">
        <v>102.78</v>
      </c>
      <c r="D6">
        <v>102.78</v>
      </c>
      <c r="E6">
        <v>102.78</v>
      </c>
      <c r="F6">
        <v>102.78</v>
      </c>
      <c r="G6">
        <v>102.78</v>
      </c>
      <c r="H6">
        <v>102.78</v>
      </c>
      <c r="I6">
        <v>102.78</v>
      </c>
      <c r="J6">
        <v>102.78</v>
      </c>
      <c r="K6"/>
      <c r="L6"/>
      <c r="M6"/>
    </row>
    <row r="7" spans="1:13">
      <c r="A7"/>
      <c r="B7"/>
      <c r="C7" t="s">
        <v>230</v>
      </c>
      <c r="D7"/>
      <c r="E7"/>
      <c r="F7"/>
      <c r="G7"/>
      <c r="H7"/>
      <c r="I7"/>
      <c r="J7"/>
      <c r="K7"/>
      <c r="L7"/>
      <c r="M7"/>
    </row>
    <row r="8" spans="1:13">
      <c r="A8"/>
      <c r="B8"/>
      <c r="C8"/>
      <c r="D8"/>
      <c r="E8"/>
      <c r="F8"/>
      <c r="G8"/>
      <c r="H8"/>
      <c r="I8"/>
      <c r="J8"/>
      <c r="K8"/>
      <c r="L8"/>
      <c r="M8"/>
    </row>
    <row r="9" spans="1:13">
      <c r="A9"/>
      <c r="B9"/>
      <c r="C9"/>
      <c r="D9"/>
      <c r="E9"/>
      <c r="F9"/>
      <c r="G9"/>
      <c r="H9"/>
      <c r="I9"/>
      <c r="J9"/>
      <c r="K9"/>
      <c r="L9"/>
      <c r="M9"/>
    </row>
  </sheetData>
  <phoneticPr fontId="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activeCell="K6" sqref="K6"/>
    </sheetView>
  </sheetViews>
  <sheetFormatPr defaultColWidth="9" defaultRowHeight="13.5"/>
  <cols>
    <col min="1" max="1" width="3.125" style="1" customWidth="1"/>
    <col min="2" max="2" width="7.375" style="1" customWidth="1"/>
    <col min="3" max="3" width="16.75" style="2" customWidth="1"/>
    <col min="4" max="4" width="8.625" style="2" customWidth="1"/>
    <col min="5" max="5" width="8" style="1" customWidth="1"/>
    <col min="6" max="6" width="9.125" style="1" customWidth="1"/>
    <col min="7" max="7" width="7.625" style="1" customWidth="1"/>
    <col min="8" max="8" width="8.125" style="3" customWidth="1"/>
    <col min="9" max="9" width="8" style="4" customWidth="1"/>
    <col min="10" max="16384" width="9" style="4"/>
  </cols>
  <sheetData>
    <row r="1" spans="1:9">
      <c r="A1" s="62" t="s">
        <v>213</v>
      </c>
      <c r="B1" s="62"/>
      <c r="C1" s="62"/>
      <c r="D1" s="62"/>
      <c r="E1" s="62"/>
      <c r="F1" s="62"/>
      <c r="G1" s="62"/>
      <c r="H1" s="62"/>
      <c r="I1" s="62"/>
    </row>
    <row r="2" spans="1:9" ht="27" customHeight="1">
      <c r="A2" s="5" t="s">
        <v>2</v>
      </c>
      <c r="B2" s="6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212</v>
      </c>
      <c r="H2" s="6" t="s">
        <v>214</v>
      </c>
      <c r="I2" s="6" t="s">
        <v>215</v>
      </c>
    </row>
    <row r="3" spans="1:9" ht="17.100000000000001" customHeight="1">
      <c r="A3" s="7">
        <v>1</v>
      </c>
      <c r="B3" s="8">
        <v>54</v>
      </c>
      <c r="C3" s="7" t="s">
        <v>70</v>
      </c>
      <c r="D3" s="7" t="s">
        <v>71</v>
      </c>
      <c r="E3" s="8">
        <v>8627</v>
      </c>
      <c r="F3" s="8">
        <v>10443.19</v>
      </c>
      <c r="G3" s="9">
        <f>F3/E3</f>
        <v>1.2105239364785001</v>
      </c>
      <c r="H3" s="10"/>
      <c r="I3" s="8">
        <v>412</v>
      </c>
    </row>
    <row r="4" spans="1:9" ht="17.100000000000001" customHeight="1">
      <c r="A4" s="7">
        <v>2</v>
      </c>
      <c r="B4" s="8">
        <v>52</v>
      </c>
      <c r="C4" s="7" t="s">
        <v>72</v>
      </c>
      <c r="D4" s="7" t="s">
        <v>71</v>
      </c>
      <c r="E4" s="8">
        <v>7090</v>
      </c>
      <c r="F4" s="8">
        <v>5063.6400000000003</v>
      </c>
      <c r="G4" s="9">
        <f t="shared" ref="G4:G35" si="0">F4/E4</f>
        <v>0.71419464033850499</v>
      </c>
      <c r="H4" s="11">
        <f>(F4-E4)*0.05</f>
        <v>-101.318</v>
      </c>
      <c r="I4" s="8">
        <v>0</v>
      </c>
    </row>
    <row r="5" spans="1:9" ht="17.100000000000001" customHeight="1">
      <c r="A5" s="7">
        <v>3</v>
      </c>
      <c r="B5" s="8">
        <v>367</v>
      </c>
      <c r="C5" s="7" t="s">
        <v>73</v>
      </c>
      <c r="D5" s="7" t="s">
        <v>71</v>
      </c>
      <c r="E5" s="8">
        <v>6306</v>
      </c>
      <c r="F5" s="8">
        <v>6865</v>
      </c>
      <c r="G5" s="9">
        <f t="shared" si="0"/>
        <v>1.08864573422138</v>
      </c>
      <c r="H5" s="10"/>
      <c r="I5" s="8">
        <v>293</v>
      </c>
    </row>
    <row r="6" spans="1:9" ht="17.100000000000001" customHeight="1">
      <c r="A6" s="7">
        <v>4</v>
      </c>
      <c r="B6" s="8">
        <v>329</v>
      </c>
      <c r="C6" s="7" t="s">
        <v>74</v>
      </c>
      <c r="D6" s="7" t="s">
        <v>71</v>
      </c>
      <c r="E6" s="8">
        <v>5925</v>
      </c>
      <c r="F6" s="8">
        <v>5017.3</v>
      </c>
      <c r="G6" s="9">
        <f t="shared" si="0"/>
        <v>0.84680168776371301</v>
      </c>
      <c r="H6" s="11">
        <f>(F6-E6)*0.05</f>
        <v>-45.384999999999998</v>
      </c>
      <c r="I6" s="8">
        <v>0</v>
      </c>
    </row>
    <row r="7" spans="1:9" ht="17.100000000000001" customHeight="1">
      <c r="A7" s="7">
        <v>5</v>
      </c>
      <c r="B7" s="8">
        <v>587</v>
      </c>
      <c r="C7" s="7" t="s">
        <v>75</v>
      </c>
      <c r="D7" s="7" t="s">
        <v>71</v>
      </c>
      <c r="E7" s="8">
        <v>5271</v>
      </c>
      <c r="F7" s="8">
        <v>2205.5100000000002</v>
      </c>
      <c r="G7" s="9">
        <f t="shared" si="0"/>
        <v>0.41842344906089901</v>
      </c>
      <c r="H7" s="11">
        <f>(F7-E7)*0.05</f>
        <v>-153.27449999999999</v>
      </c>
      <c r="I7" s="8">
        <v>0</v>
      </c>
    </row>
    <row r="8" spans="1:9" ht="17.100000000000001" customHeight="1">
      <c r="A8" s="7">
        <v>6</v>
      </c>
      <c r="B8" s="8">
        <v>704</v>
      </c>
      <c r="C8" s="7" t="s">
        <v>76</v>
      </c>
      <c r="D8" s="7" t="s">
        <v>71</v>
      </c>
      <c r="E8" s="8">
        <v>3452</v>
      </c>
      <c r="F8" s="8">
        <v>4298.03</v>
      </c>
      <c r="G8" s="9">
        <f t="shared" si="0"/>
        <v>1.24508400926999</v>
      </c>
      <c r="H8" s="10"/>
      <c r="I8" s="8">
        <v>121</v>
      </c>
    </row>
    <row r="9" spans="1:9" ht="17.100000000000001" customHeight="1">
      <c r="A9" s="7">
        <v>7</v>
      </c>
      <c r="B9" s="8">
        <v>738</v>
      </c>
      <c r="C9" s="7" t="s">
        <v>77</v>
      </c>
      <c r="D9" s="7" t="s">
        <v>71</v>
      </c>
      <c r="E9" s="8">
        <v>3430</v>
      </c>
      <c r="F9" s="8">
        <v>3867.05</v>
      </c>
      <c r="G9" s="9">
        <f t="shared" si="0"/>
        <v>1.12741982507289</v>
      </c>
      <c r="H9" s="10"/>
      <c r="I9" s="8">
        <v>118</v>
      </c>
    </row>
    <row r="10" spans="1:9" ht="17.100000000000001" customHeight="1">
      <c r="A10" s="7">
        <v>8</v>
      </c>
      <c r="B10" s="8">
        <v>351</v>
      </c>
      <c r="C10" s="7" t="s">
        <v>78</v>
      </c>
      <c r="D10" s="7" t="s">
        <v>71</v>
      </c>
      <c r="E10" s="8">
        <v>2702</v>
      </c>
      <c r="F10" s="8">
        <v>2822.69</v>
      </c>
      <c r="G10" s="9">
        <f t="shared" si="0"/>
        <v>1.04466691339748</v>
      </c>
      <c r="H10" s="10"/>
      <c r="I10" s="8">
        <v>141</v>
      </c>
    </row>
    <row r="11" spans="1:9" ht="17.100000000000001" customHeight="1">
      <c r="A11" s="7">
        <v>9</v>
      </c>
      <c r="B11" s="8">
        <v>710</v>
      </c>
      <c r="C11" s="7" t="s">
        <v>79</v>
      </c>
      <c r="D11" s="7" t="s">
        <v>71</v>
      </c>
      <c r="E11" s="8">
        <v>2642</v>
      </c>
      <c r="F11" s="8">
        <v>2567.0700000000002</v>
      </c>
      <c r="G11" s="9">
        <f t="shared" si="0"/>
        <v>0.97163890991672996</v>
      </c>
      <c r="H11" s="11">
        <f>(F11-E11)*0.05</f>
        <v>-3.7464999999999899</v>
      </c>
      <c r="I11" s="8">
        <v>0</v>
      </c>
    </row>
    <row r="12" spans="1:9" ht="17.100000000000001" customHeight="1">
      <c r="A12" s="7">
        <v>10</v>
      </c>
      <c r="B12" s="8">
        <v>706</v>
      </c>
      <c r="C12" s="7" t="s">
        <v>80</v>
      </c>
      <c r="D12" s="7" t="s">
        <v>71</v>
      </c>
      <c r="E12" s="8">
        <v>2388</v>
      </c>
      <c r="F12" s="8">
        <v>2434.81</v>
      </c>
      <c r="G12" s="9">
        <f t="shared" si="0"/>
        <v>1.0196021775544399</v>
      </c>
      <c r="H12" s="10"/>
      <c r="I12" s="8">
        <v>80</v>
      </c>
    </row>
    <row r="13" spans="1:9" ht="17.100000000000001" customHeight="1">
      <c r="A13" s="7">
        <v>11</v>
      </c>
      <c r="B13" s="8">
        <v>713</v>
      </c>
      <c r="C13" s="7" t="s">
        <v>81</v>
      </c>
      <c r="D13" s="7" t="s">
        <v>71</v>
      </c>
      <c r="E13" s="8">
        <v>1760</v>
      </c>
      <c r="F13" s="8">
        <v>1878.86</v>
      </c>
      <c r="G13" s="9">
        <f t="shared" si="0"/>
        <v>1.06753409090909</v>
      </c>
      <c r="H13" s="10"/>
      <c r="I13" s="8">
        <v>94</v>
      </c>
    </row>
    <row r="14" spans="1:9" ht="17.100000000000001" customHeight="1">
      <c r="A14" s="7">
        <v>12</v>
      </c>
      <c r="B14" s="8">
        <v>56</v>
      </c>
      <c r="C14" s="7" t="s">
        <v>82</v>
      </c>
      <c r="D14" s="7" t="s">
        <v>71</v>
      </c>
      <c r="E14" s="8">
        <v>1702</v>
      </c>
      <c r="F14" s="8">
        <v>3128.07</v>
      </c>
      <c r="G14" s="9">
        <f t="shared" si="0"/>
        <v>1.8378789659224399</v>
      </c>
      <c r="H14" s="10"/>
      <c r="I14" s="8">
        <v>131</v>
      </c>
    </row>
    <row r="15" spans="1:9" ht="17.100000000000001" customHeight="1">
      <c r="A15" s="7">
        <v>13</v>
      </c>
      <c r="B15" s="8">
        <v>754</v>
      </c>
      <c r="C15" s="7" t="s">
        <v>83</v>
      </c>
      <c r="D15" s="7" t="s">
        <v>71</v>
      </c>
      <c r="E15" s="8">
        <v>2702</v>
      </c>
      <c r="F15" s="8">
        <v>3789.52</v>
      </c>
      <c r="G15" s="9">
        <f t="shared" si="0"/>
        <v>1.40248704663212</v>
      </c>
      <c r="H15" s="10"/>
      <c r="I15" s="8">
        <v>86</v>
      </c>
    </row>
    <row r="16" spans="1:9" ht="17.100000000000001" customHeight="1">
      <c r="A16" s="7">
        <v>14</v>
      </c>
      <c r="B16" s="8">
        <v>341</v>
      </c>
      <c r="C16" s="7" t="s">
        <v>84</v>
      </c>
      <c r="D16" s="7" t="s">
        <v>85</v>
      </c>
      <c r="E16" s="8">
        <v>9775</v>
      </c>
      <c r="F16" s="8">
        <v>10616.8</v>
      </c>
      <c r="G16" s="9">
        <f t="shared" si="0"/>
        <v>1.0861176470588201</v>
      </c>
      <c r="H16" s="10"/>
      <c r="I16" s="8">
        <v>359</v>
      </c>
    </row>
    <row r="17" spans="1:9" ht="17.100000000000001" customHeight="1">
      <c r="A17" s="7">
        <v>15</v>
      </c>
      <c r="B17" s="8">
        <v>385</v>
      </c>
      <c r="C17" s="7" t="s">
        <v>86</v>
      </c>
      <c r="D17" s="7" t="s">
        <v>85</v>
      </c>
      <c r="E17" s="8">
        <v>3856</v>
      </c>
      <c r="F17" s="8">
        <v>7315.07</v>
      </c>
      <c r="G17" s="9">
        <f t="shared" si="0"/>
        <v>1.8970617219917001</v>
      </c>
      <c r="H17" s="10"/>
      <c r="I17" s="8">
        <v>229</v>
      </c>
    </row>
    <row r="18" spans="1:9" ht="17.100000000000001" customHeight="1">
      <c r="A18" s="7">
        <v>16</v>
      </c>
      <c r="B18" s="8">
        <v>717</v>
      </c>
      <c r="C18" s="7" t="s">
        <v>87</v>
      </c>
      <c r="D18" s="7" t="s">
        <v>85</v>
      </c>
      <c r="E18" s="8">
        <v>4066</v>
      </c>
      <c r="F18" s="8">
        <v>5633.07</v>
      </c>
      <c r="G18" s="9">
        <f t="shared" si="0"/>
        <v>1.38540826364978</v>
      </c>
      <c r="H18" s="10"/>
      <c r="I18" s="8">
        <v>171</v>
      </c>
    </row>
    <row r="19" spans="1:9" ht="17.100000000000001" customHeight="1">
      <c r="A19" s="7">
        <v>17</v>
      </c>
      <c r="B19" s="8">
        <v>746</v>
      </c>
      <c r="C19" s="7" t="s">
        <v>88</v>
      </c>
      <c r="D19" s="7" t="s">
        <v>85</v>
      </c>
      <c r="E19" s="8">
        <v>4063</v>
      </c>
      <c r="F19" s="8">
        <v>4920.91</v>
      </c>
      <c r="G19" s="9">
        <f t="shared" si="0"/>
        <v>1.21115185823283</v>
      </c>
      <c r="H19" s="10"/>
      <c r="I19" s="8">
        <v>156</v>
      </c>
    </row>
    <row r="20" spans="1:9" ht="17.100000000000001" customHeight="1">
      <c r="A20" s="7">
        <v>18</v>
      </c>
      <c r="B20" s="8">
        <v>514</v>
      </c>
      <c r="C20" s="7" t="s">
        <v>89</v>
      </c>
      <c r="D20" s="7" t="s">
        <v>85</v>
      </c>
      <c r="E20" s="8">
        <v>4942</v>
      </c>
      <c r="F20" s="8">
        <v>7335.99</v>
      </c>
      <c r="G20" s="9">
        <f t="shared" si="0"/>
        <v>1.48441723998381</v>
      </c>
      <c r="H20" s="10"/>
      <c r="I20" s="8">
        <v>212</v>
      </c>
    </row>
    <row r="21" spans="1:9" ht="17.100000000000001" customHeight="1">
      <c r="A21" s="7">
        <v>19</v>
      </c>
      <c r="B21" s="8">
        <v>549</v>
      </c>
      <c r="C21" s="7" t="s">
        <v>90</v>
      </c>
      <c r="D21" s="7" t="s">
        <v>85</v>
      </c>
      <c r="E21" s="8">
        <v>3806</v>
      </c>
      <c r="F21" s="8">
        <v>3687.46</v>
      </c>
      <c r="G21" s="9">
        <f t="shared" si="0"/>
        <v>0.96885444035733104</v>
      </c>
      <c r="H21" s="11">
        <f>(F21-E21)*0.05</f>
        <v>-5.9269999999999996</v>
      </c>
      <c r="I21" s="8">
        <v>0</v>
      </c>
    </row>
    <row r="22" spans="1:9" ht="17.100000000000001" customHeight="1">
      <c r="A22" s="7">
        <v>20</v>
      </c>
      <c r="B22" s="8">
        <v>591</v>
      </c>
      <c r="C22" s="7" t="s">
        <v>91</v>
      </c>
      <c r="D22" s="7" t="s">
        <v>85</v>
      </c>
      <c r="E22" s="8">
        <v>3787</v>
      </c>
      <c r="F22" s="8">
        <v>4035.76</v>
      </c>
      <c r="G22" s="9">
        <f t="shared" si="0"/>
        <v>1.06568787958806</v>
      </c>
      <c r="H22" s="10"/>
      <c r="I22" s="8">
        <v>112</v>
      </c>
    </row>
    <row r="23" spans="1:9" ht="17.100000000000001" customHeight="1">
      <c r="A23" s="7">
        <v>21</v>
      </c>
      <c r="B23" s="8">
        <v>720</v>
      </c>
      <c r="C23" s="7" t="s">
        <v>92</v>
      </c>
      <c r="D23" s="7" t="s">
        <v>85</v>
      </c>
      <c r="E23" s="8">
        <v>3224</v>
      </c>
      <c r="F23" s="8">
        <v>3771.91</v>
      </c>
      <c r="G23" s="9">
        <f t="shared" si="0"/>
        <v>1.16994727047146</v>
      </c>
      <c r="H23" s="10"/>
      <c r="I23" s="8">
        <v>193</v>
      </c>
    </row>
    <row r="24" spans="1:9" ht="17.100000000000001" customHeight="1">
      <c r="A24" s="7">
        <v>22</v>
      </c>
      <c r="B24" s="8">
        <v>716</v>
      </c>
      <c r="C24" s="7" t="s">
        <v>93</v>
      </c>
      <c r="D24" s="7" t="s">
        <v>85</v>
      </c>
      <c r="E24" s="8">
        <v>3220</v>
      </c>
      <c r="F24" s="8">
        <v>2679.53</v>
      </c>
      <c r="G24" s="9">
        <f t="shared" si="0"/>
        <v>0.83215217391304397</v>
      </c>
      <c r="H24" s="11">
        <f>(F24-E24)*0.05</f>
        <v>-27.023499999999999</v>
      </c>
      <c r="I24" s="8">
        <v>0</v>
      </c>
    </row>
    <row r="25" spans="1:9" ht="17.100000000000001" customHeight="1">
      <c r="A25" s="7">
        <v>23</v>
      </c>
      <c r="B25" s="8">
        <v>371</v>
      </c>
      <c r="C25" s="7" t="s">
        <v>94</v>
      </c>
      <c r="D25" s="7" t="s">
        <v>85</v>
      </c>
      <c r="E25" s="8">
        <v>2926</v>
      </c>
      <c r="F25" s="8">
        <v>2476.0500000000002</v>
      </c>
      <c r="G25" s="9">
        <f t="shared" si="0"/>
        <v>0.84622351332877699</v>
      </c>
      <c r="H25" s="11">
        <f>(F25-E25)*0.05</f>
        <v>-22.497499999999999</v>
      </c>
      <c r="I25" s="8">
        <v>0</v>
      </c>
    </row>
    <row r="26" spans="1:9" ht="17.100000000000001" customHeight="1">
      <c r="A26" s="7">
        <v>24</v>
      </c>
      <c r="B26" s="8">
        <v>594</v>
      </c>
      <c r="C26" s="7" t="s">
        <v>95</v>
      </c>
      <c r="D26" s="7" t="s">
        <v>85</v>
      </c>
      <c r="E26" s="8">
        <v>2850</v>
      </c>
      <c r="F26" s="8">
        <v>3205.21</v>
      </c>
      <c r="G26" s="9">
        <f t="shared" si="0"/>
        <v>1.1246350877193001</v>
      </c>
      <c r="H26" s="10"/>
      <c r="I26" s="8">
        <v>92</v>
      </c>
    </row>
    <row r="27" spans="1:9" ht="17.100000000000001" customHeight="1">
      <c r="A27" s="7">
        <v>25</v>
      </c>
      <c r="B27" s="8">
        <v>539</v>
      </c>
      <c r="C27" s="7" t="s">
        <v>96</v>
      </c>
      <c r="D27" s="7" t="s">
        <v>85</v>
      </c>
      <c r="E27" s="8">
        <v>2681</v>
      </c>
      <c r="F27" s="8">
        <v>3370.84</v>
      </c>
      <c r="G27" s="9">
        <f t="shared" si="0"/>
        <v>1.25730697500932</v>
      </c>
      <c r="H27" s="10"/>
      <c r="I27" s="8">
        <v>149</v>
      </c>
    </row>
    <row r="28" spans="1:9" ht="17.100000000000001" customHeight="1">
      <c r="A28" s="7">
        <v>26</v>
      </c>
      <c r="B28" s="8">
        <v>721</v>
      </c>
      <c r="C28" s="7" t="s">
        <v>97</v>
      </c>
      <c r="D28" s="7" t="s">
        <v>85</v>
      </c>
      <c r="E28" s="8">
        <v>2522</v>
      </c>
      <c r="F28" s="8">
        <v>2665.4</v>
      </c>
      <c r="G28" s="9">
        <f t="shared" si="0"/>
        <v>1.05685963521015</v>
      </c>
      <c r="H28" s="10"/>
      <c r="I28" s="8">
        <v>86</v>
      </c>
    </row>
    <row r="29" spans="1:9" ht="17.100000000000001" customHeight="1">
      <c r="A29" s="7">
        <v>27</v>
      </c>
      <c r="B29" s="8">
        <v>748</v>
      </c>
      <c r="C29" s="7" t="s">
        <v>98</v>
      </c>
      <c r="D29" s="7" t="s">
        <v>85</v>
      </c>
      <c r="E29" s="8">
        <v>2358</v>
      </c>
      <c r="F29" s="8">
        <v>1823.81</v>
      </c>
      <c r="G29" s="9">
        <f t="shared" si="0"/>
        <v>0.77345631891433397</v>
      </c>
      <c r="H29" s="11">
        <f>(F29-E29)*0.05</f>
        <v>-26.709499999999998</v>
      </c>
      <c r="I29" s="8">
        <v>0</v>
      </c>
    </row>
    <row r="30" spans="1:9" ht="17.100000000000001" customHeight="1">
      <c r="A30" s="7">
        <v>28</v>
      </c>
      <c r="B30" s="8">
        <v>732</v>
      </c>
      <c r="C30" s="7" t="s">
        <v>99</v>
      </c>
      <c r="D30" s="7" t="s">
        <v>85</v>
      </c>
      <c r="E30" s="8">
        <v>1545</v>
      </c>
      <c r="F30" s="8">
        <v>1870.67</v>
      </c>
      <c r="G30" s="9">
        <f t="shared" si="0"/>
        <v>1.21078964401295</v>
      </c>
      <c r="H30" s="10"/>
      <c r="I30" s="8">
        <v>74</v>
      </c>
    </row>
    <row r="31" spans="1:9" ht="17.100000000000001" customHeight="1">
      <c r="A31" s="7">
        <v>29</v>
      </c>
      <c r="B31" s="8">
        <v>337</v>
      </c>
      <c r="C31" s="7" t="s">
        <v>100</v>
      </c>
      <c r="D31" s="7" t="s">
        <v>101</v>
      </c>
      <c r="E31" s="8">
        <v>11712</v>
      </c>
      <c r="F31" s="8">
        <v>11185.86</v>
      </c>
      <c r="G31" s="9">
        <f t="shared" si="0"/>
        <v>0.955076844262295</v>
      </c>
      <c r="H31" s="11">
        <f>(F31-E31)*0.05</f>
        <v>-26.306999999999999</v>
      </c>
      <c r="I31" s="8">
        <v>0</v>
      </c>
    </row>
    <row r="32" spans="1:9" ht="17.100000000000001" customHeight="1">
      <c r="A32" s="7">
        <v>30</v>
      </c>
      <c r="B32" s="8">
        <v>373</v>
      </c>
      <c r="C32" s="7" t="s">
        <v>102</v>
      </c>
      <c r="D32" s="7" t="s">
        <v>101</v>
      </c>
      <c r="E32" s="8">
        <v>9565</v>
      </c>
      <c r="F32" s="8">
        <v>4903.9799999999996</v>
      </c>
      <c r="G32" s="9">
        <f t="shared" si="0"/>
        <v>0.51270047046523803</v>
      </c>
      <c r="H32" s="11">
        <f>(F32-E32)*0.05</f>
        <v>-233.05099999999999</v>
      </c>
      <c r="I32" s="8">
        <v>0</v>
      </c>
    </row>
    <row r="33" spans="1:9" ht="17.100000000000001" customHeight="1">
      <c r="A33" s="7">
        <v>31</v>
      </c>
      <c r="B33" s="8">
        <v>517</v>
      </c>
      <c r="C33" s="7" t="s">
        <v>103</v>
      </c>
      <c r="D33" s="7" t="s">
        <v>101</v>
      </c>
      <c r="E33" s="8">
        <v>7603</v>
      </c>
      <c r="F33" s="8">
        <v>7888.76</v>
      </c>
      <c r="G33" s="9">
        <f t="shared" si="0"/>
        <v>1.03758516375115</v>
      </c>
      <c r="H33" s="10"/>
      <c r="I33" s="8">
        <v>191</v>
      </c>
    </row>
    <row r="34" spans="1:9" ht="17.100000000000001" customHeight="1">
      <c r="A34" s="7">
        <v>32</v>
      </c>
      <c r="B34" s="8">
        <v>391</v>
      </c>
      <c r="C34" s="7" t="s">
        <v>104</v>
      </c>
      <c r="D34" s="7" t="s">
        <v>101</v>
      </c>
      <c r="E34" s="8">
        <v>6647</v>
      </c>
      <c r="F34" s="8">
        <v>6735.97</v>
      </c>
      <c r="G34" s="9">
        <f t="shared" si="0"/>
        <v>1.0133849857078401</v>
      </c>
      <c r="H34" s="10"/>
      <c r="I34" s="8">
        <v>222</v>
      </c>
    </row>
    <row r="35" spans="1:9" ht="17.100000000000001" customHeight="1">
      <c r="A35" s="7">
        <v>33</v>
      </c>
      <c r="B35" s="8">
        <v>744</v>
      </c>
      <c r="C35" s="7" t="s">
        <v>105</v>
      </c>
      <c r="D35" s="7" t="s">
        <v>101</v>
      </c>
      <c r="E35" s="8">
        <v>6026</v>
      </c>
      <c r="F35" s="8">
        <v>4096.0200000000004</v>
      </c>
      <c r="G35" s="9">
        <f t="shared" si="0"/>
        <v>0.67972452704945197</v>
      </c>
      <c r="H35" s="11">
        <f t="shared" ref="H35:H44" si="1">(F35-E35)*0.05</f>
        <v>-96.498999999999995</v>
      </c>
      <c r="I35" s="8">
        <v>0</v>
      </c>
    </row>
    <row r="36" spans="1:9" ht="17.100000000000001" customHeight="1">
      <c r="A36" s="7">
        <v>34</v>
      </c>
      <c r="B36" s="8">
        <v>515</v>
      </c>
      <c r="C36" s="7" t="s">
        <v>106</v>
      </c>
      <c r="D36" s="7" t="s">
        <v>101</v>
      </c>
      <c r="E36" s="8">
        <v>5139</v>
      </c>
      <c r="F36" s="8">
        <v>3972.59</v>
      </c>
      <c r="G36" s="9">
        <f t="shared" ref="G36:G67" si="2">F36/E36</f>
        <v>0.77302782642537504</v>
      </c>
      <c r="H36" s="11">
        <f t="shared" si="1"/>
        <v>-58.320500000000003</v>
      </c>
      <c r="I36" s="8">
        <v>0</v>
      </c>
    </row>
    <row r="37" spans="1:9" ht="17.100000000000001" customHeight="1">
      <c r="A37" s="7">
        <v>35</v>
      </c>
      <c r="B37" s="8">
        <v>578</v>
      </c>
      <c r="C37" s="7" t="s">
        <v>107</v>
      </c>
      <c r="D37" s="7" t="s">
        <v>101</v>
      </c>
      <c r="E37" s="8">
        <v>5066</v>
      </c>
      <c r="F37" s="8">
        <v>3472.84</v>
      </c>
      <c r="G37" s="9">
        <f t="shared" si="2"/>
        <v>0.68551914725621799</v>
      </c>
      <c r="H37" s="11">
        <f t="shared" si="1"/>
        <v>-79.658000000000001</v>
      </c>
      <c r="I37" s="8">
        <v>0</v>
      </c>
    </row>
    <row r="38" spans="1:9" ht="17.100000000000001" customHeight="1">
      <c r="A38" s="7">
        <v>36</v>
      </c>
      <c r="B38" s="8">
        <v>349</v>
      </c>
      <c r="C38" s="7" t="s">
        <v>108</v>
      </c>
      <c r="D38" s="7" t="s">
        <v>101</v>
      </c>
      <c r="E38" s="8">
        <v>5023</v>
      </c>
      <c r="F38" s="8">
        <v>4385.4399999999996</v>
      </c>
      <c r="G38" s="9">
        <f t="shared" si="2"/>
        <v>0.87307186940075598</v>
      </c>
      <c r="H38" s="11">
        <f t="shared" si="1"/>
        <v>-31.878</v>
      </c>
      <c r="I38" s="8">
        <v>0</v>
      </c>
    </row>
    <row r="39" spans="1:9" ht="17.100000000000001" customHeight="1">
      <c r="A39" s="7">
        <v>37</v>
      </c>
      <c r="B39" s="8">
        <v>742</v>
      </c>
      <c r="C39" s="7" t="s">
        <v>109</v>
      </c>
      <c r="D39" s="7" t="s">
        <v>101</v>
      </c>
      <c r="E39" s="8">
        <v>4666</v>
      </c>
      <c r="F39" s="8">
        <v>4571.9799999999996</v>
      </c>
      <c r="G39" s="9">
        <f t="shared" si="2"/>
        <v>0.97984997856836697</v>
      </c>
      <c r="H39" s="11">
        <f t="shared" si="1"/>
        <v>-4.7010000000000201</v>
      </c>
      <c r="I39" s="8">
        <v>0</v>
      </c>
    </row>
    <row r="40" spans="1:9" ht="17.100000000000001" customHeight="1">
      <c r="A40" s="7">
        <v>38</v>
      </c>
      <c r="B40" s="8">
        <v>355</v>
      </c>
      <c r="C40" s="7" t="s">
        <v>110</v>
      </c>
      <c r="D40" s="7" t="s">
        <v>101</v>
      </c>
      <c r="E40" s="8">
        <v>4638</v>
      </c>
      <c r="F40" s="8">
        <v>3065.22</v>
      </c>
      <c r="G40" s="9">
        <f t="shared" si="2"/>
        <v>0.66089262613195299</v>
      </c>
      <c r="H40" s="11">
        <f t="shared" si="1"/>
        <v>-78.638999999999996</v>
      </c>
      <c r="I40" s="8">
        <v>0</v>
      </c>
    </row>
    <row r="41" spans="1:9" ht="17.100000000000001" customHeight="1">
      <c r="A41" s="7">
        <v>39</v>
      </c>
      <c r="B41" s="8">
        <v>511</v>
      </c>
      <c r="C41" s="7" t="s">
        <v>111</v>
      </c>
      <c r="D41" s="7" t="s">
        <v>101</v>
      </c>
      <c r="E41" s="8">
        <v>4630</v>
      </c>
      <c r="F41" s="8">
        <v>3417.67</v>
      </c>
      <c r="G41" s="9">
        <f t="shared" si="2"/>
        <v>0.73815766738660904</v>
      </c>
      <c r="H41" s="11">
        <f t="shared" si="1"/>
        <v>-60.616500000000002</v>
      </c>
      <c r="I41" s="8">
        <v>0</v>
      </c>
    </row>
    <row r="42" spans="1:9" ht="17.100000000000001" customHeight="1">
      <c r="A42" s="7">
        <v>40</v>
      </c>
      <c r="B42" s="8">
        <v>308</v>
      </c>
      <c r="C42" s="7" t="s">
        <v>112</v>
      </c>
      <c r="D42" s="7" t="s">
        <v>101</v>
      </c>
      <c r="E42" s="8">
        <v>4422</v>
      </c>
      <c r="F42" s="8">
        <v>2842.82</v>
      </c>
      <c r="G42" s="9">
        <f t="shared" si="2"/>
        <v>0.64288104929895995</v>
      </c>
      <c r="H42" s="11">
        <f t="shared" si="1"/>
        <v>-78.959000000000003</v>
      </c>
      <c r="I42" s="8">
        <v>0</v>
      </c>
    </row>
    <row r="43" spans="1:9" ht="17.100000000000001" customHeight="1">
      <c r="A43" s="7">
        <v>41</v>
      </c>
      <c r="B43" s="8">
        <v>718</v>
      </c>
      <c r="C43" s="7" t="s">
        <v>113</v>
      </c>
      <c r="D43" s="7" t="s">
        <v>101</v>
      </c>
      <c r="E43" s="8">
        <v>4154</v>
      </c>
      <c r="F43" s="8">
        <v>2936.77</v>
      </c>
      <c r="G43" s="9">
        <f t="shared" si="2"/>
        <v>0.70697400096292695</v>
      </c>
      <c r="H43" s="11">
        <f t="shared" si="1"/>
        <v>-60.861499999999999</v>
      </c>
      <c r="I43" s="8">
        <v>0</v>
      </c>
    </row>
    <row r="44" spans="1:9" ht="17.100000000000001" customHeight="1">
      <c r="A44" s="7">
        <v>42</v>
      </c>
      <c r="B44" s="8">
        <v>572</v>
      </c>
      <c r="C44" s="7" t="s">
        <v>114</v>
      </c>
      <c r="D44" s="7" t="s">
        <v>101</v>
      </c>
      <c r="E44" s="8">
        <v>3096</v>
      </c>
      <c r="F44" s="8">
        <v>2912.04</v>
      </c>
      <c r="G44" s="9">
        <f t="shared" si="2"/>
        <v>0.940581395348837</v>
      </c>
      <c r="H44" s="11">
        <f t="shared" si="1"/>
        <v>-9.1980000000000004</v>
      </c>
      <c r="I44" s="8">
        <v>0</v>
      </c>
    </row>
    <row r="45" spans="1:9" ht="17.100000000000001" customHeight="1">
      <c r="A45" s="7">
        <v>43</v>
      </c>
      <c r="B45" s="8">
        <v>723</v>
      </c>
      <c r="C45" s="7" t="s">
        <v>115</v>
      </c>
      <c r="D45" s="7" t="s">
        <v>101</v>
      </c>
      <c r="E45" s="8">
        <v>2690</v>
      </c>
      <c r="F45" s="8">
        <v>2692.08</v>
      </c>
      <c r="G45" s="9">
        <f t="shared" si="2"/>
        <v>1.00077323420074</v>
      </c>
      <c r="H45" s="10"/>
      <c r="I45" s="8">
        <v>100</v>
      </c>
    </row>
    <row r="46" spans="1:9" ht="17.100000000000001" customHeight="1">
      <c r="A46" s="7">
        <v>44</v>
      </c>
      <c r="B46" s="8">
        <v>747</v>
      </c>
      <c r="C46" s="7" t="s">
        <v>116</v>
      </c>
      <c r="D46" s="7" t="s">
        <v>101</v>
      </c>
      <c r="E46" s="8">
        <v>2277</v>
      </c>
      <c r="F46" s="8">
        <v>4170.71</v>
      </c>
      <c r="G46" s="9">
        <f t="shared" si="2"/>
        <v>1.8316688625384301</v>
      </c>
      <c r="H46" s="10"/>
      <c r="I46" s="8">
        <v>158</v>
      </c>
    </row>
    <row r="47" spans="1:9" ht="17.100000000000001" customHeight="1">
      <c r="A47" s="7">
        <v>45</v>
      </c>
      <c r="B47" s="8">
        <v>571</v>
      </c>
      <c r="C47" s="7" t="s">
        <v>117</v>
      </c>
      <c r="D47" s="7" t="s">
        <v>118</v>
      </c>
      <c r="E47" s="8">
        <v>15702</v>
      </c>
      <c r="F47" s="8">
        <v>16128.53</v>
      </c>
      <c r="G47" s="9">
        <f t="shared" si="2"/>
        <v>1.02716405553433</v>
      </c>
      <c r="H47" s="10"/>
      <c r="I47" s="8">
        <v>649</v>
      </c>
    </row>
    <row r="48" spans="1:9" ht="17.100000000000001" customHeight="1">
      <c r="A48" s="7">
        <v>46</v>
      </c>
      <c r="B48" s="8">
        <v>707</v>
      </c>
      <c r="C48" s="7" t="s">
        <v>119</v>
      </c>
      <c r="D48" s="7" t="s">
        <v>118</v>
      </c>
      <c r="E48" s="8">
        <v>9346</v>
      </c>
      <c r="F48" s="8">
        <v>9452.65</v>
      </c>
      <c r="G48" s="9">
        <f t="shared" si="2"/>
        <v>1.0114112989514199</v>
      </c>
      <c r="H48" s="10"/>
      <c r="I48" s="8">
        <v>402</v>
      </c>
    </row>
    <row r="49" spans="1:9" ht="17.100000000000001" customHeight="1">
      <c r="A49" s="7">
        <v>47</v>
      </c>
      <c r="B49" s="8">
        <v>387</v>
      </c>
      <c r="C49" s="7" t="s">
        <v>120</v>
      </c>
      <c r="D49" s="7" t="s">
        <v>118</v>
      </c>
      <c r="E49" s="8">
        <v>7854</v>
      </c>
      <c r="F49" s="8">
        <v>8535.67</v>
      </c>
      <c r="G49" s="9">
        <f t="shared" si="2"/>
        <v>1.0867927170868299</v>
      </c>
      <c r="H49" s="11"/>
      <c r="I49" s="8">
        <v>312</v>
      </c>
    </row>
    <row r="50" spans="1:9" ht="17.100000000000001" customHeight="1">
      <c r="A50" s="7">
        <v>48</v>
      </c>
      <c r="B50" s="8">
        <v>541</v>
      </c>
      <c r="C50" s="7" t="s">
        <v>121</v>
      </c>
      <c r="D50" s="7" t="s">
        <v>118</v>
      </c>
      <c r="E50" s="8">
        <v>7639</v>
      </c>
      <c r="F50" s="8">
        <v>6890.69</v>
      </c>
      <c r="G50" s="9">
        <f t="shared" si="2"/>
        <v>0.90204084304228305</v>
      </c>
      <c r="H50" s="11">
        <f>(F50-E50)*0.05</f>
        <v>-37.415500000000002</v>
      </c>
      <c r="I50" s="8">
        <v>0</v>
      </c>
    </row>
    <row r="51" spans="1:9" ht="17.100000000000001" customHeight="1">
      <c r="A51" s="7">
        <v>49</v>
      </c>
      <c r="B51" s="8">
        <v>724</v>
      </c>
      <c r="C51" s="7" t="s">
        <v>122</v>
      </c>
      <c r="D51" s="7" t="s">
        <v>118</v>
      </c>
      <c r="E51" s="8">
        <v>7639</v>
      </c>
      <c r="F51" s="8">
        <v>6514.15</v>
      </c>
      <c r="G51" s="9">
        <f t="shared" si="2"/>
        <v>0.85274905092289599</v>
      </c>
      <c r="H51" s="11">
        <f>(F51-E51)*0.05</f>
        <v>-56.2425</v>
      </c>
      <c r="I51" s="8">
        <v>0</v>
      </c>
    </row>
    <row r="52" spans="1:9" ht="17.100000000000001" customHeight="1">
      <c r="A52" s="7">
        <v>50</v>
      </c>
      <c r="B52" s="8">
        <v>750</v>
      </c>
      <c r="C52" s="7" t="s">
        <v>123</v>
      </c>
      <c r="D52" s="7" t="s">
        <v>118</v>
      </c>
      <c r="E52" s="8">
        <v>7639</v>
      </c>
      <c r="F52" s="8">
        <v>10543.41</v>
      </c>
      <c r="G52" s="9">
        <f t="shared" si="2"/>
        <v>1.3802081424270201</v>
      </c>
      <c r="H52" s="10"/>
      <c r="I52" s="8">
        <v>386</v>
      </c>
    </row>
    <row r="53" spans="1:9" ht="17.100000000000001" customHeight="1">
      <c r="A53" s="7">
        <v>51</v>
      </c>
      <c r="B53" s="8">
        <v>712</v>
      </c>
      <c r="C53" s="7" t="s">
        <v>124</v>
      </c>
      <c r="D53" s="7" t="s">
        <v>118</v>
      </c>
      <c r="E53" s="8">
        <v>7166</v>
      </c>
      <c r="F53" s="8">
        <v>7430.01</v>
      </c>
      <c r="G53" s="9">
        <f t="shared" si="2"/>
        <v>1.03684203181691</v>
      </c>
      <c r="H53" s="10"/>
      <c r="I53" s="8">
        <v>326</v>
      </c>
    </row>
    <row r="54" spans="1:9" ht="17.100000000000001" customHeight="1">
      <c r="A54" s="7">
        <v>52</v>
      </c>
      <c r="B54" s="8">
        <v>377</v>
      </c>
      <c r="C54" s="7" t="s">
        <v>125</v>
      </c>
      <c r="D54" s="7" t="s">
        <v>118</v>
      </c>
      <c r="E54" s="8">
        <v>6497</v>
      </c>
      <c r="F54" s="8">
        <v>6179.43</v>
      </c>
      <c r="G54" s="9">
        <f t="shared" si="2"/>
        <v>0.95112051716176704</v>
      </c>
      <c r="H54" s="11">
        <f>(F54-E54)*0.05</f>
        <v>-15.878500000000001</v>
      </c>
      <c r="I54" s="8">
        <v>0</v>
      </c>
    </row>
    <row r="55" spans="1:9" ht="17.100000000000001" customHeight="1">
      <c r="A55" s="7">
        <v>53</v>
      </c>
      <c r="B55" s="8">
        <v>546</v>
      </c>
      <c r="C55" s="7" t="s">
        <v>126</v>
      </c>
      <c r="D55" s="7" t="s">
        <v>118</v>
      </c>
      <c r="E55" s="8">
        <v>5646</v>
      </c>
      <c r="F55" s="8">
        <v>4822.78</v>
      </c>
      <c r="G55" s="9">
        <f t="shared" si="2"/>
        <v>0.85419411973078296</v>
      </c>
      <c r="H55" s="11">
        <f>(F55-E55)*0.05</f>
        <v>-41.161000000000001</v>
      </c>
      <c r="I55" s="8">
        <v>0</v>
      </c>
    </row>
    <row r="56" spans="1:9" ht="17.100000000000001" customHeight="1">
      <c r="A56" s="7">
        <v>54</v>
      </c>
      <c r="B56" s="8">
        <v>737</v>
      </c>
      <c r="C56" s="7" t="s">
        <v>127</v>
      </c>
      <c r="D56" s="7" t="s">
        <v>118</v>
      </c>
      <c r="E56" s="8">
        <v>4953</v>
      </c>
      <c r="F56" s="8">
        <v>4141.3</v>
      </c>
      <c r="G56" s="9">
        <f t="shared" si="2"/>
        <v>0.83611952352109797</v>
      </c>
      <c r="H56" s="11">
        <f>(F56-E56)*0.05</f>
        <v>-40.585000000000001</v>
      </c>
      <c r="I56" s="8">
        <v>0</v>
      </c>
    </row>
    <row r="57" spans="1:9" ht="17.100000000000001" customHeight="1">
      <c r="A57" s="7">
        <v>55</v>
      </c>
      <c r="B57" s="8">
        <v>399</v>
      </c>
      <c r="C57" s="7" t="s">
        <v>128</v>
      </c>
      <c r="D57" s="7" t="s">
        <v>118</v>
      </c>
      <c r="E57" s="8">
        <v>4501</v>
      </c>
      <c r="F57" s="8">
        <v>3597.72</v>
      </c>
      <c r="G57" s="9">
        <f t="shared" si="2"/>
        <v>0.79931570762052895</v>
      </c>
      <c r="H57" s="11">
        <f>(F57-E57)*0.05</f>
        <v>-45.164000000000001</v>
      </c>
      <c r="I57" s="8">
        <v>0</v>
      </c>
    </row>
    <row r="58" spans="1:9" ht="17.100000000000001" customHeight="1">
      <c r="A58" s="7">
        <v>56</v>
      </c>
      <c r="B58" s="8">
        <v>584</v>
      </c>
      <c r="C58" s="7" t="s">
        <v>129</v>
      </c>
      <c r="D58" s="7" t="s">
        <v>118</v>
      </c>
      <c r="E58" s="8">
        <v>3706</v>
      </c>
      <c r="F58" s="8">
        <v>2201.4899999999998</v>
      </c>
      <c r="G58" s="9">
        <f t="shared" si="2"/>
        <v>0.59403399892066899</v>
      </c>
      <c r="H58" s="11">
        <f>(F58-E58)*0.05</f>
        <v>-75.225499999999997</v>
      </c>
      <c r="I58" s="8">
        <v>0</v>
      </c>
    </row>
    <row r="59" spans="1:9" ht="17.100000000000001" customHeight="1">
      <c r="A59" s="7">
        <v>57</v>
      </c>
      <c r="B59" s="8">
        <v>598</v>
      </c>
      <c r="C59" s="7" t="s">
        <v>130</v>
      </c>
      <c r="D59" s="7" t="s">
        <v>118</v>
      </c>
      <c r="E59" s="8">
        <v>3393</v>
      </c>
      <c r="F59" s="8">
        <v>4177.6099999999997</v>
      </c>
      <c r="G59" s="9">
        <f t="shared" si="2"/>
        <v>1.23124373710581</v>
      </c>
      <c r="H59" s="10"/>
      <c r="I59" s="8">
        <v>188</v>
      </c>
    </row>
    <row r="60" spans="1:9" ht="17.100000000000001" customHeight="1">
      <c r="A60" s="7">
        <v>58</v>
      </c>
      <c r="B60" s="8">
        <v>573</v>
      </c>
      <c r="C60" s="7" t="s">
        <v>131</v>
      </c>
      <c r="D60" s="7" t="s">
        <v>118</v>
      </c>
      <c r="E60" s="8">
        <v>3385</v>
      </c>
      <c r="F60" s="8">
        <v>4418.8900000000003</v>
      </c>
      <c r="G60" s="9">
        <f t="shared" si="2"/>
        <v>1.30543279172821</v>
      </c>
      <c r="H60" s="10"/>
      <c r="I60" s="8">
        <v>163</v>
      </c>
    </row>
    <row r="61" spans="1:9" ht="17.100000000000001" customHeight="1">
      <c r="A61" s="7">
        <v>59</v>
      </c>
      <c r="B61" s="8">
        <v>743</v>
      </c>
      <c r="C61" s="7" t="s">
        <v>132</v>
      </c>
      <c r="D61" s="7" t="s">
        <v>118</v>
      </c>
      <c r="E61" s="8">
        <v>3384</v>
      </c>
      <c r="F61" s="8">
        <v>2503.33</v>
      </c>
      <c r="G61" s="9">
        <f t="shared" si="2"/>
        <v>0.73975472813238796</v>
      </c>
      <c r="H61" s="11">
        <f>(F61-E61)*0.05</f>
        <v>-44.033499999999997</v>
      </c>
      <c r="I61" s="8">
        <v>0</v>
      </c>
    </row>
    <row r="62" spans="1:9" ht="17.100000000000001" customHeight="1">
      <c r="A62" s="7">
        <v>60</v>
      </c>
      <c r="B62" s="8">
        <v>740</v>
      </c>
      <c r="C62" s="7" t="s">
        <v>133</v>
      </c>
      <c r="D62" s="7" t="s">
        <v>118</v>
      </c>
      <c r="E62" s="8">
        <v>2778</v>
      </c>
      <c r="F62" s="8">
        <v>3354.64</v>
      </c>
      <c r="G62" s="9">
        <f t="shared" si="2"/>
        <v>1.2075737940964699</v>
      </c>
      <c r="H62" s="10"/>
      <c r="I62" s="8">
        <v>90</v>
      </c>
    </row>
    <row r="63" spans="1:9" ht="17.100000000000001" customHeight="1">
      <c r="A63" s="7">
        <v>61</v>
      </c>
      <c r="B63" s="8">
        <v>545</v>
      </c>
      <c r="C63" s="7" t="s">
        <v>134</v>
      </c>
      <c r="D63" s="7" t="s">
        <v>118</v>
      </c>
      <c r="E63" s="8">
        <v>2618</v>
      </c>
      <c r="F63" s="8">
        <v>2416.85</v>
      </c>
      <c r="G63" s="9">
        <f t="shared" si="2"/>
        <v>0.92316653934300996</v>
      </c>
      <c r="H63" s="11">
        <f>(F63-E63)*0.05</f>
        <v>-10.057499999999999</v>
      </c>
      <c r="I63" s="8">
        <v>0</v>
      </c>
    </row>
    <row r="64" spans="1:9" ht="17.100000000000001" customHeight="1">
      <c r="A64" s="7">
        <v>62</v>
      </c>
      <c r="B64" s="8">
        <v>733</v>
      </c>
      <c r="C64" s="7" t="s">
        <v>135</v>
      </c>
      <c r="D64" s="7" t="s">
        <v>118</v>
      </c>
      <c r="E64" s="8">
        <v>2342</v>
      </c>
      <c r="F64" s="8">
        <v>2553.31</v>
      </c>
      <c r="G64" s="9">
        <f t="shared" si="2"/>
        <v>1.0902263023057199</v>
      </c>
      <c r="H64" s="10"/>
      <c r="I64" s="8">
        <v>87</v>
      </c>
    </row>
    <row r="65" spans="1:9" ht="17.100000000000001" customHeight="1">
      <c r="A65" s="7">
        <v>63</v>
      </c>
      <c r="B65" s="8">
        <v>753</v>
      </c>
      <c r="C65" s="7" t="s">
        <v>136</v>
      </c>
      <c r="D65" s="7" t="s">
        <v>118</v>
      </c>
      <c r="E65" s="8">
        <v>828</v>
      </c>
      <c r="F65" s="8">
        <v>1105.78</v>
      </c>
      <c r="G65" s="9">
        <f t="shared" si="2"/>
        <v>1.3354830917874401</v>
      </c>
      <c r="H65" s="10"/>
      <c r="I65" s="8">
        <v>54</v>
      </c>
    </row>
    <row r="66" spans="1:9" ht="17.100000000000001" customHeight="1">
      <c r="A66" s="7">
        <v>64</v>
      </c>
      <c r="B66" s="8">
        <v>307</v>
      </c>
      <c r="C66" s="7" t="s">
        <v>137</v>
      </c>
      <c r="D66" s="7" t="s">
        <v>138</v>
      </c>
      <c r="E66" s="8">
        <v>86923</v>
      </c>
      <c r="F66" s="8">
        <v>64487.01</v>
      </c>
      <c r="G66" s="9">
        <f t="shared" si="2"/>
        <v>0.74188661228903696</v>
      </c>
      <c r="H66" s="11">
        <f>(F66-E66)*0.05</f>
        <v>-1121.7995000000001</v>
      </c>
      <c r="I66" s="8">
        <v>0</v>
      </c>
    </row>
    <row r="67" spans="1:9" ht="17.100000000000001" customHeight="1">
      <c r="A67" s="7">
        <v>65</v>
      </c>
      <c r="B67" s="8">
        <v>343</v>
      </c>
      <c r="C67" s="7" t="s">
        <v>139</v>
      </c>
      <c r="D67" s="7" t="s">
        <v>140</v>
      </c>
      <c r="E67" s="8">
        <v>16134</v>
      </c>
      <c r="F67" s="8">
        <v>13609.56</v>
      </c>
      <c r="G67" s="9">
        <f t="shared" si="2"/>
        <v>0.84353291186314605</v>
      </c>
      <c r="H67" s="11">
        <f>(F67-E67)*0.05</f>
        <v>-126.22199999999999</v>
      </c>
      <c r="I67" s="8">
        <v>0</v>
      </c>
    </row>
    <row r="68" spans="1:9" ht="17.100000000000001" customHeight="1">
      <c r="A68" s="7">
        <v>66</v>
      </c>
      <c r="B68" s="8">
        <v>585</v>
      </c>
      <c r="C68" s="7" t="s">
        <v>141</v>
      </c>
      <c r="D68" s="7" t="s">
        <v>140</v>
      </c>
      <c r="E68" s="8">
        <v>9003</v>
      </c>
      <c r="F68" s="8">
        <v>9802.2000000000007</v>
      </c>
      <c r="G68" s="9">
        <f t="shared" ref="G68:G87" si="3">F68/E68</f>
        <v>1.0887704098633799</v>
      </c>
      <c r="H68" s="10"/>
      <c r="I68" s="8">
        <v>315</v>
      </c>
    </row>
    <row r="69" spans="1:9" ht="17.100000000000001" customHeight="1">
      <c r="A69" s="7">
        <v>67</v>
      </c>
      <c r="B69" s="8">
        <v>582</v>
      </c>
      <c r="C69" s="7" t="s">
        <v>142</v>
      </c>
      <c r="D69" s="7" t="s">
        <v>140</v>
      </c>
      <c r="E69" s="8">
        <v>8589</v>
      </c>
      <c r="F69" s="8">
        <v>9348.2099999999991</v>
      </c>
      <c r="G69" s="9">
        <f t="shared" si="3"/>
        <v>1.08839329374782</v>
      </c>
      <c r="H69" s="10"/>
      <c r="I69" s="8">
        <v>279</v>
      </c>
    </row>
    <row r="70" spans="1:9" ht="17.100000000000001" customHeight="1">
      <c r="A70" s="7">
        <v>68</v>
      </c>
      <c r="B70" s="8">
        <v>365</v>
      </c>
      <c r="C70" s="7" t="s">
        <v>143</v>
      </c>
      <c r="D70" s="7" t="s">
        <v>140</v>
      </c>
      <c r="E70" s="8">
        <v>8126</v>
      </c>
      <c r="F70" s="8">
        <v>5037.7299999999996</v>
      </c>
      <c r="G70" s="9">
        <f t="shared" si="3"/>
        <v>0.61995200590696498</v>
      </c>
      <c r="H70" s="11">
        <f>(F70-E70)*0.05</f>
        <v>-154.4135</v>
      </c>
      <c r="I70" s="8">
        <v>0</v>
      </c>
    </row>
    <row r="71" spans="1:9" ht="17.100000000000001" customHeight="1">
      <c r="A71" s="7">
        <v>69</v>
      </c>
      <c r="B71" s="8">
        <v>581</v>
      </c>
      <c r="C71" s="7" t="s">
        <v>144</v>
      </c>
      <c r="D71" s="7" t="s">
        <v>140</v>
      </c>
      <c r="E71" s="8">
        <v>6948</v>
      </c>
      <c r="F71" s="8">
        <v>6624.63</v>
      </c>
      <c r="G71" s="9">
        <f t="shared" si="3"/>
        <v>0.95345854922279805</v>
      </c>
      <c r="H71" s="11">
        <f>(F71-E71)*0.05</f>
        <v>-16.168500000000002</v>
      </c>
      <c r="I71" s="8">
        <v>0</v>
      </c>
    </row>
    <row r="72" spans="1:9" ht="17.100000000000001" customHeight="1">
      <c r="A72" s="7">
        <v>70</v>
      </c>
      <c r="B72" s="8">
        <v>513</v>
      </c>
      <c r="C72" s="7" t="s">
        <v>145</v>
      </c>
      <c r="D72" s="7" t="s">
        <v>140</v>
      </c>
      <c r="E72" s="8">
        <v>6652</v>
      </c>
      <c r="F72" s="8">
        <v>6249.42</v>
      </c>
      <c r="G72" s="9">
        <f t="shared" si="3"/>
        <v>0.93947985568250103</v>
      </c>
      <c r="H72" s="11">
        <f>(F72-E72)*0.05</f>
        <v>-20.129000000000001</v>
      </c>
      <c r="I72" s="8">
        <v>0</v>
      </c>
    </row>
    <row r="73" spans="1:9" ht="17.100000000000001" customHeight="1">
      <c r="A73" s="7">
        <v>71</v>
      </c>
      <c r="B73" s="8">
        <v>730</v>
      </c>
      <c r="C73" s="7" t="s">
        <v>146</v>
      </c>
      <c r="D73" s="7" t="s">
        <v>140</v>
      </c>
      <c r="E73" s="8">
        <v>5736</v>
      </c>
      <c r="F73" s="8">
        <v>6340.84</v>
      </c>
      <c r="G73" s="9">
        <f t="shared" si="3"/>
        <v>1.1054463040446301</v>
      </c>
      <c r="H73" s="10"/>
      <c r="I73" s="8">
        <v>211</v>
      </c>
    </row>
    <row r="74" spans="1:9" ht="17.100000000000001" customHeight="1">
      <c r="A74" s="7">
        <v>72</v>
      </c>
      <c r="B74" s="8">
        <v>570</v>
      </c>
      <c r="C74" s="7" t="s">
        <v>147</v>
      </c>
      <c r="D74" s="7" t="s">
        <v>140</v>
      </c>
      <c r="E74" s="8">
        <v>5250</v>
      </c>
      <c r="F74" s="8">
        <v>4232.67</v>
      </c>
      <c r="G74" s="9">
        <f t="shared" si="3"/>
        <v>0.80622285714285702</v>
      </c>
      <c r="H74" s="11">
        <f>(F74-E74)*0.05</f>
        <v>-50.866500000000002</v>
      </c>
      <c r="I74" s="8">
        <v>0</v>
      </c>
    </row>
    <row r="75" spans="1:9" ht="17.100000000000001" customHeight="1">
      <c r="A75" s="7">
        <v>73</v>
      </c>
      <c r="B75" s="8">
        <v>726</v>
      </c>
      <c r="C75" s="7" t="s">
        <v>148</v>
      </c>
      <c r="D75" s="7" t="s">
        <v>140</v>
      </c>
      <c r="E75" s="8">
        <v>5218</v>
      </c>
      <c r="F75" s="8">
        <v>6471.38</v>
      </c>
      <c r="G75" s="9">
        <f t="shared" si="3"/>
        <v>1.24020314296665</v>
      </c>
      <c r="H75" s="10"/>
      <c r="I75" s="8">
        <v>306</v>
      </c>
    </row>
    <row r="76" spans="1:9" ht="17.100000000000001" customHeight="1">
      <c r="A76" s="7">
        <v>74</v>
      </c>
      <c r="B76" s="8">
        <v>709</v>
      </c>
      <c r="C76" s="7" t="s">
        <v>149</v>
      </c>
      <c r="D76" s="7" t="s">
        <v>140</v>
      </c>
      <c r="E76" s="8">
        <v>4942</v>
      </c>
      <c r="F76" s="8">
        <v>5395.65</v>
      </c>
      <c r="G76" s="9">
        <f t="shared" si="3"/>
        <v>1.0917948199109699</v>
      </c>
      <c r="H76" s="10"/>
      <c r="I76" s="8">
        <v>151</v>
      </c>
    </row>
    <row r="77" spans="1:9" ht="17.100000000000001" customHeight="1">
      <c r="A77" s="7">
        <v>75</v>
      </c>
      <c r="B77" s="8">
        <v>359</v>
      </c>
      <c r="C77" s="7" t="s">
        <v>150</v>
      </c>
      <c r="D77" s="7" t="s">
        <v>140</v>
      </c>
      <c r="E77" s="8">
        <v>4736</v>
      </c>
      <c r="F77" s="8">
        <v>5053.21</v>
      </c>
      <c r="G77" s="9">
        <f t="shared" si="3"/>
        <v>1.06697846283784</v>
      </c>
      <c r="H77" s="10"/>
      <c r="I77" s="8">
        <v>174</v>
      </c>
    </row>
    <row r="78" spans="1:9" ht="17.100000000000001" customHeight="1">
      <c r="A78" s="7">
        <v>76</v>
      </c>
      <c r="B78" s="8">
        <v>357</v>
      </c>
      <c r="C78" s="7" t="s">
        <v>151</v>
      </c>
      <c r="D78" s="7" t="s">
        <v>140</v>
      </c>
      <c r="E78" s="8">
        <v>4559</v>
      </c>
      <c r="F78" s="8">
        <v>4218.8900000000003</v>
      </c>
      <c r="G78" s="9">
        <f t="shared" si="3"/>
        <v>0.925398113621408</v>
      </c>
      <c r="H78" s="11">
        <f>(F78-E78)*0.05</f>
        <v>-17.005500000000001</v>
      </c>
      <c r="I78" s="8">
        <v>0</v>
      </c>
    </row>
    <row r="79" spans="1:9" ht="17.100000000000001" customHeight="1">
      <c r="A79" s="7">
        <v>77</v>
      </c>
      <c r="B79" s="8">
        <v>379</v>
      </c>
      <c r="C79" s="7" t="s">
        <v>152</v>
      </c>
      <c r="D79" s="7" t="s">
        <v>140</v>
      </c>
      <c r="E79" s="8">
        <v>4497</v>
      </c>
      <c r="F79" s="8">
        <v>5917.56</v>
      </c>
      <c r="G79" s="9">
        <f t="shared" si="3"/>
        <v>1.3158905937291501</v>
      </c>
      <c r="H79" s="10"/>
      <c r="I79" s="8">
        <v>165</v>
      </c>
    </row>
    <row r="80" spans="1:9" ht="17.100000000000001" customHeight="1">
      <c r="A80" s="7">
        <v>78</v>
      </c>
      <c r="B80" s="8">
        <v>727</v>
      </c>
      <c r="C80" s="7" t="s">
        <v>153</v>
      </c>
      <c r="D80" s="7" t="s">
        <v>140</v>
      </c>
      <c r="E80" s="8">
        <v>4059</v>
      </c>
      <c r="F80" s="8">
        <v>3436.46</v>
      </c>
      <c r="G80" s="9">
        <f t="shared" si="3"/>
        <v>0.84662724809066303</v>
      </c>
      <c r="H80" s="11">
        <f>(F80-E80)*0.05</f>
        <v>-31.126999999999999</v>
      </c>
      <c r="I80" s="8">
        <v>0</v>
      </c>
    </row>
    <row r="81" spans="1:9" ht="17.100000000000001" customHeight="1">
      <c r="A81" s="7">
        <v>79</v>
      </c>
      <c r="B81" s="8">
        <v>347</v>
      </c>
      <c r="C81" s="7" t="s">
        <v>154</v>
      </c>
      <c r="D81" s="7" t="s">
        <v>140</v>
      </c>
      <c r="E81" s="8">
        <v>3762</v>
      </c>
      <c r="F81" s="8">
        <v>4578.63</v>
      </c>
      <c r="G81" s="9">
        <f t="shared" si="3"/>
        <v>1.21707336523126</v>
      </c>
      <c r="H81" s="10"/>
      <c r="I81" s="8">
        <v>196</v>
      </c>
    </row>
    <row r="82" spans="1:9" ht="17.100000000000001" customHeight="1">
      <c r="A82" s="7">
        <v>80</v>
      </c>
      <c r="B82" s="8">
        <v>339</v>
      </c>
      <c r="C82" s="7" t="s">
        <v>155</v>
      </c>
      <c r="D82" s="7" t="s">
        <v>140</v>
      </c>
      <c r="E82" s="8">
        <v>3341</v>
      </c>
      <c r="F82" s="8">
        <v>2125.06</v>
      </c>
      <c r="G82" s="9">
        <f t="shared" si="3"/>
        <v>0.63605507333133804</v>
      </c>
      <c r="H82" s="11">
        <f>(F82-E82)*0.05</f>
        <v>-60.796999999999997</v>
      </c>
      <c r="I82" s="8">
        <v>0</v>
      </c>
    </row>
    <row r="83" spans="1:9" ht="17.100000000000001" customHeight="1">
      <c r="A83" s="7">
        <v>81</v>
      </c>
      <c r="B83" s="8">
        <v>311</v>
      </c>
      <c r="C83" s="7" t="s">
        <v>156</v>
      </c>
      <c r="D83" s="7" t="s">
        <v>140</v>
      </c>
      <c r="E83" s="8">
        <v>3049</v>
      </c>
      <c r="F83" s="8">
        <v>3262.67</v>
      </c>
      <c r="G83" s="9">
        <f t="shared" si="3"/>
        <v>1.0700787143325701</v>
      </c>
      <c r="H83" s="10"/>
      <c r="I83" s="8">
        <v>90</v>
      </c>
    </row>
    <row r="84" spans="1:9" ht="17.100000000000001" customHeight="1">
      <c r="A84" s="7">
        <v>82</v>
      </c>
      <c r="B84" s="8">
        <v>745</v>
      </c>
      <c r="C84" s="7" t="s">
        <v>157</v>
      </c>
      <c r="D84" s="7" t="s">
        <v>140</v>
      </c>
      <c r="E84" s="8">
        <v>3039</v>
      </c>
      <c r="F84" s="8">
        <v>3535.66</v>
      </c>
      <c r="G84" s="9">
        <f t="shared" si="3"/>
        <v>1.1634287594603501</v>
      </c>
      <c r="H84" s="10"/>
      <c r="I84" s="8">
        <v>216</v>
      </c>
    </row>
    <row r="85" spans="1:9" ht="17.100000000000001" customHeight="1">
      <c r="A85" s="7">
        <v>83</v>
      </c>
      <c r="B85" s="8">
        <v>741</v>
      </c>
      <c r="C85" s="7" t="s">
        <v>158</v>
      </c>
      <c r="D85" s="7" t="s">
        <v>140</v>
      </c>
      <c r="E85" s="8">
        <v>2863</v>
      </c>
      <c r="F85" s="8">
        <v>1807.04</v>
      </c>
      <c r="G85" s="9">
        <f t="shared" si="3"/>
        <v>0.63117010129235096</v>
      </c>
      <c r="H85" s="11">
        <f>(F85-E85)*0.05</f>
        <v>-52.798000000000002</v>
      </c>
      <c r="I85" s="8">
        <v>0</v>
      </c>
    </row>
    <row r="86" spans="1:9" ht="17.100000000000001" customHeight="1">
      <c r="A86" s="7">
        <v>84</v>
      </c>
      <c r="B86" s="8">
        <v>752</v>
      </c>
      <c r="C86" s="7" t="s">
        <v>159</v>
      </c>
      <c r="D86" s="7" t="s">
        <v>140</v>
      </c>
      <c r="E86" s="8">
        <v>2110</v>
      </c>
      <c r="F86" s="8">
        <v>1148.48</v>
      </c>
      <c r="G86" s="9">
        <f t="shared" si="3"/>
        <v>0.54430331753554495</v>
      </c>
      <c r="H86" s="11">
        <f>(F86-E86)*0.05</f>
        <v>-48.076000000000001</v>
      </c>
      <c r="I86" s="8">
        <v>0</v>
      </c>
    </row>
    <row r="87" spans="1:9" ht="17.100000000000001" customHeight="1">
      <c r="A87" s="12"/>
      <c r="B87" s="13"/>
      <c r="C87" s="12" t="s">
        <v>16</v>
      </c>
      <c r="D87" s="12"/>
      <c r="E87" s="13">
        <v>503524</v>
      </c>
      <c r="F87" s="13">
        <f>SUM(F3:F86)</f>
        <v>472691.17</v>
      </c>
      <c r="G87" s="14">
        <f t="shared" si="3"/>
        <v>0.93876591781126595</v>
      </c>
      <c r="H87" s="13">
        <f>SUM(H3:H86)</f>
        <v>-3269.7354999999998</v>
      </c>
      <c r="I87" s="17">
        <f>SUM(I3:I86)</f>
        <v>8740</v>
      </c>
    </row>
    <row r="90" spans="1:9">
      <c r="A90" s="15" t="s">
        <v>216</v>
      </c>
      <c r="C90" s="16" t="s">
        <v>217</v>
      </c>
      <c r="F90" s="1" t="s">
        <v>218</v>
      </c>
      <c r="I90" s="4" t="s">
        <v>219</v>
      </c>
    </row>
  </sheetData>
  <autoFilter ref="A2:I87"/>
  <mergeCells count="1">
    <mergeCell ref="A1:I1"/>
  </mergeCells>
  <phoneticPr fontId="8" type="noConversion"/>
  <pageMargins left="0.75138888888888899" right="0.75138888888888899" top="0.35416666666666702" bottom="0.27500000000000002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任务分解及罚款明细</vt:lpstr>
      <vt:lpstr>品种明细</vt:lpstr>
      <vt:lpstr>片长罚款合计</vt:lpstr>
      <vt:lpstr>门店任务完成情况</vt:lpstr>
      <vt:lpstr>门店任务完成情况!Print_Titles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Lenovo</cp:lastModifiedBy>
  <dcterms:created xsi:type="dcterms:W3CDTF">2006-09-16T00:00:00Z</dcterms:created>
  <dcterms:modified xsi:type="dcterms:W3CDTF">2018-03-06T10:07:15Z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