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definedNames>
    <definedName name="_xlnm._FilterDatabase" localSheetId="0" hidden="1">Sheet1!$2:$99</definedName>
  </definedNames>
  <calcPr calcId="144525" concurrentCalc="0"/>
</workbook>
</file>

<file path=xl/sharedStrings.xml><?xml version="1.0" encoding="utf-8"?>
<sst xmlns="http://schemas.openxmlformats.org/spreadsheetml/2006/main" count="209">
  <si>
    <r>
      <rPr>
        <b/>
        <sz val="14"/>
        <rFont val="宋体"/>
        <charset val="134"/>
      </rPr>
      <t>薇姿、理肤泉品种目录（</t>
    </r>
    <r>
      <rPr>
        <b/>
        <sz val="14"/>
        <color rgb="FFFF0000"/>
        <rFont val="宋体"/>
        <charset val="134"/>
      </rPr>
      <t>注意：请门店及片长认真阅读填写要求</t>
    </r>
    <r>
      <rPr>
        <b/>
        <sz val="14"/>
        <rFont val="宋体"/>
        <charset val="134"/>
      </rPr>
      <t>）</t>
    </r>
  </si>
  <si>
    <t>要货门店名称：万科店  ；填表人：杨琴;门店id：707（薇姿）</t>
  </si>
  <si>
    <r>
      <rPr>
        <sz val="14"/>
        <color rgb="FFFF0000"/>
        <rFont val="宋体"/>
        <charset val="134"/>
      </rPr>
      <t>要货门店名称：东南</t>
    </r>
    <r>
      <rPr>
        <sz val="14"/>
        <rFont val="宋体"/>
        <charset val="134"/>
      </rPr>
      <t>片区</t>
    </r>
    <r>
      <rPr>
        <sz val="14"/>
        <color rgb="FFFF0000"/>
        <rFont val="宋体"/>
        <charset val="134"/>
      </rPr>
      <t>;新乐中街</t>
    </r>
    <r>
      <rPr>
        <sz val="14"/>
        <rFont val="宋体"/>
        <charset val="134"/>
      </rPr>
      <t>店</t>
    </r>
    <r>
      <rPr>
        <sz val="14"/>
        <color rgb="FFFF0000"/>
        <rFont val="宋体"/>
        <charset val="134"/>
      </rPr>
      <t xml:space="preserve">  ；</t>
    </r>
    <r>
      <rPr>
        <sz val="14"/>
        <rFont val="宋体"/>
        <charset val="134"/>
      </rPr>
      <t>填表人</t>
    </r>
    <r>
      <rPr>
        <sz val="14"/>
        <color rgb="FFFF0000"/>
        <rFont val="宋体"/>
        <charset val="134"/>
      </rPr>
      <t>：任远芳;</t>
    </r>
    <r>
      <rPr>
        <sz val="14"/>
        <rFont val="宋体"/>
        <charset val="134"/>
      </rPr>
      <t>门店id</t>
    </r>
    <r>
      <rPr>
        <sz val="14"/>
        <color rgb="FFFF0000"/>
        <rFont val="宋体"/>
        <charset val="134"/>
      </rPr>
      <t>：387（薇姿、理肤泉）</t>
    </r>
  </si>
  <si>
    <t>要货门店名称：东南片区  ；填表人：易永红;门店id：545（薇姿）</t>
  </si>
  <si>
    <r>
      <rPr>
        <sz val="14"/>
        <color rgb="FFFF0000"/>
        <rFont val="宋体"/>
        <charset val="134"/>
      </rPr>
      <t>要货门店名称：东南</t>
    </r>
    <r>
      <rPr>
        <sz val="14"/>
        <rFont val="宋体"/>
        <charset val="134"/>
      </rPr>
      <t>片区</t>
    </r>
    <r>
      <rPr>
        <sz val="14"/>
        <color rgb="FFFF0000"/>
        <rFont val="宋体"/>
        <charset val="134"/>
      </rPr>
      <t>;观音桥</t>
    </r>
    <r>
      <rPr>
        <sz val="14"/>
        <rFont val="宋体"/>
        <charset val="134"/>
      </rPr>
      <t>店</t>
    </r>
    <r>
      <rPr>
        <sz val="14"/>
        <color rgb="FFFF0000"/>
        <rFont val="宋体"/>
        <charset val="134"/>
      </rPr>
      <t xml:space="preserve">  ；</t>
    </r>
    <r>
      <rPr>
        <sz val="14"/>
        <rFont val="宋体"/>
        <charset val="134"/>
      </rPr>
      <t>填表人</t>
    </r>
    <r>
      <rPr>
        <sz val="14"/>
        <color rgb="FFFF0000"/>
        <rFont val="宋体"/>
        <charset val="134"/>
      </rPr>
      <t>：王美;</t>
    </r>
    <r>
      <rPr>
        <sz val="14"/>
        <rFont val="宋体"/>
        <charset val="134"/>
      </rPr>
      <t>门店id</t>
    </r>
    <r>
      <rPr>
        <sz val="14"/>
        <color rgb="FFFF0000"/>
        <rFont val="宋体"/>
        <charset val="134"/>
      </rPr>
      <t>：724（薇姿、理肤泉）</t>
    </r>
  </si>
  <si>
    <t>要货门店名称：府城店  ；填表人：周红蓉;门店id：541（薇姿）</t>
  </si>
  <si>
    <r>
      <rPr>
        <sz val="14"/>
        <rFont val="宋体"/>
        <charset val="134"/>
      </rPr>
      <t>东南片区</t>
    </r>
    <r>
      <rPr>
        <sz val="14"/>
        <color rgb="FFFF0000"/>
        <rFont val="宋体"/>
        <charset val="134"/>
      </rPr>
      <t>;大源北街</t>
    </r>
    <r>
      <rPr>
        <sz val="14"/>
        <rFont val="宋体"/>
        <charset val="134"/>
      </rPr>
      <t>店</t>
    </r>
    <r>
      <rPr>
        <sz val="14"/>
        <color rgb="FFFF0000"/>
        <rFont val="宋体"/>
        <charset val="134"/>
      </rPr>
      <t xml:space="preserve">  ；</t>
    </r>
    <r>
      <rPr>
        <sz val="14"/>
        <rFont val="宋体"/>
        <charset val="134"/>
      </rPr>
      <t>填表人</t>
    </r>
    <r>
      <rPr>
        <sz val="14"/>
        <color rgb="FFFF0000"/>
        <rFont val="宋体"/>
        <charset val="134"/>
      </rPr>
      <t>：张平英;</t>
    </r>
    <r>
      <rPr>
        <sz val="14"/>
        <rFont val="宋体"/>
        <charset val="134"/>
      </rPr>
      <t>门店id</t>
    </r>
    <r>
      <rPr>
        <sz val="14"/>
        <color rgb="FFFF0000"/>
        <rFont val="宋体"/>
        <charset val="134"/>
      </rPr>
      <t>：737（薇姿、理肤泉）</t>
    </r>
  </si>
  <si>
    <t xml:space="preserve">货品ID </t>
  </si>
  <si>
    <t>泉之净纯净系列小计</t>
  </si>
  <si>
    <t>零售价</t>
  </si>
  <si>
    <t>供货价</t>
  </si>
  <si>
    <t>确认数量</t>
  </si>
  <si>
    <t>零售金额</t>
  </si>
  <si>
    <t>门店订货数量</t>
  </si>
  <si>
    <t>合计数量</t>
  </si>
  <si>
    <t>购进金额</t>
  </si>
  <si>
    <t>V1-1</t>
  </si>
  <si>
    <t>薇姿温泉纯净清爽洁面者哩 200ml</t>
  </si>
  <si>
    <t>V1-3</t>
  </si>
  <si>
    <t>薇姿温泉纯净泡沫洁面霜 125ml</t>
  </si>
  <si>
    <t>V1-4</t>
  </si>
  <si>
    <t>薇姿温泉纯净温润洁颜油 125ml</t>
  </si>
  <si>
    <t>V1-6</t>
  </si>
  <si>
    <t>薇姿温泉纯净三合一洁肤水 200ml</t>
  </si>
  <si>
    <t>V1-7</t>
  </si>
  <si>
    <t>薇姿温泉纯净三合一卸妆乳 200ml</t>
  </si>
  <si>
    <t>V1-9</t>
  </si>
  <si>
    <t>薇姿温泉纯净洁面摩丝  150ml</t>
  </si>
  <si>
    <t>V4-1</t>
  </si>
  <si>
    <t>薇姿活性塑颜焕活日霜（干性肌肤） 50ml</t>
  </si>
  <si>
    <t>V4-3</t>
  </si>
  <si>
    <t>薇姿活性塑颜焕活日霜（中性至混合性肌肤） 50ml</t>
  </si>
  <si>
    <t>V4-2</t>
  </si>
  <si>
    <t>薇姿活性塑颜肌源焕活紧实眼霜 15ml</t>
  </si>
  <si>
    <t>V4-4</t>
  </si>
  <si>
    <t>薇姿活性塑颜肌源焕活精华水 200ml</t>
  </si>
  <si>
    <t>V4-6</t>
  </si>
  <si>
    <t>薇姿活性塑颜肌源焕活眼睫精华露 15ML</t>
  </si>
  <si>
    <t>V4-7</t>
  </si>
  <si>
    <t>薇姿活性塑颜肌源焕活晚霜 50ml</t>
  </si>
  <si>
    <t>V4-8</t>
  </si>
  <si>
    <t>薇姿活性塑颜肌源焕活赋能精华液30ml</t>
  </si>
  <si>
    <t>V4-9</t>
  </si>
  <si>
    <t>薇姿活性塑颜肌源焕活赋能精华液50ml</t>
  </si>
  <si>
    <t>V3-1</t>
  </si>
  <si>
    <t>薇姿理想焕采泡沫洁面霜 100ml</t>
  </si>
  <si>
    <t>V3-10</t>
  </si>
  <si>
    <t>薇姿理想焕白防晒隔离乳SPF30+PA+++(明亮紫色)30ml</t>
  </si>
  <si>
    <t>V3-12</t>
  </si>
  <si>
    <t>薇姿理想焕白防晒隔离乳SPF30+PA+++(清爽型)30ml</t>
  </si>
  <si>
    <t>V3-15</t>
  </si>
  <si>
    <t>薇姿理想焕白淡斑精华乳 15ml</t>
  </si>
  <si>
    <t>V3-2</t>
  </si>
  <si>
    <t>薇姿理想焕白柔肤水 200ml</t>
  </si>
  <si>
    <t>V3-3</t>
  </si>
  <si>
    <t>薇姿理想焕白活采乳液 50ml</t>
  </si>
  <si>
    <t>V3-4</t>
  </si>
  <si>
    <t>薇姿理想焕白活采精华水 200ml</t>
  </si>
  <si>
    <t>V3-6</t>
  </si>
  <si>
    <t>薇姿理想焕白活采精华乳 30ml</t>
  </si>
  <si>
    <t>V3-7</t>
  </si>
  <si>
    <t>薇姿理想焕白眼霜 15ml</t>
  </si>
  <si>
    <t>V3-8</t>
  </si>
  <si>
    <t>薇姿理想焕白盈润日霜 50ml</t>
  </si>
  <si>
    <t>V3-9</t>
  </si>
  <si>
    <t>薇姿理想焕白活采晚安面膜 75ML</t>
  </si>
  <si>
    <t>v5-1</t>
  </si>
  <si>
    <t>薇姿温泉矿物保湿菁纯倍安霜 50ml</t>
  </si>
  <si>
    <t>V5-10</t>
  </si>
  <si>
    <t>薇姿温泉矿物水活润眼凝露 15ml</t>
  </si>
  <si>
    <t>V5-12</t>
  </si>
  <si>
    <t>薇姿温泉矿物水活爽肤水 400ml</t>
  </si>
  <si>
    <t>V5-15</t>
  </si>
  <si>
    <t>薇姿温泉矿物保湿晚安面膜 75ml</t>
  </si>
  <si>
    <t>V5-2</t>
  </si>
  <si>
    <t>薇姿温泉矿物水活精华液 30ml</t>
  </si>
  <si>
    <t>V5-3</t>
  </si>
  <si>
    <t>薇姿温泉矿物保湿水活霜（清爽型） 50ml</t>
  </si>
  <si>
    <t>V5-4</t>
  </si>
  <si>
    <t>薇姿温泉矿物保湿水活霜（滋润型） 50ml</t>
  </si>
  <si>
    <t>V5-5</t>
  </si>
  <si>
    <t>薇姿温泉矿物水活精粹水 200ml</t>
  </si>
  <si>
    <t>V5-6</t>
  </si>
  <si>
    <t>薇姿温泉矿物保湿隔离乳 SPF25 50ml</t>
  </si>
  <si>
    <t>V5-7</t>
  </si>
  <si>
    <t>薇姿温泉保湿凝露面膜 75ml</t>
  </si>
  <si>
    <t>V5-8</t>
  </si>
  <si>
    <t>薇姿润唇膏 4.7ml</t>
  </si>
  <si>
    <t>V5-9</t>
  </si>
  <si>
    <t>薇姿温泉矿物水活爽肤水 200ml</t>
  </si>
  <si>
    <t>V2-1</t>
  </si>
  <si>
    <t>薇姿润泉舒缓喷雾 300ml</t>
  </si>
  <si>
    <t>V7-1</t>
  </si>
  <si>
    <t>薇姿清爽防晒喷露SPF30+125ml</t>
  </si>
  <si>
    <t>V7-3</t>
  </si>
  <si>
    <t>薇姿优护防晒面部凝乳SPF30+ PA+++ 50ml</t>
  </si>
  <si>
    <t>V7-6</t>
  </si>
  <si>
    <t>薇姿优护防晒面部凝乳（修润型）SPF30+ PA+++ 50ml</t>
  </si>
  <si>
    <t>V6-1</t>
  </si>
  <si>
    <t>薇姿理想新肌焕能精华液 30ml</t>
  </si>
  <si>
    <t>V6-2</t>
  </si>
  <si>
    <t>薇姿理想新肌焕能精华凝霜 50ml</t>
  </si>
  <si>
    <t>1（未送货）</t>
  </si>
  <si>
    <t>V6-3</t>
  </si>
  <si>
    <t>薇姿理想新肌焕能精华水 200ml</t>
  </si>
  <si>
    <t>V8-1</t>
  </si>
  <si>
    <t>薇姿净颜无瑕祛痘保湿洁面者哩 200ml</t>
  </si>
  <si>
    <t>V8-22</t>
  </si>
  <si>
    <t>薇姿净颜无瑕泡沫洁面乳 125ml</t>
  </si>
  <si>
    <t>V8-4</t>
  </si>
  <si>
    <t>薇姿净颜无瑕祛痘保湿收敛水 200ml</t>
  </si>
  <si>
    <t>V8-6</t>
  </si>
  <si>
    <t>薇姿净颜无瑕冰爽祛痘精华露 15ML</t>
  </si>
  <si>
    <t>V8-8</t>
  </si>
  <si>
    <t>薇姿净颜无瑕祛痘保湿柔肤水 200ml</t>
  </si>
  <si>
    <t>V8-18</t>
  </si>
  <si>
    <t>薇姿轻盈透感矿物修颜霜 SPF20 自然色 40ml</t>
  </si>
  <si>
    <t>V8-19</t>
  </si>
  <si>
    <t>薇姿轻盈透感矿物修颜霜 SPF20 浅肤色 40ml</t>
  </si>
  <si>
    <t>17971238U</t>
  </si>
  <si>
    <t>舒缓喷雾300ml</t>
  </si>
  <si>
    <t>17171217U</t>
  </si>
  <si>
    <t>舒缓喷雾150ml</t>
  </si>
  <si>
    <t>M0136103U</t>
  </si>
  <si>
    <t>营润温和身体舒护乳霜 200ml</t>
  </si>
  <si>
    <t>M0118200U</t>
  </si>
  <si>
    <t>理肤泉温泉活化保湿精华凝露 30ml</t>
  </si>
  <si>
    <t>M1064001U</t>
  </si>
  <si>
    <t>理肤泉立润密集保湿霜（清爽型） 50ml</t>
  </si>
  <si>
    <t>M1064401U</t>
  </si>
  <si>
    <t>理肤泉立润密集保湿霜（滋润型） 50ml</t>
  </si>
  <si>
    <t>M2938500U</t>
  </si>
  <si>
    <t>理肤泉立润密集保湿眼部者哩 15ml</t>
  </si>
  <si>
    <t>M3426200U</t>
  </si>
  <si>
    <t>理肤泉立润密集保湿面膜 50ML</t>
  </si>
  <si>
    <t>M0118600U</t>
  </si>
  <si>
    <t>理肤泉温泉活化保湿润肤水 200ML</t>
  </si>
  <si>
    <t>M0119000U</t>
  </si>
  <si>
    <t>理肤泉温泉活化保湿睡眠面膜 75ML</t>
  </si>
  <si>
    <t>M0723000U</t>
  </si>
  <si>
    <t>理肤泉温泉活化清润卸妆液 200ml</t>
  </si>
  <si>
    <t>M0118400U</t>
  </si>
  <si>
    <t>理肤泉温泉活化清润洁面泡沫 125ml</t>
  </si>
  <si>
    <t>M1062400U</t>
  </si>
  <si>
    <t>理肤泉清痘净肤焕肤精华乳  30ml</t>
  </si>
  <si>
    <t>M6940500U</t>
  </si>
  <si>
    <t>理肤泉青春痘调理精华乳（防痘印配方） 40ml</t>
  </si>
  <si>
    <t>17164606U</t>
  </si>
  <si>
    <t>理肤泉清痘净肤修护霜15ml</t>
  </si>
  <si>
    <t>07164890U</t>
  </si>
  <si>
    <t>理肤泉净肤控油洁面泡沫125ML</t>
  </si>
  <si>
    <t>07465000U</t>
  </si>
  <si>
    <t>痘痘清爽肤水200ml</t>
  </si>
  <si>
    <t>M3295100U</t>
  </si>
  <si>
    <t>理肤泉清痘净肤水油平衡乳液 40ML</t>
  </si>
  <si>
    <t>M0688800U</t>
  </si>
  <si>
    <t>清痘净肤特润柔肤水 200ml</t>
  </si>
  <si>
    <t>07370790U</t>
  </si>
  <si>
    <t>特安舒缓洁面乳200ml</t>
  </si>
  <si>
    <t>07172000U</t>
  </si>
  <si>
    <t>特安洁面泡沫125ml</t>
  </si>
  <si>
    <t>07170900U</t>
  </si>
  <si>
    <t>特安舒护面霜40ml</t>
  </si>
  <si>
    <t>07171640U</t>
  </si>
  <si>
    <t>特安舒护滋养面霜40ml</t>
  </si>
  <si>
    <t>07670300U</t>
  </si>
  <si>
    <t>特安舒护乳40ml</t>
  </si>
  <si>
    <t>17412920U</t>
  </si>
  <si>
    <t>理肤泉特安舒护润肤水 200ml</t>
  </si>
  <si>
    <t>17170055U</t>
  </si>
  <si>
    <t>理肤泉特安温和眼部卸妆液 30*5ml</t>
  </si>
  <si>
    <t>M2200600U</t>
  </si>
  <si>
    <t>理肤泉特安舒缓修复霜 40ml</t>
  </si>
  <si>
    <t>M7260500U</t>
  </si>
  <si>
    <t>理肤泉特安舒缓修护乳 40ml</t>
  </si>
  <si>
    <t>M0350300U</t>
  </si>
  <si>
    <t>理肤泉特安舒缓眼霜20ml</t>
  </si>
  <si>
    <t>M5479301U</t>
  </si>
  <si>
    <t>理肤泉舒颜紧致眼霜 15ml</t>
  </si>
  <si>
    <t>M8309400U</t>
  </si>
  <si>
    <t>理肤泉每日防晒隔离修颜乳SPF30+ PA+++ 30ml</t>
  </si>
  <si>
    <t>M8308700U</t>
  </si>
  <si>
    <t>理肤泉每日防晒隔离乳SPF30+ PA+++ 30ml</t>
  </si>
  <si>
    <t>M8307500U</t>
  </si>
  <si>
    <t>理肤泉每日隔离水盈轻透露 SPF30+ PA+++ 40ml</t>
  </si>
  <si>
    <t>M3044400U</t>
  </si>
  <si>
    <t>每日隔离遮瑕透润乳液SPF30+ PA+++30ml</t>
  </si>
  <si>
    <t>17226312U</t>
  </si>
  <si>
    <t>理肤泉特护清爽防晒喷雾 200ML</t>
  </si>
  <si>
    <t>M0360700U</t>
  </si>
  <si>
    <t>理肤泉每日隔离透润遮瑕乳液SPF30+03 PA+++30ml</t>
  </si>
  <si>
    <t>M4647100U</t>
  </si>
  <si>
    <t>理肤泉特护清爽防晒露 SPF30+ PA+++ 100ml</t>
  </si>
  <si>
    <t>M0703400U</t>
  </si>
  <si>
    <t>理肤泉特护清滢防晒露 50ML</t>
  </si>
  <si>
    <t>M3060700U</t>
  </si>
  <si>
    <t>理肤泉舒安清透洁面泡沫 125ml</t>
  </si>
  <si>
    <t>M3060500U</t>
  </si>
  <si>
    <t>理肤泉舒安臻白柔肤水200ml</t>
  </si>
  <si>
    <t>M3060201U</t>
  </si>
  <si>
    <t>理肤泉舒安臻白保湿乳霜 50ml</t>
  </si>
  <si>
    <t>M5230300U</t>
  </si>
  <si>
    <t>理肤泉舒安臻白保湿乳液 50ml</t>
  </si>
  <si>
    <t>M8075800U</t>
  </si>
  <si>
    <t>理肤泉舒安臻白淡斑精华液 30ml</t>
  </si>
  <si>
    <t>M3558000U</t>
  </si>
  <si>
    <t>理肤泉均衡清润洁面泡沫 150ML</t>
  </si>
  <si>
    <t>理肤泉舒缓调理喷雾礼盒</t>
  </si>
  <si>
    <t>理肤泉舒缓调理温泉水喷雾套装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</si>
</sst>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_ "/>
    <numFmt numFmtId="177" formatCode="0_ "/>
    <numFmt numFmtId="178" formatCode="0_);[Red]\(0\)"/>
  </numFmts>
  <fonts count="43">
    <font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sz val="14"/>
      <color rgb="FFFF0000"/>
      <name val="宋体"/>
      <charset val="134"/>
    </font>
    <font>
      <sz val="12"/>
      <color rgb="FFFF0000"/>
      <name val="宋体"/>
      <charset val="134"/>
    </font>
    <font>
      <sz val="14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b/>
      <sz val="14"/>
      <name val="宋体"/>
      <charset val="134"/>
    </font>
    <font>
      <b/>
      <sz val="14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4"/>
      <color indexed="10"/>
      <name val="宋体"/>
      <charset val="134"/>
    </font>
    <font>
      <sz val="14"/>
      <name val="新宋体"/>
      <charset val="134"/>
    </font>
    <font>
      <sz val="14"/>
      <color rgb="FFFF0000"/>
      <name val="新宋体"/>
      <charset val="134"/>
    </font>
    <font>
      <sz val="10"/>
      <name val="新宋体"/>
      <charset val="134"/>
    </font>
    <font>
      <sz val="10"/>
      <color rgb="FFFF0000"/>
      <name val="新宋体"/>
      <charset val="134"/>
    </font>
    <font>
      <sz val="12"/>
      <name val="宋体"/>
      <charset val="134"/>
    </font>
    <font>
      <sz val="12"/>
      <name val="Arial"/>
      <charset val="0"/>
    </font>
    <font>
      <sz val="10"/>
      <name val="Arial"/>
      <charset val="0"/>
    </font>
    <font>
      <sz val="10"/>
      <color rgb="FFFF0000"/>
      <name val="Arial"/>
      <charset val="0"/>
    </font>
    <font>
      <sz val="12"/>
      <name val="Dialog"/>
      <charset val="0"/>
    </font>
    <font>
      <sz val="12"/>
      <name val="宋体"/>
      <charset val="0"/>
    </font>
    <font>
      <sz val="10"/>
      <name val="Dialog"/>
      <charset val="0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2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6" fillId="6" borderId="7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41" fillId="20" borderId="9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3" fillId="2" borderId="1" xfId="6" applyFont="1" applyFill="1" applyBorder="1" applyAlignment="1" applyProtection="1">
      <alignment vertical="center"/>
      <protection locked="0"/>
    </xf>
    <xf numFmtId="0" fontId="14" fillId="2" borderId="1" xfId="6" applyFont="1" applyFill="1" applyBorder="1" applyAlignment="1" applyProtection="1">
      <alignment vertical="center"/>
      <protection locked="0"/>
    </xf>
    <xf numFmtId="0" fontId="14" fillId="3" borderId="1" xfId="6" applyFont="1" applyFill="1" applyBorder="1" applyAlignment="1" applyProtection="1">
      <alignment vertical="center"/>
      <protection locked="0"/>
    </xf>
    <xf numFmtId="0" fontId="13" fillId="3" borderId="1" xfId="6" applyFont="1" applyFill="1" applyBorder="1" applyAlignment="1" applyProtection="1">
      <alignment vertical="center"/>
      <protection locked="0"/>
    </xf>
    <xf numFmtId="0" fontId="13" fillId="4" borderId="1" xfId="51" applyFont="1" applyFill="1" applyBorder="1" applyAlignment="1">
      <alignment vertical="center"/>
    </xf>
    <xf numFmtId="0" fontId="13" fillId="4" borderId="1" xfId="6" applyFont="1" applyFill="1" applyBorder="1" applyAlignment="1" applyProtection="1">
      <alignment horizontal="left" vertical="center"/>
      <protection locked="0"/>
    </xf>
    <xf numFmtId="0" fontId="13" fillId="4" borderId="1" xfId="6" applyFont="1" applyFill="1" applyBorder="1" applyAlignment="1" applyProtection="1">
      <alignment horizontal="center" vertical="center"/>
      <protection locked="0"/>
    </xf>
    <xf numFmtId="0" fontId="13" fillId="3" borderId="1" xfId="6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vertical="center"/>
    </xf>
    <xf numFmtId="0" fontId="13" fillId="4" borderId="1" xfId="6" applyFont="1" applyFill="1" applyBorder="1" applyAlignment="1" applyProtection="1">
      <alignment horizontal="center" vertical="center"/>
    </xf>
    <xf numFmtId="0" fontId="15" fillId="3" borderId="1" xfId="6" applyFont="1" applyFill="1" applyBorder="1" applyAlignment="1" applyProtection="1">
      <alignment horizontal="center" vertical="center"/>
    </xf>
    <xf numFmtId="0" fontId="14" fillId="4" borderId="1" xfId="6" applyFont="1" applyFill="1" applyBorder="1" applyAlignment="1" applyProtection="1">
      <alignment horizontal="center" vertical="center"/>
      <protection locked="0"/>
    </xf>
    <xf numFmtId="0" fontId="16" fillId="3" borderId="1" xfId="6" applyFont="1" applyFill="1" applyBorder="1" applyAlignment="1" applyProtection="1">
      <alignment horizontal="center" vertical="center"/>
    </xf>
    <xf numFmtId="0" fontId="13" fillId="0" borderId="1" xfId="51" applyFont="1" applyBorder="1" applyAlignment="1">
      <alignment vertical="center"/>
    </xf>
    <xf numFmtId="0" fontId="13" fillId="0" borderId="1" xfId="6" applyFont="1" applyFill="1" applyBorder="1" applyAlignment="1" applyProtection="1">
      <alignment horizontal="left" vertical="center"/>
      <protection locked="0"/>
    </xf>
    <xf numFmtId="0" fontId="13" fillId="0" borderId="1" xfId="6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0" fontId="13" fillId="0" borderId="1" xfId="6" applyFont="1" applyFill="1" applyBorder="1" applyAlignment="1" applyProtection="1">
      <alignment horizontal="center" vertical="center"/>
      <protection locked="0"/>
    </xf>
    <xf numFmtId="0" fontId="15" fillId="3" borderId="1" xfId="6" applyFont="1" applyFill="1" applyBorder="1" applyAlignment="1" applyProtection="1">
      <alignment horizontal="center" vertical="center"/>
      <protection locked="0"/>
    </xf>
    <xf numFmtId="0" fontId="13" fillId="0" borderId="1" xfId="51" applyFont="1" applyBorder="1" applyAlignment="1">
      <alignment horizontal="center" vertical="center"/>
    </xf>
    <xf numFmtId="0" fontId="16" fillId="3" borderId="1" xfId="5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13" fillId="0" borderId="1" xfId="51" applyNumberFormat="1" applyFont="1" applyBorder="1" applyAlignment="1">
      <alignment horizontal="center" vertical="center"/>
    </xf>
    <xf numFmtId="177" fontId="15" fillId="3" borderId="1" xfId="51" applyNumberFormat="1" applyFont="1" applyFill="1" applyBorder="1" applyAlignment="1">
      <alignment horizontal="center" vertical="center"/>
    </xf>
    <xf numFmtId="0" fontId="16" fillId="3" borderId="1" xfId="6" applyFont="1" applyFill="1" applyBorder="1" applyAlignment="1" applyProtection="1">
      <alignment horizontal="center" vertical="center"/>
      <protection locked="0"/>
    </xf>
    <xf numFmtId="0" fontId="13" fillId="4" borderId="1" xfId="51" applyFont="1" applyFill="1" applyBorder="1" applyAlignment="1">
      <alignment horizontal="center" vertical="center"/>
    </xf>
    <xf numFmtId="0" fontId="15" fillId="3" borderId="1" xfId="51" applyFont="1" applyFill="1" applyBorder="1" applyAlignment="1">
      <alignment horizontal="center" vertical="center"/>
    </xf>
    <xf numFmtId="0" fontId="13" fillId="0" borderId="1" xfId="50" applyFont="1" applyFill="1" applyBorder="1" applyAlignment="1" applyProtection="1">
      <alignment horizontal="left" vertical="center"/>
      <protection locked="0"/>
    </xf>
    <xf numFmtId="176" fontId="13" fillId="4" borderId="1" xfId="50" applyNumberFormat="1" applyFont="1" applyFill="1" applyBorder="1" applyAlignment="1">
      <alignment horizontal="left" vertical="center"/>
    </xf>
    <xf numFmtId="176" fontId="13" fillId="0" borderId="1" xfId="50" applyNumberFormat="1" applyFont="1" applyFill="1" applyBorder="1" applyAlignment="1">
      <alignment horizontal="center" vertical="center"/>
    </xf>
    <xf numFmtId="176" fontId="15" fillId="3" borderId="1" xfId="50" applyNumberFormat="1" applyFont="1" applyFill="1" applyBorder="1" applyAlignment="1">
      <alignment horizontal="center" vertical="center"/>
    </xf>
    <xf numFmtId="0" fontId="13" fillId="4" borderId="1" xfId="50" applyFont="1" applyFill="1" applyBorder="1" applyAlignment="1" applyProtection="1">
      <alignment horizontal="left" vertical="center"/>
      <protection locked="0"/>
    </xf>
    <xf numFmtId="176" fontId="13" fillId="4" borderId="1" xfId="5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4" fillId="0" borderId="1" xfId="51" applyFont="1" applyBorder="1" applyAlignment="1">
      <alignment vertical="center"/>
    </xf>
    <xf numFmtId="0" fontId="14" fillId="0" borderId="1" xfId="51" applyFont="1" applyBorder="1" applyAlignment="1">
      <alignment horizontal="center" vertical="center"/>
    </xf>
    <xf numFmtId="176" fontId="13" fillId="0" borderId="1" xfId="50" applyNumberFormat="1" applyFont="1" applyFill="1" applyBorder="1" applyAlignment="1">
      <alignment horizontal="left" vertical="center"/>
    </xf>
    <xf numFmtId="176" fontId="16" fillId="3" borderId="1" xfId="50" applyNumberFormat="1" applyFont="1" applyFill="1" applyBorder="1" applyAlignment="1">
      <alignment horizontal="center" vertical="center"/>
    </xf>
    <xf numFmtId="0" fontId="13" fillId="0" borderId="1" xfId="5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8" fillId="0" borderId="1" xfId="6" applyFont="1" applyFill="1" applyBorder="1" applyAlignment="1">
      <alignment horizontal="left"/>
    </xf>
    <xf numFmtId="0" fontId="17" fillId="0" borderId="1" xfId="6" applyFont="1" applyFill="1" applyBorder="1" applyAlignment="1">
      <alignment horizontal="left" vertical="center"/>
    </xf>
    <xf numFmtId="0" fontId="18" fillId="0" borderId="1" xfId="6" applyNumberFormat="1" applyFont="1" applyFill="1" applyBorder="1" applyAlignment="1" applyProtection="1">
      <alignment horizontal="left" vertical="center"/>
    </xf>
    <xf numFmtId="0" fontId="19" fillId="3" borderId="1" xfId="6" applyNumberFormat="1" applyFont="1" applyFill="1" applyBorder="1" applyAlignment="1" applyProtection="1">
      <alignment horizontal="left" vertical="center"/>
    </xf>
    <xf numFmtId="0" fontId="17" fillId="0" borderId="1" xfId="6" applyFont="1" applyFill="1" applyBorder="1" applyAlignment="1">
      <alignment horizontal="left"/>
    </xf>
    <xf numFmtId="0" fontId="20" fillId="3" borderId="1" xfId="6" applyNumberFormat="1" applyFont="1" applyFill="1" applyBorder="1" applyAlignment="1" applyProtection="1">
      <alignment horizontal="left" vertical="center"/>
    </xf>
    <xf numFmtId="178" fontId="18" fillId="0" borderId="1" xfId="6" applyNumberFormat="1" applyFont="1" applyFill="1" applyBorder="1" applyAlignment="1">
      <alignment horizontal="left"/>
    </xf>
    <xf numFmtId="178" fontId="17" fillId="0" borderId="1" xfId="6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17" fillId="4" borderId="1" xfId="6" applyFont="1" applyFill="1" applyBorder="1" applyAlignment="1">
      <alignment horizontal="left"/>
    </xf>
    <xf numFmtId="0" fontId="17" fillId="0" borderId="1" xfId="6" applyFont="1" applyBorder="1" applyAlignment="1">
      <alignment horizontal="left"/>
    </xf>
    <xf numFmtId="49" fontId="21" fillId="0" borderId="1" xfId="0" applyNumberFormat="1" applyFont="1" applyFill="1" applyBorder="1" applyAlignment="1" applyProtection="1">
      <alignment horizontal="left" vertical="top" wrapText="1"/>
      <protection locked="0"/>
    </xf>
    <xf numFmtId="49" fontId="22" fillId="0" borderId="1" xfId="0" applyNumberFormat="1" applyFont="1" applyFill="1" applyBorder="1" applyAlignment="1" applyProtection="1">
      <alignment horizontal="left" vertical="top" wrapText="1"/>
      <protection locked="0"/>
    </xf>
    <xf numFmtId="178" fontId="21" fillId="0" borderId="1" xfId="0" applyNumberFormat="1" applyFont="1" applyFill="1" applyBorder="1" applyAlignment="1" applyProtection="1">
      <alignment horizontal="left" vertical="top" wrapText="1"/>
      <protection locked="0"/>
    </xf>
    <xf numFmtId="178" fontId="23" fillId="3" borderId="1" xfId="0" applyNumberFormat="1" applyFont="1" applyFill="1" applyBorder="1" applyAlignment="1" applyProtection="1">
      <alignment horizontal="left" vertical="top" wrapText="1"/>
      <protection locked="0"/>
    </xf>
    <xf numFmtId="0" fontId="19" fillId="3" borderId="1" xfId="6" applyFont="1" applyFill="1" applyBorder="1" applyAlignment="1">
      <alignment horizontal="left"/>
    </xf>
    <xf numFmtId="0" fontId="5" fillId="3" borderId="0" xfId="0" applyFont="1" applyFill="1" applyBorder="1" applyAlignment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_Distributor monthly report template" xfId="50"/>
    <cellStyle name="常规_薇姿订货单11.18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0"/>
  <sheetViews>
    <sheetView tabSelected="1" workbookViewId="0">
      <selection activeCell="G1" sqref="G$1:G$1048576"/>
    </sheetView>
  </sheetViews>
  <sheetFormatPr defaultColWidth="9" defaultRowHeight="18" customHeight="1"/>
  <cols>
    <col min="1" max="1" width="11.5" style="6" customWidth="1"/>
    <col min="2" max="2" width="9.5" style="6" customWidth="1"/>
    <col min="3" max="3" width="55.5" style="6" customWidth="1"/>
    <col min="4" max="4" width="9.625" style="6" customWidth="1"/>
    <col min="5" max="5" width="9.625" style="7" customWidth="1"/>
    <col min="6" max="6" width="11.875" style="8" customWidth="1"/>
    <col min="7" max="7" width="11.875" style="9" customWidth="1"/>
    <col min="8" max="13" width="11.25" style="5" customWidth="1"/>
    <col min="14" max="15" width="10.375" style="5"/>
    <col min="16" max="16376" width="9" style="5"/>
    <col min="16377" max="16384" width="9" style="10"/>
  </cols>
  <sheetData>
    <row r="1" s="1" customFormat="1" ht="78" customHeight="1" spans="1:13">
      <c r="A1" s="11" t="s">
        <v>0</v>
      </c>
      <c r="B1" s="11"/>
      <c r="C1" s="11"/>
      <c r="D1" s="11"/>
      <c r="E1" s="12"/>
      <c r="F1" s="13"/>
      <c r="G1" s="14"/>
      <c r="H1" s="15" t="s">
        <v>1</v>
      </c>
      <c r="I1" s="65" t="s">
        <v>2</v>
      </c>
      <c r="J1" s="15" t="s">
        <v>3</v>
      </c>
      <c r="K1" s="65" t="s">
        <v>4</v>
      </c>
      <c r="L1" s="15" t="s">
        <v>5</v>
      </c>
      <c r="M1" s="66" t="s">
        <v>6</v>
      </c>
    </row>
    <row r="2" s="2" customFormat="1" customHeight="1" spans="1:16376">
      <c r="A2" s="16" t="s">
        <v>7</v>
      </c>
      <c r="B2" s="17" t="s">
        <v>8</v>
      </c>
      <c r="C2" s="17"/>
      <c r="D2" s="17" t="s">
        <v>9</v>
      </c>
      <c r="E2" s="18" t="s">
        <v>10</v>
      </c>
      <c r="F2" s="19" t="s">
        <v>11</v>
      </c>
      <c r="G2" s="20" t="s">
        <v>12</v>
      </c>
      <c r="H2" s="15" t="s">
        <v>13</v>
      </c>
      <c r="I2" s="15" t="s">
        <v>13</v>
      </c>
      <c r="J2" s="15" t="s">
        <v>13</v>
      </c>
      <c r="K2" s="15" t="s">
        <v>13</v>
      </c>
      <c r="L2" s="15" t="s">
        <v>13</v>
      </c>
      <c r="M2" s="15" t="s">
        <v>13</v>
      </c>
      <c r="N2" s="5" t="s">
        <v>14</v>
      </c>
      <c r="O2" s="5" t="s">
        <v>15</v>
      </c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</row>
    <row r="3" s="2" customFormat="1" hidden="1" customHeight="1" spans="1:16376">
      <c r="A3" s="16">
        <v>143147</v>
      </c>
      <c r="B3" s="21" t="s">
        <v>16</v>
      </c>
      <c r="C3" s="22" t="s">
        <v>17</v>
      </c>
      <c r="D3" s="23">
        <v>185</v>
      </c>
      <c r="E3" s="23">
        <f>D3*0.8</f>
        <v>148</v>
      </c>
      <c r="F3" s="24"/>
      <c r="G3" s="24">
        <f t="shared" ref="G3:G66" si="0">F3*D3*0.8</f>
        <v>0</v>
      </c>
      <c r="H3" s="25"/>
      <c r="I3" s="25"/>
      <c r="J3" s="25"/>
      <c r="K3" s="25"/>
      <c r="L3" s="25"/>
      <c r="M3" s="25"/>
      <c r="N3" s="5">
        <f>H3+I3+J3+K3+L3+M3</f>
        <v>0</v>
      </c>
      <c r="O3" s="5">
        <f>N3*D3*0.8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</row>
    <row r="4" s="2" customFormat="1" hidden="1" customHeight="1" spans="1:16376">
      <c r="A4" s="16">
        <v>151532</v>
      </c>
      <c r="B4" s="21" t="s">
        <v>18</v>
      </c>
      <c r="C4" s="22" t="s">
        <v>19</v>
      </c>
      <c r="D4" s="26">
        <v>185</v>
      </c>
      <c r="E4" s="23">
        <f t="shared" ref="E4:E35" si="1">D4*0.8</f>
        <v>148</v>
      </c>
      <c r="F4" s="27"/>
      <c r="G4" s="24">
        <f t="shared" si="0"/>
        <v>0</v>
      </c>
      <c r="H4" s="25"/>
      <c r="I4" s="25"/>
      <c r="J4" s="25"/>
      <c r="K4" s="25"/>
      <c r="L4" s="25"/>
      <c r="M4" s="25"/>
      <c r="N4" s="5">
        <f t="shared" ref="N4:N35" si="2">H4+I4+J4+K4+L4+M4</f>
        <v>0</v>
      </c>
      <c r="O4" s="5">
        <f t="shared" ref="O4:O35" si="3">N4*D4*0.8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</row>
    <row r="5" s="2" customFormat="1" hidden="1" customHeight="1" spans="1:16376">
      <c r="A5" s="16">
        <v>151526</v>
      </c>
      <c r="B5" s="21" t="s">
        <v>20</v>
      </c>
      <c r="C5" s="22" t="s">
        <v>21</v>
      </c>
      <c r="D5" s="26">
        <v>195</v>
      </c>
      <c r="E5" s="23">
        <f t="shared" si="1"/>
        <v>156</v>
      </c>
      <c r="F5" s="27"/>
      <c r="G5" s="24">
        <f t="shared" si="0"/>
        <v>0</v>
      </c>
      <c r="H5" s="25"/>
      <c r="I5" s="25"/>
      <c r="J5" s="25"/>
      <c r="K5" s="25"/>
      <c r="L5" s="25"/>
      <c r="M5" s="25"/>
      <c r="N5" s="5">
        <f t="shared" si="2"/>
        <v>0</v>
      </c>
      <c r="O5" s="5">
        <f t="shared" si="3"/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</row>
    <row r="6" s="2" customFormat="1" hidden="1" customHeight="1" spans="1:16376">
      <c r="A6" s="16">
        <v>151533</v>
      </c>
      <c r="B6" s="21" t="s">
        <v>22</v>
      </c>
      <c r="C6" s="22" t="s">
        <v>23</v>
      </c>
      <c r="D6" s="26">
        <v>175</v>
      </c>
      <c r="E6" s="23">
        <f t="shared" si="1"/>
        <v>140</v>
      </c>
      <c r="F6" s="27"/>
      <c r="G6" s="24">
        <f t="shared" si="0"/>
        <v>0</v>
      </c>
      <c r="H6" s="25"/>
      <c r="I6" s="25"/>
      <c r="J6" s="25"/>
      <c r="K6" s="25"/>
      <c r="L6" s="25"/>
      <c r="M6" s="25"/>
      <c r="N6" s="5">
        <f t="shared" si="2"/>
        <v>0</v>
      </c>
      <c r="O6" s="5">
        <f t="shared" si="3"/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</row>
    <row r="7" s="2" customFormat="1" customHeight="1" spans="1:16376">
      <c r="A7" s="16">
        <v>151527</v>
      </c>
      <c r="B7" s="21" t="s">
        <v>24</v>
      </c>
      <c r="C7" s="22" t="s">
        <v>25</v>
      </c>
      <c r="D7" s="26">
        <v>195</v>
      </c>
      <c r="E7" s="28">
        <f t="shared" si="1"/>
        <v>156</v>
      </c>
      <c r="F7" s="29">
        <v>2</v>
      </c>
      <c r="G7" s="24">
        <f>D7*F7</f>
        <v>390</v>
      </c>
      <c r="H7" s="25">
        <v>2</v>
      </c>
      <c r="I7" s="25"/>
      <c r="J7" s="25"/>
      <c r="K7" s="25"/>
      <c r="L7" s="25"/>
      <c r="M7" s="25"/>
      <c r="N7" s="5">
        <f t="shared" si="2"/>
        <v>2</v>
      </c>
      <c r="O7" s="5">
        <f t="shared" si="3"/>
        <v>312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</row>
    <row r="8" s="2" customFormat="1" hidden="1" customHeight="1" spans="1:16376">
      <c r="A8" s="16">
        <v>143169</v>
      </c>
      <c r="B8" s="21" t="s">
        <v>26</v>
      </c>
      <c r="C8" s="22" t="s">
        <v>27</v>
      </c>
      <c r="D8" s="26">
        <v>185</v>
      </c>
      <c r="E8" s="23">
        <f t="shared" si="1"/>
        <v>148</v>
      </c>
      <c r="F8" s="27"/>
      <c r="G8" s="24">
        <f t="shared" si="0"/>
        <v>0</v>
      </c>
      <c r="H8" s="25"/>
      <c r="I8" s="25"/>
      <c r="J8" s="25"/>
      <c r="K8" s="25"/>
      <c r="L8" s="25"/>
      <c r="M8" s="25"/>
      <c r="N8" s="5">
        <f t="shared" si="2"/>
        <v>0</v>
      </c>
      <c r="O8" s="5">
        <f t="shared" si="3"/>
        <v>0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</row>
    <row r="9" s="2" customFormat="1" customHeight="1" spans="1:16376">
      <c r="A9" s="16">
        <v>121949</v>
      </c>
      <c r="B9" s="30" t="s">
        <v>28</v>
      </c>
      <c r="C9" s="22" t="s">
        <v>29</v>
      </c>
      <c r="D9" s="26">
        <v>399</v>
      </c>
      <c r="E9" s="28">
        <f t="shared" si="1"/>
        <v>319.2</v>
      </c>
      <c r="F9" s="29">
        <v>3</v>
      </c>
      <c r="G9" s="24">
        <f t="shared" ref="G9:G15" si="4">D9*F9</f>
        <v>1197</v>
      </c>
      <c r="H9" s="25">
        <v>2</v>
      </c>
      <c r="I9" s="25"/>
      <c r="J9" s="25"/>
      <c r="K9" s="25"/>
      <c r="L9" s="25">
        <v>1</v>
      </c>
      <c r="M9" s="25"/>
      <c r="N9" s="5">
        <f t="shared" si="2"/>
        <v>3</v>
      </c>
      <c r="O9" s="5">
        <f t="shared" si="3"/>
        <v>957.6</v>
      </c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</row>
    <row r="10" s="2" customFormat="1" customHeight="1" spans="1:16376">
      <c r="A10" s="16">
        <v>121925</v>
      </c>
      <c r="B10" s="21" t="s">
        <v>30</v>
      </c>
      <c r="C10" s="22" t="s">
        <v>31</v>
      </c>
      <c r="D10" s="26">
        <v>399</v>
      </c>
      <c r="E10" s="28">
        <f t="shared" si="1"/>
        <v>319.2</v>
      </c>
      <c r="F10" s="29">
        <v>4</v>
      </c>
      <c r="G10" s="24">
        <f t="shared" si="4"/>
        <v>1596</v>
      </c>
      <c r="H10" s="25">
        <v>2</v>
      </c>
      <c r="I10" s="25"/>
      <c r="J10" s="25"/>
      <c r="K10" s="25">
        <v>1</v>
      </c>
      <c r="L10" s="25">
        <v>1</v>
      </c>
      <c r="M10" s="25"/>
      <c r="N10" s="5">
        <f t="shared" si="2"/>
        <v>4</v>
      </c>
      <c r="O10" s="5">
        <f t="shared" si="3"/>
        <v>1276.8</v>
      </c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</row>
    <row r="11" s="2" customFormat="1" customHeight="1" spans="1:16376">
      <c r="A11" s="16">
        <v>121247</v>
      </c>
      <c r="B11" s="30" t="s">
        <v>32</v>
      </c>
      <c r="C11" s="31" t="s">
        <v>33</v>
      </c>
      <c r="D11" s="32">
        <v>379</v>
      </c>
      <c r="E11" s="28">
        <f t="shared" si="1"/>
        <v>303.2</v>
      </c>
      <c r="F11" s="29">
        <v>3</v>
      </c>
      <c r="G11" s="24">
        <f t="shared" si="4"/>
        <v>1137</v>
      </c>
      <c r="H11" s="25">
        <v>2</v>
      </c>
      <c r="I11" s="25"/>
      <c r="J11" s="25"/>
      <c r="K11" s="25"/>
      <c r="L11" s="25">
        <v>1</v>
      </c>
      <c r="M11" s="25"/>
      <c r="N11" s="5">
        <f t="shared" si="2"/>
        <v>3</v>
      </c>
      <c r="O11" s="5">
        <f t="shared" si="3"/>
        <v>909.6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</row>
    <row r="12" s="2" customFormat="1" customHeight="1" spans="1:16376">
      <c r="A12" s="16">
        <v>121248</v>
      </c>
      <c r="B12" s="30" t="s">
        <v>34</v>
      </c>
      <c r="C12" s="31" t="s">
        <v>35</v>
      </c>
      <c r="D12" s="32">
        <v>299</v>
      </c>
      <c r="E12" s="28">
        <f t="shared" si="1"/>
        <v>239.2</v>
      </c>
      <c r="F12" s="29">
        <v>1</v>
      </c>
      <c r="G12" s="24">
        <f t="shared" si="4"/>
        <v>299</v>
      </c>
      <c r="H12" s="25"/>
      <c r="I12" s="25"/>
      <c r="J12" s="25"/>
      <c r="K12" s="25"/>
      <c r="L12" s="25">
        <v>1</v>
      </c>
      <c r="M12" s="25"/>
      <c r="N12" s="5">
        <f t="shared" si="2"/>
        <v>1</v>
      </c>
      <c r="O12" s="5">
        <f t="shared" si="3"/>
        <v>239.2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</row>
    <row r="13" s="2" customFormat="1" customHeight="1" spans="1:16376">
      <c r="A13" s="16">
        <v>130552</v>
      </c>
      <c r="B13" s="30" t="s">
        <v>36</v>
      </c>
      <c r="C13" s="31" t="s">
        <v>37</v>
      </c>
      <c r="D13" s="32">
        <v>379</v>
      </c>
      <c r="E13" s="28">
        <f t="shared" si="1"/>
        <v>303.2</v>
      </c>
      <c r="F13" s="29">
        <v>2</v>
      </c>
      <c r="G13" s="24">
        <f t="shared" si="4"/>
        <v>758</v>
      </c>
      <c r="H13" s="25">
        <v>2</v>
      </c>
      <c r="I13" s="25"/>
      <c r="J13" s="25"/>
      <c r="K13" s="25"/>
      <c r="L13" s="25"/>
      <c r="M13" s="25"/>
      <c r="N13" s="5">
        <f t="shared" si="2"/>
        <v>2</v>
      </c>
      <c r="O13" s="5">
        <f t="shared" si="3"/>
        <v>606.4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</row>
    <row r="14" s="2" customFormat="1" customHeight="1" spans="1:16376">
      <c r="A14" s="16">
        <v>121950</v>
      </c>
      <c r="B14" s="30" t="s">
        <v>38</v>
      </c>
      <c r="C14" s="31" t="s">
        <v>39</v>
      </c>
      <c r="D14" s="32">
        <v>409</v>
      </c>
      <c r="E14" s="28">
        <f t="shared" si="1"/>
        <v>327.2</v>
      </c>
      <c r="F14" s="29">
        <v>2</v>
      </c>
      <c r="G14" s="24">
        <f t="shared" si="4"/>
        <v>818</v>
      </c>
      <c r="H14" s="25"/>
      <c r="I14" s="25"/>
      <c r="J14" s="25">
        <v>2</v>
      </c>
      <c r="K14" s="25"/>
      <c r="L14" s="25"/>
      <c r="M14" s="25"/>
      <c r="N14" s="5">
        <f t="shared" si="2"/>
        <v>2</v>
      </c>
      <c r="O14" s="5">
        <f t="shared" si="3"/>
        <v>654.4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</row>
    <row r="15" s="2" customFormat="1" customHeight="1" spans="1:16376">
      <c r="A15" s="16">
        <v>120533</v>
      </c>
      <c r="B15" s="30" t="s">
        <v>40</v>
      </c>
      <c r="C15" s="31" t="s">
        <v>41</v>
      </c>
      <c r="D15" s="32">
        <v>445</v>
      </c>
      <c r="E15" s="28">
        <f t="shared" si="1"/>
        <v>356</v>
      </c>
      <c r="F15" s="29">
        <v>2</v>
      </c>
      <c r="G15" s="24">
        <f t="shared" si="4"/>
        <v>890</v>
      </c>
      <c r="H15" s="25">
        <v>2</v>
      </c>
      <c r="I15" s="25"/>
      <c r="J15" s="25"/>
      <c r="K15" s="25"/>
      <c r="L15" s="25">
        <v>0</v>
      </c>
      <c r="M15" s="25"/>
      <c r="N15" s="5">
        <f t="shared" si="2"/>
        <v>2</v>
      </c>
      <c r="O15" s="5">
        <f t="shared" si="3"/>
        <v>712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</row>
    <row r="16" s="2" customFormat="1" hidden="1" customHeight="1" spans="1:16376">
      <c r="A16" s="16">
        <v>124722</v>
      </c>
      <c r="B16" s="30" t="s">
        <v>42</v>
      </c>
      <c r="C16" s="31" t="s">
        <v>43</v>
      </c>
      <c r="D16" s="32">
        <v>595</v>
      </c>
      <c r="E16" s="23">
        <f t="shared" si="1"/>
        <v>476</v>
      </c>
      <c r="F16" s="27"/>
      <c r="G16" s="24">
        <f t="shared" si="0"/>
        <v>0</v>
      </c>
      <c r="H16" s="25"/>
      <c r="I16" s="25"/>
      <c r="J16" s="25"/>
      <c r="K16" s="25"/>
      <c r="L16" s="25"/>
      <c r="M16" s="25"/>
      <c r="N16" s="5">
        <f t="shared" si="2"/>
        <v>0</v>
      </c>
      <c r="O16" s="5">
        <f t="shared" si="3"/>
        <v>0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</row>
    <row r="17" s="2" customFormat="1" customHeight="1" spans="1:16376">
      <c r="A17" s="16">
        <v>140359</v>
      </c>
      <c r="B17" s="33" t="s">
        <v>44</v>
      </c>
      <c r="C17" s="31" t="s">
        <v>45</v>
      </c>
      <c r="D17" s="32">
        <v>225</v>
      </c>
      <c r="E17" s="28">
        <f t="shared" si="1"/>
        <v>180</v>
      </c>
      <c r="F17" s="29">
        <v>4</v>
      </c>
      <c r="G17" s="24">
        <f>D17*F17</f>
        <v>900</v>
      </c>
      <c r="H17" s="25">
        <v>2</v>
      </c>
      <c r="I17" s="25"/>
      <c r="J17" s="25">
        <v>2</v>
      </c>
      <c r="K17" s="25"/>
      <c r="L17" s="25"/>
      <c r="M17" s="25"/>
      <c r="N17" s="5">
        <f t="shared" si="2"/>
        <v>4</v>
      </c>
      <c r="O17" s="5">
        <f t="shared" si="3"/>
        <v>720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</row>
    <row r="18" s="3" customFormat="1" hidden="1" customHeight="1" spans="1:16376">
      <c r="A18" s="16">
        <v>140390</v>
      </c>
      <c r="B18" s="31" t="s">
        <v>46</v>
      </c>
      <c r="C18" s="31" t="s">
        <v>47</v>
      </c>
      <c r="D18" s="34">
        <v>245</v>
      </c>
      <c r="E18" s="23">
        <f t="shared" si="1"/>
        <v>196</v>
      </c>
      <c r="F18" s="35"/>
      <c r="G18" s="24">
        <f t="shared" si="0"/>
        <v>0</v>
      </c>
      <c r="H18" s="25"/>
      <c r="I18" s="50"/>
      <c r="J18" s="25"/>
      <c r="K18" s="50"/>
      <c r="L18" s="25"/>
      <c r="M18" s="50"/>
      <c r="N18" s="5">
        <f t="shared" si="2"/>
        <v>0</v>
      </c>
      <c r="O18" s="5">
        <f t="shared" si="3"/>
        <v>0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</row>
    <row r="19" s="2" customFormat="1" hidden="1" customHeight="1" spans="1:16376">
      <c r="A19" s="16">
        <v>140372</v>
      </c>
      <c r="B19" s="30" t="s">
        <v>48</v>
      </c>
      <c r="C19" s="31" t="s">
        <v>49</v>
      </c>
      <c r="D19" s="32">
        <v>245</v>
      </c>
      <c r="E19" s="23">
        <f t="shared" si="1"/>
        <v>196</v>
      </c>
      <c r="F19" s="27"/>
      <c r="G19" s="24">
        <f t="shared" si="0"/>
        <v>0</v>
      </c>
      <c r="H19" s="25"/>
      <c r="I19" s="25"/>
      <c r="J19" s="25"/>
      <c r="K19" s="25"/>
      <c r="L19" s="25"/>
      <c r="M19" s="25"/>
      <c r="N19" s="5">
        <f t="shared" si="2"/>
        <v>0</v>
      </c>
      <c r="O19" s="5">
        <f t="shared" si="3"/>
        <v>0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</row>
    <row r="20" s="2" customFormat="1" hidden="1" customHeight="1" spans="1:16376">
      <c r="A20" s="16">
        <v>140391</v>
      </c>
      <c r="B20" s="30" t="s">
        <v>50</v>
      </c>
      <c r="C20" s="31" t="s">
        <v>51</v>
      </c>
      <c r="D20" s="32">
        <v>245</v>
      </c>
      <c r="E20" s="23">
        <f t="shared" si="1"/>
        <v>196</v>
      </c>
      <c r="F20" s="27"/>
      <c r="G20" s="24">
        <f t="shared" si="0"/>
        <v>0</v>
      </c>
      <c r="H20" s="25">
        <v>3</v>
      </c>
      <c r="I20" s="25"/>
      <c r="J20" s="25"/>
      <c r="K20" s="25"/>
      <c r="L20" s="25">
        <v>1</v>
      </c>
      <c r="M20" s="25"/>
      <c r="N20" s="5">
        <f t="shared" si="2"/>
        <v>4</v>
      </c>
      <c r="O20" s="5">
        <f t="shared" si="3"/>
        <v>784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</row>
    <row r="21" s="2" customFormat="1" customHeight="1" spans="1:16376">
      <c r="A21" s="16">
        <v>140373</v>
      </c>
      <c r="B21" s="33" t="s">
        <v>52</v>
      </c>
      <c r="C21" s="31" t="s">
        <v>53</v>
      </c>
      <c r="D21" s="32">
        <v>259</v>
      </c>
      <c r="E21" s="28">
        <f t="shared" si="1"/>
        <v>207.2</v>
      </c>
      <c r="F21" s="29">
        <v>4</v>
      </c>
      <c r="G21" s="24">
        <f>D21*F21</f>
        <v>1036</v>
      </c>
      <c r="H21" s="25">
        <v>3</v>
      </c>
      <c r="I21" s="25"/>
      <c r="J21" s="25"/>
      <c r="K21" s="25"/>
      <c r="L21" s="25"/>
      <c r="M21" s="25">
        <v>1</v>
      </c>
      <c r="N21" s="5">
        <f t="shared" si="2"/>
        <v>4</v>
      </c>
      <c r="O21" s="5">
        <f t="shared" si="3"/>
        <v>828.8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</row>
    <row r="22" s="2" customFormat="1" customHeight="1" spans="1:16376">
      <c r="A22" s="16">
        <v>140388</v>
      </c>
      <c r="B22" s="30" t="s">
        <v>54</v>
      </c>
      <c r="C22" s="31" t="s">
        <v>55</v>
      </c>
      <c r="D22" s="36">
        <v>329</v>
      </c>
      <c r="E22" s="28">
        <f t="shared" si="1"/>
        <v>263.2</v>
      </c>
      <c r="F22" s="37">
        <v>7</v>
      </c>
      <c r="G22" s="24">
        <f>D22*F22</f>
        <v>2303</v>
      </c>
      <c r="H22" s="25">
        <v>3</v>
      </c>
      <c r="I22" s="25">
        <v>1</v>
      </c>
      <c r="J22" s="25">
        <v>2</v>
      </c>
      <c r="K22" s="25"/>
      <c r="L22" s="25">
        <v>1</v>
      </c>
      <c r="M22" s="25"/>
      <c r="N22" s="5">
        <f t="shared" si="2"/>
        <v>7</v>
      </c>
      <c r="O22" s="5">
        <f t="shared" si="3"/>
        <v>1842.4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</row>
    <row r="23" s="3" customFormat="1" hidden="1" customHeight="1" spans="1:16376">
      <c r="A23" s="16">
        <v>140358</v>
      </c>
      <c r="B23" s="38" t="s">
        <v>56</v>
      </c>
      <c r="C23" s="38" t="s">
        <v>57</v>
      </c>
      <c r="D23" s="39">
        <v>255</v>
      </c>
      <c r="E23" s="23">
        <f t="shared" si="1"/>
        <v>204</v>
      </c>
      <c r="F23" s="40"/>
      <c r="G23" s="24">
        <f t="shared" si="0"/>
        <v>0</v>
      </c>
      <c r="H23" s="25"/>
      <c r="I23" s="50">
        <v>1</v>
      </c>
      <c r="J23" s="25"/>
      <c r="K23" s="50"/>
      <c r="L23" s="25"/>
      <c r="M23" s="50">
        <v>1</v>
      </c>
      <c r="N23" s="5">
        <f t="shared" si="2"/>
        <v>2</v>
      </c>
      <c r="O23" s="5">
        <f t="shared" si="3"/>
        <v>408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</row>
    <row r="24" s="2" customFormat="1" customHeight="1" spans="1:16376">
      <c r="A24" s="16">
        <v>140389</v>
      </c>
      <c r="B24" s="33" t="s">
        <v>58</v>
      </c>
      <c r="C24" s="31" t="s">
        <v>59</v>
      </c>
      <c r="D24" s="32">
        <v>419</v>
      </c>
      <c r="E24" s="28">
        <f t="shared" si="1"/>
        <v>335.2</v>
      </c>
      <c r="F24" s="29">
        <v>3</v>
      </c>
      <c r="G24" s="24">
        <f>D24*F24</f>
        <v>1257</v>
      </c>
      <c r="H24" s="25">
        <v>3</v>
      </c>
      <c r="I24" s="25"/>
      <c r="J24" s="25"/>
      <c r="K24" s="25"/>
      <c r="L24" s="25"/>
      <c r="M24" s="25"/>
      <c r="N24" s="5">
        <f t="shared" si="2"/>
        <v>3</v>
      </c>
      <c r="O24" s="5">
        <f t="shared" si="3"/>
        <v>1005.6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="2" customFormat="1" hidden="1" customHeight="1" spans="1:16376">
      <c r="A25" s="16">
        <v>140387</v>
      </c>
      <c r="B25" s="30" t="s">
        <v>60</v>
      </c>
      <c r="C25" s="31" t="s">
        <v>61</v>
      </c>
      <c r="D25" s="32">
        <v>300</v>
      </c>
      <c r="E25" s="23">
        <f t="shared" si="1"/>
        <v>240</v>
      </c>
      <c r="F25" s="27"/>
      <c r="G25" s="24">
        <f t="shared" si="0"/>
        <v>0</v>
      </c>
      <c r="H25" s="25">
        <v>3</v>
      </c>
      <c r="I25" s="25"/>
      <c r="J25" s="25">
        <v>2</v>
      </c>
      <c r="K25" s="25"/>
      <c r="L25" s="25">
        <v>1</v>
      </c>
      <c r="M25" s="25">
        <v>1</v>
      </c>
      <c r="N25" s="5">
        <f t="shared" si="2"/>
        <v>7</v>
      </c>
      <c r="O25" s="5">
        <f t="shared" si="3"/>
        <v>1680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</row>
    <row r="26" s="2" customFormat="1" hidden="1" customHeight="1" spans="1:16376">
      <c r="A26" s="16">
        <v>140371</v>
      </c>
      <c r="B26" s="30" t="s">
        <v>62</v>
      </c>
      <c r="C26" s="31" t="s">
        <v>63</v>
      </c>
      <c r="D26" s="32">
        <v>285</v>
      </c>
      <c r="E26" s="23">
        <f t="shared" si="1"/>
        <v>228</v>
      </c>
      <c r="F26" s="27"/>
      <c r="G26" s="24">
        <f t="shared" si="0"/>
        <v>0</v>
      </c>
      <c r="H26" s="25">
        <v>3</v>
      </c>
      <c r="I26" s="25"/>
      <c r="J26" s="25">
        <v>2</v>
      </c>
      <c r="K26" s="25"/>
      <c r="L26" s="25">
        <v>1</v>
      </c>
      <c r="M26" s="25"/>
      <c r="N26" s="5">
        <f t="shared" si="2"/>
        <v>6</v>
      </c>
      <c r="O26" s="5">
        <f t="shared" si="3"/>
        <v>1368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</row>
    <row r="27" s="2" customFormat="1" customHeight="1" spans="1:16376">
      <c r="A27" s="16">
        <v>151540</v>
      </c>
      <c r="B27" s="30" t="s">
        <v>64</v>
      </c>
      <c r="C27" s="31" t="s">
        <v>65</v>
      </c>
      <c r="D27" s="32">
        <v>245</v>
      </c>
      <c r="E27" s="28">
        <f t="shared" si="1"/>
        <v>196</v>
      </c>
      <c r="F27" s="29">
        <v>3</v>
      </c>
      <c r="G27" s="24">
        <f>D27*F27</f>
        <v>735</v>
      </c>
      <c r="H27" s="25">
        <v>3</v>
      </c>
      <c r="I27" s="25"/>
      <c r="J27" s="25"/>
      <c r="K27" s="25"/>
      <c r="L27" s="25"/>
      <c r="M27" s="25"/>
      <c r="N27" s="5">
        <f t="shared" si="2"/>
        <v>3</v>
      </c>
      <c r="O27" s="5">
        <f t="shared" si="3"/>
        <v>588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</row>
    <row r="28" s="2" customFormat="1" hidden="1" customHeight="1" spans="1:16376">
      <c r="A28" s="16">
        <v>130553</v>
      </c>
      <c r="B28" s="30" t="s">
        <v>66</v>
      </c>
      <c r="C28" s="31" t="s">
        <v>67</v>
      </c>
      <c r="D28" s="32">
        <v>250</v>
      </c>
      <c r="E28" s="23">
        <f t="shared" si="1"/>
        <v>200</v>
      </c>
      <c r="F28" s="27"/>
      <c r="G28" s="24">
        <f t="shared" si="0"/>
        <v>0</v>
      </c>
      <c r="H28" s="25"/>
      <c r="I28" s="25"/>
      <c r="J28" s="25"/>
      <c r="K28" s="25"/>
      <c r="L28" s="25"/>
      <c r="M28" s="25"/>
      <c r="N28" s="5">
        <f t="shared" si="2"/>
        <v>0</v>
      </c>
      <c r="O28" s="5">
        <f t="shared" si="3"/>
        <v>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</row>
    <row r="29" s="2" customFormat="1" customHeight="1" spans="1:16376">
      <c r="A29" s="16">
        <v>143064</v>
      </c>
      <c r="B29" s="21" t="s">
        <v>68</v>
      </c>
      <c r="C29" s="22" t="s">
        <v>69</v>
      </c>
      <c r="D29" s="23">
        <v>289</v>
      </c>
      <c r="E29" s="28">
        <f t="shared" si="1"/>
        <v>231.2</v>
      </c>
      <c r="F29" s="41">
        <v>3</v>
      </c>
      <c r="G29" s="24">
        <f>D29*F29</f>
        <v>867</v>
      </c>
      <c r="H29" s="25">
        <v>3</v>
      </c>
      <c r="I29" s="25"/>
      <c r="J29" s="25"/>
      <c r="K29" s="25"/>
      <c r="L29" s="25"/>
      <c r="M29" s="25"/>
      <c r="N29" s="5">
        <f t="shared" si="2"/>
        <v>3</v>
      </c>
      <c r="O29" s="5">
        <f t="shared" si="3"/>
        <v>693.6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</row>
    <row r="30" s="2" customFormat="1" hidden="1" customHeight="1" spans="1:16376">
      <c r="A30" s="16">
        <v>151528</v>
      </c>
      <c r="B30" s="21" t="s">
        <v>70</v>
      </c>
      <c r="C30" s="22" t="s">
        <v>71</v>
      </c>
      <c r="D30" s="26">
        <v>335</v>
      </c>
      <c r="E30" s="23">
        <f t="shared" si="1"/>
        <v>268</v>
      </c>
      <c r="F30" s="27"/>
      <c r="G30" s="24">
        <f t="shared" si="0"/>
        <v>0</v>
      </c>
      <c r="H30" s="25"/>
      <c r="I30" s="25"/>
      <c r="J30" s="25"/>
      <c r="K30" s="25"/>
      <c r="L30" s="25"/>
      <c r="M30" s="25"/>
      <c r="N30" s="5">
        <f t="shared" si="2"/>
        <v>0</v>
      </c>
      <c r="O30" s="5">
        <f t="shared" si="3"/>
        <v>0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</row>
    <row r="31" s="2" customFormat="1" customHeight="1" spans="1:16376">
      <c r="A31" s="16">
        <v>124178</v>
      </c>
      <c r="B31" s="21" t="s">
        <v>72</v>
      </c>
      <c r="C31" s="22" t="s">
        <v>73</v>
      </c>
      <c r="D31" s="23">
        <v>230</v>
      </c>
      <c r="E31" s="28">
        <f t="shared" si="1"/>
        <v>184</v>
      </c>
      <c r="F31" s="41">
        <v>3</v>
      </c>
      <c r="G31" s="24">
        <f>D31*F31</f>
        <v>690</v>
      </c>
      <c r="H31" s="25">
        <v>3</v>
      </c>
      <c r="I31" s="25"/>
      <c r="J31" s="25"/>
      <c r="K31" s="25"/>
      <c r="L31" s="25"/>
      <c r="M31" s="25"/>
      <c r="N31" s="5">
        <f t="shared" si="2"/>
        <v>3</v>
      </c>
      <c r="O31" s="5">
        <f t="shared" si="3"/>
        <v>552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</row>
    <row r="32" s="2" customFormat="1" customHeight="1" spans="1:16376">
      <c r="A32" s="16">
        <v>151529</v>
      </c>
      <c r="B32" s="30" t="s">
        <v>74</v>
      </c>
      <c r="C32" s="31" t="s">
        <v>75</v>
      </c>
      <c r="D32" s="32">
        <v>330</v>
      </c>
      <c r="E32" s="28">
        <f t="shared" si="1"/>
        <v>264</v>
      </c>
      <c r="F32" s="29">
        <v>4</v>
      </c>
      <c r="G32" s="24">
        <f>D32*F32</f>
        <v>1320</v>
      </c>
      <c r="H32" s="25">
        <v>3</v>
      </c>
      <c r="I32" s="25"/>
      <c r="J32" s="25"/>
      <c r="K32" s="25"/>
      <c r="L32" s="25">
        <v>1</v>
      </c>
      <c r="M32" s="25"/>
      <c r="N32" s="5">
        <f t="shared" si="2"/>
        <v>4</v>
      </c>
      <c r="O32" s="5">
        <f t="shared" si="3"/>
        <v>1056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</row>
    <row r="33" s="2" customFormat="1" customHeight="1" spans="1:16376">
      <c r="A33" s="16">
        <v>151530</v>
      </c>
      <c r="B33" s="30" t="s">
        <v>76</v>
      </c>
      <c r="C33" s="31" t="s">
        <v>77</v>
      </c>
      <c r="D33" s="32">
        <v>259</v>
      </c>
      <c r="E33" s="28">
        <f t="shared" si="1"/>
        <v>207.2</v>
      </c>
      <c r="F33" s="29">
        <v>9</v>
      </c>
      <c r="G33" s="24">
        <f>D33*F33</f>
        <v>2331</v>
      </c>
      <c r="H33" s="25">
        <v>5</v>
      </c>
      <c r="I33" s="25">
        <v>2</v>
      </c>
      <c r="J33" s="25"/>
      <c r="K33" s="25"/>
      <c r="L33" s="25">
        <v>2</v>
      </c>
      <c r="M33" s="25"/>
      <c r="N33" s="5">
        <f t="shared" si="2"/>
        <v>9</v>
      </c>
      <c r="O33" s="5">
        <f t="shared" si="3"/>
        <v>1864.8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</row>
    <row r="34" s="2" customFormat="1" customHeight="1" spans="1:16376">
      <c r="A34" s="16">
        <v>151521</v>
      </c>
      <c r="B34" s="30" t="s">
        <v>78</v>
      </c>
      <c r="C34" s="31" t="s">
        <v>79</v>
      </c>
      <c r="D34" s="32">
        <v>259</v>
      </c>
      <c r="E34" s="28">
        <f t="shared" si="1"/>
        <v>207.2</v>
      </c>
      <c r="F34" s="29">
        <v>11</v>
      </c>
      <c r="G34" s="24">
        <f>D34*F34</f>
        <v>2849</v>
      </c>
      <c r="H34" s="25">
        <v>5</v>
      </c>
      <c r="I34" s="25">
        <v>2</v>
      </c>
      <c r="J34" s="25">
        <v>2</v>
      </c>
      <c r="K34" s="25"/>
      <c r="L34" s="25">
        <v>2</v>
      </c>
      <c r="M34" s="25"/>
      <c r="N34" s="5">
        <f t="shared" si="2"/>
        <v>11</v>
      </c>
      <c r="O34" s="5">
        <f t="shared" si="3"/>
        <v>2279.2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</row>
    <row r="35" s="2" customFormat="1" hidden="1" customHeight="1" spans="1:16376">
      <c r="A35" s="16">
        <v>143170</v>
      </c>
      <c r="B35" s="21" t="s">
        <v>80</v>
      </c>
      <c r="C35" s="21" t="s">
        <v>81</v>
      </c>
      <c r="D35" s="42">
        <v>209</v>
      </c>
      <c r="E35" s="23">
        <f t="shared" si="1"/>
        <v>167.2</v>
      </c>
      <c r="F35" s="43"/>
      <c r="G35" s="24">
        <f t="shared" si="0"/>
        <v>0</v>
      </c>
      <c r="H35" s="25"/>
      <c r="I35" s="25">
        <v>2</v>
      </c>
      <c r="J35" s="25"/>
      <c r="K35" s="25"/>
      <c r="L35" s="25">
        <v>0</v>
      </c>
      <c r="M35" s="25"/>
      <c r="N35" s="5">
        <f t="shared" si="2"/>
        <v>2</v>
      </c>
      <c r="O35" s="5">
        <f t="shared" si="3"/>
        <v>334.4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</row>
    <row r="36" s="3" customFormat="1" hidden="1" customHeight="1" spans="1:16376">
      <c r="A36" s="16">
        <v>151534</v>
      </c>
      <c r="B36" s="21" t="s">
        <v>82</v>
      </c>
      <c r="C36" s="22" t="s">
        <v>83</v>
      </c>
      <c r="D36" s="26">
        <v>235</v>
      </c>
      <c r="E36" s="23">
        <f t="shared" ref="E36:E67" si="5">D36*0.8</f>
        <v>188</v>
      </c>
      <c r="F36" s="27"/>
      <c r="G36" s="24">
        <f t="shared" si="0"/>
        <v>0</v>
      </c>
      <c r="H36" s="25"/>
      <c r="I36" s="50"/>
      <c r="J36" s="25"/>
      <c r="K36" s="50"/>
      <c r="L36" s="25"/>
      <c r="M36" s="50"/>
      <c r="N36" s="5">
        <f t="shared" ref="N36:N67" si="6">H36+I36+J36+K36+L36+M36</f>
        <v>0</v>
      </c>
      <c r="O36" s="5">
        <f t="shared" ref="O36:O67" si="7">N36*D36*0.8</f>
        <v>0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</row>
    <row r="37" s="2" customFormat="1" hidden="1" customHeight="1" spans="1:16376">
      <c r="A37" s="16">
        <v>151539</v>
      </c>
      <c r="B37" s="21" t="s">
        <v>84</v>
      </c>
      <c r="C37" s="22" t="s">
        <v>85</v>
      </c>
      <c r="D37" s="26">
        <v>230</v>
      </c>
      <c r="E37" s="23">
        <f t="shared" si="5"/>
        <v>184</v>
      </c>
      <c r="F37" s="27"/>
      <c r="G37" s="24">
        <f t="shared" si="0"/>
        <v>0</v>
      </c>
      <c r="H37" s="25">
        <v>3</v>
      </c>
      <c r="I37" s="25"/>
      <c r="J37" s="25"/>
      <c r="K37" s="25"/>
      <c r="L37" s="25"/>
      <c r="M37" s="25"/>
      <c r="N37" s="5">
        <f t="shared" si="6"/>
        <v>3</v>
      </c>
      <c r="O37" s="5">
        <f t="shared" si="7"/>
        <v>552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</row>
    <row r="38" s="2" customFormat="1" customHeight="1" spans="1:16376">
      <c r="A38" s="16">
        <v>74187</v>
      </c>
      <c r="B38" s="21" t="s">
        <v>86</v>
      </c>
      <c r="C38" s="22" t="s">
        <v>87</v>
      </c>
      <c r="D38" s="26">
        <v>70</v>
      </c>
      <c r="E38" s="28">
        <f t="shared" si="5"/>
        <v>56</v>
      </c>
      <c r="F38" s="29">
        <v>3</v>
      </c>
      <c r="G38" s="24">
        <f>D38*F38</f>
        <v>210</v>
      </c>
      <c r="H38" s="25">
        <v>3</v>
      </c>
      <c r="I38" s="25"/>
      <c r="J38" s="25"/>
      <c r="K38" s="25"/>
      <c r="L38" s="25"/>
      <c r="M38" s="25"/>
      <c r="N38" s="5">
        <f t="shared" si="6"/>
        <v>3</v>
      </c>
      <c r="O38" s="5">
        <f t="shared" si="7"/>
        <v>168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</row>
    <row r="39" s="2" customFormat="1" customHeight="1" spans="1:16376">
      <c r="A39" s="16">
        <v>140383</v>
      </c>
      <c r="B39" s="21" t="s">
        <v>88</v>
      </c>
      <c r="C39" s="22" t="s">
        <v>89</v>
      </c>
      <c r="D39" s="26">
        <v>199</v>
      </c>
      <c r="E39" s="28">
        <f t="shared" si="5"/>
        <v>159.2</v>
      </c>
      <c r="F39" s="29">
        <v>5</v>
      </c>
      <c r="G39" s="24">
        <f>D39*F39</f>
        <v>995</v>
      </c>
      <c r="H39" s="25">
        <v>3</v>
      </c>
      <c r="I39" s="25"/>
      <c r="J39" s="25"/>
      <c r="K39" s="25"/>
      <c r="L39" s="25">
        <v>2</v>
      </c>
      <c r="M39" s="25"/>
      <c r="N39" s="5">
        <f t="shared" si="6"/>
        <v>5</v>
      </c>
      <c r="O39" s="5">
        <f t="shared" si="7"/>
        <v>796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</row>
    <row r="40" s="2" customFormat="1" customHeight="1" spans="1:16376">
      <c r="A40" s="16">
        <v>74511</v>
      </c>
      <c r="B40" s="30" t="s">
        <v>90</v>
      </c>
      <c r="C40" s="31" t="s">
        <v>91</v>
      </c>
      <c r="D40" s="32">
        <v>179</v>
      </c>
      <c r="E40" s="28">
        <f t="shared" si="5"/>
        <v>143.2</v>
      </c>
      <c r="F40" s="29">
        <v>8</v>
      </c>
      <c r="G40" s="24">
        <f>D40*F40</f>
        <v>1432</v>
      </c>
      <c r="H40" s="25">
        <v>3</v>
      </c>
      <c r="I40" s="25">
        <v>2</v>
      </c>
      <c r="J40" s="25"/>
      <c r="K40" s="25">
        <v>1</v>
      </c>
      <c r="L40" s="25">
        <v>2</v>
      </c>
      <c r="M40" s="25"/>
      <c r="N40" s="5">
        <f t="shared" si="6"/>
        <v>8</v>
      </c>
      <c r="O40" s="5">
        <f t="shared" si="7"/>
        <v>1145.6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</row>
    <row r="41" s="2" customFormat="1" hidden="1" customHeight="1" spans="1:16376">
      <c r="A41" s="16">
        <v>75193</v>
      </c>
      <c r="B41" s="44" t="s">
        <v>92</v>
      </c>
      <c r="C41" s="45" t="s">
        <v>93</v>
      </c>
      <c r="D41" s="46">
        <v>275</v>
      </c>
      <c r="E41" s="23">
        <f t="shared" si="5"/>
        <v>220</v>
      </c>
      <c r="F41" s="47"/>
      <c r="G41" s="24">
        <f t="shared" si="0"/>
        <v>0</v>
      </c>
      <c r="H41" s="25">
        <v>1</v>
      </c>
      <c r="I41" s="25"/>
      <c r="J41" s="25"/>
      <c r="K41" s="25"/>
      <c r="L41" s="25"/>
      <c r="M41" s="25"/>
      <c r="N41" s="5">
        <f t="shared" si="6"/>
        <v>1</v>
      </c>
      <c r="O41" s="5">
        <f t="shared" si="7"/>
        <v>220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</row>
    <row r="42" s="3" customFormat="1" hidden="1" customHeight="1" spans="1:16376">
      <c r="A42" s="16">
        <v>115896</v>
      </c>
      <c r="B42" s="48" t="s">
        <v>94</v>
      </c>
      <c r="C42" s="45" t="s">
        <v>95</v>
      </c>
      <c r="D42" s="49">
        <v>235</v>
      </c>
      <c r="E42" s="23">
        <f t="shared" si="5"/>
        <v>188</v>
      </c>
      <c r="F42" s="47"/>
      <c r="G42" s="24">
        <f t="shared" si="0"/>
        <v>0</v>
      </c>
      <c r="H42" s="25"/>
      <c r="I42" s="50"/>
      <c r="J42" s="25"/>
      <c r="K42" s="50"/>
      <c r="L42" s="25"/>
      <c r="M42" s="50"/>
      <c r="N42" s="5">
        <f t="shared" si="6"/>
        <v>0</v>
      </c>
      <c r="O42" s="5">
        <f t="shared" si="7"/>
        <v>0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</row>
    <row r="43" s="3" customFormat="1" hidden="1" customHeight="1" spans="1:16376">
      <c r="A43" s="16">
        <v>151543</v>
      </c>
      <c r="B43" s="48" t="s">
        <v>96</v>
      </c>
      <c r="C43" s="45" t="s">
        <v>97</v>
      </c>
      <c r="D43" s="49">
        <v>235</v>
      </c>
      <c r="E43" s="23">
        <f t="shared" si="5"/>
        <v>188</v>
      </c>
      <c r="F43" s="47"/>
      <c r="G43" s="24">
        <f t="shared" si="0"/>
        <v>0</v>
      </c>
      <c r="H43" s="25"/>
      <c r="I43" s="50"/>
      <c r="J43" s="25"/>
      <c r="K43" s="50"/>
      <c r="L43" s="25"/>
      <c r="M43" s="50"/>
      <c r="N43" s="5">
        <f t="shared" si="6"/>
        <v>0</v>
      </c>
      <c r="O43" s="5">
        <f t="shared" si="7"/>
        <v>0</v>
      </c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</row>
    <row r="44" s="2" customFormat="1" hidden="1" customHeight="1" spans="1:16376">
      <c r="A44" s="16">
        <v>143168</v>
      </c>
      <c r="B44" s="30" t="s">
        <v>98</v>
      </c>
      <c r="C44" s="31" t="s">
        <v>99</v>
      </c>
      <c r="D44" s="34">
        <v>390</v>
      </c>
      <c r="E44" s="23">
        <f t="shared" si="5"/>
        <v>312</v>
      </c>
      <c r="F44" s="35"/>
      <c r="G44" s="24">
        <f t="shared" si="0"/>
        <v>0</v>
      </c>
      <c r="H44" s="25"/>
      <c r="I44" s="25"/>
      <c r="J44" s="25"/>
      <c r="K44" s="25"/>
      <c r="L44" s="25">
        <v>0</v>
      </c>
      <c r="M44" s="25"/>
      <c r="N44" s="5">
        <f t="shared" si="6"/>
        <v>0</v>
      </c>
      <c r="O44" s="5">
        <f t="shared" si="7"/>
        <v>0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</row>
    <row r="45" s="3" customFormat="1" hidden="1" customHeight="1" spans="1:16384">
      <c r="A45" s="50">
        <v>140370</v>
      </c>
      <c r="B45" s="51" t="s">
        <v>100</v>
      </c>
      <c r="C45" s="51" t="s">
        <v>101</v>
      </c>
      <c r="D45" s="52">
        <v>349</v>
      </c>
      <c r="E45" s="28"/>
      <c r="F45" s="37" t="s">
        <v>102</v>
      </c>
      <c r="G45" s="24"/>
      <c r="H45" s="50"/>
      <c r="I45" s="50"/>
      <c r="J45" s="50"/>
      <c r="K45" s="50"/>
      <c r="L45" s="50">
        <v>1</v>
      </c>
      <c r="M45" s="50"/>
      <c r="N45" s="7">
        <f t="shared" si="6"/>
        <v>1</v>
      </c>
      <c r="O45" s="7">
        <f t="shared" si="7"/>
        <v>279.2</v>
      </c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4"/>
      <c r="XEX45" s="4"/>
      <c r="XEY45" s="4"/>
      <c r="XEZ45" s="4"/>
      <c r="XFA45" s="4"/>
      <c r="XFB45" s="4"/>
      <c r="XFC45" s="4"/>
      <c r="XFD45" s="4"/>
    </row>
    <row r="46" s="3" customFormat="1" hidden="1" customHeight="1" spans="1:16376">
      <c r="A46" s="16">
        <v>140374</v>
      </c>
      <c r="B46" s="30" t="s">
        <v>103</v>
      </c>
      <c r="C46" s="30" t="s">
        <v>104</v>
      </c>
      <c r="D46" s="36">
        <v>245</v>
      </c>
      <c r="E46" s="23">
        <f t="shared" si="5"/>
        <v>196</v>
      </c>
      <c r="F46" s="43"/>
      <c r="G46" s="24">
        <f t="shared" si="0"/>
        <v>0</v>
      </c>
      <c r="H46" s="25"/>
      <c r="I46" s="50"/>
      <c r="J46" s="25"/>
      <c r="K46" s="50"/>
      <c r="L46" s="25">
        <v>2</v>
      </c>
      <c r="M46" s="50"/>
      <c r="N46" s="5">
        <f t="shared" si="6"/>
        <v>2</v>
      </c>
      <c r="O46" s="5">
        <f t="shared" si="7"/>
        <v>392</v>
      </c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</row>
    <row r="47" s="2" customFormat="1" hidden="1" customHeight="1" spans="1:16376">
      <c r="A47" s="16">
        <v>140361</v>
      </c>
      <c r="B47" s="44" t="s">
        <v>105</v>
      </c>
      <c r="C47" s="53" t="s">
        <v>106</v>
      </c>
      <c r="D47" s="46">
        <v>170</v>
      </c>
      <c r="E47" s="23">
        <f t="shared" si="5"/>
        <v>136</v>
      </c>
      <c r="F47" s="47"/>
      <c r="G47" s="24">
        <f t="shared" si="0"/>
        <v>0</v>
      </c>
      <c r="H47" s="25"/>
      <c r="I47" s="25"/>
      <c r="J47" s="25"/>
      <c r="K47" s="25"/>
      <c r="L47" s="25"/>
      <c r="M47" s="25"/>
      <c r="N47" s="5">
        <f t="shared" si="6"/>
        <v>0</v>
      </c>
      <c r="O47" s="5">
        <f t="shared" si="7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</row>
    <row r="48" s="2" customFormat="1" customHeight="1" spans="1:16376">
      <c r="A48" s="16">
        <v>115882</v>
      </c>
      <c r="B48" s="44" t="s">
        <v>107</v>
      </c>
      <c r="C48" s="53" t="s">
        <v>108</v>
      </c>
      <c r="D48" s="46">
        <v>165</v>
      </c>
      <c r="E48" s="28">
        <f t="shared" si="5"/>
        <v>132</v>
      </c>
      <c r="F48" s="54">
        <v>2</v>
      </c>
      <c r="G48" s="24">
        <f>D48*F48</f>
        <v>330</v>
      </c>
      <c r="H48" s="25"/>
      <c r="I48" s="25"/>
      <c r="J48" s="25">
        <v>2</v>
      </c>
      <c r="K48" s="25"/>
      <c r="L48" s="25"/>
      <c r="M48" s="25"/>
      <c r="N48" s="5">
        <f t="shared" si="6"/>
        <v>2</v>
      </c>
      <c r="O48" s="5">
        <f t="shared" si="7"/>
        <v>264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</row>
    <row r="49" s="3" customFormat="1" hidden="1" customHeight="1" spans="1:16376">
      <c r="A49" s="16">
        <v>115903</v>
      </c>
      <c r="B49" s="44" t="s">
        <v>109</v>
      </c>
      <c r="C49" s="53" t="s">
        <v>110</v>
      </c>
      <c r="D49" s="46">
        <v>165</v>
      </c>
      <c r="E49" s="23">
        <f t="shared" si="5"/>
        <v>132</v>
      </c>
      <c r="F49" s="47"/>
      <c r="G49" s="24">
        <f t="shared" si="0"/>
        <v>0</v>
      </c>
      <c r="H49" s="25"/>
      <c r="I49" s="50"/>
      <c r="J49" s="25"/>
      <c r="K49" s="50"/>
      <c r="L49" s="25"/>
      <c r="M49" s="50"/>
      <c r="N49" s="5">
        <f t="shared" si="6"/>
        <v>0</v>
      </c>
      <c r="O49" s="5">
        <f t="shared" si="7"/>
        <v>0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="2" customFormat="1" hidden="1" customHeight="1" spans="1:16376">
      <c r="A50" s="16">
        <v>124179</v>
      </c>
      <c r="B50" s="44" t="s">
        <v>111</v>
      </c>
      <c r="C50" s="53" t="s">
        <v>112</v>
      </c>
      <c r="D50" s="46">
        <v>169</v>
      </c>
      <c r="E50" s="23">
        <f t="shared" si="5"/>
        <v>135.2</v>
      </c>
      <c r="F50" s="47"/>
      <c r="G50" s="24">
        <f t="shared" si="0"/>
        <v>0</v>
      </c>
      <c r="H50" s="25"/>
      <c r="I50" s="25"/>
      <c r="J50" s="25"/>
      <c r="K50" s="25"/>
      <c r="L50" s="25">
        <v>2</v>
      </c>
      <c r="M50" s="25"/>
      <c r="N50" s="5">
        <f t="shared" si="6"/>
        <v>2</v>
      </c>
      <c r="O50" s="5">
        <f t="shared" si="7"/>
        <v>270.4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</row>
    <row r="51" s="2" customFormat="1" hidden="1" customHeight="1" spans="1:16376">
      <c r="A51" s="16">
        <v>126510</v>
      </c>
      <c r="B51" s="44" t="s">
        <v>113</v>
      </c>
      <c r="C51" s="53" t="s">
        <v>114</v>
      </c>
      <c r="D51" s="46">
        <v>189</v>
      </c>
      <c r="E51" s="23">
        <f t="shared" si="5"/>
        <v>151.2</v>
      </c>
      <c r="F51" s="47"/>
      <c r="G51" s="24">
        <f t="shared" si="0"/>
        <v>0</v>
      </c>
      <c r="H51" s="25"/>
      <c r="I51" s="25"/>
      <c r="J51" s="25"/>
      <c r="K51" s="25"/>
      <c r="L51" s="25"/>
      <c r="M51" s="25"/>
      <c r="N51" s="5">
        <f t="shared" si="6"/>
        <v>0</v>
      </c>
      <c r="O51" s="5">
        <f t="shared" si="7"/>
        <v>0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</row>
    <row r="52" s="2" customFormat="1" customHeight="1" spans="1:16376">
      <c r="A52" s="16">
        <v>96371</v>
      </c>
      <c r="B52" s="44" t="s">
        <v>115</v>
      </c>
      <c r="C52" s="55" t="s">
        <v>116</v>
      </c>
      <c r="D52" s="46">
        <v>265</v>
      </c>
      <c r="E52" s="28">
        <f t="shared" si="5"/>
        <v>212</v>
      </c>
      <c r="F52" s="54">
        <v>1</v>
      </c>
      <c r="G52" s="24">
        <f>D52*F52</f>
        <v>265</v>
      </c>
      <c r="H52" s="25">
        <v>1</v>
      </c>
      <c r="I52" s="25"/>
      <c r="J52" s="25"/>
      <c r="K52" s="25"/>
      <c r="L52" s="25"/>
      <c r="M52" s="25"/>
      <c r="N52" s="5">
        <f t="shared" si="6"/>
        <v>1</v>
      </c>
      <c r="O52" s="5">
        <f t="shared" si="7"/>
        <v>212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</row>
    <row r="53" s="2" customFormat="1" customHeight="1" spans="1:16376">
      <c r="A53" s="16">
        <v>120534</v>
      </c>
      <c r="B53" s="44" t="s">
        <v>117</v>
      </c>
      <c r="C53" s="53" t="s">
        <v>118</v>
      </c>
      <c r="D53" s="46">
        <v>265</v>
      </c>
      <c r="E53" s="28">
        <f t="shared" si="5"/>
        <v>212</v>
      </c>
      <c r="F53" s="54">
        <v>1</v>
      </c>
      <c r="G53" s="24">
        <f>D53*F53</f>
        <v>265</v>
      </c>
      <c r="H53" s="25">
        <v>1</v>
      </c>
      <c r="I53" s="25"/>
      <c r="J53" s="25"/>
      <c r="K53" s="25"/>
      <c r="L53" s="25"/>
      <c r="M53" s="25"/>
      <c r="N53" s="5">
        <f t="shared" si="6"/>
        <v>1</v>
      </c>
      <c r="O53" s="5">
        <f t="shared" si="7"/>
        <v>212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</row>
    <row r="54" s="3" customFormat="1" hidden="1" customHeight="1" spans="1:16376">
      <c r="A54" s="56">
        <v>46674</v>
      </c>
      <c r="B54" s="57" t="s">
        <v>119</v>
      </c>
      <c r="C54" s="58" t="s">
        <v>120</v>
      </c>
      <c r="D54" s="59">
        <v>189</v>
      </c>
      <c r="E54" s="23">
        <f t="shared" si="5"/>
        <v>151.2</v>
      </c>
      <c r="F54" s="60"/>
      <c r="G54" s="24">
        <f t="shared" si="0"/>
        <v>0</v>
      </c>
      <c r="H54" s="5"/>
      <c r="I54" s="50">
        <v>2</v>
      </c>
      <c r="J54" s="5"/>
      <c r="K54" s="50"/>
      <c r="L54" s="5"/>
      <c r="M54" s="50"/>
      <c r="N54" s="5">
        <f t="shared" si="6"/>
        <v>2</v>
      </c>
      <c r="O54" s="5">
        <f t="shared" si="7"/>
        <v>302.4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="4" customFormat="1" hidden="1" customHeight="1" spans="1:16375">
      <c r="A55" s="56">
        <v>64727</v>
      </c>
      <c r="B55" s="57" t="s">
        <v>121</v>
      </c>
      <c r="C55" s="58" t="s">
        <v>122</v>
      </c>
      <c r="D55" s="59">
        <v>105</v>
      </c>
      <c r="E55" s="23">
        <f t="shared" si="5"/>
        <v>84</v>
      </c>
      <c r="F55" s="60"/>
      <c r="G55" s="24">
        <f t="shared" si="0"/>
        <v>0</v>
      </c>
      <c r="H55" s="5">
        <v>0</v>
      </c>
      <c r="I55" s="50">
        <v>2</v>
      </c>
      <c r="J55" s="5">
        <v>0</v>
      </c>
      <c r="K55" s="50"/>
      <c r="L55" s="5">
        <v>0</v>
      </c>
      <c r="M55" s="50"/>
      <c r="N55" s="5">
        <f t="shared" si="6"/>
        <v>2</v>
      </c>
      <c r="O55" s="5">
        <f t="shared" si="7"/>
        <v>168</v>
      </c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</row>
    <row r="56" s="5" customFormat="1" hidden="1" customHeight="1" spans="1:16384">
      <c r="A56" s="56">
        <v>91782</v>
      </c>
      <c r="B56" s="57" t="s">
        <v>123</v>
      </c>
      <c r="C56" s="58" t="s">
        <v>124</v>
      </c>
      <c r="D56" s="59">
        <v>230</v>
      </c>
      <c r="E56" s="23">
        <f t="shared" si="5"/>
        <v>184</v>
      </c>
      <c r="F56" s="60"/>
      <c r="G56" s="24">
        <f t="shared" si="0"/>
        <v>0</v>
      </c>
      <c r="I56" s="25"/>
      <c r="K56" s="25"/>
      <c r="M56" s="25"/>
      <c r="N56" s="5">
        <f t="shared" si="6"/>
        <v>0</v>
      </c>
      <c r="O56" s="5">
        <f t="shared" si="7"/>
        <v>0</v>
      </c>
      <c r="XEV56" s="10"/>
      <c r="XEW56" s="10"/>
      <c r="XEX56" s="10"/>
      <c r="XEY56" s="10"/>
      <c r="XEZ56" s="10"/>
      <c r="XFA56" s="10"/>
      <c r="XFB56" s="10"/>
      <c r="XFC56" s="10"/>
      <c r="XFD56" s="10"/>
    </row>
    <row r="57" s="5" customFormat="1" customHeight="1" spans="1:16384">
      <c r="A57" s="56">
        <v>151517</v>
      </c>
      <c r="B57" s="57" t="s">
        <v>125</v>
      </c>
      <c r="C57" s="61" t="s">
        <v>126</v>
      </c>
      <c r="D57" s="59">
        <v>320</v>
      </c>
      <c r="E57" s="28">
        <f t="shared" si="5"/>
        <v>256</v>
      </c>
      <c r="F57" s="62">
        <v>2</v>
      </c>
      <c r="G57" s="24">
        <f>D57*F57</f>
        <v>640</v>
      </c>
      <c r="I57" s="25">
        <v>2</v>
      </c>
      <c r="K57" s="25"/>
      <c r="M57" s="25"/>
      <c r="N57" s="5">
        <f t="shared" si="6"/>
        <v>2</v>
      </c>
      <c r="O57" s="5">
        <f t="shared" si="7"/>
        <v>512</v>
      </c>
      <c r="XEV57" s="10"/>
      <c r="XEW57" s="10"/>
      <c r="XEX57" s="10"/>
      <c r="XEY57" s="10"/>
      <c r="XEZ57" s="10"/>
      <c r="XFA57" s="10"/>
      <c r="XFB57" s="10"/>
      <c r="XFC57" s="10"/>
      <c r="XFD57" s="10"/>
    </row>
    <row r="58" s="5" customFormat="1" hidden="1" customHeight="1" spans="1:16384">
      <c r="A58" s="56">
        <v>115881</v>
      </c>
      <c r="B58" s="63" t="s">
        <v>127</v>
      </c>
      <c r="C58" s="64" t="s">
        <v>128</v>
      </c>
      <c r="D58" s="59">
        <v>240</v>
      </c>
      <c r="E58" s="23">
        <f t="shared" si="5"/>
        <v>192</v>
      </c>
      <c r="F58" s="60"/>
      <c r="G58" s="24">
        <f t="shared" si="0"/>
        <v>0</v>
      </c>
      <c r="I58" s="25"/>
      <c r="K58" s="25"/>
      <c r="M58" s="25"/>
      <c r="N58" s="5">
        <f t="shared" si="6"/>
        <v>0</v>
      </c>
      <c r="O58" s="5">
        <f t="shared" si="7"/>
        <v>0</v>
      </c>
      <c r="XEV58" s="10"/>
      <c r="XEW58" s="10"/>
      <c r="XEX58" s="10"/>
      <c r="XEY58" s="10"/>
      <c r="XEZ58" s="10"/>
      <c r="XFA58" s="10"/>
      <c r="XFB58" s="10"/>
      <c r="XFC58" s="10"/>
      <c r="XFD58" s="10"/>
    </row>
    <row r="59" s="5" customFormat="1" hidden="1" customHeight="1" spans="1:16384">
      <c r="A59" s="56">
        <v>112376</v>
      </c>
      <c r="B59" s="63" t="s">
        <v>129</v>
      </c>
      <c r="C59" s="64" t="s">
        <v>130</v>
      </c>
      <c r="D59" s="59">
        <v>240</v>
      </c>
      <c r="E59" s="23">
        <f t="shared" si="5"/>
        <v>192</v>
      </c>
      <c r="F59" s="60"/>
      <c r="G59" s="24">
        <f t="shared" si="0"/>
        <v>0</v>
      </c>
      <c r="I59" s="25"/>
      <c r="K59" s="25"/>
      <c r="M59" s="25"/>
      <c r="N59" s="5">
        <f t="shared" si="6"/>
        <v>0</v>
      </c>
      <c r="O59" s="5">
        <f t="shared" si="7"/>
        <v>0</v>
      </c>
      <c r="XEV59" s="10"/>
      <c r="XEW59" s="10"/>
      <c r="XEX59" s="10"/>
      <c r="XEY59" s="10"/>
      <c r="XEZ59" s="10"/>
      <c r="XFA59" s="10"/>
      <c r="XFB59" s="10"/>
      <c r="XFC59" s="10"/>
      <c r="XFD59" s="10"/>
    </row>
    <row r="60" s="5" customFormat="1" hidden="1" customHeight="1" spans="1:16384">
      <c r="A60" s="56">
        <v>119833</v>
      </c>
      <c r="B60" s="61" t="s">
        <v>131</v>
      </c>
      <c r="C60" s="58" t="s">
        <v>132</v>
      </c>
      <c r="D60" s="59">
        <v>275</v>
      </c>
      <c r="E60" s="23">
        <f t="shared" si="5"/>
        <v>220</v>
      </c>
      <c r="F60" s="60"/>
      <c r="G60" s="24">
        <f t="shared" si="0"/>
        <v>0</v>
      </c>
      <c r="I60" s="25"/>
      <c r="K60" s="25"/>
      <c r="M60" s="25"/>
      <c r="N60" s="5">
        <f t="shared" si="6"/>
        <v>0</v>
      </c>
      <c r="O60" s="5">
        <f t="shared" si="7"/>
        <v>0</v>
      </c>
      <c r="XEV60" s="10"/>
      <c r="XEW60" s="10"/>
      <c r="XEX60" s="10"/>
      <c r="XEY60" s="10"/>
      <c r="XEZ60" s="10"/>
      <c r="XFA60" s="10"/>
      <c r="XFB60" s="10"/>
      <c r="XFC60" s="10"/>
      <c r="XFD60" s="10"/>
    </row>
    <row r="61" s="5" customFormat="1" hidden="1" customHeight="1" spans="1:16384">
      <c r="A61" s="56">
        <v>120540</v>
      </c>
      <c r="B61" s="61" t="s">
        <v>133</v>
      </c>
      <c r="C61" s="58" t="s">
        <v>134</v>
      </c>
      <c r="D61" s="59">
        <v>245</v>
      </c>
      <c r="E61" s="23">
        <f t="shared" si="5"/>
        <v>196</v>
      </c>
      <c r="F61" s="60"/>
      <c r="G61" s="24">
        <f t="shared" si="0"/>
        <v>0</v>
      </c>
      <c r="I61" s="25"/>
      <c r="K61" s="25"/>
      <c r="M61" s="25"/>
      <c r="N61" s="5">
        <f t="shared" si="6"/>
        <v>0</v>
      </c>
      <c r="O61" s="5">
        <f t="shared" si="7"/>
        <v>0</v>
      </c>
      <c r="XEV61" s="10"/>
      <c r="XEW61" s="10"/>
      <c r="XEX61" s="10"/>
      <c r="XEY61" s="10"/>
      <c r="XEZ61" s="10"/>
      <c r="XFA61" s="10"/>
      <c r="XFB61" s="10"/>
      <c r="XFC61" s="10"/>
      <c r="XFD61" s="10"/>
    </row>
    <row r="62" s="5" customFormat="1" customHeight="1" spans="1:16384">
      <c r="A62" s="56">
        <v>151522</v>
      </c>
      <c r="B62" s="61" t="s">
        <v>135</v>
      </c>
      <c r="C62" s="58" t="s">
        <v>136</v>
      </c>
      <c r="D62" s="59">
        <v>200</v>
      </c>
      <c r="E62" s="28">
        <f t="shared" si="5"/>
        <v>160</v>
      </c>
      <c r="F62" s="62">
        <v>3</v>
      </c>
      <c r="G62" s="24">
        <f>D62*F62</f>
        <v>600</v>
      </c>
      <c r="I62" s="25">
        <v>2</v>
      </c>
      <c r="K62" s="25">
        <v>1</v>
      </c>
      <c r="M62" s="25"/>
      <c r="N62" s="5">
        <f t="shared" si="6"/>
        <v>3</v>
      </c>
      <c r="O62" s="5">
        <f t="shared" si="7"/>
        <v>480</v>
      </c>
      <c r="XEV62" s="10"/>
      <c r="XEW62" s="10"/>
      <c r="XEX62" s="10"/>
      <c r="XEY62" s="10"/>
      <c r="XEZ62" s="10"/>
      <c r="XFA62" s="10"/>
      <c r="XFB62" s="10"/>
      <c r="XFC62" s="10"/>
      <c r="XFD62" s="10"/>
    </row>
    <row r="63" s="5" customFormat="1" hidden="1" customHeight="1" spans="1:16384">
      <c r="A63" s="56">
        <v>140365</v>
      </c>
      <c r="B63" s="61" t="s">
        <v>137</v>
      </c>
      <c r="C63" s="58" t="s">
        <v>138</v>
      </c>
      <c r="D63" s="59">
        <v>235</v>
      </c>
      <c r="E63" s="23">
        <f t="shared" si="5"/>
        <v>188</v>
      </c>
      <c r="F63" s="60"/>
      <c r="G63" s="24">
        <f t="shared" si="0"/>
        <v>0</v>
      </c>
      <c r="I63" s="25"/>
      <c r="K63" s="25"/>
      <c r="M63" s="25"/>
      <c r="N63" s="5">
        <f t="shared" si="6"/>
        <v>0</v>
      </c>
      <c r="O63" s="5">
        <f t="shared" si="7"/>
        <v>0</v>
      </c>
      <c r="XEV63" s="10"/>
      <c r="XEW63" s="10"/>
      <c r="XEX63" s="10"/>
      <c r="XEY63" s="10"/>
      <c r="XEZ63" s="10"/>
      <c r="XFA63" s="10"/>
      <c r="XFB63" s="10"/>
      <c r="XFC63" s="10"/>
      <c r="XFD63" s="10"/>
    </row>
    <row r="64" s="5" customFormat="1" hidden="1" customHeight="1" spans="1:16384">
      <c r="A64" s="56">
        <v>151518</v>
      </c>
      <c r="B64" s="61" t="s">
        <v>139</v>
      </c>
      <c r="C64" s="58" t="s">
        <v>140</v>
      </c>
      <c r="D64" s="59">
        <v>195</v>
      </c>
      <c r="E64" s="23">
        <f t="shared" si="5"/>
        <v>156</v>
      </c>
      <c r="F64" s="60"/>
      <c r="G64" s="24">
        <f t="shared" si="0"/>
        <v>0</v>
      </c>
      <c r="I64" s="25"/>
      <c r="K64" s="25"/>
      <c r="M64" s="25"/>
      <c r="N64" s="5">
        <f t="shared" si="6"/>
        <v>0</v>
      </c>
      <c r="O64" s="5">
        <f t="shared" si="7"/>
        <v>0</v>
      </c>
      <c r="XEV64" s="10"/>
      <c r="XEW64" s="10"/>
      <c r="XEX64" s="10"/>
      <c r="XEY64" s="10"/>
      <c r="XEZ64" s="10"/>
      <c r="XFA64" s="10"/>
      <c r="XFB64" s="10"/>
      <c r="XFC64" s="10"/>
      <c r="XFD64" s="10"/>
    </row>
    <row r="65" s="5" customFormat="1" hidden="1" customHeight="1" spans="1:16384">
      <c r="A65" s="56">
        <v>140364</v>
      </c>
      <c r="B65" s="61" t="s">
        <v>141</v>
      </c>
      <c r="C65" s="58" t="s">
        <v>142</v>
      </c>
      <c r="D65" s="59">
        <v>195</v>
      </c>
      <c r="E65" s="23">
        <f t="shared" si="5"/>
        <v>156</v>
      </c>
      <c r="F65" s="60"/>
      <c r="G65" s="24">
        <f t="shared" si="0"/>
        <v>0</v>
      </c>
      <c r="I65" s="25"/>
      <c r="K65" s="25"/>
      <c r="M65" s="25"/>
      <c r="N65" s="5">
        <f t="shared" si="6"/>
        <v>0</v>
      </c>
      <c r="O65" s="5">
        <f t="shared" si="7"/>
        <v>0</v>
      </c>
      <c r="XEV65" s="10"/>
      <c r="XEW65" s="10"/>
      <c r="XEX65" s="10"/>
      <c r="XEY65" s="10"/>
      <c r="XEZ65" s="10"/>
      <c r="XFA65" s="10"/>
      <c r="XFB65" s="10"/>
      <c r="XFC65" s="10"/>
      <c r="XFD65" s="10"/>
    </row>
    <row r="66" s="5" customFormat="1" hidden="1" customHeight="1" spans="1:16384">
      <c r="A66" s="56">
        <v>151519</v>
      </c>
      <c r="B66" s="57" t="s">
        <v>143</v>
      </c>
      <c r="C66" s="61" t="s">
        <v>144</v>
      </c>
      <c r="D66" s="59">
        <v>225</v>
      </c>
      <c r="E66" s="23">
        <f t="shared" si="5"/>
        <v>180</v>
      </c>
      <c r="F66" s="60"/>
      <c r="G66" s="24">
        <f t="shared" si="0"/>
        <v>0</v>
      </c>
      <c r="I66" s="25"/>
      <c r="K66" s="25"/>
      <c r="M66" s="25"/>
      <c r="N66" s="5">
        <f t="shared" si="6"/>
        <v>0</v>
      </c>
      <c r="O66" s="5">
        <f t="shared" si="7"/>
        <v>0</v>
      </c>
      <c r="XEV66" s="10"/>
      <c r="XEW66" s="10"/>
      <c r="XEX66" s="10"/>
      <c r="XEY66" s="10"/>
      <c r="XEZ66" s="10"/>
      <c r="XFA66" s="10"/>
      <c r="XFB66" s="10"/>
      <c r="XFC66" s="10"/>
      <c r="XFD66" s="10"/>
    </row>
    <row r="67" s="5" customFormat="1" hidden="1" customHeight="1" spans="1:16384">
      <c r="A67" s="56">
        <v>143158</v>
      </c>
      <c r="B67" s="57" t="s">
        <v>145</v>
      </c>
      <c r="C67" s="61" t="s">
        <v>146</v>
      </c>
      <c r="D67" s="59">
        <v>230</v>
      </c>
      <c r="E67" s="23">
        <f t="shared" si="5"/>
        <v>184</v>
      </c>
      <c r="F67" s="60"/>
      <c r="G67" s="24">
        <f t="shared" ref="G67:G99" si="8">F67*D67*0.8</f>
        <v>0</v>
      </c>
      <c r="I67" s="25"/>
      <c r="K67" s="25"/>
      <c r="M67" s="25"/>
      <c r="N67" s="5">
        <f t="shared" si="6"/>
        <v>0</v>
      </c>
      <c r="O67" s="5">
        <f t="shared" si="7"/>
        <v>0</v>
      </c>
      <c r="XEV67" s="10"/>
      <c r="XEW67" s="10"/>
      <c r="XEX67" s="10"/>
      <c r="XEY67" s="10"/>
      <c r="XEZ67" s="10"/>
      <c r="XFA67" s="10"/>
      <c r="XFB67" s="10"/>
      <c r="XFC67" s="10"/>
      <c r="XFD67" s="10"/>
    </row>
    <row r="68" s="5" customFormat="1" hidden="1" customHeight="1" spans="1:16384">
      <c r="A68" s="56">
        <v>119826</v>
      </c>
      <c r="B68" s="57" t="s">
        <v>147</v>
      </c>
      <c r="C68" s="67" t="s">
        <v>148</v>
      </c>
      <c r="D68" s="59">
        <v>180</v>
      </c>
      <c r="E68" s="23">
        <f t="shared" ref="E68:E100" si="9">D68*0.8</f>
        <v>144</v>
      </c>
      <c r="F68" s="60"/>
      <c r="G68" s="24">
        <f t="shared" si="8"/>
        <v>0</v>
      </c>
      <c r="I68" s="25"/>
      <c r="K68" s="25"/>
      <c r="M68" s="25"/>
      <c r="N68" s="5">
        <f t="shared" ref="N68:N99" si="10">H68+I68+J68+K68+L68+M68</f>
        <v>0</v>
      </c>
      <c r="O68" s="5">
        <f t="shared" ref="O68:O99" si="11">N68*D68*0.8</f>
        <v>0</v>
      </c>
      <c r="XEV68" s="10"/>
      <c r="XEW68" s="10"/>
      <c r="XEX68" s="10"/>
      <c r="XEY68" s="10"/>
      <c r="XEZ68" s="10"/>
      <c r="XFA68" s="10"/>
      <c r="XFB68" s="10"/>
      <c r="XFC68" s="10"/>
      <c r="XFD68" s="10"/>
    </row>
    <row r="69" s="5" customFormat="1" hidden="1" customHeight="1" spans="1:16384">
      <c r="A69" s="56">
        <v>86300</v>
      </c>
      <c r="B69" s="57" t="s">
        <v>149</v>
      </c>
      <c r="C69" s="61" t="s">
        <v>150</v>
      </c>
      <c r="D69" s="59">
        <v>185</v>
      </c>
      <c r="E69" s="23">
        <f t="shared" si="9"/>
        <v>148</v>
      </c>
      <c r="F69" s="60"/>
      <c r="G69" s="24">
        <f t="shared" si="8"/>
        <v>0</v>
      </c>
      <c r="I69" s="25">
        <v>2</v>
      </c>
      <c r="K69" s="25"/>
      <c r="M69" s="25"/>
      <c r="N69" s="5">
        <f t="shared" si="10"/>
        <v>2</v>
      </c>
      <c r="O69" s="5">
        <f t="shared" si="11"/>
        <v>296</v>
      </c>
      <c r="XEV69" s="10"/>
      <c r="XEW69" s="10"/>
      <c r="XEX69" s="10"/>
      <c r="XEY69" s="10"/>
      <c r="XEZ69" s="10"/>
      <c r="XFA69" s="10"/>
      <c r="XFB69" s="10"/>
      <c r="XFC69" s="10"/>
      <c r="XFD69" s="10"/>
    </row>
    <row r="70" s="5" customFormat="1" hidden="1" customHeight="1" spans="1:16384">
      <c r="A70" s="56">
        <v>32029</v>
      </c>
      <c r="B70" s="57" t="s">
        <v>151</v>
      </c>
      <c r="C70" s="61" t="s">
        <v>152</v>
      </c>
      <c r="D70" s="59">
        <v>180</v>
      </c>
      <c r="E70" s="23">
        <f t="shared" si="9"/>
        <v>144</v>
      </c>
      <c r="F70" s="60"/>
      <c r="G70" s="24">
        <f t="shared" si="8"/>
        <v>0</v>
      </c>
      <c r="I70" s="25"/>
      <c r="K70" s="25"/>
      <c r="M70" s="25"/>
      <c r="N70" s="5">
        <f t="shared" si="10"/>
        <v>0</v>
      </c>
      <c r="O70" s="5">
        <f t="shared" si="11"/>
        <v>0</v>
      </c>
      <c r="XEV70" s="10"/>
      <c r="XEW70" s="10"/>
      <c r="XEX70" s="10"/>
      <c r="XEY70" s="10"/>
      <c r="XEZ70" s="10"/>
      <c r="XFA70" s="10"/>
      <c r="XFB70" s="10"/>
      <c r="XFC70" s="10"/>
      <c r="XFD70" s="10"/>
    </row>
    <row r="71" s="5" customFormat="1" hidden="1" customHeight="1" spans="1:16384">
      <c r="A71" s="56">
        <v>119827</v>
      </c>
      <c r="B71" s="57" t="s">
        <v>153</v>
      </c>
      <c r="C71" s="61" t="s">
        <v>154</v>
      </c>
      <c r="D71" s="59">
        <v>228</v>
      </c>
      <c r="E71" s="23">
        <f t="shared" si="9"/>
        <v>182.4</v>
      </c>
      <c r="F71" s="60"/>
      <c r="G71" s="24">
        <f t="shared" si="8"/>
        <v>0</v>
      </c>
      <c r="I71" s="25"/>
      <c r="K71" s="25"/>
      <c r="M71" s="25"/>
      <c r="N71" s="5">
        <f t="shared" si="10"/>
        <v>0</v>
      </c>
      <c r="O71" s="5">
        <f t="shared" si="11"/>
        <v>0</v>
      </c>
      <c r="XEV71" s="10"/>
      <c r="XEW71" s="10"/>
      <c r="XEX71" s="10"/>
      <c r="XEY71" s="10"/>
      <c r="XEZ71" s="10"/>
      <c r="XFA71" s="10"/>
      <c r="XFB71" s="10"/>
      <c r="XFC71" s="10"/>
      <c r="XFD71" s="10"/>
    </row>
    <row r="72" s="5" customFormat="1" hidden="1" customHeight="1" spans="1:16384">
      <c r="A72" s="56">
        <v>93641</v>
      </c>
      <c r="B72" s="57" t="s">
        <v>155</v>
      </c>
      <c r="C72" s="61" t="s">
        <v>156</v>
      </c>
      <c r="D72" s="59">
        <v>200</v>
      </c>
      <c r="E72" s="23">
        <f t="shared" si="9"/>
        <v>160</v>
      </c>
      <c r="F72" s="60"/>
      <c r="G72" s="24">
        <f t="shared" si="8"/>
        <v>0</v>
      </c>
      <c r="I72" s="25"/>
      <c r="K72" s="25"/>
      <c r="M72" s="25"/>
      <c r="N72" s="5">
        <f t="shared" si="10"/>
        <v>0</v>
      </c>
      <c r="O72" s="5">
        <f t="shared" si="11"/>
        <v>0</v>
      </c>
      <c r="XEV72" s="10"/>
      <c r="XEW72" s="10"/>
      <c r="XEX72" s="10"/>
      <c r="XEY72" s="10"/>
      <c r="XEZ72" s="10"/>
      <c r="XFA72" s="10"/>
      <c r="XFB72" s="10"/>
      <c r="XFC72" s="10"/>
      <c r="XFD72" s="10"/>
    </row>
    <row r="73" s="5" customFormat="1" customHeight="1" spans="1:16384">
      <c r="A73" s="56">
        <v>129576</v>
      </c>
      <c r="B73" s="57" t="s">
        <v>157</v>
      </c>
      <c r="C73" s="61" t="s">
        <v>158</v>
      </c>
      <c r="D73" s="59">
        <v>220</v>
      </c>
      <c r="E73" s="28">
        <f t="shared" si="9"/>
        <v>176</v>
      </c>
      <c r="F73" s="62">
        <v>3</v>
      </c>
      <c r="G73" s="24">
        <f>D73*F73</f>
        <v>660</v>
      </c>
      <c r="I73" s="25">
        <v>2</v>
      </c>
      <c r="K73" s="25">
        <v>1</v>
      </c>
      <c r="M73" s="25"/>
      <c r="N73" s="5">
        <f t="shared" si="10"/>
        <v>3</v>
      </c>
      <c r="O73" s="5">
        <f t="shared" si="11"/>
        <v>528</v>
      </c>
      <c r="XEV73" s="10"/>
      <c r="XEW73" s="10"/>
      <c r="XEX73" s="10"/>
      <c r="XEY73" s="10"/>
      <c r="XEZ73" s="10"/>
      <c r="XFA73" s="10"/>
      <c r="XFB73" s="10"/>
      <c r="XFC73" s="10"/>
      <c r="XFD73" s="10"/>
    </row>
    <row r="74" s="5" customFormat="1" customHeight="1" spans="1:16384">
      <c r="A74" s="56">
        <v>43068</v>
      </c>
      <c r="B74" s="61" t="s">
        <v>159</v>
      </c>
      <c r="C74" s="61" t="s">
        <v>160</v>
      </c>
      <c r="D74" s="59">
        <v>210</v>
      </c>
      <c r="E74" s="28">
        <f t="shared" si="9"/>
        <v>168</v>
      </c>
      <c r="F74" s="62">
        <v>3</v>
      </c>
      <c r="G74" s="24">
        <f>D74*F74</f>
        <v>630</v>
      </c>
      <c r="I74" s="25">
        <v>2</v>
      </c>
      <c r="K74" s="25"/>
      <c r="M74" s="25">
        <v>1</v>
      </c>
      <c r="N74" s="5">
        <f t="shared" si="10"/>
        <v>3</v>
      </c>
      <c r="O74" s="5">
        <f t="shared" si="11"/>
        <v>504</v>
      </c>
      <c r="XEV74" s="10"/>
      <c r="XEW74" s="10"/>
      <c r="XEX74" s="10"/>
      <c r="XEY74" s="10"/>
      <c r="XEZ74" s="10"/>
      <c r="XFA74" s="10"/>
      <c r="XFB74" s="10"/>
      <c r="XFC74" s="10"/>
      <c r="XFD74" s="10"/>
    </row>
    <row r="75" s="5" customFormat="1" hidden="1" customHeight="1" spans="1:16384">
      <c r="A75" s="56">
        <v>28418</v>
      </c>
      <c r="B75" s="57" t="s">
        <v>161</v>
      </c>
      <c r="C75" s="68" t="s">
        <v>162</v>
      </c>
      <c r="D75" s="59">
        <v>240</v>
      </c>
      <c r="E75" s="23">
        <f t="shared" si="9"/>
        <v>192</v>
      </c>
      <c r="F75" s="60"/>
      <c r="G75" s="24">
        <f t="shared" si="8"/>
        <v>0</v>
      </c>
      <c r="I75" s="25"/>
      <c r="K75" s="25"/>
      <c r="M75" s="25"/>
      <c r="N75" s="5">
        <f t="shared" si="10"/>
        <v>0</v>
      </c>
      <c r="O75" s="5">
        <f t="shared" si="11"/>
        <v>0</v>
      </c>
      <c r="XEV75" s="10"/>
      <c r="XEW75" s="10"/>
      <c r="XEX75" s="10"/>
      <c r="XEY75" s="10"/>
      <c r="XEZ75" s="10"/>
      <c r="XFA75" s="10"/>
      <c r="XFB75" s="10"/>
      <c r="XFC75" s="10"/>
      <c r="XFD75" s="10"/>
    </row>
    <row r="76" s="5" customFormat="1" customHeight="1" spans="1:16384">
      <c r="A76" s="56">
        <v>43067</v>
      </c>
      <c r="B76" s="57" t="s">
        <v>163</v>
      </c>
      <c r="C76" s="68" t="s">
        <v>164</v>
      </c>
      <c r="D76" s="59">
        <v>240</v>
      </c>
      <c r="E76" s="28">
        <f t="shared" si="9"/>
        <v>192</v>
      </c>
      <c r="F76" s="62">
        <v>3</v>
      </c>
      <c r="G76" s="24">
        <f>D76*F76</f>
        <v>720</v>
      </c>
      <c r="I76" s="25">
        <v>2</v>
      </c>
      <c r="K76" s="25">
        <v>1</v>
      </c>
      <c r="M76" s="25"/>
      <c r="N76" s="5">
        <f t="shared" si="10"/>
        <v>3</v>
      </c>
      <c r="O76" s="5">
        <f t="shared" si="11"/>
        <v>576</v>
      </c>
      <c r="XEV76" s="10"/>
      <c r="XEW76" s="10"/>
      <c r="XEX76" s="10"/>
      <c r="XEY76" s="10"/>
      <c r="XEZ76" s="10"/>
      <c r="XFA76" s="10"/>
      <c r="XFB76" s="10"/>
      <c r="XFC76" s="10"/>
      <c r="XFD76" s="10"/>
    </row>
    <row r="77" s="5" customFormat="1" hidden="1" customHeight="1" spans="1:16384">
      <c r="A77" s="56">
        <v>129577</v>
      </c>
      <c r="B77" s="57" t="s">
        <v>165</v>
      </c>
      <c r="C77" s="61" t="s">
        <v>166</v>
      </c>
      <c r="D77" s="59">
        <v>235</v>
      </c>
      <c r="E77" s="23">
        <f t="shared" si="9"/>
        <v>188</v>
      </c>
      <c r="F77" s="60"/>
      <c r="G77" s="24">
        <f t="shared" si="8"/>
        <v>0</v>
      </c>
      <c r="I77" s="25"/>
      <c r="K77" s="25"/>
      <c r="M77" s="25"/>
      <c r="N77" s="5">
        <f t="shared" si="10"/>
        <v>0</v>
      </c>
      <c r="O77" s="5">
        <f t="shared" si="11"/>
        <v>0</v>
      </c>
      <c r="XEV77" s="10"/>
      <c r="XEW77" s="10"/>
      <c r="XEX77" s="10"/>
      <c r="XEY77" s="10"/>
      <c r="XEZ77" s="10"/>
      <c r="XFA77" s="10"/>
      <c r="XFB77" s="10"/>
      <c r="XFC77" s="10"/>
      <c r="XFD77" s="10"/>
    </row>
    <row r="78" s="5" customFormat="1" customHeight="1" spans="1:16384">
      <c r="A78" s="56">
        <v>66303</v>
      </c>
      <c r="B78" s="57" t="s">
        <v>167</v>
      </c>
      <c r="C78" s="61" t="s">
        <v>168</v>
      </c>
      <c r="D78" s="59">
        <v>225</v>
      </c>
      <c r="E78" s="28">
        <f t="shared" si="9"/>
        <v>180</v>
      </c>
      <c r="F78" s="62">
        <v>3</v>
      </c>
      <c r="G78" s="24">
        <f>D78*F78</f>
        <v>675</v>
      </c>
      <c r="I78" s="25">
        <v>2</v>
      </c>
      <c r="K78" s="25"/>
      <c r="M78" s="25">
        <v>1</v>
      </c>
      <c r="N78" s="5">
        <f t="shared" si="10"/>
        <v>3</v>
      </c>
      <c r="O78" s="5">
        <f t="shared" si="11"/>
        <v>540</v>
      </c>
      <c r="XEV78" s="10"/>
      <c r="XEW78" s="10"/>
      <c r="XEX78" s="10"/>
      <c r="XEY78" s="10"/>
      <c r="XEZ78" s="10"/>
      <c r="XFA78" s="10"/>
      <c r="XFB78" s="10"/>
      <c r="XFC78" s="10"/>
      <c r="XFD78" s="10"/>
    </row>
    <row r="79" s="5" customFormat="1" hidden="1" customHeight="1" spans="1:16384">
      <c r="A79" s="56">
        <v>124992</v>
      </c>
      <c r="B79" s="57" t="s">
        <v>169</v>
      </c>
      <c r="C79" s="61" t="s">
        <v>170</v>
      </c>
      <c r="D79" s="59">
        <v>150</v>
      </c>
      <c r="E79" s="23">
        <f t="shared" si="9"/>
        <v>120</v>
      </c>
      <c r="F79" s="60"/>
      <c r="G79" s="24">
        <f t="shared" si="8"/>
        <v>0</v>
      </c>
      <c r="I79" s="25"/>
      <c r="K79" s="25"/>
      <c r="M79" s="25"/>
      <c r="N79" s="5">
        <f t="shared" si="10"/>
        <v>0</v>
      </c>
      <c r="O79" s="5">
        <f t="shared" si="11"/>
        <v>0</v>
      </c>
      <c r="XEV79" s="10"/>
      <c r="XEW79" s="10"/>
      <c r="XEX79" s="10"/>
      <c r="XEY79" s="10"/>
      <c r="XEZ79" s="10"/>
      <c r="XFA79" s="10"/>
      <c r="XFB79" s="10"/>
      <c r="XFC79" s="10"/>
      <c r="XFD79" s="10"/>
    </row>
    <row r="80" s="5" customFormat="1" customHeight="1" spans="1:16384">
      <c r="A80" s="56">
        <v>109335</v>
      </c>
      <c r="B80" s="57" t="s">
        <v>171</v>
      </c>
      <c r="C80" s="61" t="s">
        <v>172</v>
      </c>
      <c r="D80" s="59">
        <v>270</v>
      </c>
      <c r="E80" s="28">
        <f t="shared" si="9"/>
        <v>216</v>
      </c>
      <c r="F80" s="62">
        <v>2</v>
      </c>
      <c r="G80" s="24">
        <f>D80*F80</f>
        <v>540</v>
      </c>
      <c r="I80" s="25">
        <v>2</v>
      </c>
      <c r="K80" s="25"/>
      <c r="M80" s="25"/>
      <c r="N80" s="5">
        <f t="shared" si="10"/>
        <v>2</v>
      </c>
      <c r="O80" s="5">
        <f t="shared" si="11"/>
        <v>432</v>
      </c>
      <c r="XEV80" s="10"/>
      <c r="XEW80" s="10"/>
      <c r="XEX80" s="10"/>
      <c r="XEY80" s="10"/>
      <c r="XEZ80" s="10"/>
      <c r="XFA80" s="10"/>
      <c r="XFB80" s="10"/>
      <c r="XFC80" s="10"/>
      <c r="XFD80" s="10"/>
    </row>
    <row r="81" s="5" customFormat="1" customHeight="1" spans="1:16384">
      <c r="A81" s="56">
        <v>151520</v>
      </c>
      <c r="B81" s="57" t="s">
        <v>173</v>
      </c>
      <c r="C81" s="61" t="s">
        <v>174</v>
      </c>
      <c r="D81" s="59">
        <v>270</v>
      </c>
      <c r="E81" s="28">
        <f t="shared" si="9"/>
        <v>216</v>
      </c>
      <c r="F81" s="62">
        <v>2</v>
      </c>
      <c r="G81" s="24">
        <f>D81*F81</f>
        <v>540</v>
      </c>
      <c r="I81" s="25">
        <v>2</v>
      </c>
      <c r="K81" s="25"/>
      <c r="M81" s="25"/>
      <c r="N81" s="5">
        <f t="shared" si="10"/>
        <v>2</v>
      </c>
      <c r="O81" s="5">
        <f t="shared" si="11"/>
        <v>432</v>
      </c>
      <c r="XEV81" s="10"/>
      <c r="XEW81" s="10"/>
      <c r="XEX81" s="10"/>
      <c r="XEY81" s="10"/>
      <c r="XEZ81" s="10"/>
      <c r="XFA81" s="10"/>
      <c r="XFB81" s="10"/>
      <c r="XFC81" s="10"/>
      <c r="XFD81" s="10"/>
    </row>
    <row r="82" s="5" customFormat="1" customHeight="1" spans="1:16384">
      <c r="A82" s="56">
        <v>151535</v>
      </c>
      <c r="B82" s="57" t="s">
        <v>175</v>
      </c>
      <c r="C82" s="61" t="s">
        <v>176</v>
      </c>
      <c r="D82" s="59">
        <v>285</v>
      </c>
      <c r="E82" s="28">
        <f t="shared" si="9"/>
        <v>228</v>
      </c>
      <c r="F82" s="62">
        <v>2</v>
      </c>
      <c r="G82" s="24">
        <f>D82*F82</f>
        <v>570</v>
      </c>
      <c r="I82" s="25">
        <v>2</v>
      </c>
      <c r="K82" s="25"/>
      <c r="M82" s="25"/>
      <c r="N82" s="5">
        <f t="shared" si="10"/>
        <v>2</v>
      </c>
      <c r="O82" s="5">
        <f t="shared" si="11"/>
        <v>456</v>
      </c>
      <c r="XEV82" s="10"/>
      <c r="XEW82" s="10"/>
      <c r="XEX82" s="10"/>
      <c r="XEY82" s="10"/>
      <c r="XEZ82" s="10"/>
      <c r="XFA82" s="10"/>
      <c r="XFB82" s="10"/>
      <c r="XFC82" s="10"/>
      <c r="XFD82" s="10"/>
    </row>
    <row r="83" s="5" customFormat="1" customHeight="1" spans="1:16384">
      <c r="A83" s="56">
        <v>119127</v>
      </c>
      <c r="B83" s="57" t="s">
        <v>177</v>
      </c>
      <c r="C83" s="61" t="s">
        <v>178</v>
      </c>
      <c r="D83" s="59">
        <v>360</v>
      </c>
      <c r="E83" s="28">
        <f t="shared" si="9"/>
        <v>288</v>
      </c>
      <c r="F83" s="62">
        <v>3</v>
      </c>
      <c r="G83" s="24">
        <f>D83*F83</f>
        <v>1080</v>
      </c>
      <c r="I83" s="25">
        <v>2</v>
      </c>
      <c r="K83" s="25"/>
      <c r="M83" s="25">
        <v>1</v>
      </c>
      <c r="N83" s="5">
        <f t="shared" si="10"/>
        <v>3</v>
      </c>
      <c r="O83" s="5">
        <f t="shared" si="11"/>
        <v>864</v>
      </c>
      <c r="XEV83" s="10"/>
      <c r="XEW83" s="10"/>
      <c r="XEX83" s="10"/>
      <c r="XEY83" s="10"/>
      <c r="XEZ83" s="10"/>
      <c r="XFA83" s="10"/>
      <c r="XFB83" s="10"/>
      <c r="XFC83" s="10"/>
      <c r="XFD83" s="10"/>
    </row>
    <row r="84" s="5" customFormat="1" hidden="1" customHeight="1" spans="1:16384">
      <c r="A84" s="56">
        <v>102853</v>
      </c>
      <c r="B84" s="57" t="s">
        <v>179</v>
      </c>
      <c r="C84" s="61" t="s">
        <v>180</v>
      </c>
      <c r="D84" s="59">
        <v>265</v>
      </c>
      <c r="E84" s="23">
        <f t="shared" si="9"/>
        <v>212</v>
      </c>
      <c r="F84" s="60"/>
      <c r="G84" s="24">
        <f t="shared" si="8"/>
        <v>0</v>
      </c>
      <c r="I84" s="25"/>
      <c r="K84" s="25"/>
      <c r="M84" s="25"/>
      <c r="N84" s="5">
        <f t="shared" si="10"/>
        <v>0</v>
      </c>
      <c r="O84" s="5">
        <f t="shared" si="11"/>
        <v>0</v>
      </c>
      <c r="XEV84" s="10"/>
      <c r="XEW84" s="10"/>
      <c r="XEX84" s="10"/>
      <c r="XEY84" s="10"/>
      <c r="XEZ84" s="10"/>
      <c r="XFA84" s="10"/>
      <c r="XFB84" s="10"/>
      <c r="XFC84" s="10"/>
      <c r="XFD84" s="10"/>
    </row>
    <row r="85" s="5" customFormat="1" hidden="1" customHeight="1" spans="1:16384">
      <c r="A85" s="56">
        <v>74342</v>
      </c>
      <c r="B85" s="57" t="s">
        <v>181</v>
      </c>
      <c r="C85" s="61" t="s">
        <v>182</v>
      </c>
      <c r="D85" s="59">
        <v>245</v>
      </c>
      <c r="E85" s="23">
        <f t="shared" si="9"/>
        <v>196</v>
      </c>
      <c r="F85" s="60"/>
      <c r="G85" s="24">
        <f t="shared" si="8"/>
        <v>0</v>
      </c>
      <c r="I85" s="25"/>
      <c r="K85" s="25"/>
      <c r="M85" s="25"/>
      <c r="N85" s="5">
        <f t="shared" si="10"/>
        <v>0</v>
      </c>
      <c r="O85" s="5">
        <f t="shared" si="11"/>
        <v>0</v>
      </c>
      <c r="XEV85" s="10"/>
      <c r="XEW85" s="10"/>
      <c r="XEX85" s="10"/>
      <c r="XEY85" s="10"/>
      <c r="XEZ85" s="10"/>
      <c r="XFA85" s="10"/>
      <c r="XFB85" s="10"/>
      <c r="XFC85" s="10"/>
      <c r="XFD85" s="10"/>
    </row>
    <row r="86" s="5" customFormat="1" hidden="1" customHeight="1" spans="1:16384">
      <c r="A86" s="56">
        <v>140379</v>
      </c>
      <c r="B86" s="57" t="s">
        <v>183</v>
      </c>
      <c r="C86" s="61" t="s">
        <v>184</v>
      </c>
      <c r="D86" s="59">
        <v>260</v>
      </c>
      <c r="E86" s="23">
        <f t="shared" si="9"/>
        <v>208</v>
      </c>
      <c r="F86" s="60"/>
      <c r="G86" s="24">
        <f t="shared" si="8"/>
        <v>0</v>
      </c>
      <c r="I86" s="25"/>
      <c r="K86" s="25"/>
      <c r="M86" s="25"/>
      <c r="N86" s="5">
        <f t="shared" si="10"/>
        <v>0</v>
      </c>
      <c r="O86" s="5">
        <f t="shared" si="11"/>
        <v>0</v>
      </c>
      <c r="XEV86" s="10"/>
      <c r="XEW86" s="10"/>
      <c r="XEX86" s="10"/>
      <c r="XEY86" s="10"/>
      <c r="XEZ86" s="10"/>
      <c r="XFA86" s="10"/>
      <c r="XFB86" s="10"/>
      <c r="XFC86" s="10"/>
      <c r="XFD86" s="10"/>
    </row>
    <row r="87" s="5" customFormat="1" hidden="1" customHeight="1" spans="1:16384">
      <c r="A87" s="56">
        <v>122162</v>
      </c>
      <c r="B87" s="57" t="s">
        <v>185</v>
      </c>
      <c r="C87" s="61" t="s">
        <v>186</v>
      </c>
      <c r="D87" s="59">
        <v>278</v>
      </c>
      <c r="E87" s="23">
        <f t="shared" si="9"/>
        <v>222.4</v>
      </c>
      <c r="F87" s="60"/>
      <c r="G87" s="24">
        <f t="shared" si="8"/>
        <v>0</v>
      </c>
      <c r="I87" s="25"/>
      <c r="K87" s="25"/>
      <c r="M87" s="25"/>
      <c r="N87" s="5">
        <f t="shared" si="10"/>
        <v>0</v>
      </c>
      <c r="O87" s="5">
        <f t="shared" si="11"/>
        <v>0</v>
      </c>
      <c r="XEV87" s="10"/>
      <c r="XEW87" s="10"/>
      <c r="XEX87" s="10"/>
      <c r="XEY87" s="10"/>
      <c r="XEZ87" s="10"/>
      <c r="XFA87" s="10"/>
      <c r="XFB87" s="10"/>
      <c r="XFC87" s="10"/>
      <c r="XFD87" s="10"/>
    </row>
    <row r="88" s="5" customFormat="1" hidden="1" customHeight="1" spans="1:16384">
      <c r="A88" s="56">
        <v>105604</v>
      </c>
      <c r="B88" s="57" t="s">
        <v>187</v>
      </c>
      <c r="C88" s="61" t="s">
        <v>188</v>
      </c>
      <c r="D88" s="59">
        <v>290</v>
      </c>
      <c r="E88" s="23">
        <f t="shared" si="9"/>
        <v>232</v>
      </c>
      <c r="F88" s="60"/>
      <c r="G88" s="24">
        <f t="shared" si="8"/>
        <v>0</v>
      </c>
      <c r="I88" s="25"/>
      <c r="K88" s="25"/>
      <c r="M88" s="25"/>
      <c r="N88" s="5">
        <f t="shared" si="10"/>
        <v>0</v>
      </c>
      <c r="O88" s="5">
        <f t="shared" si="11"/>
        <v>0</v>
      </c>
      <c r="XEV88" s="10"/>
      <c r="XEW88" s="10"/>
      <c r="XEX88" s="10"/>
      <c r="XEY88" s="10"/>
      <c r="XEZ88" s="10"/>
      <c r="XFA88" s="10"/>
      <c r="XFB88" s="10"/>
      <c r="XFC88" s="10"/>
      <c r="XFD88" s="10"/>
    </row>
    <row r="89" s="5" customFormat="1" hidden="1" customHeight="1" spans="1:16384">
      <c r="A89" s="56">
        <v>151542</v>
      </c>
      <c r="B89" s="57" t="s">
        <v>189</v>
      </c>
      <c r="C89" s="61" t="s">
        <v>190</v>
      </c>
      <c r="D89" s="59">
        <v>278</v>
      </c>
      <c r="E89" s="23">
        <f t="shared" si="9"/>
        <v>222.4</v>
      </c>
      <c r="F89" s="60"/>
      <c r="G89" s="24">
        <f t="shared" si="8"/>
        <v>0</v>
      </c>
      <c r="I89" s="25"/>
      <c r="K89" s="25"/>
      <c r="M89" s="25"/>
      <c r="N89" s="5">
        <f t="shared" si="10"/>
        <v>0</v>
      </c>
      <c r="O89" s="5">
        <f t="shared" si="11"/>
        <v>0</v>
      </c>
      <c r="XEV89" s="10"/>
      <c r="XEW89" s="10"/>
      <c r="XEX89" s="10"/>
      <c r="XEY89" s="10"/>
      <c r="XEZ89" s="10"/>
      <c r="XFA89" s="10"/>
      <c r="XFB89" s="10"/>
      <c r="XFC89" s="10"/>
      <c r="XFD89" s="10"/>
    </row>
    <row r="90" s="5" customFormat="1" hidden="1" customHeight="1" spans="1:16384">
      <c r="A90" s="56">
        <v>140394</v>
      </c>
      <c r="B90" s="57" t="s">
        <v>191</v>
      </c>
      <c r="C90" s="61" t="s">
        <v>192</v>
      </c>
      <c r="D90" s="59">
        <v>240</v>
      </c>
      <c r="E90" s="23">
        <f t="shared" si="9"/>
        <v>192</v>
      </c>
      <c r="F90" s="60"/>
      <c r="G90" s="24">
        <f t="shared" si="8"/>
        <v>0</v>
      </c>
      <c r="I90" s="25"/>
      <c r="K90" s="25"/>
      <c r="M90" s="25"/>
      <c r="N90" s="5">
        <f t="shared" si="10"/>
        <v>0</v>
      </c>
      <c r="O90" s="5">
        <f t="shared" si="11"/>
        <v>0</v>
      </c>
      <c r="XEV90" s="10"/>
      <c r="XEW90" s="10"/>
      <c r="XEX90" s="10"/>
      <c r="XEY90" s="10"/>
      <c r="XEZ90" s="10"/>
      <c r="XFA90" s="10"/>
      <c r="XFB90" s="10"/>
      <c r="XFC90" s="10"/>
      <c r="XFD90" s="10"/>
    </row>
    <row r="91" s="5" customFormat="1" hidden="1" customHeight="1" spans="1:16384">
      <c r="A91" s="56">
        <v>112368</v>
      </c>
      <c r="B91" s="63" t="s">
        <v>193</v>
      </c>
      <c r="C91" s="64" t="s">
        <v>194</v>
      </c>
      <c r="D91" s="59">
        <v>280</v>
      </c>
      <c r="E91" s="23">
        <f t="shared" si="9"/>
        <v>224</v>
      </c>
      <c r="F91" s="60"/>
      <c r="G91" s="24">
        <f t="shared" si="8"/>
        <v>0</v>
      </c>
      <c r="I91" s="25"/>
      <c r="K91" s="25"/>
      <c r="M91" s="25"/>
      <c r="N91" s="5">
        <f t="shared" si="10"/>
        <v>0</v>
      </c>
      <c r="O91" s="5">
        <f t="shared" si="11"/>
        <v>0</v>
      </c>
      <c r="XEV91" s="10"/>
      <c r="XEW91" s="10"/>
      <c r="XEX91" s="10"/>
      <c r="XEY91" s="10"/>
      <c r="XEZ91" s="10"/>
      <c r="XFA91" s="10"/>
      <c r="XFB91" s="10"/>
      <c r="XFC91" s="10"/>
      <c r="XFD91" s="10"/>
    </row>
    <row r="92" s="5" customFormat="1" hidden="1" customHeight="1" spans="1:16384">
      <c r="A92" s="56">
        <v>151536</v>
      </c>
      <c r="B92" s="57" t="s">
        <v>195</v>
      </c>
      <c r="C92" s="61" t="s">
        <v>196</v>
      </c>
      <c r="D92" s="59">
        <v>205</v>
      </c>
      <c r="E92" s="23">
        <f t="shared" si="9"/>
        <v>164</v>
      </c>
      <c r="F92" s="60"/>
      <c r="G92" s="24">
        <f t="shared" si="8"/>
        <v>0</v>
      </c>
      <c r="I92" s="25"/>
      <c r="K92" s="25"/>
      <c r="M92" s="25"/>
      <c r="N92" s="5">
        <f t="shared" si="10"/>
        <v>0</v>
      </c>
      <c r="O92" s="5">
        <f t="shared" si="11"/>
        <v>0</v>
      </c>
      <c r="XEV92" s="10"/>
      <c r="XEW92" s="10"/>
      <c r="XEX92" s="10"/>
      <c r="XEY92" s="10"/>
      <c r="XEZ92" s="10"/>
      <c r="XFA92" s="10"/>
      <c r="XFB92" s="10"/>
      <c r="XFC92" s="10"/>
      <c r="XFD92" s="10"/>
    </row>
    <row r="93" s="5" customFormat="1" hidden="1" customHeight="1" spans="1:16384">
      <c r="A93" s="56">
        <v>106934</v>
      </c>
      <c r="B93" s="57" t="s">
        <v>197</v>
      </c>
      <c r="C93" s="61" t="s">
        <v>198</v>
      </c>
      <c r="D93" s="59">
        <v>250</v>
      </c>
      <c r="E93" s="23">
        <f t="shared" si="9"/>
        <v>200</v>
      </c>
      <c r="F93" s="60"/>
      <c r="G93" s="24">
        <f t="shared" si="8"/>
        <v>0</v>
      </c>
      <c r="I93" s="25"/>
      <c r="K93" s="25"/>
      <c r="M93" s="25"/>
      <c r="N93" s="5">
        <f t="shared" si="10"/>
        <v>0</v>
      </c>
      <c r="O93" s="5">
        <f t="shared" si="11"/>
        <v>0</v>
      </c>
      <c r="XEV93" s="10"/>
      <c r="XEW93" s="10"/>
      <c r="XEX93" s="10"/>
      <c r="XEY93" s="10"/>
      <c r="XEZ93" s="10"/>
      <c r="XFA93" s="10"/>
      <c r="XFB93" s="10"/>
      <c r="XFC93" s="10"/>
      <c r="XFD93" s="10"/>
    </row>
    <row r="94" s="5" customFormat="1" hidden="1" customHeight="1" spans="1:16384">
      <c r="A94" s="56">
        <v>119824</v>
      </c>
      <c r="B94" s="57" t="s">
        <v>199</v>
      </c>
      <c r="C94" s="61" t="s">
        <v>200</v>
      </c>
      <c r="D94" s="59">
        <v>290</v>
      </c>
      <c r="E94" s="23">
        <f t="shared" si="9"/>
        <v>232</v>
      </c>
      <c r="F94" s="60"/>
      <c r="G94" s="24">
        <f t="shared" si="8"/>
        <v>0</v>
      </c>
      <c r="I94" s="25"/>
      <c r="K94" s="25"/>
      <c r="M94" s="25"/>
      <c r="N94" s="5">
        <f t="shared" si="10"/>
        <v>0</v>
      </c>
      <c r="O94" s="5">
        <f t="shared" si="11"/>
        <v>0</v>
      </c>
      <c r="XEV94" s="10"/>
      <c r="XEW94" s="10"/>
      <c r="XEX94" s="10"/>
      <c r="XEY94" s="10"/>
      <c r="XEZ94" s="10"/>
      <c r="XFA94" s="10"/>
      <c r="XFB94" s="10"/>
      <c r="XFC94" s="10"/>
      <c r="XFD94" s="10"/>
    </row>
    <row r="95" s="5" customFormat="1" hidden="1" customHeight="1" spans="1:16384">
      <c r="A95" s="56">
        <v>122158</v>
      </c>
      <c r="B95" s="57" t="s">
        <v>201</v>
      </c>
      <c r="C95" s="61" t="s">
        <v>202</v>
      </c>
      <c r="D95" s="59">
        <v>280</v>
      </c>
      <c r="E95" s="23">
        <f t="shared" si="9"/>
        <v>224</v>
      </c>
      <c r="F95" s="60"/>
      <c r="G95" s="24">
        <f t="shared" si="8"/>
        <v>0</v>
      </c>
      <c r="I95" s="25"/>
      <c r="K95" s="25"/>
      <c r="M95" s="25"/>
      <c r="N95" s="5">
        <f t="shared" si="10"/>
        <v>0</v>
      </c>
      <c r="O95" s="5">
        <f t="shared" si="11"/>
        <v>0</v>
      </c>
      <c r="XEV95" s="10"/>
      <c r="XEW95" s="10"/>
      <c r="XEX95" s="10"/>
      <c r="XEY95" s="10"/>
      <c r="XEZ95" s="10"/>
      <c r="XFA95" s="10"/>
      <c r="XFB95" s="10"/>
      <c r="XFC95" s="10"/>
      <c r="XFD95" s="10"/>
    </row>
    <row r="96" s="5" customFormat="1" hidden="1" customHeight="1" spans="1:16384">
      <c r="A96" s="56">
        <v>106936</v>
      </c>
      <c r="B96" s="57" t="s">
        <v>203</v>
      </c>
      <c r="C96" s="61" t="s">
        <v>204</v>
      </c>
      <c r="D96" s="59">
        <v>370</v>
      </c>
      <c r="E96" s="23">
        <f t="shared" si="9"/>
        <v>296</v>
      </c>
      <c r="F96" s="60"/>
      <c r="G96" s="24">
        <f t="shared" si="8"/>
        <v>0</v>
      </c>
      <c r="I96" s="25"/>
      <c r="K96" s="25"/>
      <c r="M96" s="25"/>
      <c r="N96" s="5">
        <f t="shared" si="10"/>
        <v>0</v>
      </c>
      <c r="O96" s="5">
        <f t="shared" si="11"/>
        <v>0</v>
      </c>
      <c r="XEV96" s="10"/>
      <c r="XEW96" s="10"/>
      <c r="XEX96" s="10"/>
      <c r="XEY96" s="10"/>
      <c r="XEZ96" s="10"/>
      <c r="XFA96" s="10"/>
      <c r="XFB96" s="10"/>
      <c r="XFC96" s="10"/>
      <c r="XFD96" s="10"/>
    </row>
    <row r="97" s="5" customFormat="1" hidden="1" customHeight="1" spans="1:16384">
      <c r="A97" s="56">
        <v>119126</v>
      </c>
      <c r="B97" s="57" t="s">
        <v>205</v>
      </c>
      <c r="C97" s="61" t="s">
        <v>206</v>
      </c>
      <c r="D97" s="59">
        <v>180</v>
      </c>
      <c r="E97" s="23">
        <f t="shared" si="9"/>
        <v>144</v>
      </c>
      <c r="F97" s="60"/>
      <c r="G97" s="24">
        <f t="shared" si="8"/>
        <v>0</v>
      </c>
      <c r="I97" s="25"/>
      <c r="K97" s="25"/>
      <c r="M97" s="25"/>
      <c r="N97" s="5">
        <f t="shared" si="10"/>
        <v>0</v>
      </c>
      <c r="O97" s="5">
        <f t="shared" si="11"/>
        <v>0</v>
      </c>
      <c r="XEV97" s="10"/>
      <c r="XEW97" s="10"/>
      <c r="XEX97" s="10"/>
      <c r="XEY97" s="10"/>
      <c r="XEZ97" s="10"/>
      <c r="XFA97" s="10"/>
      <c r="XFB97" s="10"/>
      <c r="XFC97" s="10"/>
      <c r="XFD97" s="10"/>
    </row>
    <row r="98" s="5" customFormat="1" hidden="1" customHeight="1" spans="1:16384">
      <c r="A98" s="56">
        <v>151544</v>
      </c>
      <c r="B98" s="69"/>
      <c r="C98" s="70" t="s">
        <v>207</v>
      </c>
      <c r="D98" s="71">
        <v>180</v>
      </c>
      <c r="E98" s="23">
        <f t="shared" si="9"/>
        <v>144</v>
      </c>
      <c r="F98" s="72"/>
      <c r="G98" s="24">
        <f t="shared" si="8"/>
        <v>0</v>
      </c>
      <c r="I98" s="25">
        <v>2</v>
      </c>
      <c r="K98" s="25">
        <v>1</v>
      </c>
      <c r="M98" s="25"/>
      <c r="N98" s="5">
        <f t="shared" si="10"/>
        <v>3</v>
      </c>
      <c r="O98" s="5">
        <f t="shared" si="11"/>
        <v>432</v>
      </c>
      <c r="XEV98" s="10"/>
      <c r="XEW98" s="10"/>
      <c r="XEX98" s="10"/>
      <c r="XEY98" s="10"/>
      <c r="XEZ98" s="10"/>
      <c r="XFA98" s="10"/>
      <c r="XFB98" s="10"/>
      <c r="XFC98" s="10"/>
      <c r="XFD98" s="10"/>
    </row>
    <row r="99" s="5" customFormat="1" hidden="1" customHeight="1" spans="1:16384">
      <c r="A99" s="56">
        <v>151541</v>
      </c>
      <c r="B99" s="57"/>
      <c r="C99" s="70" t="s">
        <v>208</v>
      </c>
      <c r="D99" s="57">
        <v>180</v>
      </c>
      <c r="E99" s="23">
        <f t="shared" si="9"/>
        <v>144</v>
      </c>
      <c r="F99" s="73"/>
      <c r="G99" s="24">
        <f t="shared" si="8"/>
        <v>0</v>
      </c>
      <c r="I99" s="25">
        <v>2</v>
      </c>
      <c r="K99" s="25"/>
      <c r="M99" s="25"/>
      <c r="N99" s="5">
        <f t="shared" si="10"/>
        <v>2</v>
      </c>
      <c r="O99" s="5">
        <f t="shared" si="11"/>
        <v>288</v>
      </c>
      <c r="XEV99" s="10"/>
      <c r="XEW99" s="10"/>
      <c r="XEX99" s="10"/>
      <c r="XEY99" s="10"/>
      <c r="XEZ99" s="10"/>
      <c r="XFA99" s="10"/>
      <c r="XFB99" s="10"/>
      <c r="XFC99" s="10"/>
      <c r="XFD99" s="10"/>
    </row>
    <row r="100" customHeight="1" spans="5:15">
      <c r="E100" s="28">
        <f t="shared" si="9"/>
        <v>0</v>
      </c>
      <c r="F100" s="74">
        <f>SUM(F3:F99)</f>
        <v>116</v>
      </c>
      <c r="G100" s="24">
        <f>SUBTOTAL(9,G7:G83)</f>
        <v>31525</v>
      </c>
      <c r="O100" s="5">
        <f>SUM(O3:O99)</f>
        <v>32994.4</v>
      </c>
    </row>
  </sheetData>
  <autoFilter ref="A2:XFD99">
    <filterColumn colId="5">
      <filters>
        <filter val="1"/>
        <filter val="11"/>
        <filter val="2"/>
        <filter val="3"/>
        <filter val="4"/>
        <filter val="5"/>
        <filter val="7"/>
        <filter val="8"/>
        <filter val="9"/>
      </filters>
    </filterColumn>
  </autoFilter>
  <mergeCells count="1">
    <mergeCell ref="A1:D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2017-08-29T04:40:00Z</dcterms:created>
  <dcterms:modified xsi:type="dcterms:W3CDTF">2017-09-15T08:15:35Z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