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<sst xmlns="http://schemas.openxmlformats.org/spreadsheetml/2006/main" count="38">
  <si>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</si>
  <si>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</si>
  <si>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</si>
  <si>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</si>
  <si>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</si>
  <si>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</si>
  <si>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</si>
  <si>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</si>
  <si>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</si>
  <si>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</si>
  <si>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</si>
  <si>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</si>
  <si>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</si>
  <si>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</si>
  <si>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</si>
  <si>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</si>
  <si>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</si>
  <si>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</si>
  <si>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</si>
  <si>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</si>
  <si>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</si>
  <si>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</si>
  <si>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</si>
  <si>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</si>
  <si>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</si>
  <si>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</si>
  <si>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</si>
  <si>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</si>
  <si>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</si>
  <si>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</si>
  <si>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龙泉驿区驿生路药店</t>
  </si>
  <si>
    <t>城中片区</t>
  </si>
  <si>
    <t>26.24%</t>
  </si>
  <si>
    <t>300-500</t>
  </si>
  <si>
    <t>工商银行</t>
  </si>
  <si>
    <t>步行</t>
  </si>
  <si>
    <t>1-2小时</t>
  </si>
  <si>
    <t>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</si>
</sst>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1" applyFont="1" applyFill="1" applyBorder="1" applyAlignment="1">
      <alignment horizontal="left"/>
    </xf>
    <xf numFmtId="0" fontId="5" fillId="2" borderId="1" xfId="5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58" fontId="0" fillId="0" borderId="1" xfId="0" applyNumberFormat="1" applyBorder="1">
      <alignment vertical="center"/>
    </xf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4"/>
  <sheetViews>
    <sheetView tabSelected="1" workbookViewId="0">
      <selection activeCell="Y4" sqref="Y4"/>
    </sheetView>
  </sheetViews>
  <sheetFormatPr defaultColWidth="9" defaultRowHeight="14.25" outlineLevelRow="3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1706</v>
      </c>
      <c r="D4" s="8">
        <f>C4*1.2</f>
        <v>2047.2</v>
      </c>
      <c r="E4" s="8">
        <v>2985</v>
      </c>
      <c r="F4" s="9">
        <v>3200</v>
      </c>
      <c r="G4" s="10">
        <v>3000</v>
      </c>
      <c r="H4" s="11">
        <f>G4*30</f>
        <v>90000</v>
      </c>
      <c r="I4" s="12">
        <f>(G4-C4)/C4</f>
        <v>0.758499413833529</v>
      </c>
      <c r="J4" s="13" t="s">
        <v>32</v>
      </c>
      <c r="K4" s="14">
        <v>0.0447174664123659</v>
      </c>
      <c r="L4" s="8">
        <f>H4*K4</f>
        <v>4024.57197711293</v>
      </c>
      <c r="M4" s="12">
        <v>0.139852673575331</v>
      </c>
      <c r="N4" s="8">
        <f>M4*H4</f>
        <v>12586.7406217798</v>
      </c>
      <c r="O4" s="8">
        <v>92.21</v>
      </c>
      <c r="P4" s="7">
        <f>H4/O4</f>
        <v>976.032968224705</v>
      </c>
      <c r="Q4" s="15">
        <f>G4*1.06</f>
        <v>3180</v>
      </c>
      <c r="R4" s="11">
        <f>Q4*30</f>
        <v>95400</v>
      </c>
      <c r="S4" s="8">
        <f>R4*J4</f>
        <v>25032.96</v>
      </c>
      <c r="T4" s="11">
        <f>G4*1.12</f>
        <v>3360</v>
      </c>
      <c r="U4" s="11">
        <f>T4*30</f>
        <v>100800</v>
      </c>
      <c r="V4" s="8">
        <f>U4*J4</f>
        <v>26449.92</v>
      </c>
      <c r="W4" s="16" t="s">
        <v>33</v>
      </c>
      <c r="X4" s="16" t="s">
        <v>34</v>
      </c>
      <c r="Y4" s="16">
        <v>800</v>
      </c>
      <c r="Z4" s="17" t="s">
        <v>35</v>
      </c>
      <c r="AA4" s="18" t="s">
        <v>36</v>
      </c>
      <c r="AB4" s="19" t="s">
        <v>37</v>
      </c>
      <c r="AC4" s="19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2017-07-04T12:40:51Z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