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<sst xmlns="http://schemas.openxmlformats.org/spreadsheetml/2006/main" count="120">
  <si>
    <t>藏药</t>
  </si>
  <si>
    <t>感冒系列</t>
  </si>
  <si>
    <t>西洋参、燕窝</t>
  </si>
  <si>
    <t>补肾系列</t>
  </si>
  <si>
    <t>大保健品</t>
  </si>
  <si>
    <t>天胶</t>
  </si>
  <si>
    <t>藿香</t>
  </si>
  <si>
    <t>合计提成</t>
  </si>
  <si>
    <t>序号</t>
  </si>
  <si>
    <t>门店ID</t>
  </si>
  <si>
    <t>门店名称</t>
  </si>
  <si>
    <t>片区</t>
  </si>
  <si>
    <t>销售金额</t>
  </si>
  <si>
    <t>提成金额</t>
  </si>
  <si>
    <t>连花</t>
  </si>
  <si>
    <t>金蒿</t>
  </si>
  <si>
    <t>炎可宁胶囊</t>
  </si>
  <si>
    <t>奥肯能</t>
  </si>
  <si>
    <t>感冒清热</t>
  </si>
  <si>
    <t>小儿感冒</t>
  </si>
  <si>
    <t>小快克</t>
  </si>
  <si>
    <t>小儿清热</t>
  </si>
  <si>
    <t>实际销售</t>
  </si>
  <si>
    <t>基础提成</t>
  </si>
  <si>
    <t>五子</t>
  </si>
  <si>
    <t>六味</t>
  </si>
  <si>
    <t>补肾益寿</t>
  </si>
  <si>
    <t>蚕蛾</t>
  </si>
  <si>
    <t>销售额</t>
  </si>
  <si>
    <t>销售数量</t>
  </si>
  <si>
    <t>扣除内购后</t>
  </si>
  <si>
    <t>大藿香（零售价不低于15.8元）</t>
  </si>
  <si>
    <t>小藿香（零售价不低于8元）</t>
  </si>
  <si>
    <t>邛崃中心店</t>
  </si>
  <si>
    <t>城郊1片</t>
  </si>
  <si>
    <t>邛崃长安店</t>
  </si>
  <si>
    <t>大邑东壕店</t>
  </si>
  <si>
    <t>大邑沙渠店</t>
  </si>
  <si>
    <t>大邑子龙店</t>
  </si>
  <si>
    <t>邛崃洪川店</t>
  </si>
  <si>
    <t>大邑通达店</t>
  </si>
  <si>
    <t>邛崃羊安店</t>
  </si>
  <si>
    <t>大邑内蒙店</t>
  </si>
  <si>
    <t>大邑新场店</t>
  </si>
  <si>
    <t>大邑安仁店</t>
  </si>
  <si>
    <t>大邑东街店</t>
  </si>
  <si>
    <t>兴义镇万兴路药店</t>
  </si>
  <si>
    <t>五津西路药店</t>
  </si>
  <si>
    <t>新津邓双镇岷江店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</si>
  <si>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</si>
  <si>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</si>
  <si>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</si>
  <si>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</si>
  <si>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</si>
  <si>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</si>
  <si>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</si>
  <si>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</si>
  <si>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</si>
  <si>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</si>
  <si>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</si>
  <si>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</si>
  <si>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</si>
  <si>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温江区柳城街道同兴东路药店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</si>
  <si>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</si>
  <si>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</si>
  <si>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</si>
  <si>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</si>
  <si>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</si>
  <si>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</si>
  <si>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</si>
  <si>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</si>
  <si>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</si>
  <si>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</si>
  <si>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</si>
  <si>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</si>
  <si>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</si>
  <si>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</si>
  <si>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青羊区北东街店</t>
  </si>
  <si>
    <t>锦江区庆云南街药店</t>
  </si>
  <si>
    <t>科华店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</si>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</sst>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89"/>
  <sheetViews>
    <sheetView tabSelected="1" topLeftCell="R64" workbookViewId="0">
      <selection activeCell="AE70" sqref="AE70:AE88"/>
    </sheetView>
  </sheetViews>
  <sheetFormatPr defaultColWidth="9" defaultRowHeight="12"/>
  <cols>
    <col min="1" max="1" width="3.875" style="3" customWidth="1"/>
    <col min="2" max="2" width="5.75" style="3" customWidth="1"/>
    <col min="3" max="3" width="13.125" style="4" customWidth="1"/>
    <col min="4" max="4" width="8.125" style="3" customWidth="1"/>
    <col min="5" max="5" width="8" style="1" customWidth="1"/>
    <col min="6" max="6" width="10.375" style="1"/>
    <col min="7" max="7" width="6.375" style="1" customWidth="1"/>
    <col min="8" max="8" width="5" style="1" customWidth="1"/>
    <col min="9" max="9" width="6" style="1" customWidth="1"/>
    <col min="10" max="10" width="4.75" style="1" customWidth="1"/>
    <col min="11" max="11" width="5.75" style="1" customWidth="1"/>
    <col min="12" max="12" width="4.875" style="1" customWidth="1"/>
    <col min="13" max="13" width="5.5" style="1" customWidth="1"/>
    <col min="14" max="14" width="5.875" style="1" customWidth="1"/>
    <col min="15" max="16" width="5.5" style="1" customWidth="1"/>
    <col min="17" max="17" width="6.875" style="1" customWidth="1"/>
    <col min="18" max="22" width="5.5" style="1" customWidth="1"/>
    <col min="23" max="23" width="7.875" style="1" customWidth="1"/>
    <col min="24" max="24" width="9.5" style="1" customWidth="1"/>
    <col min="25" max="25" width="7.75" style="1" customWidth="1"/>
    <col min="26" max="26" width="7.125" style="1" customWidth="1"/>
    <col min="27" max="27" width="9" style="1"/>
    <col min="28" max="29" width="9.375" style="1"/>
    <col min="30" max="30" width="9" style="1"/>
    <col min="31" max="31" width="10.375" style="1"/>
    <col min="32" max="32" width="11.5" style="1" hidden="1" customWidth="1"/>
    <col min="33" max="33" width="9.375" style="1"/>
    <col min="34" max="16384" width="9" style="3"/>
  </cols>
  <sheetData>
    <row r="1" s="1" customFormat="1" spans="1:33">
      <c r="A1" s="5"/>
      <c r="B1" s="5"/>
      <c r="C1" s="6"/>
      <c r="D1" s="5"/>
      <c r="E1" s="7" t="s">
        <v>0</v>
      </c>
      <c r="F1" s="7"/>
      <c r="G1" s="7" t="s">
        <v>1</v>
      </c>
      <c r="H1" s="7"/>
      <c r="I1" s="7"/>
      <c r="J1" s="7"/>
      <c r="K1" s="7"/>
      <c r="L1" s="7"/>
      <c r="M1" s="7"/>
      <c r="N1" s="7"/>
      <c r="O1" s="7"/>
      <c r="P1" s="7" t="s">
        <v>2</v>
      </c>
      <c r="Q1" s="7"/>
      <c r="R1" s="7" t="s">
        <v>3</v>
      </c>
      <c r="S1" s="7"/>
      <c r="T1" s="7"/>
      <c r="U1" s="7"/>
      <c r="V1" s="7"/>
      <c r="W1" s="7" t="s">
        <v>4</v>
      </c>
      <c r="X1" s="7"/>
      <c r="Y1" s="7" t="s">
        <v>5</v>
      </c>
      <c r="Z1" s="7"/>
      <c r="AA1" s="7"/>
      <c r="AB1" s="12" t="s">
        <v>6</v>
      </c>
      <c r="AC1" s="12"/>
      <c r="AD1" s="12"/>
      <c r="AE1" s="12"/>
      <c r="AF1" s="12"/>
      <c r="AG1" s="13" t="s">
        <v>7</v>
      </c>
    </row>
    <row r="2" s="2" customFormat="1" ht="24" customHeight="1" spans="1:33">
      <c r="A2" s="8" t="s">
        <v>8</v>
      </c>
      <c r="B2" s="8" t="s">
        <v>9</v>
      </c>
      <c r="C2" s="9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8" t="s">
        <v>15</v>
      </c>
      <c r="I2" s="8" t="s">
        <v>16</v>
      </c>
      <c r="J2" s="8" t="s">
        <v>17</v>
      </c>
      <c r="K2" s="8" t="s">
        <v>18</v>
      </c>
      <c r="L2" s="8" t="s">
        <v>19</v>
      </c>
      <c r="M2" s="8" t="s">
        <v>20</v>
      </c>
      <c r="N2" s="8" t="s">
        <v>21</v>
      </c>
      <c r="O2" s="8" t="s">
        <v>13</v>
      </c>
      <c r="P2" s="8" t="s">
        <v>22</v>
      </c>
      <c r="Q2" s="8" t="s">
        <v>23</v>
      </c>
      <c r="R2" s="8" t="s">
        <v>24</v>
      </c>
      <c r="S2" s="8" t="s">
        <v>25</v>
      </c>
      <c r="T2" s="8" t="s">
        <v>26</v>
      </c>
      <c r="U2" s="8" t="s">
        <v>27</v>
      </c>
      <c r="V2" s="8" t="s">
        <v>13</v>
      </c>
      <c r="W2" s="8" t="s">
        <v>28</v>
      </c>
      <c r="X2" s="8" t="s">
        <v>13</v>
      </c>
      <c r="Y2" s="8" t="s">
        <v>29</v>
      </c>
      <c r="Z2" s="8" t="s">
        <v>30</v>
      </c>
      <c r="AA2" s="7" t="s">
        <v>13</v>
      </c>
      <c r="AB2" s="7" t="s">
        <v>28</v>
      </c>
      <c r="AC2" s="7" t="s">
        <v>31</v>
      </c>
      <c r="AD2" s="7" t="s">
        <v>32</v>
      </c>
      <c r="AE2" s="7" t="s">
        <v>13</v>
      </c>
      <c r="AF2" s="7" t="s">
        <v>7</v>
      </c>
      <c r="AG2" s="14"/>
    </row>
    <row r="3" s="1" customFormat="1" spans="1:33">
      <c r="A3" s="10">
        <v>1</v>
      </c>
      <c r="B3" s="10">
        <v>341</v>
      </c>
      <c r="C3" s="11" t="s">
        <v>33</v>
      </c>
      <c r="D3" s="10" t="s">
        <v>34</v>
      </c>
      <c r="E3" s="12">
        <v>3094.14</v>
      </c>
      <c r="F3" s="12">
        <f t="shared" ref="F3:F17" si="0">E3*0.15</f>
        <v>464.121</v>
      </c>
      <c r="G3" s="12">
        <v>17</v>
      </c>
      <c r="H3" s="12">
        <v>4</v>
      </c>
      <c r="I3" s="12">
        <v>248</v>
      </c>
      <c r="J3" s="12">
        <v>20</v>
      </c>
      <c r="K3" s="12">
        <v>38</v>
      </c>
      <c r="L3" s="12">
        <v>12</v>
      </c>
      <c r="M3" s="12">
        <v>27</v>
      </c>
      <c r="N3" s="12">
        <v>26</v>
      </c>
      <c r="O3" s="12">
        <f t="shared" ref="O3:O17" si="1">G3*1.5+H3*5+I3*2.5+J3*1.5+K3*1.5+L3*1.5+M3*1.5+N3*1.5</f>
        <v>850</v>
      </c>
      <c r="P3" s="12">
        <v>6475.18</v>
      </c>
      <c r="Q3" s="12">
        <f t="shared" ref="Q3:Q17" si="2">P3*0.04</f>
        <v>259.0072</v>
      </c>
      <c r="R3" s="12">
        <v>49</v>
      </c>
      <c r="S3" s="12">
        <v>22</v>
      </c>
      <c r="T3" s="12">
        <v>178</v>
      </c>
      <c r="U3" s="12">
        <v>47</v>
      </c>
      <c r="V3" s="12">
        <f t="shared" ref="V3:V17" si="3">R3*6+S3*2.5+T3*7+U3*3</f>
        <v>1736</v>
      </c>
      <c r="W3" s="12">
        <v>48635.44</v>
      </c>
      <c r="X3" s="12">
        <f t="shared" ref="X3:X17" si="4">W3*0.1</f>
        <v>4863.544</v>
      </c>
      <c r="Y3" s="12">
        <v>13.876</v>
      </c>
      <c r="Z3" s="12">
        <v>13.876</v>
      </c>
      <c r="AA3" s="12">
        <f t="shared" ref="AA3:AA17" si="5">Z3*60</f>
        <v>832.56</v>
      </c>
      <c r="AB3" s="12">
        <v>1852.39</v>
      </c>
      <c r="AC3" s="12">
        <v>1530.8</v>
      </c>
      <c r="AD3" s="12">
        <v>252</v>
      </c>
      <c r="AE3" s="12">
        <f>(AC3+AD3)*0.05</f>
        <v>89.14</v>
      </c>
      <c r="AF3" s="12">
        <f t="shared" ref="AF3:AF17" si="6">AE3+AA3+X3+V3+Q3+O3+F3</f>
        <v>9094.3722</v>
      </c>
      <c r="AG3" s="12">
        <f t="shared" ref="AG3:AG17" si="7">ROUND(AF3,2)</f>
        <v>9094.37</v>
      </c>
    </row>
    <row r="4" s="1" customFormat="1" spans="1:33">
      <c r="A4" s="10">
        <v>2</v>
      </c>
      <c r="B4" s="10">
        <v>591</v>
      </c>
      <c r="C4" s="11" t="s">
        <v>35</v>
      </c>
      <c r="D4" s="10" t="s">
        <v>34</v>
      </c>
      <c r="E4" s="12">
        <v>1584.5</v>
      </c>
      <c r="F4" s="12">
        <f t="shared" si="0"/>
        <v>237.675</v>
      </c>
      <c r="G4" s="12">
        <v>42</v>
      </c>
      <c r="H4" s="12">
        <v>2</v>
      </c>
      <c r="I4" s="12">
        <v>40</v>
      </c>
      <c r="J4" s="12">
        <v>53</v>
      </c>
      <c r="K4" s="12">
        <v>35</v>
      </c>
      <c r="L4" s="12">
        <v>2</v>
      </c>
      <c r="M4" s="12">
        <v>12</v>
      </c>
      <c r="N4" s="12">
        <v>8</v>
      </c>
      <c r="O4" s="12">
        <f t="shared" si="1"/>
        <v>338</v>
      </c>
      <c r="P4" s="12">
        <v>1054.1</v>
      </c>
      <c r="Q4" s="12">
        <f t="shared" si="2"/>
        <v>42.164</v>
      </c>
      <c r="R4" s="12">
        <v>9</v>
      </c>
      <c r="S4" s="12">
        <v>40</v>
      </c>
      <c r="T4" s="12">
        <v>22</v>
      </c>
      <c r="U4" s="12"/>
      <c r="V4" s="12">
        <f t="shared" si="3"/>
        <v>308</v>
      </c>
      <c r="W4" s="12">
        <v>12173.76</v>
      </c>
      <c r="X4" s="12">
        <f t="shared" si="4"/>
        <v>1217.376</v>
      </c>
      <c r="Y4" s="12">
        <v>2</v>
      </c>
      <c r="Z4" s="12">
        <v>2</v>
      </c>
      <c r="AA4" s="12">
        <f t="shared" si="5"/>
        <v>120</v>
      </c>
      <c r="AB4" s="12">
        <v>1612.25</v>
      </c>
      <c r="AC4" s="12">
        <v>1370.6</v>
      </c>
      <c r="AD4" s="12">
        <v>234</v>
      </c>
      <c r="AE4" s="12">
        <f>(AC4+AD4)*0.05</f>
        <v>80.23</v>
      </c>
      <c r="AF4" s="12">
        <f t="shared" si="6"/>
        <v>2343.445</v>
      </c>
      <c r="AG4" s="12">
        <f t="shared" si="7"/>
        <v>2343.45</v>
      </c>
    </row>
    <row r="5" s="1" customFormat="1" spans="1:33">
      <c r="A5" s="10">
        <v>3</v>
      </c>
      <c r="B5" s="10">
        <v>549</v>
      </c>
      <c r="C5" s="11" t="s">
        <v>36</v>
      </c>
      <c r="D5" s="10" t="s">
        <v>34</v>
      </c>
      <c r="E5" s="12">
        <v>1599.86</v>
      </c>
      <c r="F5" s="12">
        <f t="shared" si="0"/>
        <v>239.979</v>
      </c>
      <c r="G5" s="12">
        <v>4</v>
      </c>
      <c r="H5" s="12">
        <v>3</v>
      </c>
      <c r="I5" s="12">
        <v>14</v>
      </c>
      <c r="J5" s="12">
        <v>5</v>
      </c>
      <c r="K5" s="12">
        <v>6</v>
      </c>
      <c r="L5" s="12">
        <v>2</v>
      </c>
      <c r="M5" s="12">
        <v>10</v>
      </c>
      <c r="N5" s="12">
        <v>5</v>
      </c>
      <c r="O5" s="12">
        <f t="shared" si="1"/>
        <v>98</v>
      </c>
      <c r="P5" s="12">
        <v>293.45</v>
      </c>
      <c r="Q5" s="12">
        <f t="shared" si="2"/>
        <v>11.738</v>
      </c>
      <c r="R5" s="12"/>
      <c r="S5" s="12">
        <v>6</v>
      </c>
      <c r="T5" s="12">
        <v>5</v>
      </c>
      <c r="U5" s="12">
        <v>9</v>
      </c>
      <c r="V5" s="12">
        <f t="shared" si="3"/>
        <v>77</v>
      </c>
      <c r="W5" s="12">
        <v>7743</v>
      </c>
      <c r="X5" s="12">
        <f t="shared" si="4"/>
        <v>774.3</v>
      </c>
      <c r="Y5" s="12"/>
      <c r="Z5" s="12"/>
      <c r="AA5" s="12">
        <f t="shared" si="5"/>
        <v>0</v>
      </c>
      <c r="AB5" s="12">
        <v>822.52</v>
      </c>
      <c r="AC5" s="12">
        <v>407.62</v>
      </c>
      <c r="AD5" s="12">
        <v>369</v>
      </c>
      <c r="AE5" s="12">
        <f t="shared" ref="AE5:AE17" si="8">(AC5+AD5)*0.05</f>
        <v>38.831</v>
      </c>
      <c r="AF5" s="12">
        <f t="shared" si="6"/>
        <v>1239.848</v>
      </c>
      <c r="AG5" s="12">
        <f t="shared" si="7"/>
        <v>1239.85</v>
      </c>
    </row>
    <row r="6" s="1" customFormat="1" spans="1:33">
      <c r="A6" s="10">
        <v>4</v>
      </c>
      <c r="B6" s="10">
        <v>716</v>
      </c>
      <c r="C6" s="11" t="s">
        <v>37</v>
      </c>
      <c r="D6" s="10" t="s">
        <v>34</v>
      </c>
      <c r="E6" s="12">
        <v>1985.47</v>
      </c>
      <c r="F6" s="12">
        <f t="shared" si="0"/>
        <v>297.8205</v>
      </c>
      <c r="G6" s="12">
        <v>20</v>
      </c>
      <c r="H6" s="12"/>
      <c r="I6" s="12">
        <v>8</v>
      </c>
      <c r="J6" s="12">
        <v>8</v>
      </c>
      <c r="K6" s="12">
        <v>14</v>
      </c>
      <c r="L6" s="12">
        <v>4</v>
      </c>
      <c r="M6" s="12">
        <v>21</v>
      </c>
      <c r="N6" s="12">
        <v>6</v>
      </c>
      <c r="O6" s="12">
        <f t="shared" si="1"/>
        <v>129.5</v>
      </c>
      <c r="P6" s="12">
        <v>628.44</v>
      </c>
      <c r="Q6" s="12">
        <f t="shared" si="2"/>
        <v>25.1376</v>
      </c>
      <c r="R6" s="12">
        <v>7</v>
      </c>
      <c r="S6" s="12">
        <v>8</v>
      </c>
      <c r="T6" s="12">
        <v>15</v>
      </c>
      <c r="U6" s="12"/>
      <c r="V6" s="12">
        <f t="shared" si="3"/>
        <v>167</v>
      </c>
      <c r="W6" s="12">
        <v>6111.48</v>
      </c>
      <c r="X6" s="12">
        <f t="shared" si="4"/>
        <v>611.148</v>
      </c>
      <c r="Y6" s="12"/>
      <c r="Z6" s="12"/>
      <c r="AA6" s="12">
        <f t="shared" si="5"/>
        <v>0</v>
      </c>
      <c r="AB6" s="12">
        <v>1559.03</v>
      </c>
      <c r="AC6" s="12">
        <v>1317.2</v>
      </c>
      <c r="AD6" s="12">
        <v>126</v>
      </c>
      <c r="AE6" s="12">
        <f t="shared" si="8"/>
        <v>72.16</v>
      </c>
      <c r="AF6" s="12">
        <f t="shared" si="6"/>
        <v>1302.7661</v>
      </c>
      <c r="AG6" s="12">
        <f t="shared" si="7"/>
        <v>1302.77</v>
      </c>
    </row>
    <row r="7" s="1" customFormat="1" spans="1:33">
      <c r="A7" s="10">
        <v>5</v>
      </c>
      <c r="B7" s="10">
        <v>539</v>
      </c>
      <c r="C7" s="11" t="s">
        <v>38</v>
      </c>
      <c r="D7" s="10" t="s">
        <v>34</v>
      </c>
      <c r="E7" s="12">
        <v>2009.47</v>
      </c>
      <c r="F7" s="12">
        <f t="shared" si="0"/>
        <v>301.4205</v>
      </c>
      <c r="G7" s="12">
        <v>21</v>
      </c>
      <c r="H7" s="12">
        <v>2</v>
      </c>
      <c r="I7" s="12">
        <v>10</v>
      </c>
      <c r="J7" s="12">
        <v>9</v>
      </c>
      <c r="K7" s="12">
        <v>8</v>
      </c>
      <c r="L7" s="12"/>
      <c r="M7" s="12">
        <v>8</v>
      </c>
      <c r="N7" s="12">
        <v>4</v>
      </c>
      <c r="O7" s="12">
        <f t="shared" si="1"/>
        <v>110</v>
      </c>
      <c r="P7" s="12">
        <v>619.52</v>
      </c>
      <c r="Q7" s="12">
        <f t="shared" si="2"/>
        <v>24.7808</v>
      </c>
      <c r="R7" s="12">
        <v>13</v>
      </c>
      <c r="S7" s="12">
        <v>28</v>
      </c>
      <c r="T7" s="12">
        <v>2</v>
      </c>
      <c r="U7" s="12">
        <v>12</v>
      </c>
      <c r="V7" s="12">
        <f t="shared" si="3"/>
        <v>198</v>
      </c>
      <c r="W7" s="12">
        <v>9521.37</v>
      </c>
      <c r="X7" s="12">
        <f t="shared" si="4"/>
        <v>952.137</v>
      </c>
      <c r="Y7" s="12">
        <v>1</v>
      </c>
      <c r="Z7" s="12">
        <v>1</v>
      </c>
      <c r="AA7" s="12">
        <f t="shared" si="5"/>
        <v>60</v>
      </c>
      <c r="AB7" s="12">
        <v>737.3</v>
      </c>
      <c r="AC7" s="12">
        <v>623</v>
      </c>
      <c r="AD7" s="12">
        <v>99</v>
      </c>
      <c r="AE7" s="12">
        <f t="shared" si="8"/>
        <v>36.1</v>
      </c>
      <c r="AF7" s="12">
        <f t="shared" si="6"/>
        <v>1682.4383</v>
      </c>
      <c r="AG7" s="12">
        <f t="shared" si="7"/>
        <v>1682.44</v>
      </c>
    </row>
    <row r="8" s="1" customFormat="1" spans="1:33">
      <c r="A8" s="10">
        <v>6</v>
      </c>
      <c r="B8" s="10">
        <v>721</v>
      </c>
      <c r="C8" s="11" t="s">
        <v>39</v>
      </c>
      <c r="D8" s="10" t="s">
        <v>34</v>
      </c>
      <c r="E8" s="12">
        <v>247</v>
      </c>
      <c r="F8" s="12">
        <f t="shared" si="0"/>
        <v>37.05</v>
      </c>
      <c r="G8" s="12">
        <v>9</v>
      </c>
      <c r="H8" s="12">
        <v>2</v>
      </c>
      <c r="I8" s="12">
        <v>99</v>
      </c>
      <c r="J8" s="12">
        <v>21</v>
      </c>
      <c r="K8" s="12">
        <v>32</v>
      </c>
      <c r="L8" s="12">
        <v>4</v>
      </c>
      <c r="M8" s="12">
        <v>30</v>
      </c>
      <c r="N8" s="12">
        <v>6</v>
      </c>
      <c r="O8" s="12">
        <f t="shared" si="1"/>
        <v>410.5</v>
      </c>
      <c r="P8" s="12">
        <v>754.89</v>
      </c>
      <c r="Q8" s="12">
        <f t="shared" si="2"/>
        <v>30.1956</v>
      </c>
      <c r="R8" s="12">
        <v>2</v>
      </c>
      <c r="S8" s="12">
        <v>24</v>
      </c>
      <c r="T8" s="12">
        <v>3</v>
      </c>
      <c r="U8" s="12"/>
      <c r="V8" s="12">
        <f t="shared" si="3"/>
        <v>93</v>
      </c>
      <c r="W8" s="12">
        <v>15297.65</v>
      </c>
      <c r="X8" s="12">
        <f t="shared" si="4"/>
        <v>1529.765</v>
      </c>
      <c r="Y8" s="12"/>
      <c r="Z8" s="12"/>
      <c r="AA8" s="12">
        <f t="shared" si="5"/>
        <v>0</v>
      </c>
      <c r="AB8" s="12">
        <v>1344.6</v>
      </c>
      <c r="AC8" s="12">
        <v>1281.6</v>
      </c>
      <c r="AD8" s="12">
        <v>63</v>
      </c>
      <c r="AE8" s="12">
        <f t="shared" si="8"/>
        <v>67.23</v>
      </c>
      <c r="AF8" s="12">
        <f t="shared" si="6"/>
        <v>2167.7406</v>
      </c>
      <c r="AG8" s="12">
        <f t="shared" si="7"/>
        <v>2167.74</v>
      </c>
    </row>
    <row r="9" s="1" customFormat="1" spans="1:33">
      <c r="A9" s="10">
        <v>7</v>
      </c>
      <c r="B9" s="10">
        <v>717</v>
      </c>
      <c r="C9" s="11" t="s">
        <v>40</v>
      </c>
      <c r="D9" s="10" t="s">
        <v>34</v>
      </c>
      <c r="E9" s="12">
        <v>1832.74</v>
      </c>
      <c r="F9" s="12">
        <f t="shared" si="0"/>
        <v>274.911</v>
      </c>
      <c r="G9" s="12">
        <v>20</v>
      </c>
      <c r="H9" s="12">
        <v>3</v>
      </c>
      <c r="I9" s="12">
        <v>36</v>
      </c>
      <c r="J9" s="12">
        <v>10</v>
      </c>
      <c r="K9" s="12">
        <v>15</v>
      </c>
      <c r="L9" s="12">
        <v>2</v>
      </c>
      <c r="M9" s="12">
        <v>21</v>
      </c>
      <c r="N9" s="12">
        <v>6</v>
      </c>
      <c r="O9" s="12">
        <f t="shared" si="1"/>
        <v>216</v>
      </c>
      <c r="P9" s="12">
        <v>940.2</v>
      </c>
      <c r="Q9" s="12">
        <f t="shared" si="2"/>
        <v>37.608</v>
      </c>
      <c r="R9" s="12">
        <v>8</v>
      </c>
      <c r="S9" s="12">
        <v>37</v>
      </c>
      <c r="T9" s="12">
        <v>4</v>
      </c>
      <c r="U9" s="12">
        <v>15</v>
      </c>
      <c r="V9" s="12">
        <f t="shared" si="3"/>
        <v>213.5</v>
      </c>
      <c r="W9" s="12">
        <v>7348.65</v>
      </c>
      <c r="X9" s="12">
        <f t="shared" si="4"/>
        <v>734.865</v>
      </c>
      <c r="Y9" s="12"/>
      <c r="Z9" s="12"/>
      <c r="AA9" s="12">
        <f t="shared" si="5"/>
        <v>0</v>
      </c>
      <c r="AB9" s="12">
        <v>996.93</v>
      </c>
      <c r="AC9" s="12">
        <v>818.28</v>
      </c>
      <c r="AD9" s="12">
        <v>171</v>
      </c>
      <c r="AE9" s="12">
        <f t="shared" si="8"/>
        <v>49.464</v>
      </c>
      <c r="AF9" s="12">
        <f t="shared" si="6"/>
        <v>1526.348</v>
      </c>
      <c r="AG9" s="12">
        <f t="shared" si="7"/>
        <v>1526.35</v>
      </c>
    </row>
    <row r="10" s="1" customFormat="1" spans="1:33">
      <c r="A10" s="10">
        <v>8</v>
      </c>
      <c r="B10" s="10">
        <v>732</v>
      </c>
      <c r="C10" s="11" t="s">
        <v>41</v>
      </c>
      <c r="D10" s="10" t="s">
        <v>34</v>
      </c>
      <c r="E10" s="12">
        <v>1682.68</v>
      </c>
      <c r="F10" s="12">
        <f t="shared" si="0"/>
        <v>252.402</v>
      </c>
      <c r="G10" s="12">
        <v>33</v>
      </c>
      <c r="H10" s="12">
        <v>1</v>
      </c>
      <c r="I10" s="12">
        <v>29</v>
      </c>
      <c r="J10" s="12">
        <v>9</v>
      </c>
      <c r="K10" s="12">
        <v>9</v>
      </c>
      <c r="L10" s="12">
        <v>3</v>
      </c>
      <c r="M10" s="12">
        <v>12</v>
      </c>
      <c r="N10" s="12">
        <v>10</v>
      </c>
      <c r="O10" s="12">
        <f t="shared" si="1"/>
        <v>191.5</v>
      </c>
      <c r="P10" s="12">
        <v>497.92</v>
      </c>
      <c r="Q10" s="12">
        <f t="shared" si="2"/>
        <v>19.9168</v>
      </c>
      <c r="R10" s="12">
        <v>5</v>
      </c>
      <c r="S10" s="12">
        <v>17</v>
      </c>
      <c r="T10" s="12">
        <v>17</v>
      </c>
      <c r="U10" s="12">
        <v>4</v>
      </c>
      <c r="V10" s="12">
        <f t="shared" si="3"/>
        <v>203.5</v>
      </c>
      <c r="W10" s="12">
        <v>8942.15</v>
      </c>
      <c r="X10" s="12">
        <f t="shared" si="4"/>
        <v>894.215</v>
      </c>
      <c r="Y10" s="12"/>
      <c r="Z10" s="12"/>
      <c r="AA10" s="12">
        <f t="shared" si="5"/>
        <v>0</v>
      </c>
      <c r="AB10" s="12">
        <v>4195.57</v>
      </c>
      <c r="AC10" s="12">
        <v>1957.66</v>
      </c>
      <c r="AD10" s="12">
        <v>2145.97</v>
      </c>
      <c r="AE10" s="12">
        <f t="shared" si="8"/>
        <v>205.1815</v>
      </c>
      <c r="AF10" s="12">
        <f t="shared" si="6"/>
        <v>1766.7153</v>
      </c>
      <c r="AG10" s="12">
        <f t="shared" si="7"/>
        <v>1766.72</v>
      </c>
    </row>
    <row r="11" s="1" customFormat="1" spans="1:33">
      <c r="A11" s="10">
        <v>9</v>
      </c>
      <c r="B11" s="10">
        <v>746</v>
      </c>
      <c r="C11" s="11" t="s">
        <v>42</v>
      </c>
      <c r="D11" s="10" t="s">
        <v>34</v>
      </c>
      <c r="E11" s="12">
        <v>1071.62</v>
      </c>
      <c r="F11" s="12">
        <f t="shared" si="0"/>
        <v>160.743</v>
      </c>
      <c r="G11" s="12">
        <v>34</v>
      </c>
      <c r="H11" s="12"/>
      <c r="I11" s="12">
        <v>56</v>
      </c>
      <c r="J11" s="12">
        <v>34</v>
      </c>
      <c r="K11" s="12">
        <v>32</v>
      </c>
      <c r="L11" s="12">
        <v>2</v>
      </c>
      <c r="M11" s="12">
        <v>38</v>
      </c>
      <c r="N11" s="12">
        <v>20</v>
      </c>
      <c r="O11" s="12">
        <f t="shared" si="1"/>
        <v>380</v>
      </c>
      <c r="P11" s="12">
        <v>1727.11</v>
      </c>
      <c r="Q11" s="12">
        <f t="shared" si="2"/>
        <v>69.0844</v>
      </c>
      <c r="R11" s="12">
        <v>14</v>
      </c>
      <c r="S11" s="12">
        <v>21</v>
      </c>
      <c r="T11" s="12">
        <v>22</v>
      </c>
      <c r="U11" s="12"/>
      <c r="V11" s="12">
        <f t="shared" si="3"/>
        <v>290.5</v>
      </c>
      <c r="W11" s="12">
        <v>8299.64</v>
      </c>
      <c r="X11" s="12">
        <f t="shared" si="4"/>
        <v>829.964</v>
      </c>
      <c r="Y11" s="12">
        <v>1.26</v>
      </c>
      <c r="Z11" s="12">
        <v>1.26</v>
      </c>
      <c r="AA11" s="12">
        <f t="shared" si="5"/>
        <v>75.6</v>
      </c>
      <c r="AB11" s="12">
        <v>1178.25</v>
      </c>
      <c r="AC11" s="12">
        <v>1068</v>
      </c>
      <c r="AD11" s="12">
        <v>72</v>
      </c>
      <c r="AE11" s="12">
        <f t="shared" si="8"/>
        <v>57</v>
      </c>
      <c r="AF11" s="12">
        <f t="shared" si="6"/>
        <v>1862.8914</v>
      </c>
      <c r="AG11" s="12">
        <f t="shared" si="7"/>
        <v>1862.89</v>
      </c>
    </row>
    <row r="12" s="1" customFormat="1" spans="1:33">
      <c r="A12" s="10">
        <v>10</v>
      </c>
      <c r="B12" s="10">
        <v>720</v>
      </c>
      <c r="C12" s="11" t="s">
        <v>43</v>
      </c>
      <c r="D12" s="10" t="s">
        <v>34</v>
      </c>
      <c r="E12" s="12">
        <v>1675.5</v>
      </c>
      <c r="F12" s="12">
        <f t="shared" si="0"/>
        <v>251.325</v>
      </c>
      <c r="G12" s="12">
        <v>12</v>
      </c>
      <c r="H12" s="12">
        <v>1</v>
      </c>
      <c r="I12" s="12">
        <v>25</v>
      </c>
      <c r="J12" s="12">
        <v>3</v>
      </c>
      <c r="K12" s="12">
        <v>8</v>
      </c>
      <c r="L12" s="12"/>
      <c r="M12" s="12">
        <v>26</v>
      </c>
      <c r="N12" s="12"/>
      <c r="O12" s="12">
        <f t="shared" si="1"/>
        <v>141</v>
      </c>
      <c r="P12" s="12">
        <v>108.3</v>
      </c>
      <c r="Q12" s="12">
        <f t="shared" si="2"/>
        <v>4.332</v>
      </c>
      <c r="R12" s="12">
        <v>14</v>
      </c>
      <c r="S12" s="12">
        <v>15</v>
      </c>
      <c r="T12" s="12">
        <v>23</v>
      </c>
      <c r="U12" s="12"/>
      <c r="V12" s="12">
        <f t="shared" si="3"/>
        <v>282.5</v>
      </c>
      <c r="W12" s="12">
        <v>4122.74</v>
      </c>
      <c r="X12" s="12">
        <f t="shared" si="4"/>
        <v>412.274</v>
      </c>
      <c r="Y12" s="12"/>
      <c r="Z12" s="12"/>
      <c r="AA12" s="12">
        <f t="shared" si="5"/>
        <v>0</v>
      </c>
      <c r="AB12" s="12">
        <v>1158.2</v>
      </c>
      <c r="AC12" s="12">
        <v>1050.2</v>
      </c>
      <c r="AD12" s="12">
        <v>108</v>
      </c>
      <c r="AE12" s="12">
        <f t="shared" si="8"/>
        <v>57.91</v>
      </c>
      <c r="AF12" s="12">
        <f t="shared" si="6"/>
        <v>1149.341</v>
      </c>
      <c r="AG12" s="12">
        <f t="shared" si="7"/>
        <v>1149.34</v>
      </c>
    </row>
    <row r="13" s="1" customFormat="1" spans="1:33">
      <c r="A13" s="10">
        <v>11</v>
      </c>
      <c r="B13" s="10">
        <v>594</v>
      </c>
      <c r="C13" s="11" t="s">
        <v>44</v>
      </c>
      <c r="D13" s="10" t="s">
        <v>34</v>
      </c>
      <c r="E13" s="12">
        <v>1444.72</v>
      </c>
      <c r="F13" s="12">
        <f t="shared" si="0"/>
        <v>216.708</v>
      </c>
      <c r="G13" s="12">
        <v>20</v>
      </c>
      <c r="H13" s="12"/>
      <c r="I13" s="12">
        <v>6</v>
      </c>
      <c r="J13" s="12">
        <v>19</v>
      </c>
      <c r="K13" s="12">
        <v>16</v>
      </c>
      <c r="L13" s="12">
        <v>3</v>
      </c>
      <c r="M13" s="12">
        <v>12</v>
      </c>
      <c r="N13" s="12">
        <v>1</v>
      </c>
      <c r="O13" s="12">
        <f t="shared" si="1"/>
        <v>121.5</v>
      </c>
      <c r="P13" s="12">
        <v>469.7</v>
      </c>
      <c r="Q13" s="12">
        <f t="shared" si="2"/>
        <v>18.788</v>
      </c>
      <c r="R13" s="12">
        <v>1</v>
      </c>
      <c r="S13" s="12">
        <v>18</v>
      </c>
      <c r="T13" s="12">
        <v>21</v>
      </c>
      <c r="U13" s="12">
        <v>3</v>
      </c>
      <c r="V13" s="12">
        <f t="shared" si="3"/>
        <v>207</v>
      </c>
      <c r="W13" s="12">
        <v>3864.19</v>
      </c>
      <c r="X13" s="12">
        <f t="shared" si="4"/>
        <v>386.419</v>
      </c>
      <c r="Y13" s="12"/>
      <c r="Z13" s="12"/>
      <c r="AA13" s="12">
        <f t="shared" si="5"/>
        <v>0</v>
      </c>
      <c r="AB13" s="12">
        <v>1173.12</v>
      </c>
      <c r="AC13" s="12">
        <v>1058.82</v>
      </c>
      <c r="AD13" s="12">
        <v>99</v>
      </c>
      <c r="AE13" s="12">
        <f t="shared" si="8"/>
        <v>57.891</v>
      </c>
      <c r="AF13" s="12">
        <f t="shared" si="6"/>
        <v>1008.306</v>
      </c>
      <c r="AG13" s="12">
        <f t="shared" si="7"/>
        <v>1008.31</v>
      </c>
    </row>
    <row r="14" s="1" customFormat="1" spans="1:33">
      <c r="A14" s="10">
        <v>12</v>
      </c>
      <c r="B14" s="10">
        <v>748</v>
      </c>
      <c r="C14" s="11" t="s">
        <v>45</v>
      </c>
      <c r="D14" s="10" t="s">
        <v>34</v>
      </c>
      <c r="E14" s="12">
        <v>970.5</v>
      </c>
      <c r="F14" s="12">
        <f t="shared" si="0"/>
        <v>145.575</v>
      </c>
      <c r="G14" s="12">
        <v>13</v>
      </c>
      <c r="H14" s="12"/>
      <c r="I14" s="12">
        <v>10</v>
      </c>
      <c r="J14" s="12">
        <v>6</v>
      </c>
      <c r="K14" s="12">
        <v>6</v>
      </c>
      <c r="L14" s="12">
        <v>4</v>
      </c>
      <c r="M14" s="12">
        <v>11</v>
      </c>
      <c r="N14" s="12">
        <v>6</v>
      </c>
      <c r="O14" s="12">
        <f t="shared" si="1"/>
        <v>94</v>
      </c>
      <c r="P14" s="12">
        <v>331.8</v>
      </c>
      <c r="Q14" s="12">
        <f t="shared" si="2"/>
        <v>13.272</v>
      </c>
      <c r="R14" s="12">
        <v>1</v>
      </c>
      <c r="S14" s="12">
        <v>4</v>
      </c>
      <c r="T14" s="12">
        <v>12</v>
      </c>
      <c r="U14" s="12">
        <v>3</v>
      </c>
      <c r="V14" s="12">
        <f t="shared" si="3"/>
        <v>109</v>
      </c>
      <c r="W14" s="12">
        <v>7383.58</v>
      </c>
      <c r="X14" s="12">
        <f t="shared" si="4"/>
        <v>738.358</v>
      </c>
      <c r="Y14" s="12"/>
      <c r="Z14" s="12"/>
      <c r="AA14" s="12">
        <f t="shared" si="5"/>
        <v>0</v>
      </c>
      <c r="AB14" s="12">
        <v>566.97</v>
      </c>
      <c r="AC14" s="12">
        <v>480.6</v>
      </c>
      <c r="AD14" s="12">
        <v>72</v>
      </c>
      <c r="AE14" s="12">
        <f t="shared" si="8"/>
        <v>27.63</v>
      </c>
      <c r="AF14" s="12">
        <f t="shared" si="6"/>
        <v>1127.835</v>
      </c>
      <c r="AG14" s="12">
        <f t="shared" si="7"/>
        <v>1127.84</v>
      </c>
    </row>
    <row r="15" s="1" customFormat="1" spans="1:33">
      <c r="A15" s="10">
        <v>13</v>
      </c>
      <c r="B15" s="10">
        <v>371</v>
      </c>
      <c r="C15" s="11" t="s">
        <v>46</v>
      </c>
      <c r="D15" s="10" t="s">
        <v>34</v>
      </c>
      <c r="E15" s="12">
        <v>987</v>
      </c>
      <c r="F15" s="12">
        <f t="shared" si="0"/>
        <v>148.05</v>
      </c>
      <c r="G15" s="12">
        <v>10</v>
      </c>
      <c r="H15" s="12">
        <v>2</v>
      </c>
      <c r="I15" s="12">
        <v>20</v>
      </c>
      <c r="J15" s="12">
        <v>7</v>
      </c>
      <c r="K15" s="12">
        <v>12</v>
      </c>
      <c r="L15" s="12">
        <v>1</v>
      </c>
      <c r="M15" s="12">
        <v>19</v>
      </c>
      <c r="N15" s="12">
        <v>3</v>
      </c>
      <c r="O15" s="12">
        <f t="shared" si="1"/>
        <v>138</v>
      </c>
      <c r="P15" s="12">
        <v>747</v>
      </c>
      <c r="Q15" s="12">
        <f t="shared" si="2"/>
        <v>29.88</v>
      </c>
      <c r="R15" s="12">
        <v>2</v>
      </c>
      <c r="S15" s="12">
        <v>8</v>
      </c>
      <c r="T15" s="12">
        <v>11</v>
      </c>
      <c r="U15" s="12">
        <v>1.5</v>
      </c>
      <c r="V15" s="12">
        <f t="shared" si="3"/>
        <v>113.5</v>
      </c>
      <c r="W15" s="12">
        <v>3007.2</v>
      </c>
      <c r="X15" s="12">
        <f t="shared" si="4"/>
        <v>300.72</v>
      </c>
      <c r="Y15" s="12">
        <v>1</v>
      </c>
      <c r="Z15" s="12">
        <v>1</v>
      </c>
      <c r="AA15" s="12">
        <f t="shared" si="5"/>
        <v>60</v>
      </c>
      <c r="AB15" s="12">
        <v>1149.4</v>
      </c>
      <c r="AC15" s="12">
        <v>1032.4</v>
      </c>
      <c r="AD15" s="12">
        <v>117</v>
      </c>
      <c r="AE15" s="12">
        <f t="shared" si="8"/>
        <v>57.47</v>
      </c>
      <c r="AF15" s="12">
        <f t="shared" si="6"/>
        <v>847.62</v>
      </c>
      <c r="AG15" s="12">
        <f t="shared" si="7"/>
        <v>847.62</v>
      </c>
    </row>
    <row r="16" s="1" customFormat="1" spans="1:33">
      <c r="A16" s="10">
        <v>14</v>
      </c>
      <c r="B16" s="10">
        <v>385</v>
      </c>
      <c r="C16" s="11" t="s">
        <v>47</v>
      </c>
      <c r="D16" s="10" t="s">
        <v>34</v>
      </c>
      <c r="E16" s="12">
        <v>1817.12</v>
      </c>
      <c r="F16" s="12">
        <f t="shared" si="0"/>
        <v>272.568</v>
      </c>
      <c r="G16" s="12">
        <v>13</v>
      </c>
      <c r="H16" s="12">
        <v>6</v>
      </c>
      <c r="I16" s="12">
        <v>11</v>
      </c>
      <c r="J16" s="12">
        <v>10</v>
      </c>
      <c r="K16" s="12">
        <v>27</v>
      </c>
      <c r="L16" s="12">
        <v>5</v>
      </c>
      <c r="M16" s="12">
        <v>13</v>
      </c>
      <c r="N16" s="12">
        <v>12</v>
      </c>
      <c r="O16" s="12">
        <f t="shared" si="1"/>
        <v>177.5</v>
      </c>
      <c r="P16" s="12">
        <v>2530.46</v>
      </c>
      <c r="Q16" s="12">
        <f t="shared" si="2"/>
        <v>101.2184</v>
      </c>
      <c r="R16" s="12">
        <v>1</v>
      </c>
      <c r="S16" s="12">
        <v>22</v>
      </c>
      <c r="T16" s="12">
        <v>13</v>
      </c>
      <c r="U16" s="12">
        <v>10</v>
      </c>
      <c r="V16" s="12">
        <f t="shared" si="3"/>
        <v>182</v>
      </c>
      <c r="W16" s="12">
        <v>20181.37</v>
      </c>
      <c r="X16" s="12">
        <f t="shared" si="4"/>
        <v>2018.137</v>
      </c>
      <c r="Y16" s="12">
        <v>1</v>
      </c>
      <c r="Z16" s="12">
        <v>1</v>
      </c>
      <c r="AA16" s="12">
        <f t="shared" si="5"/>
        <v>60</v>
      </c>
      <c r="AB16" s="12">
        <v>6606.46</v>
      </c>
      <c r="AC16" s="12">
        <v>6390.2</v>
      </c>
      <c r="AD16" s="12">
        <v>216</v>
      </c>
      <c r="AE16" s="12">
        <f t="shared" si="8"/>
        <v>330.31</v>
      </c>
      <c r="AF16" s="12">
        <f t="shared" si="6"/>
        <v>3141.7334</v>
      </c>
      <c r="AG16" s="12">
        <f t="shared" si="7"/>
        <v>3141.73</v>
      </c>
    </row>
    <row r="17" s="1" customFormat="1" spans="1:33">
      <c r="A17" s="10">
        <v>15</v>
      </c>
      <c r="B17" s="10">
        <v>514</v>
      </c>
      <c r="C17" s="11" t="s">
        <v>48</v>
      </c>
      <c r="D17" s="10" t="s">
        <v>34</v>
      </c>
      <c r="E17" s="12">
        <v>1837.5</v>
      </c>
      <c r="F17" s="12">
        <f t="shared" si="0"/>
        <v>275.625</v>
      </c>
      <c r="G17" s="12">
        <v>7</v>
      </c>
      <c r="H17" s="12">
        <v>8</v>
      </c>
      <c r="I17" s="12">
        <v>18</v>
      </c>
      <c r="J17" s="12">
        <v>16</v>
      </c>
      <c r="K17" s="12">
        <v>20</v>
      </c>
      <c r="L17" s="12">
        <v>2</v>
      </c>
      <c r="M17" s="12">
        <v>12</v>
      </c>
      <c r="N17" s="12"/>
      <c r="O17" s="12">
        <f t="shared" si="1"/>
        <v>170.5</v>
      </c>
      <c r="P17" s="12">
        <v>649.5</v>
      </c>
      <c r="Q17" s="12">
        <f t="shared" si="2"/>
        <v>25.98</v>
      </c>
      <c r="R17" s="12">
        <v>5</v>
      </c>
      <c r="S17" s="12">
        <v>14</v>
      </c>
      <c r="T17" s="12">
        <v>15</v>
      </c>
      <c r="U17" s="12"/>
      <c r="V17" s="12">
        <f t="shared" si="3"/>
        <v>170</v>
      </c>
      <c r="W17" s="12">
        <v>18790.94</v>
      </c>
      <c r="X17" s="12">
        <f t="shared" si="4"/>
        <v>1879.094</v>
      </c>
      <c r="Y17" s="12">
        <v>1</v>
      </c>
      <c r="Z17" s="12">
        <v>1</v>
      </c>
      <c r="AA17" s="12">
        <f t="shared" si="5"/>
        <v>60</v>
      </c>
      <c r="AB17" s="12">
        <v>1729.22</v>
      </c>
      <c r="AC17" s="12">
        <v>1637.6</v>
      </c>
      <c r="AD17" s="12">
        <v>54</v>
      </c>
      <c r="AE17" s="12">
        <f t="shared" si="8"/>
        <v>84.58</v>
      </c>
      <c r="AF17" s="12">
        <f t="shared" si="6"/>
        <v>2665.779</v>
      </c>
      <c r="AG17" s="12">
        <f t="shared" si="7"/>
        <v>2665.78</v>
      </c>
    </row>
    <row r="18" s="1" customFormat="1" spans="1:33">
      <c r="A18" s="5"/>
      <c r="B18" s="5"/>
      <c r="C18" s="6"/>
      <c r="D18" s="5" t="s">
        <v>34</v>
      </c>
      <c r="E18" s="7">
        <f t="shared" ref="E18:AG18" si="9">SUM(E3:E17)</f>
        <v>23839.82</v>
      </c>
      <c r="F18" s="7">
        <f t="shared" si="9"/>
        <v>3575.973</v>
      </c>
      <c r="G18" s="7">
        <f t="shared" si="9"/>
        <v>275</v>
      </c>
      <c r="H18" s="7">
        <f t="shared" si="9"/>
        <v>34</v>
      </c>
      <c r="I18" s="7">
        <f t="shared" si="9"/>
        <v>630</v>
      </c>
      <c r="J18" s="7">
        <f t="shared" si="9"/>
        <v>230</v>
      </c>
      <c r="K18" s="7">
        <f t="shared" si="9"/>
        <v>278</v>
      </c>
      <c r="L18" s="7">
        <f t="shared" si="9"/>
        <v>46</v>
      </c>
      <c r="M18" s="7">
        <f t="shared" si="9"/>
        <v>272</v>
      </c>
      <c r="N18" s="7">
        <f t="shared" si="9"/>
        <v>113</v>
      </c>
      <c r="O18" s="7">
        <f t="shared" si="9"/>
        <v>3566</v>
      </c>
      <c r="P18" s="7">
        <f t="shared" si="9"/>
        <v>17827.57</v>
      </c>
      <c r="Q18" s="7">
        <f t="shared" si="9"/>
        <v>713.1028</v>
      </c>
      <c r="R18" s="7">
        <f t="shared" si="9"/>
        <v>131</v>
      </c>
      <c r="S18" s="7">
        <f t="shared" si="9"/>
        <v>284</v>
      </c>
      <c r="T18" s="7">
        <f t="shared" si="9"/>
        <v>363</v>
      </c>
      <c r="U18" s="7">
        <f t="shared" si="9"/>
        <v>104.5</v>
      </c>
      <c r="V18" s="7">
        <f t="shared" si="9"/>
        <v>4350.5</v>
      </c>
      <c r="W18" s="7">
        <f t="shared" si="9"/>
        <v>181423.16</v>
      </c>
      <c r="X18" s="7">
        <f t="shared" si="9"/>
        <v>18142.316</v>
      </c>
      <c r="Y18" s="7">
        <f t="shared" si="9"/>
        <v>21.136</v>
      </c>
      <c r="Z18" s="7">
        <f t="shared" si="9"/>
        <v>21.136</v>
      </c>
      <c r="AA18" s="7">
        <f t="shared" si="9"/>
        <v>1268.16</v>
      </c>
      <c r="AB18" s="7">
        <f t="shared" si="9"/>
        <v>26682.21</v>
      </c>
      <c r="AC18" s="7">
        <f t="shared" si="9"/>
        <v>22024.58</v>
      </c>
      <c r="AD18" s="7">
        <f t="shared" si="9"/>
        <v>4197.97</v>
      </c>
      <c r="AE18" s="7">
        <f t="shared" si="9"/>
        <v>1311.1275</v>
      </c>
      <c r="AF18" s="7">
        <f t="shared" si="9"/>
        <v>32927.1793</v>
      </c>
      <c r="AG18" s="7">
        <f t="shared" si="9"/>
        <v>32927.2</v>
      </c>
    </row>
    <row r="19" s="1" customFormat="1" spans="1:33">
      <c r="A19" s="10">
        <v>16</v>
      </c>
      <c r="B19" s="10">
        <v>52</v>
      </c>
      <c r="C19" s="11" t="s">
        <v>49</v>
      </c>
      <c r="D19" s="10" t="s">
        <v>50</v>
      </c>
      <c r="E19" s="12">
        <v>3964.5</v>
      </c>
      <c r="F19" s="12">
        <f t="shared" ref="F19:F31" si="10">E19*0.15</f>
        <v>594.675</v>
      </c>
      <c r="G19" s="12">
        <v>15</v>
      </c>
      <c r="H19" s="12">
        <v>2</v>
      </c>
      <c r="I19" s="12">
        <v>67</v>
      </c>
      <c r="J19" s="12">
        <v>16</v>
      </c>
      <c r="K19" s="12">
        <v>39</v>
      </c>
      <c r="L19" s="12">
        <v>2</v>
      </c>
      <c r="M19" s="12">
        <v>4</v>
      </c>
      <c r="N19" s="12">
        <v>1</v>
      </c>
      <c r="O19" s="12">
        <f t="shared" ref="O19:O31" si="11">G19*1.5+H19*5+I19*2.5+J19*1.5+K19*1.5+L19*1.5+M19*1.5+N19*1.5</f>
        <v>293</v>
      </c>
      <c r="P19" s="12">
        <v>506.93</v>
      </c>
      <c r="Q19" s="12">
        <f t="shared" ref="Q19:Q31" si="12">P19*0.04</f>
        <v>20.2772</v>
      </c>
      <c r="R19" s="12">
        <v>31</v>
      </c>
      <c r="S19" s="12">
        <v>19</v>
      </c>
      <c r="T19" s="12">
        <v>11</v>
      </c>
      <c r="U19" s="12">
        <v>5</v>
      </c>
      <c r="V19" s="12">
        <f t="shared" ref="V19:V31" si="13">R19*6+S19*2.5+T19*7+U19*3</f>
        <v>325.5</v>
      </c>
      <c r="W19" s="12">
        <v>12330.68</v>
      </c>
      <c r="X19" s="12">
        <f t="shared" ref="X19:X31" si="14">W19*0.1</f>
        <v>1233.068</v>
      </c>
      <c r="Y19" s="12">
        <v>5</v>
      </c>
      <c r="Z19" s="12">
        <v>5</v>
      </c>
      <c r="AA19" s="12">
        <f t="shared" ref="AA19:AA31" si="15">Z19*60</f>
        <v>300</v>
      </c>
      <c r="AB19" s="12">
        <v>2533.77</v>
      </c>
      <c r="AC19" s="12">
        <v>2419.07</v>
      </c>
      <c r="AD19" s="12">
        <v>90</v>
      </c>
      <c r="AE19" s="12">
        <f t="shared" ref="AE19:AE31" si="16">(AC19+AD19)*0.05</f>
        <v>125.4535</v>
      </c>
      <c r="AF19" s="12">
        <f t="shared" ref="AF19:AF48" si="17">AE19+AA19+X19+V19+Q19+O19+F19</f>
        <v>2891.9737</v>
      </c>
      <c r="AG19" s="12">
        <f t="shared" ref="AG19:AG48" si="18">ROUND(AF19,2)</f>
        <v>2891.97</v>
      </c>
    </row>
    <row r="20" s="1" customFormat="1" spans="1:33">
      <c r="A20" s="10">
        <v>17</v>
      </c>
      <c r="B20" s="10">
        <v>54</v>
      </c>
      <c r="C20" s="11" t="s">
        <v>51</v>
      </c>
      <c r="D20" s="10" t="s">
        <v>50</v>
      </c>
      <c r="E20" s="12">
        <v>4175.52</v>
      </c>
      <c r="F20" s="12">
        <f t="shared" si="10"/>
        <v>626.328</v>
      </c>
      <c r="G20" s="12">
        <v>38</v>
      </c>
      <c r="H20" s="12">
        <v>1</v>
      </c>
      <c r="I20" s="12">
        <v>32</v>
      </c>
      <c r="J20" s="12">
        <v>9</v>
      </c>
      <c r="K20" s="12">
        <v>66</v>
      </c>
      <c r="L20" s="12">
        <v>3</v>
      </c>
      <c r="M20" s="12">
        <v>24</v>
      </c>
      <c r="N20" s="12">
        <v>7</v>
      </c>
      <c r="O20" s="12">
        <f t="shared" si="11"/>
        <v>305.5</v>
      </c>
      <c r="P20" s="12">
        <v>797.15</v>
      </c>
      <c r="Q20" s="12">
        <f t="shared" si="12"/>
        <v>31.886</v>
      </c>
      <c r="R20" s="12">
        <v>9</v>
      </c>
      <c r="S20" s="12">
        <v>47</v>
      </c>
      <c r="T20" s="12">
        <v>62</v>
      </c>
      <c r="U20" s="12"/>
      <c r="V20" s="12">
        <f t="shared" si="13"/>
        <v>605.5</v>
      </c>
      <c r="W20" s="12">
        <v>22957.13</v>
      </c>
      <c r="X20" s="12">
        <f t="shared" si="14"/>
        <v>2295.713</v>
      </c>
      <c r="Y20" s="12">
        <v>9</v>
      </c>
      <c r="Z20" s="12">
        <v>9</v>
      </c>
      <c r="AA20" s="12">
        <f t="shared" si="15"/>
        <v>540</v>
      </c>
      <c r="AB20" s="12">
        <v>3249.65</v>
      </c>
      <c r="AC20" s="12">
        <v>2705.6</v>
      </c>
      <c r="AD20" s="12">
        <v>108</v>
      </c>
      <c r="AE20" s="12">
        <f t="shared" si="16"/>
        <v>140.68</v>
      </c>
      <c r="AF20" s="12">
        <f t="shared" si="17"/>
        <v>4545.607</v>
      </c>
      <c r="AG20" s="12">
        <f t="shared" si="18"/>
        <v>4545.61</v>
      </c>
    </row>
    <row r="21" s="1" customFormat="1" spans="1:33">
      <c r="A21" s="10">
        <v>18</v>
      </c>
      <c r="B21" s="10">
        <v>56</v>
      </c>
      <c r="C21" s="11" t="s">
        <v>52</v>
      </c>
      <c r="D21" s="10" t="s">
        <v>50</v>
      </c>
      <c r="E21" s="12">
        <v>2709.96</v>
      </c>
      <c r="F21" s="12">
        <f t="shared" si="10"/>
        <v>406.494</v>
      </c>
      <c r="G21" s="12">
        <v>38</v>
      </c>
      <c r="H21" s="12">
        <v>1</v>
      </c>
      <c r="I21" s="12">
        <v>48</v>
      </c>
      <c r="J21" s="12">
        <v>43</v>
      </c>
      <c r="K21" s="12">
        <v>21</v>
      </c>
      <c r="L21" s="12">
        <v>4</v>
      </c>
      <c r="M21" s="12">
        <v>6</v>
      </c>
      <c r="N21" s="12">
        <v>5</v>
      </c>
      <c r="O21" s="12">
        <f t="shared" si="11"/>
        <v>300.5</v>
      </c>
      <c r="P21" s="12">
        <v>267.23</v>
      </c>
      <c r="Q21" s="12">
        <f t="shared" si="12"/>
        <v>10.6892</v>
      </c>
      <c r="R21" s="12">
        <v>6</v>
      </c>
      <c r="S21" s="12">
        <v>14</v>
      </c>
      <c r="T21" s="12">
        <v>56</v>
      </c>
      <c r="U21" s="12">
        <v>11</v>
      </c>
      <c r="V21" s="12">
        <f t="shared" si="13"/>
        <v>496</v>
      </c>
      <c r="W21" s="12">
        <v>5846.79</v>
      </c>
      <c r="X21" s="12">
        <f t="shared" si="14"/>
        <v>584.679</v>
      </c>
      <c r="Y21" s="12">
        <v>1</v>
      </c>
      <c r="Z21" s="12">
        <v>1</v>
      </c>
      <c r="AA21" s="12">
        <f t="shared" si="15"/>
        <v>60</v>
      </c>
      <c r="AB21" s="12">
        <v>1836.37</v>
      </c>
      <c r="AC21" s="12">
        <v>1726.6</v>
      </c>
      <c r="AD21" s="12">
        <v>90</v>
      </c>
      <c r="AE21" s="12">
        <f t="shared" si="16"/>
        <v>90.83</v>
      </c>
      <c r="AF21" s="12">
        <f t="shared" si="17"/>
        <v>1949.1922</v>
      </c>
      <c r="AG21" s="12">
        <f t="shared" si="18"/>
        <v>1949.19</v>
      </c>
    </row>
    <row r="22" s="1" customFormat="1" spans="1:33">
      <c r="A22" s="10">
        <v>19</v>
      </c>
      <c r="B22" s="10">
        <v>351</v>
      </c>
      <c r="C22" s="11" t="s">
        <v>53</v>
      </c>
      <c r="D22" s="10" t="s">
        <v>50</v>
      </c>
      <c r="E22" s="12">
        <v>1021.5</v>
      </c>
      <c r="F22" s="12">
        <f t="shared" si="10"/>
        <v>153.225</v>
      </c>
      <c r="G22" s="12">
        <v>10</v>
      </c>
      <c r="H22" s="12">
        <v>4</v>
      </c>
      <c r="I22" s="12">
        <v>10</v>
      </c>
      <c r="J22" s="12">
        <v>9</v>
      </c>
      <c r="K22" s="12">
        <v>13</v>
      </c>
      <c r="L22" s="12">
        <v>2</v>
      </c>
      <c r="M22" s="12">
        <v>1</v>
      </c>
      <c r="N22" s="12">
        <v>8</v>
      </c>
      <c r="O22" s="12">
        <f t="shared" si="11"/>
        <v>109.5</v>
      </c>
      <c r="P22" s="12">
        <v>1503.98</v>
      </c>
      <c r="Q22" s="12">
        <f t="shared" si="12"/>
        <v>60.1592</v>
      </c>
      <c r="R22" s="12">
        <v>25</v>
      </c>
      <c r="S22" s="12">
        <v>18</v>
      </c>
      <c r="T22" s="12">
        <v>6</v>
      </c>
      <c r="U22" s="12">
        <v>3</v>
      </c>
      <c r="V22" s="12">
        <f t="shared" si="13"/>
        <v>246</v>
      </c>
      <c r="W22" s="12">
        <v>13568.77</v>
      </c>
      <c r="X22" s="12">
        <f t="shared" si="14"/>
        <v>1356.877</v>
      </c>
      <c r="Y22" s="12">
        <v>4</v>
      </c>
      <c r="Z22" s="12">
        <v>4</v>
      </c>
      <c r="AA22" s="12">
        <f t="shared" si="15"/>
        <v>240</v>
      </c>
      <c r="AB22" s="12">
        <v>1089.3</v>
      </c>
      <c r="AC22" s="12">
        <v>854.4</v>
      </c>
      <c r="AD22" s="12">
        <v>189</v>
      </c>
      <c r="AE22" s="12">
        <f t="shared" si="16"/>
        <v>52.17</v>
      </c>
      <c r="AF22" s="12">
        <f t="shared" si="17"/>
        <v>2217.9312</v>
      </c>
      <c r="AG22" s="12">
        <f t="shared" si="18"/>
        <v>2217.93</v>
      </c>
    </row>
    <row r="23" s="1" customFormat="1" spans="1:33">
      <c r="A23" s="10">
        <v>20</v>
      </c>
      <c r="B23" s="10">
        <v>367</v>
      </c>
      <c r="C23" s="11" t="s">
        <v>54</v>
      </c>
      <c r="D23" s="10" t="s">
        <v>50</v>
      </c>
      <c r="E23" s="12">
        <v>2040.3</v>
      </c>
      <c r="F23" s="12">
        <f t="shared" si="10"/>
        <v>306.045</v>
      </c>
      <c r="G23" s="12">
        <v>27</v>
      </c>
      <c r="H23" s="12">
        <v>1</v>
      </c>
      <c r="I23" s="12">
        <v>61</v>
      </c>
      <c r="J23" s="12">
        <v>14</v>
      </c>
      <c r="K23" s="12">
        <v>54</v>
      </c>
      <c r="L23" s="12">
        <v>3</v>
      </c>
      <c r="M23" s="12">
        <v>33</v>
      </c>
      <c r="N23" s="12">
        <v>15</v>
      </c>
      <c r="O23" s="12">
        <f t="shared" si="11"/>
        <v>376.5</v>
      </c>
      <c r="P23" s="12">
        <v>1722.48</v>
      </c>
      <c r="Q23" s="12">
        <f t="shared" si="12"/>
        <v>68.8992</v>
      </c>
      <c r="R23" s="12">
        <v>5</v>
      </c>
      <c r="S23" s="12">
        <v>22</v>
      </c>
      <c r="T23" s="12">
        <v>3</v>
      </c>
      <c r="U23" s="12">
        <v>5</v>
      </c>
      <c r="V23" s="12">
        <f t="shared" si="13"/>
        <v>121</v>
      </c>
      <c r="W23" s="12">
        <v>13535.9</v>
      </c>
      <c r="X23" s="12">
        <f t="shared" si="14"/>
        <v>1353.59</v>
      </c>
      <c r="Y23" s="12">
        <v>1</v>
      </c>
      <c r="Z23" s="12">
        <v>1</v>
      </c>
      <c r="AA23" s="12">
        <f t="shared" si="15"/>
        <v>60</v>
      </c>
      <c r="AB23" s="12">
        <v>2794.1</v>
      </c>
      <c r="AC23" s="12">
        <v>2598.8</v>
      </c>
      <c r="AD23" s="12">
        <v>180</v>
      </c>
      <c r="AE23" s="12">
        <f t="shared" si="16"/>
        <v>138.94</v>
      </c>
      <c r="AF23" s="12">
        <f t="shared" si="17"/>
        <v>2424.9742</v>
      </c>
      <c r="AG23" s="12">
        <f t="shared" si="18"/>
        <v>2424.97</v>
      </c>
    </row>
    <row r="24" s="1" customFormat="1" spans="1:33">
      <c r="A24" s="10">
        <v>21</v>
      </c>
      <c r="B24" s="10">
        <v>587</v>
      </c>
      <c r="C24" s="11" t="s">
        <v>55</v>
      </c>
      <c r="D24" s="10" t="s">
        <v>50</v>
      </c>
      <c r="E24" s="12">
        <v>593.95</v>
      </c>
      <c r="F24" s="12">
        <f t="shared" si="10"/>
        <v>89.0925</v>
      </c>
      <c r="G24" s="12">
        <v>13</v>
      </c>
      <c r="H24" s="12">
        <v>1</v>
      </c>
      <c r="I24" s="12">
        <v>7</v>
      </c>
      <c r="J24" s="12">
        <v>43</v>
      </c>
      <c r="K24" s="12">
        <v>22</v>
      </c>
      <c r="L24" s="12">
        <v>4</v>
      </c>
      <c r="M24" s="12">
        <v>19</v>
      </c>
      <c r="N24" s="12">
        <v>23</v>
      </c>
      <c r="O24" s="12">
        <f t="shared" si="11"/>
        <v>208.5</v>
      </c>
      <c r="P24" s="12">
        <v>637.2</v>
      </c>
      <c r="Q24" s="12">
        <f t="shared" si="12"/>
        <v>25.488</v>
      </c>
      <c r="R24" s="12">
        <v>28</v>
      </c>
      <c r="S24" s="12">
        <v>31</v>
      </c>
      <c r="T24" s="12">
        <v>11</v>
      </c>
      <c r="U24" s="12"/>
      <c r="V24" s="12">
        <f t="shared" si="13"/>
        <v>322.5</v>
      </c>
      <c r="W24" s="12">
        <v>8768.33</v>
      </c>
      <c r="X24" s="12">
        <f t="shared" si="14"/>
        <v>876.833</v>
      </c>
      <c r="Y24" s="12">
        <v>2</v>
      </c>
      <c r="Z24" s="12">
        <v>2</v>
      </c>
      <c r="AA24" s="12">
        <f t="shared" si="15"/>
        <v>120</v>
      </c>
      <c r="AB24" s="12">
        <v>1422.9</v>
      </c>
      <c r="AC24" s="12">
        <v>1281.6</v>
      </c>
      <c r="AD24" s="12">
        <v>126</v>
      </c>
      <c r="AE24" s="12">
        <f t="shared" si="16"/>
        <v>70.38</v>
      </c>
      <c r="AF24" s="12">
        <f t="shared" si="17"/>
        <v>1712.7935</v>
      </c>
      <c r="AG24" s="12">
        <f t="shared" si="18"/>
        <v>1712.79</v>
      </c>
    </row>
    <row r="25" s="1" customFormat="1" spans="1:33">
      <c r="A25" s="10">
        <v>22</v>
      </c>
      <c r="B25" s="10">
        <v>704</v>
      </c>
      <c r="C25" s="11" t="s">
        <v>56</v>
      </c>
      <c r="D25" s="10" t="s">
        <v>50</v>
      </c>
      <c r="E25" s="12">
        <v>986.25</v>
      </c>
      <c r="F25" s="12">
        <f t="shared" si="10"/>
        <v>147.9375</v>
      </c>
      <c r="G25" s="12">
        <v>7</v>
      </c>
      <c r="H25" s="12">
        <v>1</v>
      </c>
      <c r="I25" s="12">
        <v>15</v>
      </c>
      <c r="J25" s="12">
        <v>5</v>
      </c>
      <c r="K25" s="12">
        <v>25</v>
      </c>
      <c r="L25" s="12">
        <v>5</v>
      </c>
      <c r="M25" s="12">
        <v>12</v>
      </c>
      <c r="N25" s="12">
        <v>9</v>
      </c>
      <c r="O25" s="12">
        <f t="shared" si="11"/>
        <v>137</v>
      </c>
      <c r="P25" s="12">
        <v>537.5</v>
      </c>
      <c r="Q25" s="12">
        <f t="shared" si="12"/>
        <v>21.5</v>
      </c>
      <c r="R25" s="12">
        <v>19</v>
      </c>
      <c r="S25" s="12">
        <v>19</v>
      </c>
      <c r="T25" s="12">
        <v>4</v>
      </c>
      <c r="U25" s="12">
        <v>1</v>
      </c>
      <c r="V25" s="12">
        <f t="shared" si="13"/>
        <v>192.5</v>
      </c>
      <c r="W25" s="12">
        <v>5793.1</v>
      </c>
      <c r="X25" s="12">
        <f t="shared" si="14"/>
        <v>579.31</v>
      </c>
      <c r="Y25" s="12"/>
      <c r="Z25" s="12"/>
      <c r="AA25" s="12">
        <f t="shared" si="15"/>
        <v>0</v>
      </c>
      <c r="AB25" s="12">
        <v>922.4</v>
      </c>
      <c r="AC25" s="12">
        <v>729.8</v>
      </c>
      <c r="AD25" s="12">
        <v>162</v>
      </c>
      <c r="AE25" s="12">
        <f t="shared" si="16"/>
        <v>44.59</v>
      </c>
      <c r="AF25" s="12">
        <f t="shared" si="17"/>
        <v>1122.8375</v>
      </c>
      <c r="AG25" s="12">
        <f t="shared" si="18"/>
        <v>1122.84</v>
      </c>
    </row>
    <row r="26" s="1" customFormat="1" spans="1:33">
      <c r="A26" s="10">
        <v>23</v>
      </c>
      <c r="B26" s="10">
        <v>706</v>
      </c>
      <c r="C26" s="11" t="s">
        <v>57</v>
      </c>
      <c r="D26" s="10" t="s">
        <v>50</v>
      </c>
      <c r="E26" s="12">
        <v>1254</v>
      </c>
      <c r="F26" s="12">
        <f t="shared" si="10"/>
        <v>188.1</v>
      </c>
      <c r="G26" s="12">
        <v>28</v>
      </c>
      <c r="H26" s="12">
        <v>2</v>
      </c>
      <c r="I26" s="12">
        <v>20</v>
      </c>
      <c r="J26" s="12">
        <v>11</v>
      </c>
      <c r="K26" s="12">
        <v>22</v>
      </c>
      <c r="L26" s="12">
        <v>5</v>
      </c>
      <c r="M26" s="12">
        <v>10</v>
      </c>
      <c r="N26" s="12">
        <v>16</v>
      </c>
      <c r="O26" s="12">
        <f t="shared" si="11"/>
        <v>198</v>
      </c>
      <c r="P26" s="12">
        <v>390.17</v>
      </c>
      <c r="Q26" s="12">
        <f t="shared" si="12"/>
        <v>15.6068</v>
      </c>
      <c r="R26" s="12">
        <v>9</v>
      </c>
      <c r="S26" s="12">
        <v>12</v>
      </c>
      <c r="T26" s="12">
        <v>14</v>
      </c>
      <c r="U26" s="12">
        <v>3</v>
      </c>
      <c r="V26" s="12">
        <f t="shared" si="13"/>
        <v>191</v>
      </c>
      <c r="W26" s="12">
        <v>8012.76</v>
      </c>
      <c r="X26" s="12">
        <f t="shared" si="14"/>
        <v>801.276</v>
      </c>
      <c r="Y26" s="12"/>
      <c r="Z26" s="12"/>
      <c r="AA26" s="12">
        <f t="shared" si="15"/>
        <v>0</v>
      </c>
      <c r="AB26" s="12">
        <v>1149.98</v>
      </c>
      <c r="AC26" s="12">
        <v>978.999999999999</v>
      </c>
      <c r="AD26" s="12">
        <v>135</v>
      </c>
      <c r="AE26" s="12">
        <f t="shared" si="16"/>
        <v>55.7</v>
      </c>
      <c r="AF26" s="12">
        <f t="shared" si="17"/>
        <v>1449.6828</v>
      </c>
      <c r="AG26" s="12">
        <f t="shared" si="18"/>
        <v>1449.68</v>
      </c>
    </row>
    <row r="27" s="1" customFormat="1" spans="1:33">
      <c r="A27" s="10">
        <v>24</v>
      </c>
      <c r="B27" s="10">
        <v>710</v>
      </c>
      <c r="C27" s="11" t="s">
        <v>58</v>
      </c>
      <c r="D27" s="10" t="s">
        <v>50</v>
      </c>
      <c r="E27" s="12">
        <v>125</v>
      </c>
      <c r="F27" s="12">
        <f t="shared" si="10"/>
        <v>18.75</v>
      </c>
      <c r="G27" s="12">
        <v>22</v>
      </c>
      <c r="H27" s="12"/>
      <c r="I27" s="12"/>
      <c r="J27" s="12">
        <v>12</v>
      </c>
      <c r="K27" s="12">
        <v>29</v>
      </c>
      <c r="L27" s="12">
        <v>7</v>
      </c>
      <c r="M27" s="12">
        <v>21</v>
      </c>
      <c r="N27" s="12">
        <v>13</v>
      </c>
      <c r="O27" s="12">
        <f t="shared" si="11"/>
        <v>156</v>
      </c>
      <c r="P27" s="12">
        <v>38</v>
      </c>
      <c r="Q27" s="12">
        <f t="shared" si="12"/>
        <v>1.52</v>
      </c>
      <c r="R27" s="12"/>
      <c r="S27" s="12">
        <v>5</v>
      </c>
      <c r="T27" s="12">
        <v>15</v>
      </c>
      <c r="U27" s="12">
        <v>1</v>
      </c>
      <c r="V27" s="12">
        <f t="shared" si="13"/>
        <v>120.5</v>
      </c>
      <c r="W27" s="12">
        <v>3354.65</v>
      </c>
      <c r="X27" s="12">
        <f t="shared" si="14"/>
        <v>335.465</v>
      </c>
      <c r="Y27" s="12"/>
      <c r="Z27" s="12"/>
      <c r="AA27" s="12">
        <f t="shared" si="15"/>
        <v>0</v>
      </c>
      <c r="AB27" s="12">
        <v>1118.89</v>
      </c>
      <c r="AC27" s="12">
        <v>872.2</v>
      </c>
      <c r="AD27" s="12">
        <v>162</v>
      </c>
      <c r="AE27" s="12">
        <f t="shared" si="16"/>
        <v>51.71</v>
      </c>
      <c r="AF27" s="12">
        <f t="shared" si="17"/>
        <v>683.945</v>
      </c>
      <c r="AG27" s="12">
        <f t="shared" si="18"/>
        <v>683.95</v>
      </c>
    </row>
    <row r="28" s="1" customFormat="1" spans="1:33">
      <c r="A28" s="10">
        <v>25</v>
      </c>
      <c r="B28" s="10">
        <v>713</v>
      </c>
      <c r="C28" s="11" t="s">
        <v>59</v>
      </c>
      <c r="D28" s="10" t="s">
        <v>50</v>
      </c>
      <c r="E28" s="12">
        <v>864.69</v>
      </c>
      <c r="F28" s="12">
        <f t="shared" si="10"/>
        <v>129.7035</v>
      </c>
      <c r="G28" s="12">
        <v>8</v>
      </c>
      <c r="H28" s="12">
        <v>3</v>
      </c>
      <c r="I28" s="12">
        <v>11</v>
      </c>
      <c r="J28" s="12">
        <v>16</v>
      </c>
      <c r="K28" s="12">
        <v>10</v>
      </c>
      <c r="L28" s="12">
        <v>5</v>
      </c>
      <c r="M28" s="12">
        <v>7</v>
      </c>
      <c r="N28" s="12">
        <v>3</v>
      </c>
      <c r="O28" s="12">
        <f t="shared" si="11"/>
        <v>116</v>
      </c>
      <c r="P28" s="12">
        <v>353.13</v>
      </c>
      <c r="Q28" s="12">
        <f t="shared" si="12"/>
        <v>14.1252</v>
      </c>
      <c r="R28" s="12">
        <v>3</v>
      </c>
      <c r="S28" s="12">
        <v>14</v>
      </c>
      <c r="T28" s="12">
        <v>9</v>
      </c>
      <c r="U28" s="12"/>
      <c r="V28" s="12">
        <f t="shared" si="13"/>
        <v>116</v>
      </c>
      <c r="W28" s="12">
        <v>6474</v>
      </c>
      <c r="X28" s="12">
        <f t="shared" si="14"/>
        <v>647.4</v>
      </c>
      <c r="Y28" s="12"/>
      <c r="Z28" s="12"/>
      <c r="AA28" s="12">
        <f t="shared" si="15"/>
        <v>0</v>
      </c>
      <c r="AB28" s="12">
        <v>1243.28</v>
      </c>
      <c r="AC28" s="12">
        <v>782.61</v>
      </c>
      <c r="AD28" s="12">
        <v>26.67</v>
      </c>
      <c r="AE28" s="12">
        <f t="shared" si="16"/>
        <v>40.464</v>
      </c>
      <c r="AF28" s="12">
        <f t="shared" si="17"/>
        <v>1063.6927</v>
      </c>
      <c r="AG28" s="12">
        <f t="shared" si="18"/>
        <v>1063.69</v>
      </c>
    </row>
    <row r="29" s="1" customFormat="1" spans="1:33">
      <c r="A29" s="10">
        <v>26</v>
      </c>
      <c r="B29" s="10">
        <v>738</v>
      </c>
      <c r="C29" s="11" t="s">
        <v>60</v>
      </c>
      <c r="D29" s="10" t="s">
        <v>50</v>
      </c>
      <c r="E29" s="12">
        <v>324.65</v>
      </c>
      <c r="F29" s="12">
        <f t="shared" si="10"/>
        <v>48.6975</v>
      </c>
      <c r="G29" s="12">
        <v>5</v>
      </c>
      <c r="H29" s="12">
        <v>3</v>
      </c>
      <c r="I29" s="12">
        <v>8</v>
      </c>
      <c r="J29" s="12">
        <v>10</v>
      </c>
      <c r="K29" s="12">
        <v>24</v>
      </c>
      <c r="L29" s="12">
        <v>4</v>
      </c>
      <c r="M29" s="12">
        <v>10</v>
      </c>
      <c r="N29" s="12">
        <v>4</v>
      </c>
      <c r="O29" s="12">
        <f t="shared" si="11"/>
        <v>120.5</v>
      </c>
      <c r="P29" s="12">
        <v>499</v>
      </c>
      <c r="Q29" s="12">
        <f t="shared" si="12"/>
        <v>19.96</v>
      </c>
      <c r="R29" s="12">
        <v>6</v>
      </c>
      <c r="S29" s="12">
        <v>17</v>
      </c>
      <c r="T29" s="12">
        <v>7</v>
      </c>
      <c r="U29" s="12">
        <v>6</v>
      </c>
      <c r="V29" s="12">
        <f t="shared" si="13"/>
        <v>145.5</v>
      </c>
      <c r="W29" s="12">
        <v>5656.06</v>
      </c>
      <c r="X29" s="12">
        <f t="shared" si="14"/>
        <v>565.606</v>
      </c>
      <c r="Y29" s="12">
        <v>1</v>
      </c>
      <c r="Z29" s="12">
        <v>1</v>
      </c>
      <c r="AA29" s="12">
        <f t="shared" si="15"/>
        <v>60</v>
      </c>
      <c r="AB29" s="12">
        <v>909.52</v>
      </c>
      <c r="AC29" s="12">
        <v>658.6</v>
      </c>
      <c r="AD29" s="12">
        <v>198</v>
      </c>
      <c r="AE29" s="12">
        <f t="shared" si="16"/>
        <v>42.83</v>
      </c>
      <c r="AF29" s="12">
        <f t="shared" si="17"/>
        <v>1003.0935</v>
      </c>
      <c r="AG29" s="12">
        <f t="shared" si="18"/>
        <v>1003.09</v>
      </c>
    </row>
    <row r="30" s="1" customFormat="1" spans="1:33">
      <c r="A30" s="10">
        <v>27</v>
      </c>
      <c r="B30" s="10">
        <v>329</v>
      </c>
      <c r="C30" s="11" t="s">
        <v>61</v>
      </c>
      <c r="D30" s="10" t="s">
        <v>50</v>
      </c>
      <c r="E30" s="12">
        <v>795.5</v>
      </c>
      <c r="F30" s="12">
        <f t="shared" si="10"/>
        <v>119.325</v>
      </c>
      <c r="G30" s="12">
        <v>13</v>
      </c>
      <c r="H30" s="12">
        <v>3</v>
      </c>
      <c r="I30" s="12">
        <v>23</v>
      </c>
      <c r="J30" s="12">
        <v>14</v>
      </c>
      <c r="K30" s="12">
        <v>19</v>
      </c>
      <c r="L30" s="12">
        <v>3</v>
      </c>
      <c r="M30" s="12">
        <v>12</v>
      </c>
      <c r="N30" s="12">
        <v>4</v>
      </c>
      <c r="O30" s="12">
        <f t="shared" si="11"/>
        <v>170</v>
      </c>
      <c r="P30" s="12">
        <v>2158.32</v>
      </c>
      <c r="Q30" s="12">
        <f t="shared" si="12"/>
        <v>86.3328</v>
      </c>
      <c r="R30" s="12">
        <v>14</v>
      </c>
      <c r="S30" s="12">
        <v>27</v>
      </c>
      <c r="T30" s="12">
        <v>20</v>
      </c>
      <c r="U30" s="12">
        <v>15</v>
      </c>
      <c r="V30" s="12">
        <f t="shared" si="13"/>
        <v>336.5</v>
      </c>
      <c r="W30" s="12">
        <v>21003.38</v>
      </c>
      <c r="X30" s="12">
        <f t="shared" si="14"/>
        <v>2100.338</v>
      </c>
      <c r="Y30" s="12">
        <v>1</v>
      </c>
      <c r="Z30" s="12">
        <v>1</v>
      </c>
      <c r="AA30" s="12">
        <f t="shared" si="15"/>
        <v>60</v>
      </c>
      <c r="AB30" s="12">
        <v>1821.14</v>
      </c>
      <c r="AC30" s="12">
        <v>1415.8</v>
      </c>
      <c r="AD30" s="12">
        <v>279</v>
      </c>
      <c r="AE30" s="12">
        <f t="shared" si="16"/>
        <v>84.74</v>
      </c>
      <c r="AF30" s="12">
        <f t="shared" si="17"/>
        <v>2957.2358</v>
      </c>
      <c r="AG30" s="12">
        <f t="shared" si="18"/>
        <v>2957.24</v>
      </c>
    </row>
    <row r="31" s="1" customFormat="1" spans="1:33">
      <c r="A31" s="10">
        <v>28</v>
      </c>
      <c r="B31" s="10">
        <v>734</v>
      </c>
      <c r="C31" s="11" t="s">
        <v>62</v>
      </c>
      <c r="D31" s="10" t="s">
        <v>50</v>
      </c>
      <c r="E31" s="12">
        <v>1292.69</v>
      </c>
      <c r="F31" s="12">
        <f t="shared" si="10"/>
        <v>193.9035</v>
      </c>
      <c r="G31" s="12">
        <v>37</v>
      </c>
      <c r="H31" s="12">
        <v>1</v>
      </c>
      <c r="I31" s="12">
        <v>73</v>
      </c>
      <c r="J31" s="12">
        <v>29</v>
      </c>
      <c r="K31" s="12">
        <v>54</v>
      </c>
      <c r="L31" s="12">
        <v>3</v>
      </c>
      <c r="M31" s="12">
        <v>29</v>
      </c>
      <c r="N31" s="12">
        <v>14</v>
      </c>
      <c r="O31" s="12">
        <f t="shared" si="11"/>
        <v>436.5</v>
      </c>
      <c r="P31" s="12">
        <v>885.7</v>
      </c>
      <c r="Q31" s="12">
        <f t="shared" si="12"/>
        <v>35.428</v>
      </c>
      <c r="R31" s="12"/>
      <c r="S31" s="12">
        <v>21</v>
      </c>
      <c r="T31" s="12">
        <v>16</v>
      </c>
      <c r="U31" s="12">
        <v>3</v>
      </c>
      <c r="V31" s="12">
        <f t="shared" si="13"/>
        <v>173.5</v>
      </c>
      <c r="W31" s="12">
        <v>14029.17</v>
      </c>
      <c r="X31" s="12">
        <f t="shared" si="14"/>
        <v>1402.917</v>
      </c>
      <c r="Y31" s="12">
        <v>2</v>
      </c>
      <c r="Z31" s="12">
        <v>2</v>
      </c>
      <c r="AA31" s="12">
        <f t="shared" si="15"/>
        <v>120</v>
      </c>
      <c r="AB31" s="12">
        <v>2158.87</v>
      </c>
      <c r="AC31" s="12">
        <v>1957.76</v>
      </c>
      <c r="AD31" s="12">
        <v>180</v>
      </c>
      <c r="AE31" s="12">
        <f t="shared" si="16"/>
        <v>106.888</v>
      </c>
      <c r="AF31" s="12">
        <f t="shared" si="17"/>
        <v>2469.1365</v>
      </c>
      <c r="AG31" s="12">
        <f t="shared" si="18"/>
        <v>2469.14</v>
      </c>
    </row>
    <row r="32" s="2" customFormat="1" spans="1:33">
      <c r="A32" s="5"/>
      <c r="B32" s="5"/>
      <c r="C32" s="6"/>
      <c r="D32" s="5" t="s">
        <v>50</v>
      </c>
      <c r="E32" s="7">
        <f t="shared" ref="E32:AE32" si="19">SUM(E19:E31)</f>
        <v>20148.51</v>
      </c>
      <c r="F32" s="7">
        <f t="shared" si="19"/>
        <v>3022.2765</v>
      </c>
      <c r="G32" s="7">
        <f t="shared" si="19"/>
        <v>261</v>
      </c>
      <c r="H32" s="7">
        <f t="shared" si="19"/>
        <v>23</v>
      </c>
      <c r="I32" s="7">
        <f t="shared" si="19"/>
        <v>375</v>
      </c>
      <c r="J32" s="7">
        <f t="shared" si="19"/>
        <v>231</v>
      </c>
      <c r="K32" s="7">
        <f t="shared" si="19"/>
        <v>398</v>
      </c>
      <c r="L32" s="7">
        <f t="shared" si="19"/>
        <v>50</v>
      </c>
      <c r="M32" s="7">
        <f t="shared" si="19"/>
        <v>188</v>
      </c>
      <c r="N32" s="7">
        <f t="shared" si="19"/>
        <v>122</v>
      </c>
      <c r="O32" s="7">
        <f t="shared" si="19"/>
        <v>2927.5</v>
      </c>
      <c r="P32" s="7">
        <f t="shared" si="19"/>
        <v>10296.79</v>
      </c>
      <c r="Q32" s="7">
        <f t="shared" si="19"/>
        <v>411.8716</v>
      </c>
      <c r="R32" s="7">
        <f t="shared" si="19"/>
        <v>155</v>
      </c>
      <c r="S32" s="7">
        <f t="shared" si="19"/>
        <v>266</v>
      </c>
      <c r="T32" s="7">
        <f t="shared" si="19"/>
        <v>234</v>
      </c>
      <c r="U32" s="7">
        <f t="shared" si="19"/>
        <v>53</v>
      </c>
      <c r="V32" s="7">
        <f t="shared" si="19"/>
        <v>3392</v>
      </c>
      <c r="W32" s="7">
        <f t="shared" si="19"/>
        <v>141330.72</v>
      </c>
      <c r="X32" s="7">
        <f t="shared" si="19"/>
        <v>14133.072</v>
      </c>
      <c r="Y32" s="7">
        <f t="shared" si="19"/>
        <v>26</v>
      </c>
      <c r="Z32" s="7">
        <f t="shared" si="19"/>
        <v>26</v>
      </c>
      <c r="AA32" s="7">
        <f t="shared" si="19"/>
        <v>1560</v>
      </c>
      <c r="AB32" s="7">
        <f t="shared" si="19"/>
        <v>22250.17</v>
      </c>
      <c r="AC32" s="7">
        <f t="shared" si="19"/>
        <v>18981.84</v>
      </c>
      <c r="AD32" s="7">
        <f t="shared" si="19"/>
        <v>1925.67</v>
      </c>
      <c r="AE32" s="7">
        <f t="shared" si="19"/>
        <v>1045.3755</v>
      </c>
      <c r="AF32" s="7">
        <f t="shared" si="17"/>
        <v>26492.0956</v>
      </c>
      <c r="AG32" s="7">
        <f t="shared" si="18"/>
        <v>26492.1</v>
      </c>
    </row>
    <row r="33" s="1" customFormat="1" spans="1:33">
      <c r="A33" s="10">
        <v>29</v>
      </c>
      <c r="B33" s="10">
        <v>355</v>
      </c>
      <c r="C33" s="11" t="s">
        <v>63</v>
      </c>
      <c r="D33" s="10" t="s">
        <v>64</v>
      </c>
      <c r="E33" s="12">
        <v>2815.49</v>
      </c>
      <c r="F33" s="12">
        <f t="shared" ref="F33:F48" si="20">E33*0.15</f>
        <v>422.3235</v>
      </c>
      <c r="G33" s="12">
        <v>40</v>
      </c>
      <c r="H33" s="12">
        <v>1</v>
      </c>
      <c r="I33" s="12">
        <v>113</v>
      </c>
      <c r="J33" s="12">
        <v>37</v>
      </c>
      <c r="K33" s="12">
        <v>42</v>
      </c>
      <c r="L33" s="12">
        <v>8</v>
      </c>
      <c r="M33" s="12">
        <v>14</v>
      </c>
      <c r="N33" s="12">
        <v>14</v>
      </c>
      <c r="O33" s="12">
        <f t="shared" ref="O33:O48" si="21">G33*1.5+H33*5+I33*2.5+J33*1.5+K33*1.5+L33*1.5+M33*1.5+N33*1.5</f>
        <v>520</v>
      </c>
      <c r="P33" s="12">
        <v>2373.94</v>
      </c>
      <c r="Q33" s="12">
        <f t="shared" ref="Q33:Q48" si="22">P33*0.04</f>
        <v>94.9576</v>
      </c>
      <c r="R33" s="12">
        <v>26</v>
      </c>
      <c r="S33" s="12">
        <v>68</v>
      </c>
      <c r="T33" s="12">
        <v>41</v>
      </c>
      <c r="U33" s="12">
        <v>4</v>
      </c>
      <c r="V33" s="12">
        <f t="shared" ref="V33:V48" si="23">R33*6+S33*2.5+T33*7+U33*3</f>
        <v>625</v>
      </c>
      <c r="W33" s="12">
        <v>17687.1</v>
      </c>
      <c r="X33" s="12">
        <f t="shared" ref="X33:X48" si="24">W33*0.1</f>
        <v>1768.71</v>
      </c>
      <c r="Y33" s="12">
        <v>4</v>
      </c>
      <c r="Z33" s="12">
        <v>4</v>
      </c>
      <c r="AA33" s="12">
        <f t="shared" ref="AA33:AA48" si="25">Z33*60</f>
        <v>240</v>
      </c>
      <c r="AB33" s="12">
        <v>3319.25</v>
      </c>
      <c r="AC33" s="12">
        <v>2972.6</v>
      </c>
      <c r="AD33" s="12">
        <v>288</v>
      </c>
      <c r="AE33" s="12">
        <f t="shared" ref="AE33:AE48" si="26">(AC33+AD33)*0.05</f>
        <v>163.03</v>
      </c>
      <c r="AF33" s="12">
        <f t="shared" si="17"/>
        <v>3834.0211</v>
      </c>
      <c r="AG33" s="12">
        <f t="shared" si="18"/>
        <v>3834.02</v>
      </c>
    </row>
    <row r="34" s="1" customFormat="1" spans="1:33">
      <c r="A34" s="10">
        <v>30</v>
      </c>
      <c r="B34" s="10">
        <v>373</v>
      </c>
      <c r="C34" s="11" t="s">
        <v>65</v>
      </c>
      <c r="D34" s="10" t="s">
        <v>64</v>
      </c>
      <c r="E34" s="12">
        <v>765.19</v>
      </c>
      <c r="F34" s="12">
        <f t="shared" si="20"/>
        <v>114.7785</v>
      </c>
      <c r="G34" s="12">
        <v>20</v>
      </c>
      <c r="H34" s="12">
        <v>3</v>
      </c>
      <c r="I34" s="12">
        <v>6</v>
      </c>
      <c r="J34" s="12">
        <v>14</v>
      </c>
      <c r="K34" s="12">
        <v>22</v>
      </c>
      <c r="L34" s="12">
        <v>2</v>
      </c>
      <c r="M34" s="12">
        <v>10</v>
      </c>
      <c r="N34" s="12">
        <v>5</v>
      </c>
      <c r="O34" s="12">
        <f t="shared" si="21"/>
        <v>139.5</v>
      </c>
      <c r="P34" s="12">
        <v>1588.65</v>
      </c>
      <c r="Q34" s="12">
        <f t="shared" si="22"/>
        <v>63.546</v>
      </c>
      <c r="R34" s="12"/>
      <c r="S34" s="12">
        <v>7</v>
      </c>
      <c r="T34" s="12">
        <v>7</v>
      </c>
      <c r="U34" s="12">
        <v>4.5</v>
      </c>
      <c r="V34" s="12">
        <f t="shared" si="23"/>
        <v>80</v>
      </c>
      <c r="W34" s="12">
        <v>6204.34</v>
      </c>
      <c r="X34" s="12">
        <f t="shared" si="24"/>
        <v>620.434</v>
      </c>
      <c r="Y34" s="12"/>
      <c r="Z34" s="12"/>
      <c r="AA34" s="12">
        <f t="shared" si="25"/>
        <v>0</v>
      </c>
      <c r="AB34" s="12">
        <v>1252.85</v>
      </c>
      <c r="AC34" s="12">
        <v>1227.2</v>
      </c>
      <c r="AD34" s="12">
        <v>18</v>
      </c>
      <c r="AE34" s="12">
        <f t="shared" si="26"/>
        <v>62.26</v>
      </c>
      <c r="AF34" s="12">
        <f t="shared" si="17"/>
        <v>1080.5185</v>
      </c>
      <c r="AG34" s="12">
        <f t="shared" si="18"/>
        <v>1080.52</v>
      </c>
    </row>
    <row r="35" s="1" customFormat="1" spans="1:33">
      <c r="A35" s="10">
        <v>31</v>
      </c>
      <c r="B35" s="10">
        <v>511</v>
      </c>
      <c r="C35" s="11" t="s">
        <v>66</v>
      </c>
      <c r="D35" s="10" t="s">
        <v>64</v>
      </c>
      <c r="E35" s="12">
        <v>1556.85</v>
      </c>
      <c r="F35" s="12">
        <f t="shared" si="20"/>
        <v>233.5275</v>
      </c>
      <c r="G35" s="12">
        <v>60</v>
      </c>
      <c r="H35" s="12">
        <v>10</v>
      </c>
      <c r="I35" s="12">
        <v>59</v>
      </c>
      <c r="J35" s="12">
        <v>26</v>
      </c>
      <c r="K35" s="12">
        <v>24</v>
      </c>
      <c r="L35" s="12">
        <v>6</v>
      </c>
      <c r="M35" s="12">
        <v>8</v>
      </c>
      <c r="N35" s="12">
        <v>14</v>
      </c>
      <c r="O35" s="12">
        <f t="shared" si="21"/>
        <v>404.5</v>
      </c>
      <c r="P35" s="12">
        <v>428.79</v>
      </c>
      <c r="Q35" s="12">
        <f t="shared" si="22"/>
        <v>17.1516</v>
      </c>
      <c r="R35" s="12">
        <v>3</v>
      </c>
      <c r="S35" s="12">
        <v>33</v>
      </c>
      <c r="T35" s="12">
        <v>18</v>
      </c>
      <c r="U35" s="12">
        <v>7</v>
      </c>
      <c r="V35" s="12">
        <f t="shared" si="23"/>
        <v>247.5</v>
      </c>
      <c r="W35" s="12">
        <v>11004.6</v>
      </c>
      <c r="X35" s="12">
        <f t="shared" si="24"/>
        <v>1100.46</v>
      </c>
      <c r="Y35" s="12"/>
      <c r="Z35" s="12"/>
      <c r="AA35" s="12">
        <f t="shared" si="25"/>
        <v>0</v>
      </c>
      <c r="AB35" s="12">
        <v>1512.15</v>
      </c>
      <c r="AC35" s="12">
        <v>1424</v>
      </c>
      <c r="AD35" s="12">
        <v>80.5</v>
      </c>
      <c r="AE35" s="12">
        <f t="shared" si="26"/>
        <v>75.225</v>
      </c>
      <c r="AF35" s="12">
        <f t="shared" si="17"/>
        <v>2078.3641</v>
      </c>
      <c r="AG35" s="12">
        <f t="shared" si="18"/>
        <v>2078.36</v>
      </c>
    </row>
    <row r="36" s="1" customFormat="1" spans="1:33">
      <c r="A36" s="10">
        <v>32</v>
      </c>
      <c r="B36" s="10">
        <v>515</v>
      </c>
      <c r="C36" s="11" t="s">
        <v>67</v>
      </c>
      <c r="D36" s="10" t="s">
        <v>64</v>
      </c>
      <c r="E36" s="12">
        <v>939.5</v>
      </c>
      <c r="F36" s="12">
        <f t="shared" si="20"/>
        <v>140.925</v>
      </c>
      <c r="G36" s="12">
        <v>14</v>
      </c>
      <c r="H36" s="12"/>
      <c r="I36" s="12">
        <v>9</v>
      </c>
      <c r="J36" s="12">
        <v>14</v>
      </c>
      <c r="K36" s="12">
        <v>13</v>
      </c>
      <c r="L36" s="12">
        <v>2</v>
      </c>
      <c r="M36" s="12">
        <v>7</v>
      </c>
      <c r="N36" s="12">
        <v>1</v>
      </c>
      <c r="O36" s="12">
        <f t="shared" si="21"/>
        <v>99</v>
      </c>
      <c r="P36" s="12">
        <v>842</v>
      </c>
      <c r="Q36" s="12">
        <f t="shared" si="22"/>
        <v>33.68</v>
      </c>
      <c r="R36" s="12">
        <v>2</v>
      </c>
      <c r="S36" s="12">
        <v>15</v>
      </c>
      <c r="T36" s="12">
        <v>3</v>
      </c>
      <c r="U36" s="12">
        <v>3</v>
      </c>
      <c r="V36" s="12">
        <f t="shared" si="23"/>
        <v>79.5</v>
      </c>
      <c r="W36" s="12">
        <v>9006.37</v>
      </c>
      <c r="X36" s="12">
        <f t="shared" si="24"/>
        <v>900.637</v>
      </c>
      <c r="Y36" s="12">
        <v>7</v>
      </c>
      <c r="Z36" s="12">
        <v>7</v>
      </c>
      <c r="AA36" s="12">
        <f t="shared" si="25"/>
        <v>420</v>
      </c>
      <c r="AB36" s="12">
        <v>971.93</v>
      </c>
      <c r="AC36" s="12">
        <v>872.2</v>
      </c>
      <c r="AD36" s="12">
        <v>72</v>
      </c>
      <c r="AE36" s="12">
        <f t="shared" si="26"/>
        <v>47.21</v>
      </c>
      <c r="AF36" s="12">
        <f t="shared" si="17"/>
        <v>1720.952</v>
      </c>
      <c r="AG36" s="12">
        <f t="shared" si="18"/>
        <v>1720.95</v>
      </c>
    </row>
    <row r="37" s="1" customFormat="1" spans="1:33">
      <c r="A37" s="10">
        <v>33</v>
      </c>
      <c r="B37" s="10">
        <v>572</v>
      </c>
      <c r="C37" s="11" t="s">
        <v>68</v>
      </c>
      <c r="D37" s="10" t="s">
        <v>64</v>
      </c>
      <c r="E37" s="12">
        <v>6274.61</v>
      </c>
      <c r="F37" s="12">
        <f t="shared" si="20"/>
        <v>941.1915</v>
      </c>
      <c r="G37" s="12">
        <v>10</v>
      </c>
      <c r="H37" s="12"/>
      <c r="I37" s="12">
        <v>16</v>
      </c>
      <c r="J37" s="12">
        <v>15</v>
      </c>
      <c r="K37" s="12">
        <v>16</v>
      </c>
      <c r="L37" s="12">
        <v>3</v>
      </c>
      <c r="M37" s="12">
        <v>5</v>
      </c>
      <c r="N37" s="12">
        <v>8</v>
      </c>
      <c r="O37" s="12">
        <f t="shared" si="21"/>
        <v>125.5</v>
      </c>
      <c r="P37" s="12">
        <v>911.89</v>
      </c>
      <c r="Q37" s="12">
        <f t="shared" si="22"/>
        <v>36.4756</v>
      </c>
      <c r="R37" s="12">
        <v>9</v>
      </c>
      <c r="S37" s="12">
        <v>41</v>
      </c>
      <c r="T37" s="12">
        <v>14</v>
      </c>
      <c r="U37" s="12">
        <v>7</v>
      </c>
      <c r="V37" s="12">
        <f t="shared" si="23"/>
        <v>275.5</v>
      </c>
      <c r="W37" s="12">
        <v>15339.92</v>
      </c>
      <c r="X37" s="12">
        <f t="shared" si="24"/>
        <v>1533.992</v>
      </c>
      <c r="Y37" s="12"/>
      <c r="Z37" s="12"/>
      <c r="AA37" s="12">
        <f t="shared" si="25"/>
        <v>0</v>
      </c>
      <c r="AB37" s="12">
        <v>1394.04</v>
      </c>
      <c r="AC37" s="12">
        <v>603.6</v>
      </c>
      <c r="AD37" s="12">
        <v>225</v>
      </c>
      <c r="AE37" s="12">
        <f t="shared" si="26"/>
        <v>41.43</v>
      </c>
      <c r="AF37" s="12">
        <f t="shared" si="17"/>
        <v>2954.0891</v>
      </c>
      <c r="AG37" s="12">
        <f t="shared" si="18"/>
        <v>2954.09</v>
      </c>
    </row>
    <row r="38" s="1" customFormat="1" spans="1:33">
      <c r="A38" s="10">
        <v>34</v>
      </c>
      <c r="B38" s="10">
        <v>578</v>
      </c>
      <c r="C38" s="11" t="s">
        <v>69</v>
      </c>
      <c r="D38" s="10" t="s">
        <v>64</v>
      </c>
      <c r="E38" s="12">
        <v>2031.75</v>
      </c>
      <c r="F38" s="12">
        <f t="shared" si="20"/>
        <v>304.7625</v>
      </c>
      <c r="G38" s="12">
        <v>12</v>
      </c>
      <c r="H38" s="12">
        <v>3</v>
      </c>
      <c r="I38" s="12">
        <v>27</v>
      </c>
      <c r="J38" s="12">
        <v>56</v>
      </c>
      <c r="K38" s="12">
        <v>66</v>
      </c>
      <c r="L38" s="12">
        <v>2</v>
      </c>
      <c r="M38" s="12">
        <v>18</v>
      </c>
      <c r="N38" s="12">
        <v>9</v>
      </c>
      <c r="O38" s="12">
        <f t="shared" si="21"/>
        <v>327</v>
      </c>
      <c r="P38" s="12">
        <v>607.85</v>
      </c>
      <c r="Q38" s="12">
        <f t="shared" si="22"/>
        <v>24.314</v>
      </c>
      <c r="R38" s="12">
        <v>8</v>
      </c>
      <c r="S38" s="12">
        <v>10</v>
      </c>
      <c r="T38" s="12">
        <v>3</v>
      </c>
      <c r="U38" s="12"/>
      <c r="V38" s="12">
        <f t="shared" si="23"/>
        <v>94</v>
      </c>
      <c r="W38" s="12">
        <v>14901.04</v>
      </c>
      <c r="X38" s="12">
        <f t="shared" si="24"/>
        <v>1490.104</v>
      </c>
      <c r="Y38" s="12">
        <v>3</v>
      </c>
      <c r="Z38" s="12">
        <v>3</v>
      </c>
      <c r="AA38" s="12">
        <f t="shared" si="25"/>
        <v>180</v>
      </c>
      <c r="AB38" s="12">
        <v>1838.43</v>
      </c>
      <c r="AC38" s="12">
        <v>1600.07</v>
      </c>
      <c r="AD38" s="12">
        <v>216</v>
      </c>
      <c r="AE38" s="12">
        <f t="shared" si="26"/>
        <v>90.8035</v>
      </c>
      <c r="AF38" s="12">
        <f t="shared" si="17"/>
        <v>2510.984</v>
      </c>
      <c r="AG38" s="12">
        <f t="shared" si="18"/>
        <v>2510.98</v>
      </c>
    </row>
    <row r="39" s="1" customFormat="1" spans="1:33">
      <c r="A39" s="10">
        <v>35</v>
      </c>
      <c r="B39" s="10">
        <v>723</v>
      </c>
      <c r="C39" s="11" t="s">
        <v>70</v>
      </c>
      <c r="D39" s="10" t="s">
        <v>64</v>
      </c>
      <c r="E39" s="12">
        <v>963.71</v>
      </c>
      <c r="F39" s="12">
        <f t="shared" si="20"/>
        <v>144.5565</v>
      </c>
      <c r="G39" s="12">
        <v>13</v>
      </c>
      <c r="H39" s="12">
        <v>1</v>
      </c>
      <c r="I39" s="12">
        <v>18</v>
      </c>
      <c r="J39" s="12">
        <v>18</v>
      </c>
      <c r="K39" s="12">
        <v>21</v>
      </c>
      <c r="L39" s="12">
        <v>1</v>
      </c>
      <c r="M39" s="12">
        <v>16</v>
      </c>
      <c r="N39" s="12">
        <v>3</v>
      </c>
      <c r="O39" s="12">
        <f t="shared" si="21"/>
        <v>158</v>
      </c>
      <c r="P39" s="12">
        <v>661.1</v>
      </c>
      <c r="Q39" s="12">
        <f t="shared" si="22"/>
        <v>26.444</v>
      </c>
      <c r="R39" s="12">
        <v>10</v>
      </c>
      <c r="S39" s="12">
        <v>6</v>
      </c>
      <c r="T39" s="12">
        <v>3</v>
      </c>
      <c r="U39" s="12">
        <v>7</v>
      </c>
      <c r="V39" s="12">
        <f t="shared" si="23"/>
        <v>117</v>
      </c>
      <c r="W39" s="12">
        <v>6591.75</v>
      </c>
      <c r="X39" s="12">
        <f t="shared" si="24"/>
        <v>659.175</v>
      </c>
      <c r="Y39" s="12"/>
      <c r="Z39" s="12"/>
      <c r="AA39" s="12">
        <f t="shared" si="25"/>
        <v>0</v>
      </c>
      <c r="AB39" s="12">
        <v>660.6</v>
      </c>
      <c r="AC39" s="12">
        <v>516.2</v>
      </c>
      <c r="AD39" s="12">
        <v>126</v>
      </c>
      <c r="AE39" s="12">
        <f t="shared" si="26"/>
        <v>32.11</v>
      </c>
      <c r="AF39" s="12">
        <f t="shared" si="17"/>
        <v>1137.2855</v>
      </c>
      <c r="AG39" s="12">
        <f t="shared" si="18"/>
        <v>1137.29</v>
      </c>
    </row>
    <row r="40" s="1" customFormat="1" spans="1:33">
      <c r="A40" s="10">
        <v>36</v>
      </c>
      <c r="B40" s="10">
        <v>718</v>
      </c>
      <c r="C40" s="11" t="s">
        <v>71</v>
      </c>
      <c r="D40" s="10" t="s">
        <v>64</v>
      </c>
      <c r="E40" s="12">
        <v>367.47</v>
      </c>
      <c r="F40" s="12">
        <f t="shared" si="20"/>
        <v>55.1205</v>
      </c>
      <c r="G40" s="12">
        <v>7</v>
      </c>
      <c r="H40" s="12"/>
      <c r="I40" s="12">
        <v>7</v>
      </c>
      <c r="J40" s="12">
        <v>9</v>
      </c>
      <c r="K40" s="12">
        <v>18</v>
      </c>
      <c r="L40" s="12">
        <v>1</v>
      </c>
      <c r="M40" s="12">
        <v>1</v>
      </c>
      <c r="N40" s="12">
        <v>2</v>
      </c>
      <c r="O40" s="12">
        <f t="shared" si="21"/>
        <v>74.5</v>
      </c>
      <c r="P40" s="12">
        <v>1190.09</v>
      </c>
      <c r="Q40" s="12">
        <f t="shared" si="22"/>
        <v>47.6036</v>
      </c>
      <c r="R40" s="12">
        <v>5</v>
      </c>
      <c r="S40" s="12">
        <v>13</v>
      </c>
      <c r="T40" s="12">
        <v>6</v>
      </c>
      <c r="U40" s="12">
        <v>9</v>
      </c>
      <c r="V40" s="12">
        <f t="shared" si="23"/>
        <v>131.5</v>
      </c>
      <c r="W40" s="12">
        <v>8005.88</v>
      </c>
      <c r="X40" s="12">
        <f t="shared" si="24"/>
        <v>800.588</v>
      </c>
      <c r="Y40" s="12">
        <v>1</v>
      </c>
      <c r="Z40" s="12">
        <v>1</v>
      </c>
      <c r="AA40" s="12">
        <f t="shared" si="25"/>
        <v>60</v>
      </c>
      <c r="AB40" s="12">
        <v>1198.27</v>
      </c>
      <c r="AC40" s="12">
        <v>1115.47</v>
      </c>
      <c r="AD40" s="12">
        <v>35.32</v>
      </c>
      <c r="AE40" s="12">
        <f t="shared" si="26"/>
        <v>57.5395</v>
      </c>
      <c r="AF40" s="12">
        <f t="shared" si="17"/>
        <v>1226.8516</v>
      </c>
      <c r="AG40" s="12">
        <f t="shared" si="18"/>
        <v>1226.85</v>
      </c>
    </row>
    <row r="41" s="1" customFormat="1" spans="1:33">
      <c r="A41" s="10">
        <v>37</v>
      </c>
      <c r="B41" s="10">
        <v>747</v>
      </c>
      <c r="C41" s="11" t="s">
        <v>72</v>
      </c>
      <c r="D41" s="10" t="s">
        <v>64</v>
      </c>
      <c r="E41" s="12">
        <v>749.3</v>
      </c>
      <c r="F41" s="12">
        <f t="shared" si="20"/>
        <v>112.395</v>
      </c>
      <c r="G41" s="12">
        <v>5</v>
      </c>
      <c r="H41" s="12">
        <v>2</v>
      </c>
      <c r="I41" s="12">
        <v>8</v>
      </c>
      <c r="J41" s="12">
        <v>5</v>
      </c>
      <c r="K41" s="12">
        <v>14</v>
      </c>
      <c r="L41" s="12">
        <v>4</v>
      </c>
      <c r="M41" s="12">
        <v>6</v>
      </c>
      <c r="N41" s="12">
        <v>3</v>
      </c>
      <c r="O41" s="12">
        <f t="shared" si="21"/>
        <v>85.5</v>
      </c>
      <c r="P41" s="12">
        <v>715.8</v>
      </c>
      <c r="Q41" s="12">
        <f t="shared" si="22"/>
        <v>28.632</v>
      </c>
      <c r="R41" s="12">
        <v>2</v>
      </c>
      <c r="S41" s="12">
        <v>18</v>
      </c>
      <c r="T41" s="12">
        <v>3</v>
      </c>
      <c r="U41" s="12"/>
      <c r="V41" s="12">
        <f t="shared" si="23"/>
        <v>78</v>
      </c>
      <c r="W41" s="12">
        <v>7010.61</v>
      </c>
      <c r="X41" s="12">
        <f t="shared" si="24"/>
        <v>701.061</v>
      </c>
      <c r="Y41" s="12"/>
      <c r="Z41" s="12"/>
      <c r="AA41" s="12">
        <f t="shared" si="25"/>
        <v>0</v>
      </c>
      <c r="AB41" s="12">
        <v>947.81</v>
      </c>
      <c r="AC41" s="12">
        <v>920.81</v>
      </c>
      <c r="AD41" s="12">
        <v>27</v>
      </c>
      <c r="AE41" s="12">
        <f t="shared" si="26"/>
        <v>47.3905</v>
      </c>
      <c r="AF41" s="12">
        <f t="shared" si="17"/>
        <v>1052.9785</v>
      </c>
      <c r="AG41" s="12">
        <f t="shared" si="18"/>
        <v>1052.98</v>
      </c>
    </row>
    <row r="42" s="1" customFormat="1" spans="1:33">
      <c r="A42" s="10">
        <v>38</v>
      </c>
      <c r="B42" s="10">
        <v>337</v>
      </c>
      <c r="C42" s="11" t="s">
        <v>73</v>
      </c>
      <c r="D42" s="10" t="s">
        <v>64</v>
      </c>
      <c r="E42" s="12">
        <v>12737.59</v>
      </c>
      <c r="F42" s="12">
        <f t="shared" si="20"/>
        <v>1910.6385</v>
      </c>
      <c r="G42" s="12">
        <v>79</v>
      </c>
      <c r="H42" s="12">
        <v>28</v>
      </c>
      <c r="I42" s="12">
        <v>392</v>
      </c>
      <c r="J42" s="12">
        <v>74</v>
      </c>
      <c r="K42" s="12">
        <v>128</v>
      </c>
      <c r="L42" s="12">
        <v>20</v>
      </c>
      <c r="M42" s="12">
        <v>26</v>
      </c>
      <c r="N42" s="12">
        <v>48</v>
      </c>
      <c r="O42" s="12">
        <f t="shared" si="21"/>
        <v>1682.5</v>
      </c>
      <c r="P42" s="12">
        <v>3814.1</v>
      </c>
      <c r="Q42" s="12">
        <f t="shared" si="22"/>
        <v>152.564</v>
      </c>
      <c r="R42" s="12">
        <v>69</v>
      </c>
      <c r="S42" s="12">
        <v>33</v>
      </c>
      <c r="T42" s="12">
        <v>126</v>
      </c>
      <c r="U42" s="12">
        <v>7</v>
      </c>
      <c r="V42" s="12">
        <f t="shared" si="23"/>
        <v>1399.5</v>
      </c>
      <c r="W42" s="12">
        <v>44295.34</v>
      </c>
      <c r="X42" s="12">
        <f t="shared" si="24"/>
        <v>4429.534</v>
      </c>
      <c r="Y42" s="12">
        <v>1</v>
      </c>
      <c r="Z42" s="12">
        <v>0</v>
      </c>
      <c r="AA42" s="12">
        <f t="shared" si="25"/>
        <v>0</v>
      </c>
      <c r="AB42" s="12">
        <v>3909</v>
      </c>
      <c r="AC42" s="12">
        <v>3738.00000000001</v>
      </c>
      <c r="AD42" s="12">
        <v>171</v>
      </c>
      <c r="AE42" s="12">
        <f t="shared" si="26"/>
        <v>195.45</v>
      </c>
      <c r="AF42" s="12">
        <f t="shared" si="17"/>
        <v>9770.1865</v>
      </c>
      <c r="AG42" s="12">
        <f t="shared" si="18"/>
        <v>9770.19</v>
      </c>
    </row>
    <row r="43" s="1" customFormat="1" spans="1:33">
      <c r="A43" s="10">
        <v>39</v>
      </c>
      <c r="B43" s="10">
        <v>308</v>
      </c>
      <c r="C43" s="11" t="s">
        <v>74</v>
      </c>
      <c r="D43" s="10" t="s">
        <v>64</v>
      </c>
      <c r="E43" s="12">
        <v>1235.52</v>
      </c>
      <c r="F43" s="12">
        <f t="shared" si="20"/>
        <v>185.328</v>
      </c>
      <c r="G43" s="12">
        <v>48</v>
      </c>
      <c r="H43" s="12">
        <v>3</v>
      </c>
      <c r="I43" s="12">
        <v>53</v>
      </c>
      <c r="J43" s="12">
        <v>19</v>
      </c>
      <c r="K43" s="12">
        <v>22</v>
      </c>
      <c r="L43" s="12">
        <v>5</v>
      </c>
      <c r="M43" s="12">
        <v>8</v>
      </c>
      <c r="N43" s="12">
        <v>5</v>
      </c>
      <c r="O43" s="12">
        <f t="shared" si="21"/>
        <v>308</v>
      </c>
      <c r="P43" s="12">
        <v>690.38</v>
      </c>
      <c r="Q43" s="12">
        <f t="shared" si="22"/>
        <v>27.6152</v>
      </c>
      <c r="R43" s="12">
        <v>27</v>
      </c>
      <c r="S43" s="12">
        <v>27</v>
      </c>
      <c r="T43" s="12">
        <v>21</v>
      </c>
      <c r="U43" s="12">
        <v>1</v>
      </c>
      <c r="V43" s="12">
        <f t="shared" si="23"/>
        <v>379.5</v>
      </c>
      <c r="W43" s="12">
        <v>8669.03</v>
      </c>
      <c r="X43" s="12">
        <f t="shared" si="24"/>
        <v>866.903</v>
      </c>
      <c r="Y43" s="12">
        <v>2.12</v>
      </c>
      <c r="Z43" s="12">
        <v>0.12</v>
      </c>
      <c r="AA43" s="12">
        <f t="shared" si="25"/>
        <v>7.2</v>
      </c>
      <c r="AB43" s="12">
        <v>1666.94</v>
      </c>
      <c r="AC43" s="12">
        <v>1476.09</v>
      </c>
      <c r="AD43" s="12">
        <v>99</v>
      </c>
      <c r="AE43" s="12">
        <f t="shared" si="26"/>
        <v>78.7545</v>
      </c>
      <c r="AF43" s="12">
        <f t="shared" si="17"/>
        <v>1853.3007</v>
      </c>
      <c r="AG43" s="12">
        <f t="shared" si="18"/>
        <v>1853.3</v>
      </c>
    </row>
    <row r="44" s="1" customFormat="1" spans="1:33">
      <c r="A44" s="10">
        <v>40</v>
      </c>
      <c r="B44" s="10">
        <v>349</v>
      </c>
      <c r="C44" s="11" t="s">
        <v>75</v>
      </c>
      <c r="D44" s="10" t="s">
        <v>64</v>
      </c>
      <c r="E44" s="12">
        <v>1431</v>
      </c>
      <c r="F44" s="12">
        <f t="shared" si="20"/>
        <v>214.65</v>
      </c>
      <c r="G44" s="12">
        <v>47</v>
      </c>
      <c r="H44" s="12"/>
      <c r="I44" s="12">
        <v>76</v>
      </c>
      <c r="J44" s="12">
        <v>49</v>
      </c>
      <c r="K44" s="12">
        <v>52</v>
      </c>
      <c r="L44" s="12">
        <v>3</v>
      </c>
      <c r="M44" s="12">
        <v>13</v>
      </c>
      <c r="N44" s="12">
        <v>9</v>
      </c>
      <c r="O44" s="12">
        <f t="shared" si="21"/>
        <v>449.5</v>
      </c>
      <c r="P44" s="12">
        <v>266</v>
      </c>
      <c r="Q44" s="12">
        <f t="shared" si="22"/>
        <v>10.64</v>
      </c>
      <c r="R44" s="12">
        <v>1</v>
      </c>
      <c r="S44" s="12">
        <v>22</v>
      </c>
      <c r="T44" s="12">
        <v>3</v>
      </c>
      <c r="U44" s="12">
        <v>3</v>
      </c>
      <c r="V44" s="12">
        <f t="shared" si="23"/>
        <v>91</v>
      </c>
      <c r="W44" s="12">
        <v>9419.25</v>
      </c>
      <c r="X44" s="12">
        <f t="shared" si="24"/>
        <v>941.925</v>
      </c>
      <c r="Y44" s="12"/>
      <c r="Z44" s="12"/>
      <c r="AA44" s="12">
        <f t="shared" si="25"/>
        <v>0</v>
      </c>
      <c r="AB44" s="12">
        <v>2215.5</v>
      </c>
      <c r="AC44" s="12">
        <v>2029.2</v>
      </c>
      <c r="AD44" s="12">
        <v>171</v>
      </c>
      <c r="AE44" s="12">
        <f t="shared" si="26"/>
        <v>110.01</v>
      </c>
      <c r="AF44" s="12">
        <f t="shared" si="17"/>
        <v>1817.725</v>
      </c>
      <c r="AG44" s="12">
        <f t="shared" si="18"/>
        <v>1817.73</v>
      </c>
    </row>
    <row r="45" s="1" customFormat="1" spans="1:33">
      <c r="A45" s="10">
        <v>41</v>
      </c>
      <c r="B45" s="10">
        <v>391</v>
      </c>
      <c r="C45" s="11" t="s">
        <v>76</v>
      </c>
      <c r="D45" s="10" t="s">
        <v>64</v>
      </c>
      <c r="E45" s="12">
        <v>1152.93</v>
      </c>
      <c r="F45" s="12">
        <f t="shared" si="20"/>
        <v>172.9395</v>
      </c>
      <c r="G45" s="12">
        <v>37</v>
      </c>
      <c r="H45" s="12">
        <v>1</v>
      </c>
      <c r="I45" s="12">
        <v>86</v>
      </c>
      <c r="J45" s="12">
        <v>35</v>
      </c>
      <c r="K45" s="12">
        <v>34</v>
      </c>
      <c r="L45" s="12">
        <v>3</v>
      </c>
      <c r="M45" s="12">
        <v>4</v>
      </c>
      <c r="N45" s="12">
        <v>2</v>
      </c>
      <c r="O45" s="12">
        <f t="shared" si="21"/>
        <v>392.5</v>
      </c>
      <c r="P45" s="12">
        <v>901.44</v>
      </c>
      <c r="Q45" s="12">
        <f t="shared" si="22"/>
        <v>36.0576</v>
      </c>
      <c r="R45" s="12">
        <v>3</v>
      </c>
      <c r="S45" s="12">
        <v>31</v>
      </c>
      <c r="T45" s="12">
        <v>24</v>
      </c>
      <c r="U45" s="12">
        <v>7</v>
      </c>
      <c r="V45" s="12">
        <f t="shared" si="23"/>
        <v>284.5</v>
      </c>
      <c r="W45" s="12">
        <v>11833.92</v>
      </c>
      <c r="X45" s="12">
        <f t="shared" si="24"/>
        <v>1183.392</v>
      </c>
      <c r="Y45" s="12">
        <v>11</v>
      </c>
      <c r="Z45" s="12">
        <v>11</v>
      </c>
      <c r="AA45" s="12">
        <f t="shared" si="25"/>
        <v>660</v>
      </c>
      <c r="AB45" s="12">
        <v>2158</v>
      </c>
      <c r="AC45" s="12">
        <v>2077</v>
      </c>
      <c r="AD45" s="12">
        <v>81</v>
      </c>
      <c r="AE45" s="12">
        <f t="shared" si="26"/>
        <v>107.9</v>
      </c>
      <c r="AF45" s="12">
        <f t="shared" si="17"/>
        <v>2837.2891</v>
      </c>
      <c r="AG45" s="12">
        <f t="shared" si="18"/>
        <v>2837.29</v>
      </c>
    </row>
    <row r="46" s="1" customFormat="1" spans="1:33">
      <c r="A46" s="10">
        <v>42</v>
      </c>
      <c r="B46" s="10">
        <v>517</v>
      </c>
      <c r="C46" s="11" t="s">
        <v>77</v>
      </c>
      <c r="D46" s="10" t="s">
        <v>64</v>
      </c>
      <c r="E46" s="12">
        <v>4956.52</v>
      </c>
      <c r="F46" s="12">
        <f t="shared" si="20"/>
        <v>743.478</v>
      </c>
      <c r="G46" s="12">
        <v>19</v>
      </c>
      <c r="H46" s="12">
        <v>17</v>
      </c>
      <c r="I46" s="12">
        <v>85</v>
      </c>
      <c r="J46" s="12">
        <v>23</v>
      </c>
      <c r="K46" s="12">
        <v>32</v>
      </c>
      <c r="L46" s="12">
        <v>2</v>
      </c>
      <c r="M46" s="12">
        <v>7</v>
      </c>
      <c r="N46" s="12">
        <v>12</v>
      </c>
      <c r="O46" s="12">
        <f t="shared" si="21"/>
        <v>440</v>
      </c>
      <c r="P46" s="12">
        <v>276</v>
      </c>
      <c r="Q46" s="12">
        <f t="shared" si="22"/>
        <v>11.04</v>
      </c>
      <c r="R46" s="12">
        <v>15</v>
      </c>
      <c r="S46" s="12">
        <v>35</v>
      </c>
      <c r="T46" s="12">
        <v>15</v>
      </c>
      <c r="U46" s="12">
        <v>9</v>
      </c>
      <c r="V46" s="12">
        <f t="shared" si="23"/>
        <v>309.5</v>
      </c>
      <c r="W46" s="12">
        <v>20598.83</v>
      </c>
      <c r="X46" s="12">
        <f t="shared" si="24"/>
        <v>2059.883</v>
      </c>
      <c r="Y46" s="12"/>
      <c r="Z46" s="12"/>
      <c r="AA46" s="12">
        <f t="shared" si="25"/>
        <v>0</v>
      </c>
      <c r="AB46" s="12">
        <v>2377.39</v>
      </c>
      <c r="AC46" s="12">
        <v>2042.7</v>
      </c>
      <c r="AD46" s="12">
        <v>234</v>
      </c>
      <c r="AE46" s="12">
        <f t="shared" si="26"/>
        <v>113.835</v>
      </c>
      <c r="AF46" s="12">
        <f t="shared" si="17"/>
        <v>3677.736</v>
      </c>
      <c r="AG46" s="12">
        <f t="shared" si="18"/>
        <v>3677.74</v>
      </c>
    </row>
    <row r="47" s="1" customFormat="1" spans="1:33">
      <c r="A47" s="10">
        <v>43</v>
      </c>
      <c r="B47" s="10">
        <v>742</v>
      </c>
      <c r="C47" s="11" t="s">
        <v>78</v>
      </c>
      <c r="D47" s="10" t="s">
        <v>64</v>
      </c>
      <c r="E47" s="12">
        <v>1460.43</v>
      </c>
      <c r="F47" s="12">
        <f t="shared" si="20"/>
        <v>219.0645</v>
      </c>
      <c r="G47" s="12">
        <v>16</v>
      </c>
      <c r="H47" s="12">
        <v>2</v>
      </c>
      <c r="I47" s="12">
        <v>46</v>
      </c>
      <c r="J47" s="12">
        <v>42</v>
      </c>
      <c r="K47" s="12">
        <v>25</v>
      </c>
      <c r="L47" s="12">
        <v>2</v>
      </c>
      <c r="M47" s="12">
        <v>16</v>
      </c>
      <c r="N47" s="12">
        <v>4</v>
      </c>
      <c r="O47" s="12">
        <f t="shared" si="21"/>
        <v>282.5</v>
      </c>
      <c r="P47" s="12">
        <v>1242</v>
      </c>
      <c r="Q47" s="12">
        <f t="shared" si="22"/>
        <v>49.68</v>
      </c>
      <c r="R47" s="12"/>
      <c r="S47" s="12">
        <v>17</v>
      </c>
      <c r="T47" s="12">
        <v>3</v>
      </c>
      <c r="U47" s="12">
        <v>3</v>
      </c>
      <c r="V47" s="12">
        <f t="shared" si="23"/>
        <v>72.5</v>
      </c>
      <c r="W47" s="12">
        <v>18462.51</v>
      </c>
      <c r="X47" s="12">
        <f t="shared" si="24"/>
        <v>1846.251</v>
      </c>
      <c r="Y47" s="12">
        <v>3</v>
      </c>
      <c r="Z47" s="12">
        <v>3</v>
      </c>
      <c r="AA47" s="12">
        <f t="shared" si="25"/>
        <v>180</v>
      </c>
      <c r="AB47" s="12">
        <v>1497</v>
      </c>
      <c r="AC47" s="12">
        <v>1335</v>
      </c>
      <c r="AD47" s="12">
        <v>162</v>
      </c>
      <c r="AE47" s="12">
        <f t="shared" si="26"/>
        <v>74.85</v>
      </c>
      <c r="AF47" s="12">
        <f t="shared" si="17"/>
        <v>2724.8455</v>
      </c>
      <c r="AG47" s="12">
        <f t="shared" si="18"/>
        <v>2724.85</v>
      </c>
    </row>
    <row r="48" s="1" customFormat="1" spans="1:33">
      <c r="A48" s="10">
        <v>44</v>
      </c>
      <c r="B48" s="10">
        <v>744</v>
      </c>
      <c r="C48" s="11" t="s">
        <v>79</v>
      </c>
      <c r="D48" s="10" t="s">
        <v>64</v>
      </c>
      <c r="E48" s="12">
        <v>2218.85</v>
      </c>
      <c r="F48" s="12">
        <f t="shared" si="20"/>
        <v>332.8275</v>
      </c>
      <c r="G48" s="12">
        <v>24</v>
      </c>
      <c r="H48" s="12">
        <v>2</v>
      </c>
      <c r="I48" s="12">
        <v>29</v>
      </c>
      <c r="J48" s="12">
        <v>26</v>
      </c>
      <c r="K48" s="12">
        <v>9</v>
      </c>
      <c r="L48" s="12">
        <v>6</v>
      </c>
      <c r="M48" s="12"/>
      <c r="N48" s="12">
        <v>3</v>
      </c>
      <c r="O48" s="12">
        <f t="shared" si="21"/>
        <v>184.5</v>
      </c>
      <c r="P48" s="12">
        <v>2532.65</v>
      </c>
      <c r="Q48" s="12">
        <f t="shared" si="22"/>
        <v>101.306</v>
      </c>
      <c r="R48" s="12">
        <v>12</v>
      </c>
      <c r="S48" s="12">
        <v>35</v>
      </c>
      <c r="T48" s="12">
        <v>3</v>
      </c>
      <c r="U48" s="12"/>
      <c r="V48" s="12">
        <f t="shared" si="23"/>
        <v>180.5</v>
      </c>
      <c r="W48" s="12">
        <v>10047.14</v>
      </c>
      <c r="X48" s="12">
        <f t="shared" si="24"/>
        <v>1004.714</v>
      </c>
      <c r="Y48" s="12">
        <v>2</v>
      </c>
      <c r="Z48" s="12">
        <v>2</v>
      </c>
      <c r="AA48" s="12">
        <f t="shared" si="25"/>
        <v>120</v>
      </c>
      <c r="AB48" s="12">
        <v>16032.9</v>
      </c>
      <c r="AC48" s="12">
        <v>2613.1</v>
      </c>
      <c r="AD48" s="12">
        <v>98.5</v>
      </c>
      <c r="AE48" s="12">
        <f t="shared" si="26"/>
        <v>135.58</v>
      </c>
      <c r="AF48" s="12">
        <f t="shared" si="17"/>
        <v>2059.4275</v>
      </c>
      <c r="AG48" s="12">
        <f t="shared" si="18"/>
        <v>2059.43</v>
      </c>
    </row>
    <row r="49" s="1" customFormat="1" spans="1:33">
      <c r="A49" s="5"/>
      <c r="B49" s="5"/>
      <c r="C49" s="6"/>
      <c r="D49" s="5" t="s">
        <v>64</v>
      </c>
      <c r="E49" s="7">
        <f t="shared" ref="E49:AG49" si="27">SUM(E33:E48)</f>
        <v>41656.71</v>
      </c>
      <c r="F49" s="7">
        <f t="shared" si="27"/>
        <v>6248.5065</v>
      </c>
      <c r="G49" s="7">
        <f t="shared" si="27"/>
        <v>451</v>
      </c>
      <c r="H49" s="7">
        <f t="shared" si="27"/>
        <v>73</v>
      </c>
      <c r="I49" s="7">
        <f t="shared" si="27"/>
        <v>1030</v>
      </c>
      <c r="J49" s="7">
        <f t="shared" si="27"/>
        <v>462</v>
      </c>
      <c r="K49" s="7">
        <f t="shared" si="27"/>
        <v>538</v>
      </c>
      <c r="L49" s="7">
        <f t="shared" si="27"/>
        <v>70</v>
      </c>
      <c r="M49" s="7">
        <f t="shared" si="27"/>
        <v>159</v>
      </c>
      <c r="N49" s="7">
        <f t="shared" si="27"/>
        <v>142</v>
      </c>
      <c r="O49" s="7">
        <f t="shared" si="27"/>
        <v>5673</v>
      </c>
      <c r="P49" s="7">
        <f t="shared" si="27"/>
        <v>19042.68</v>
      </c>
      <c r="Q49" s="7">
        <f t="shared" si="27"/>
        <v>761.7072</v>
      </c>
      <c r="R49" s="7">
        <f t="shared" si="27"/>
        <v>192</v>
      </c>
      <c r="S49" s="7">
        <f t="shared" si="27"/>
        <v>411</v>
      </c>
      <c r="T49" s="7">
        <f t="shared" si="27"/>
        <v>293</v>
      </c>
      <c r="U49" s="7">
        <f t="shared" si="27"/>
        <v>71.5</v>
      </c>
      <c r="V49" s="7">
        <f t="shared" si="27"/>
        <v>4445</v>
      </c>
      <c r="W49" s="7">
        <f t="shared" si="27"/>
        <v>219077.63</v>
      </c>
      <c r="X49" s="7">
        <f t="shared" si="27"/>
        <v>21907.763</v>
      </c>
      <c r="Y49" s="7">
        <f t="shared" si="27"/>
        <v>34.12</v>
      </c>
      <c r="Z49" s="7">
        <f t="shared" si="27"/>
        <v>31.12</v>
      </c>
      <c r="AA49" s="7">
        <f t="shared" si="27"/>
        <v>1867.2</v>
      </c>
      <c r="AB49" s="7">
        <f t="shared" si="27"/>
        <v>42952.06</v>
      </c>
      <c r="AC49" s="7">
        <f t="shared" si="27"/>
        <v>26563.24</v>
      </c>
      <c r="AD49" s="7">
        <f t="shared" si="27"/>
        <v>2104.32</v>
      </c>
      <c r="AE49" s="7">
        <f t="shared" si="27"/>
        <v>1433.378</v>
      </c>
      <c r="AF49" s="7">
        <f t="shared" si="27"/>
        <v>42336.5547</v>
      </c>
      <c r="AG49" s="7">
        <f t="shared" si="27"/>
        <v>42336.57</v>
      </c>
    </row>
    <row r="50" s="1" customFormat="1" spans="1:33">
      <c r="A50" s="10">
        <v>45</v>
      </c>
      <c r="B50" s="10">
        <v>545</v>
      </c>
      <c r="C50" s="11" t="s">
        <v>80</v>
      </c>
      <c r="D50" s="10" t="s">
        <v>81</v>
      </c>
      <c r="E50" s="12">
        <v>1558.05</v>
      </c>
      <c r="F50" s="12">
        <f t="shared" ref="F50:F66" si="28">E50*0.15</f>
        <v>233.7075</v>
      </c>
      <c r="G50" s="12">
        <v>9</v>
      </c>
      <c r="H50" s="12">
        <v>4</v>
      </c>
      <c r="I50" s="12">
        <v>2</v>
      </c>
      <c r="J50" s="12">
        <v>17</v>
      </c>
      <c r="K50" s="12">
        <v>13</v>
      </c>
      <c r="L50" s="12">
        <v>1</v>
      </c>
      <c r="M50" s="12">
        <v>20</v>
      </c>
      <c r="N50" s="12">
        <v>1</v>
      </c>
      <c r="O50" s="12">
        <f t="shared" ref="O50:O66" si="29">G50*1.5+H50*5+I50*2.5+J50*1.5+K50*1.5+L50*1.5+M50*1.5+N50*1.5</f>
        <v>116.5</v>
      </c>
      <c r="P50" s="12">
        <v>779.75</v>
      </c>
      <c r="Q50" s="12">
        <f t="shared" ref="Q50:Q66" si="30">P50*0.04</f>
        <v>31.19</v>
      </c>
      <c r="R50" s="12">
        <v>6</v>
      </c>
      <c r="S50" s="12">
        <v>20</v>
      </c>
      <c r="T50" s="12">
        <v>77</v>
      </c>
      <c r="U50" s="12">
        <v>5</v>
      </c>
      <c r="V50" s="12">
        <f t="shared" ref="V50:V66" si="31">R50*6+S50*2.5+T50*7+U50*3</f>
        <v>640</v>
      </c>
      <c r="W50" s="12">
        <v>11870.88</v>
      </c>
      <c r="X50" s="12">
        <f t="shared" ref="X50:X66" si="32">W50*0.1</f>
        <v>1187.088</v>
      </c>
      <c r="Y50" s="12">
        <v>15</v>
      </c>
      <c r="Z50" s="12">
        <v>12</v>
      </c>
      <c r="AA50" s="12">
        <f t="shared" ref="AA50:AA66" si="33">Z50*60</f>
        <v>720</v>
      </c>
      <c r="AB50" s="12">
        <v>1846.43</v>
      </c>
      <c r="AC50" s="12">
        <v>1744.4</v>
      </c>
      <c r="AD50" s="12">
        <v>80.7</v>
      </c>
      <c r="AE50" s="12">
        <f t="shared" ref="AE50:AE66" si="34">(AC50+AD50)*0.05</f>
        <v>91.255</v>
      </c>
      <c r="AF50" s="12">
        <f t="shared" ref="AF50:AF66" si="35">AE50+AA50+X50+V50+Q50+O50+F50</f>
        <v>3019.7405</v>
      </c>
      <c r="AG50" s="12">
        <f t="shared" ref="AG50:AG66" si="36">ROUND(AF50,2)</f>
        <v>3019.74</v>
      </c>
    </row>
    <row r="51" s="1" customFormat="1" spans="1:33">
      <c r="A51" s="10">
        <v>46</v>
      </c>
      <c r="B51" s="10">
        <v>598</v>
      </c>
      <c r="C51" s="11" t="s">
        <v>82</v>
      </c>
      <c r="D51" s="10" t="s">
        <v>81</v>
      </c>
      <c r="E51" s="12">
        <v>3410.39</v>
      </c>
      <c r="F51" s="12">
        <f t="shared" si="28"/>
        <v>511.5585</v>
      </c>
      <c r="G51" s="12">
        <v>16</v>
      </c>
      <c r="H51" s="12">
        <v>22</v>
      </c>
      <c r="I51" s="12">
        <v>11</v>
      </c>
      <c r="J51" s="12">
        <v>43</v>
      </c>
      <c r="K51" s="12">
        <v>52</v>
      </c>
      <c r="L51" s="12">
        <v>5</v>
      </c>
      <c r="M51" s="12">
        <v>7</v>
      </c>
      <c r="N51" s="12">
        <v>2</v>
      </c>
      <c r="O51" s="12">
        <f t="shared" si="29"/>
        <v>325</v>
      </c>
      <c r="P51" s="12">
        <v>1192.07</v>
      </c>
      <c r="Q51" s="12">
        <f t="shared" si="30"/>
        <v>47.6828</v>
      </c>
      <c r="R51" s="12"/>
      <c r="S51" s="12">
        <v>40</v>
      </c>
      <c r="T51" s="12">
        <v>35</v>
      </c>
      <c r="U51" s="12">
        <v>5</v>
      </c>
      <c r="V51" s="12">
        <f t="shared" si="31"/>
        <v>360</v>
      </c>
      <c r="W51" s="12">
        <v>18699.67</v>
      </c>
      <c r="X51" s="12">
        <f t="shared" si="32"/>
        <v>1869.967</v>
      </c>
      <c r="Y51" s="12">
        <v>1</v>
      </c>
      <c r="Z51" s="12">
        <v>1</v>
      </c>
      <c r="AA51" s="12">
        <f t="shared" si="33"/>
        <v>60</v>
      </c>
      <c r="AB51" s="12">
        <v>3224.67</v>
      </c>
      <c r="AC51" s="12">
        <v>2616.6</v>
      </c>
      <c r="AD51" s="12">
        <v>477</v>
      </c>
      <c r="AE51" s="12">
        <f t="shared" si="34"/>
        <v>154.68</v>
      </c>
      <c r="AF51" s="12">
        <f t="shared" si="35"/>
        <v>3328.8883</v>
      </c>
      <c r="AG51" s="12">
        <f t="shared" si="36"/>
        <v>3328.89</v>
      </c>
    </row>
    <row r="52" s="1" customFormat="1" spans="1:33">
      <c r="A52" s="10">
        <v>47</v>
      </c>
      <c r="B52" s="10">
        <v>707</v>
      </c>
      <c r="C52" s="11" t="s">
        <v>83</v>
      </c>
      <c r="D52" s="10" t="s">
        <v>81</v>
      </c>
      <c r="E52" s="12">
        <v>1094.89</v>
      </c>
      <c r="F52" s="12">
        <f t="shared" si="28"/>
        <v>164.2335</v>
      </c>
      <c r="G52" s="12">
        <v>13</v>
      </c>
      <c r="H52" s="12"/>
      <c r="I52" s="12">
        <v>90</v>
      </c>
      <c r="J52" s="12">
        <v>49</v>
      </c>
      <c r="K52" s="12">
        <v>49</v>
      </c>
      <c r="L52" s="12">
        <v>12</v>
      </c>
      <c r="M52" s="12">
        <v>38</v>
      </c>
      <c r="N52" s="12">
        <v>33</v>
      </c>
      <c r="O52" s="12">
        <f t="shared" si="29"/>
        <v>516</v>
      </c>
      <c r="P52" s="12">
        <v>1345.45</v>
      </c>
      <c r="Q52" s="12">
        <f t="shared" si="30"/>
        <v>53.818</v>
      </c>
      <c r="R52" s="12">
        <v>9</v>
      </c>
      <c r="S52" s="12">
        <v>22</v>
      </c>
      <c r="T52" s="12">
        <v>13</v>
      </c>
      <c r="U52" s="12">
        <v>3</v>
      </c>
      <c r="V52" s="12">
        <f t="shared" si="31"/>
        <v>209</v>
      </c>
      <c r="W52" s="12">
        <v>12729.3</v>
      </c>
      <c r="X52" s="12">
        <f t="shared" si="32"/>
        <v>1272.93</v>
      </c>
      <c r="Y52" s="12">
        <v>2</v>
      </c>
      <c r="Z52" s="12">
        <v>2</v>
      </c>
      <c r="AA52" s="12">
        <f t="shared" si="33"/>
        <v>120</v>
      </c>
      <c r="AB52" s="12">
        <v>1994.8</v>
      </c>
      <c r="AC52" s="12">
        <v>1886.8</v>
      </c>
      <c r="AD52" s="12">
        <v>108</v>
      </c>
      <c r="AE52" s="12">
        <f t="shared" si="34"/>
        <v>99.74</v>
      </c>
      <c r="AF52" s="12">
        <f t="shared" si="35"/>
        <v>2435.7215</v>
      </c>
      <c r="AG52" s="12">
        <f t="shared" si="36"/>
        <v>2435.72</v>
      </c>
    </row>
    <row r="53" s="1" customFormat="1" spans="1:33">
      <c r="A53" s="10">
        <v>48</v>
      </c>
      <c r="B53" s="10">
        <v>712</v>
      </c>
      <c r="C53" s="11" t="s">
        <v>84</v>
      </c>
      <c r="D53" s="10" t="s">
        <v>81</v>
      </c>
      <c r="E53" s="12">
        <v>10399.78</v>
      </c>
      <c r="F53" s="12">
        <f t="shared" si="28"/>
        <v>1559.967</v>
      </c>
      <c r="G53" s="12">
        <v>40</v>
      </c>
      <c r="H53" s="12">
        <v>16</v>
      </c>
      <c r="I53" s="12">
        <v>264</v>
      </c>
      <c r="J53" s="12">
        <v>78</v>
      </c>
      <c r="K53" s="12">
        <v>49</v>
      </c>
      <c r="L53" s="12">
        <v>9</v>
      </c>
      <c r="M53" s="12">
        <v>17</v>
      </c>
      <c r="N53" s="12">
        <v>27</v>
      </c>
      <c r="O53" s="12">
        <f t="shared" si="29"/>
        <v>1070</v>
      </c>
      <c r="P53" s="12">
        <v>746.5</v>
      </c>
      <c r="Q53" s="12">
        <f t="shared" si="30"/>
        <v>29.86</v>
      </c>
      <c r="R53" s="12">
        <v>45</v>
      </c>
      <c r="S53" s="12">
        <v>52</v>
      </c>
      <c r="T53" s="12">
        <v>44</v>
      </c>
      <c r="U53" s="12">
        <v>18</v>
      </c>
      <c r="V53" s="12">
        <f t="shared" si="31"/>
        <v>762</v>
      </c>
      <c r="W53" s="12">
        <v>21995.27</v>
      </c>
      <c r="X53" s="12">
        <f t="shared" si="32"/>
        <v>2199.527</v>
      </c>
      <c r="Y53" s="12">
        <v>4</v>
      </c>
      <c r="Z53" s="12">
        <v>4</v>
      </c>
      <c r="AA53" s="12">
        <f t="shared" si="33"/>
        <v>240</v>
      </c>
      <c r="AB53" s="12">
        <v>5340.99</v>
      </c>
      <c r="AC53" s="12">
        <v>4497.91000000001</v>
      </c>
      <c r="AD53" s="12">
        <v>126</v>
      </c>
      <c r="AE53" s="12">
        <f t="shared" si="34"/>
        <v>231.1955</v>
      </c>
      <c r="AF53" s="12">
        <f t="shared" si="35"/>
        <v>6092.5495</v>
      </c>
      <c r="AG53" s="12">
        <f t="shared" si="36"/>
        <v>6092.55</v>
      </c>
    </row>
    <row r="54" s="1" customFormat="1" spans="1:33">
      <c r="A54" s="10">
        <v>49</v>
      </c>
      <c r="B54" s="10">
        <v>724</v>
      </c>
      <c r="C54" s="11" t="s">
        <v>85</v>
      </c>
      <c r="D54" s="10" t="s">
        <v>81</v>
      </c>
      <c r="E54" s="12">
        <v>1634</v>
      </c>
      <c r="F54" s="12">
        <f t="shared" si="28"/>
        <v>245.1</v>
      </c>
      <c r="G54" s="12">
        <v>51</v>
      </c>
      <c r="H54" s="12">
        <v>3</v>
      </c>
      <c r="I54" s="12">
        <v>45</v>
      </c>
      <c r="J54" s="12">
        <v>58</v>
      </c>
      <c r="K54" s="12">
        <v>57</v>
      </c>
      <c r="L54" s="12">
        <v>2</v>
      </c>
      <c r="M54" s="12">
        <v>33</v>
      </c>
      <c r="N54" s="12">
        <v>6</v>
      </c>
      <c r="O54" s="12">
        <f t="shared" si="29"/>
        <v>438</v>
      </c>
      <c r="P54" s="12">
        <v>1264.5</v>
      </c>
      <c r="Q54" s="12">
        <f t="shared" si="30"/>
        <v>50.58</v>
      </c>
      <c r="R54" s="12">
        <v>2</v>
      </c>
      <c r="S54" s="12">
        <v>18</v>
      </c>
      <c r="T54" s="12">
        <v>34</v>
      </c>
      <c r="U54" s="12"/>
      <c r="V54" s="12">
        <f t="shared" si="31"/>
        <v>295</v>
      </c>
      <c r="W54" s="12">
        <v>12867.43</v>
      </c>
      <c r="X54" s="12">
        <f t="shared" si="32"/>
        <v>1286.743</v>
      </c>
      <c r="Y54" s="12"/>
      <c r="Z54" s="12"/>
      <c r="AA54" s="12">
        <f t="shared" si="33"/>
        <v>0</v>
      </c>
      <c r="AB54" s="12">
        <v>2154.22</v>
      </c>
      <c r="AC54" s="12">
        <v>1958</v>
      </c>
      <c r="AD54" s="12">
        <v>153</v>
      </c>
      <c r="AE54" s="12">
        <f t="shared" si="34"/>
        <v>105.55</v>
      </c>
      <c r="AF54" s="12">
        <f t="shared" si="35"/>
        <v>2420.973</v>
      </c>
      <c r="AG54" s="12">
        <f t="shared" si="36"/>
        <v>2420.97</v>
      </c>
    </row>
    <row r="55" s="1" customFormat="1" spans="1:33">
      <c r="A55" s="10">
        <v>50</v>
      </c>
      <c r="B55" s="10">
        <v>740</v>
      </c>
      <c r="C55" s="11" t="s">
        <v>86</v>
      </c>
      <c r="D55" s="10" t="s">
        <v>81</v>
      </c>
      <c r="E55" s="12">
        <v>948.81</v>
      </c>
      <c r="F55" s="12">
        <f t="shared" si="28"/>
        <v>142.3215</v>
      </c>
      <c r="G55" s="12">
        <v>1</v>
      </c>
      <c r="H55" s="12">
        <v>4</v>
      </c>
      <c r="I55" s="12">
        <v>11</v>
      </c>
      <c r="J55" s="12">
        <v>18</v>
      </c>
      <c r="K55" s="12">
        <v>11</v>
      </c>
      <c r="L55" s="12">
        <v>2</v>
      </c>
      <c r="M55" s="12">
        <v>9</v>
      </c>
      <c r="N55" s="12">
        <v>2</v>
      </c>
      <c r="O55" s="12">
        <f t="shared" si="29"/>
        <v>112</v>
      </c>
      <c r="P55" s="12">
        <v>324.85</v>
      </c>
      <c r="Q55" s="12">
        <f t="shared" si="30"/>
        <v>12.994</v>
      </c>
      <c r="R55" s="12">
        <v>1</v>
      </c>
      <c r="S55" s="12">
        <v>13</v>
      </c>
      <c r="T55" s="12">
        <v>4</v>
      </c>
      <c r="U55" s="12"/>
      <c r="V55" s="12">
        <f t="shared" si="31"/>
        <v>66.5</v>
      </c>
      <c r="W55" s="12">
        <v>4623.24</v>
      </c>
      <c r="X55" s="12">
        <f t="shared" si="32"/>
        <v>462.324</v>
      </c>
      <c r="Y55" s="12"/>
      <c r="Z55" s="12"/>
      <c r="AA55" s="12">
        <f t="shared" si="33"/>
        <v>0</v>
      </c>
      <c r="AB55" s="12">
        <v>1243.28</v>
      </c>
      <c r="AC55" s="12">
        <v>1243.28</v>
      </c>
      <c r="AD55" s="12">
        <v>0</v>
      </c>
      <c r="AE55" s="12">
        <f t="shared" si="34"/>
        <v>62.164</v>
      </c>
      <c r="AF55" s="12">
        <f t="shared" si="35"/>
        <v>858.3035</v>
      </c>
      <c r="AG55" s="12">
        <f t="shared" si="36"/>
        <v>858.3</v>
      </c>
    </row>
    <row r="56" s="1" customFormat="1" spans="1:33">
      <c r="A56" s="10">
        <v>51</v>
      </c>
      <c r="B56" s="10">
        <v>743</v>
      </c>
      <c r="C56" s="11" t="s">
        <v>87</v>
      </c>
      <c r="D56" s="10" t="s">
        <v>81</v>
      </c>
      <c r="E56" s="12">
        <v>269</v>
      </c>
      <c r="F56" s="12">
        <f t="shared" si="28"/>
        <v>40.35</v>
      </c>
      <c r="G56" s="12">
        <v>25</v>
      </c>
      <c r="H56" s="12">
        <v>3</v>
      </c>
      <c r="I56" s="12">
        <v>2</v>
      </c>
      <c r="J56" s="12">
        <v>21</v>
      </c>
      <c r="K56" s="12">
        <v>16</v>
      </c>
      <c r="L56" s="12">
        <v>1</v>
      </c>
      <c r="M56" s="12">
        <v>16</v>
      </c>
      <c r="N56" s="12">
        <v>7</v>
      </c>
      <c r="O56" s="12">
        <f t="shared" si="29"/>
        <v>149</v>
      </c>
      <c r="P56" s="12">
        <v>374.47</v>
      </c>
      <c r="Q56" s="12">
        <f t="shared" si="30"/>
        <v>14.9788</v>
      </c>
      <c r="R56" s="12">
        <v>7</v>
      </c>
      <c r="S56" s="12">
        <v>10</v>
      </c>
      <c r="T56" s="12">
        <v>1</v>
      </c>
      <c r="U56" s="12"/>
      <c r="V56" s="12">
        <f t="shared" si="31"/>
        <v>74</v>
      </c>
      <c r="W56" s="12">
        <v>3917.55</v>
      </c>
      <c r="X56" s="12">
        <f t="shared" si="32"/>
        <v>391.755</v>
      </c>
      <c r="Y56" s="12">
        <v>1</v>
      </c>
      <c r="Z56" s="12">
        <v>1</v>
      </c>
      <c r="AA56" s="12">
        <f t="shared" si="33"/>
        <v>60</v>
      </c>
      <c r="AB56" s="12">
        <v>880.89</v>
      </c>
      <c r="AC56" s="12">
        <v>783.2</v>
      </c>
      <c r="AD56" s="12">
        <v>90</v>
      </c>
      <c r="AE56" s="12">
        <f t="shared" si="34"/>
        <v>43.66</v>
      </c>
      <c r="AF56" s="12">
        <f t="shared" si="35"/>
        <v>773.7438</v>
      </c>
      <c r="AG56" s="12">
        <f t="shared" si="36"/>
        <v>773.74</v>
      </c>
    </row>
    <row r="57" s="1" customFormat="1" spans="1:33">
      <c r="A57" s="10">
        <v>52</v>
      </c>
      <c r="B57" s="10">
        <v>377</v>
      </c>
      <c r="C57" s="11" t="s">
        <v>88</v>
      </c>
      <c r="D57" s="10" t="s">
        <v>81</v>
      </c>
      <c r="E57" s="12">
        <v>370.5</v>
      </c>
      <c r="F57" s="12">
        <f t="shared" si="28"/>
        <v>55.575</v>
      </c>
      <c r="G57" s="12">
        <v>29</v>
      </c>
      <c r="H57" s="12"/>
      <c r="I57" s="12">
        <v>21</v>
      </c>
      <c r="J57" s="12">
        <v>66</v>
      </c>
      <c r="K57" s="12">
        <v>35</v>
      </c>
      <c r="L57" s="12">
        <v>5</v>
      </c>
      <c r="M57" s="12">
        <v>16</v>
      </c>
      <c r="N57" s="12">
        <v>3</v>
      </c>
      <c r="O57" s="12">
        <f t="shared" si="29"/>
        <v>283.5</v>
      </c>
      <c r="P57" s="12">
        <v>1300.69</v>
      </c>
      <c r="Q57" s="12">
        <f t="shared" si="30"/>
        <v>52.0276</v>
      </c>
      <c r="R57" s="12">
        <v>24</v>
      </c>
      <c r="S57" s="12">
        <v>30</v>
      </c>
      <c r="T57" s="12">
        <v>23</v>
      </c>
      <c r="U57" s="12"/>
      <c r="V57" s="12">
        <f t="shared" si="31"/>
        <v>380</v>
      </c>
      <c r="W57" s="12">
        <v>21745.36</v>
      </c>
      <c r="X57" s="12">
        <f t="shared" si="32"/>
        <v>2174.536</v>
      </c>
      <c r="Y57" s="12">
        <v>6</v>
      </c>
      <c r="Z57" s="12">
        <v>6</v>
      </c>
      <c r="AA57" s="12">
        <f t="shared" si="33"/>
        <v>360</v>
      </c>
      <c r="AB57" s="12">
        <v>5043.96</v>
      </c>
      <c r="AC57" s="12">
        <v>1958</v>
      </c>
      <c r="AD57" s="12">
        <v>3060</v>
      </c>
      <c r="AE57" s="12">
        <f t="shared" si="34"/>
        <v>250.9</v>
      </c>
      <c r="AF57" s="12">
        <f t="shared" si="35"/>
        <v>3556.5386</v>
      </c>
      <c r="AG57" s="12">
        <f t="shared" si="36"/>
        <v>3556.54</v>
      </c>
    </row>
    <row r="58" s="1" customFormat="1" spans="1:33">
      <c r="A58" s="10">
        <v>53</v>
      </c>
      <c r="B58" s="10">
        <v>387</v>
      </c>
      <c r="C58" s="11" t="s">
        <v>89</v>
      </c>
      <c r="D58" s="10" t="s">
        <v>81</v>
      </c>
      <c r="E58" s="12">
        <v>3618.8</v>
      </c>
      <c r="F58" s="12">
        <f t="shared" si="28"/>
        <v>542.82</v>
      </c>
      <c r="G58" s="12">
        <v>36</v>
      </c>
      <c r="H58" s="12">
        <v>5</v>
      </c>
      <c r="I58" s="12">
        <v>72</v>
      </c>
      <c r="J58" s="12">
        <v>33</v>
      </c>
      <c r="K58" s="12">
        <v>50</v>
      </c>
      <c r="L58" s="12">
        <v>11</v>
      </c>
      <c r="M58" s="12">
        <v>50</v>
      </c>
      <c r="N58" s="12">
        <v>83</v>
      </c>
      <c r="O58" s="12">
        <f t="shared" si="29"/>
        <v>599.5</v>
      </c>
      <c r="P58" s="12">
        <v>2362.79</v>
      </c>
      <c r="Q58" s="12">
        <f t="shared" si="30"/>
        <v>94.5116</v>
      </c>
      <c r="R58" s="12">
        <v>18</v>
      </c>
      <c r="S58" s="12">
        <v>6</v>
      </c>
      <c r="T58" s="12">
        <v>9</v>
      </c>
      <c r="U58" s="12">
        <v>3</v>
      </c>
      <c r="V58" s="12">
        <f t="shared" si="31"/>
        <v>195</v>
      </c>
      <c r="W58" s="12">
        <v>22109.48</v>
      </c>
      <c r="X58" s="12">
        <f t="shared" si="32"/>
        <v>2210.948</v>
      </c>
      <c r="Y58" s="12">
        <v>5</v>
      </c>
      <c r="Z58" s="12">
        <v>5</v>
      </c>
      <c r="AA58" s="12">
        <f t="shared" si="33"/>
        <v>300</v>
      </c>
      <c r="AB58" s="12">
        <v>2088.4</v>
      </c>
      <c r="AC58" s="12">
        <v>1886.8</v>
      </c>
      <c r="AD58" s="12">
        <v>171</v>
      </c>
      <c r="AE58" s="12">
        <f t="shared" si="34"/>
        <v>102.89</v>
      </c>
      <c r="AF58" s="12">
        <f t="shared" si="35"/>
        <v>4045.6696</v>
      </c>
      <c r="AG58" s="12">
        <f t="shared" si="36"/>
        <v>4045.67</v>
      </c>
    </row>
    <row r="59" s="1" customFormat="1" spans="1:33">
      <c r="A59" s="10">
        <v>54</v>
      </c>
      <c r="B59" s="10">
        <v>399</v>
      </c>
      <c r="C59" s="11" t="s">
        <v>90</v>
      </c>
      <c r="D59" s="10" t="s">
        <v>81</v>
      </c>
      <c r="E59" s="12">
        <v>737</v>
      </c>
      <c r="F59" s="12">
        <f t="shared" si="28"/>
        <v>110.55</v>
      </c>
      <c r="G59" s="12">
        <v>11</v>
      </c>
      <c r="H59" s="12">
        <v>5</v>
      </c>
      <c r="I59" s="12">
        <v>28</v>
      </c>
      <c r="J59" s="12">
        <v>33</v>
      </c>
      <c r="K59" s="12">
        <v>38</v>
      </c>
      <c r="L59" s="12">
        <v>4</v>
      </c>
      <c r="M59" s="12">
        <v>6</v>
      </c>
      <c r="N59" s="12">
        <v>7</v>
      </c>
      <c r="O59" s="12">
        <f t="shared" si="29"/>
        <v>243.5</v>
      </c>
      <c r="P59" s="12">
        <v>76</v>
      </c>
      <c r="Q59" s="12">
        <f t="shared" si="30"/>
        <v>3.04</v>
      </c>
      <c r="R59" s="12">
        <v>21</v>
      </c>
      <c r="S59" s="12">
        <v>18</v>
      </c>
      <c r="T59" s="12">
        <v>6</v>
      </c>
      <c r="U59" s="12"/>
      <c r="V59" s="12">
        <f t="shared" si="31"/>
        <v>213</v>
      </c>
      <c r="W59" s="12">
        <v>7036.14</v>
      </c>
      <c r="X59" s="12">
        <f t="shared" si="32"/>
        <v>703.614</v>
      </c>
      <c r="Y59" s="12">
        <v>4</v>
      </c>
      <c r="Z59" s="12">
        <v>2</v>
      </c>
      <c r="AA59" s="12">
        <f t="shared" si="33"/>
        <v>120</v>
      </c>
      <c r="AB59" s="12">
        <v>1627.7</v>
      </c>
      <c r="AC59" s="12">
        <v>1459.6</v>
      </c>
      <c r="AD59" s="12">
        <v>135</v>
      </c>
      <c r="AE59" s="12">
        <f t="shared" si="34"/>
        <v>79.73</v>
      </c>
      <c r="AF59" s="12">
        <f t="shared" si="35"/>
        <v>1473.434</v>
      </c>
      <c r="AG59" s="12">
        <f t="shared" si="36"/>
        <v>1473.43</v>
      </c>
    </row>
    <row r="60" s="1" customFormat="1" spans="1:33">
      <c r="A60" s="10">
        <v>55</v>
      </c>
      <c r="B60" s="10">
        <v>541</v>
      </c>
      <c r="C60" s="11" t="s">
        <v>91</v>
      </c>
      <c r="D60" s="10" t="s">
        <v>81</v>
      </c>
      <c r="E60" s="12">
        <v>9532.2</v>
      </c>
      <c r="F60" s="12">
        <f t="shared" si="28"/>
        <v>1429.83</v>
      </c>
      <c r="G60" s="12">
        <v>58</v>
      </c>
      <c r="H60" s="12">
        <v>4</v>
      </c>
      <c r="I60" s="12">
        <v>310</v>
      </c>
      <c r="J60" s="12">
        <v>129</v>
      </c>
      <c r="K60" s="12">
        <v>91</v>
      </c>
      <c r="L60" s="12">
        <v>5</v>
      </c>
      <c r="M60" s="12">
        <v>14</v>
      </c>
      <c r="N60" s="12">
        <v>15</v>
      </c>
      <c r="O60" s="12">
        <f t="shared" si="29"/>
        <v>1263</v>
      </c>
      <c r="P60" s="12">
        <v>2308.8</v>
      </c>
      <c r="Q60" s="12">
        <f t="shared" si="30"/>
        <v>92.352</v>
      </c>
      <c r="R60" s="12">
        <v>22</v>
      </c>
      <c r="S60" s="12">
        <v>49</v>
      </c>
      <c r="T60" s="12">
        <v>30</v>
      </c>
      <c r="U60" s="12">
        <v>6</v>
      </c>
      <c r="V60" s="12">
        <f t="shared" si="31"/>
        <v>482.5</v>
      </c>
      <c r="W60" s="12">
        <v>31142.75</v>
      </c>
      <c r="X60" s="12">
        <f t="shared" si="32"/>
        <v>3114.275</v>
      </c>
      <c r="Y60" s="12">
        <v>8</v>
      </c>
      <c r="Z60" s="12">
        <v>8</v>
      </c>
      <c r="AA60" s="12">
        <f t="shared" si="33"/>
        <v>480</v>
      </c>
      <c r="AB60" s="12">
        <v>2593.75</v>
      </c>
      <c r="AC60" s="12">
        <v>2527.6</v>
      </c>
      <c r="AD60" s="12">
        <v>53.32</v>
      </c>
      <c r="AE60" s="12">
        <f t="shared" si="34"/>
        <v>129.046</v>
      </c>
      <c r="AF60" s="12">
        <f t="shared" si="35"/>
        <v>6991.003</v>
      </c>
      <c r="AG60" s="12">
        <f t="shared" si="36"/>
        <v>6991</v>
      </c>
    </row>
    <row r="61" s="1" customFormat="1" spans="1:33">
      <c r="A61" s="10">
        <v>56</v>
      </c>
      <c r="B61" s="10">
        <v>571</v>
      </c>
      <c r="C61" s="11" t="s">
        <v>92</v>
      </c>
      <c r="D61" s="10" t="s">
        <v>81</v>
      </c>
      <c r="E61" s="12">
        <v>2333.2</v>
      </c>
      <c r="F61" s="12">
        <f t="shared" si="28"/>
        <v>349.98</v>
      </c>
      <c r="G61" s="12">
        <v>140</v>
      </c>
      <c r="H61" s="12">
        <v>7</v>
      </c>
      <c r="I61" s="12">
        <v>123</v>
      </c>
      <c r="J61" s="12">
        <v>92</v>
      </c>
      <c r="K61" s="12">
        <v>84</v>
      </c>
      <c r="L61" s="12">
        <v>14</v>
      </c>
      <c r="M61" s="12">
        <v>43</v>
      </c>
      <c r="N61" s="12">
        <v>74</v>
      </c>
      <c r="O61" s="12">
        <f t="shared" si="29"/>
        <v>1013</v>
      </c>
      <c r="P61" s="12">
        <v>4224.85</v>
      </c>
      <c r="Q61" s="12">
        <f t="shared" si="30"/>
        <v>168.994</v>
      </c>
      <c r="R61" s="12">
        <v>6</v>
      </c>
      <c r="S61" s="12">
        <v>57</v>
      </c>
      <c r="T61" s="12">
        <v>3</v>
      </c>
      <c r="U61" s="12">
        <v>5</v>
      </c>
      <c r="V61" s="12">
        <f t="shared" si="31"/>
        <v>214.5</v>
      </c>
      <c r="W61" s="12">
        <v>36341.3</v>
      </c>
      <c r="X61" s="12">
        <f t="shared" si="32"/>
        <v>3634.13</v>
      </c>
      <c r="Y61" s="12">
        <v>3</v>
      </c>
      <c r="Z61" s="12">
        <v>3</v>
      </c>
      <c r="AA61" s="12">
        <f t="shared" si="33"/>
        <v>180</v>
      </c>
      <c r="AB61" s="12">
        <v>3296.8</v>
      </c>
      <c r="AC61" s="12">
        <v>3221.80000000001</v>
      </c>
      <c r="AD61" s="12">
        <v>63</v>
      </c>
      <c r="AE61" s="12">
        <f t="shared" si="34"/>
        <v>164.240000000001</v>
      </c>
      <c r="AF61" s="12">
        <f t="shared" si="35"/>
        <v>5724.844</v>
      </c>
      <c r="AG61" s="12">
        <f t="shared" si="36"/>
        <v>5724.84</v>
      </c>
    </row>
    <row r="62" s="1" customFormat="1" spans="1:33">
      <c r="A62" s="10">
        <v>57</v>
      </c>
      <c r="B62" s="10">
        <v>573</v>
      </c>
      <c r="C62" s="11" t="s">
        <v>93</v>
      </c>
      <c r="D62" s="10" t="s">
        <v>81</v>
      </c>
      <c r="E62" s="12">
        <v>234.47</v>
      </c>
      <c r="F62" s="12">
        <f t="shared" si="28"/>
        <v>35.1705</v>
      </c>
      <c r="G62" s="12">
        <v>10</v>
      </c>
      <c r="H62" s="12">
        <v>2</v>
      </c>
      <c r="I62" s="12">
        <v>26</v>
      </c>
      <c r="J62" s="12">
        <v>6</v>
      </c>
      <c r="K62" s="12">
        <v>21</v>
      </c>
      <c r="L62" s="12">
        <v>8</v>
      </c>
      <c r="M62" s="12">
        <v>17</v>
      </c>
      <c r="N62" s="12">
        <v>3</v>
      </c>
      <c r="O62" s="12">
        <f t="shared" si="29"/>
        <v>172.5</v>
      </c>
      <c r="P62" s="12">
        <v>1342.75</v>
      </c>
      <c r="Q62" s="12">
        <f t="shared" si="30"/>
        <v>53.71</v>
      </c>
      <c r="R62" s="12"/>
      <c r="S62" s="12">
        <v>13</v>
      </c>
      <c r="T62" s="12">
        <v>18</v>
      </c>
      <c r="U62" s="12"/>
      <c r="V62" s="12">
        <f t="shared" si="31"/>
        <v>158.5</v>
      </c>
      <c r="W62" s="12">
        <v>8580.45</v>
      </c>
      <c r="X62" s="12">
        <f t="shared" si="32"/>
        <v>858.045</v>
      </c>
      <c r="Y62" s="12">
        <v>1</v>
      </c>
      <c r="Z62" s="12">
        <v>1</v>
      </c>
      <c r="AA62" s="12">
        <f t="shared" si="33"/>
        <v>60</v>
      </c>
      <c r="AB62" s="12">
        <v>1903.27</v>
      </c>
      <c r="AC62" s="12">
        <v>1584.2</v>
      </c>
      <c r="AD62" s="12">
        <v>224.03</v>
      </c>
      <c r="AE62" s="12">
        <f t="shared" si="34"/>
        <v>90.4115</v>
      </c>
      <c r="AF62" s="12">
        <f t="shared" si="35"/>
        <v>1428.337</v>
      </c>
      <c r="AG62" s="12">
        <f t="shared" si="36"/>
        <v>1428.34</v>
      </c>
    </row>
    <row r="63" s="1" customFormat="1" spans="1:33">
      <c r="A63" s="10">
        <v>58</v>
      </c>
      <c r="B63" s="10">
        <v>584</v>
      </c>
      <c r="C63" s="11" t="s">
        <v>94</v>
      </c>
      <c r="D63" s="10" t="s">
        <v>81</v>
      </c>
      <c r="E63" s="12">
        <v>934.5</v>
      </c>
      <c r="F63" s="12">
        <f t="shared" si="28"/>
        <v>140.175</v>
      </c>
      <c r="G63" s="12">
        <v>25</v>
      </c>
      <c r="H63" s="12">
        <v>1</v>
      </c>
      <c r="I63" s="12">
        <v>34</v>
      </c>
      <c r="J63" s="12">
        <v>5</v>
      </c>
      <c r="K63" s="12">
        <v>14</v>
      </c>
      <c r="L63" s="12"/>
      <c r="M63" s="12">
        <v>15</v>
      </c>
      <c r="N63" s="12">
        <v>1</v>
      </c>
      <c r="O63" s="12">
        <f t="shared" si="29"/>
        <v>180</v>
      </c>
      <c r="P63" s="12">
        <v>1867.8</v>
      </c>
      <c r="Q63" s="12">
        <f t="shared" si="30"/>
        <v>74.712</v>
      </c>
      <c r="R63" s="12">
        <v>10</v>
      </c>
      <c r="S63" s="12">
        <v>9</v>
      </c>
      <c r="T63" s="12">
        <v>10</v>
      </c>
      <c r="U63" s="12">
        <v>2</v>
      </c>
      <c r="V63" s="12">
        <f t="shared" si="31"/>
        <v>158.5</v>
      </c>
      <c r="W63" s="12">
        <v>8668.8</v>
      </c>
      <c r="X63" s="12">
        <f t="shared" si="32"/>
        <v>866.88</v>
      </c>
      <c r="Y63" s="12">
        <v>3</v>
      </c>
      <c r="Z63" s="12">
        <v>3</v>
      </c>
      <c r="AA63" s="12">
        <f t="shared" si="33"/>
        <v>180</v>
      </c>
      <c r="AB63" s="12">
        <v>1110.85</v>
      </c>
      <c r="AC63" s="12">
        <v>996.799999999999</v>
      </c>
      <c r="AD63" s="12">
        <v>72</v>
      </c>
      <c r="AE63" s="12">
        <f t="shared" si="34"/>
        <v>53.44</v>
      </c>
      <c r="AF63" s="12">
        <f t="shared" si="35"/>
        <v>1653.707</v>
      </c>
      <c r="AG63" s="12">
        <f t="shared" si="36"/>
        <v>1653.71</v>
      </c>
    </row>
    <row r="64" s="1" customFormat="1" spans="1:33">
      <c r="A64" s="10">
        <v>59</v>
      </c>
      <c r="B64" s="10">
        <v>737</v>
      </c>
      <c r="C64" s="11" t="s">
        <v>95</v>
      </c>
      <c r="D64" s="10" t="s">
        <v>81</v>
      </c>
      <c r="E64" s="12">
        <v>1031.5</v>
      </c>
      <c r="F64" s="12">
        <f t="shared" si="28"/>
        <v>154.725</v>
      </c>
      <c r="G64" s="12">
        <v>10</v>
      </c>
      <c r="H64" s="12">
        <v>1</v>
      </c>
      <c r="I64" s="12">
        <v>18</v>
      </c>
      <c r="J64" s="12">
        <v>13</v>
      </c>
      <c r="K64" s="12">
        <v>23</v>
      </c>
      <c r="L64" s="12">
        <v>9</v>
      </c>
      <c r="M64" s="12">
        <v>2</v>
      </c>
      <c r="N64" s="12">
        <v>8</v>
      </c>
      <c r="O64" s="12">
        <f t="shared" si="29"/>
        <v>147.5</v>
      </c>
      <c r="P64" s="12">
        <v>1139.75</v>
      </c>
      <c r="Q64" s="12">
        <f t="shared" si="30"/>
        <v>45.59</v>
      </c>
      <c r="R64" s="12"/>
      <c r="S64" s="12">
        <v>3</v>
      </c>
      <c r="T64" s="12">
        <v>11</v>
      </c>
      <c r="U64" s="12">
        <v>4</v>
      </c>
      <c r="V64" s="12">
        <f t="shared" si="31"/>
        <v>96.5</v>
      </c>
      <c r="W64" s="12">
        <v>5643.7</v>
      </c>
      <c r="X64" s="12">
        <f t="shared" si="32"/>
        <v>564.37</v>
      </c>
      <c r="Y64" s="12"/>
      <c r="Z64" s="12"/>
      <c r="AA64" s="12">
        <f t="shared" si="33"/>
        <v>0</v>
      </c>
      <c r="AB64" s="12">
        <v>2403.05</v>
      </c>
      <c r="AC64" s="12">
        <v>2314</v>
      </c>
      <c r="AD64" s="12">
        <v>89.05</v>
      </c>
      <c r="AE64" s="12">
        <f t="shared" si="34"/>
        <v>120.1525</v>
      </c>
      <c r="AF64" s="12">
        <f t="shared" si="35"/>
        <v>1128.8375</v>
      </c>
      <c r="AG64" s="12">
        <f t="shared" si="36"/>
        <v>1128.84</v>
      </c>
    </row>
    <row r="65" s="1" customFormat="1" spans="1:33">
      <c r="A65" s="10">
        <v>60</v>
      </c>
      <c r="B65" s="10">
        <v>546</v>
      </c>
      <c r="C65" s="11" t="s">
        <v>96</v>
      </c>
      <c r="D65" s="10" t="s">
        <v>81</v>
      </c>
      <c r="E65" s="12">
        <v>2053.64</v>
      </c>
      <c r="F65" s="12">
        <f t="shared" si="28"/>
        <v>308.046</v>
      </c>
      <c r="G65" s="12">
        <v>8</v>
      </c>
      <c r="H65" s="12">
        <v>1</v>
      </c>
      <c r="I65" s="12">
        <v>60</v>
      </c>
      <c r="J65" s="12">
        <v>52</v>
      </c>
      <c r="K65" s="12">
        <v>60</v>
      </c>
      <c r="L65" s="12">
        <v>3</v>
      </c>
      <c r="M65" s="12">
        <v>13</v>
      </c>
      <c r="N65" s="12">
        <v>5</v>
      </c>
      <c r="O65" s="12">
        <f t="shared" si="29"/>
        <v>366.5</v>
      </c>
      <c r="P65" s="12">
        <v>764.8</v>
      </c>
      <c r="Q65" s="12">
        <f t="shared" si="30"/>
        <v>30.592</v>
      </c>
      <c r="R65" s="12">
        <v>6</v>
      </c>
      <c r="S65" s="12">
        <v>45</v>
      </c>
      <c r="T65" s="12">
        <v>6</v>
      </c>
      <c r="U65" s="12">
        <v>3</v>
      </c>
      <c r="V65" s="12">
        <f t="shared" si="31"/>
        <v>199.5</v>
      </c>
      <c r="W65" s="12">
        <v>13117</v>
      </c>
      <c r="X65" s="12">
        <f t="shared" si="32"/>
        <v>1311.7</v>
      </c>
      <c r="Y65" s="12"/>
      <c r="Z65" s="12"/>
      <c r="AA65" s="12">
        <f t="shared" si="33"/>
        <v>0</v>
      </c>
      <c r="AB65" s="12">
        <v>1938.45</v>
      </c>
      <c r="AC65" s="12">
        <v>1726.5</v>
      </c>
      <c r="AD65" s="12">
        <v>189</v>
      </c>
      <c r="AE65" s="12">
        <f t="shared" si="34"/>
        <v>95.775</v>
      </c>
      <c r="AF65" s="12">
        <f t="shared" si="35"/>
        <v>2312.113</v>
      </c>
      <c r="AG65" s="12">
        <f t="shared" si="36"/>
        <v>2312.11</v>
      </c>
    </row>
    <row r="66" s="1" customFormat="1" spans="1:33">
      <c r="A66" s="10">
        <v>61</v>
      </c>
      <c r="B66" s="10">
        <v>733</v>
      </c>
      <c r="C66" s="11" t="s">
        <v>97</v>
      </c>
      <c r="D66" s="10" t="s">
        <v>81</v>
      </c>
      <c r="E66" s="12">
        <v>674.29</v>
      </c>
      <c r="F66" s="12">
        <f t="shared" si="28"/>
        <v>101.1435</v>
      </c>
      <c r="G66" s="12">
        <v>6</v>
      </c>
      <c r="H66" s="12">
        <v>1</v>
      </c>
      <c r="I66" s="12">
        <v>1</v>
      </c>
      <c r="J66" s="12">
        <v>2</v>
      </c>
      <c r="K66" s="12">
        <v>9</v>
      </c>
      <c r="L66" s="12">
        <v>1</v>
      </c>
      <c r="M66" s="12">
        <v>5</v>
      </c>
      <c r="N66" s="12">
        <v>3</v>
      </c>
      <c r="O66" s="12">
        <f t="shared" si="29"/>
        <v>46.5</v>
      </c>
      <c r="P66" s="12">
        <v>519.44</v>
      </c>
      <c r="Q66" s="12">
        <f t="shared" si="30"/>
        <v>20.7776</v>
      </c>
      <c r="R66" s="12">
        <v>1</v>
      </c>
      <c r="S66" s="12">
        <v>9</v>
      </c>
      <c r="T66" s="12">
        <v>0</v>
      </c>
      <c r="U66" s="12"/>
      <c r="V66" s="12">
        <f t="shared" si="31"/>
        <v>28.5</v>
      </c>
      <c r="W66" s="12">
        <v>4392.18</v>
      </c>
      <c r="X66" s="12">
        <f t="shared" si="32"/>
        <v>439.218</v>
      </c>
      <c r="Y66" s="12"/>
      <c r="Z66" s="12"/>
      <c r="AA66" s="12">
        <f t="shared" si="33"/>
        <v>0</v>
      </c>
      <c r="AB66" s="12">
        <v>628.54</v>
      </c>
      <c r="AC66" s="12">
        <v>551.5</v>
      </c>
      <c r="AD66" s="12">
        <v>63</v>
      </c>
      <c r="AE66" s="12">
        <f t="shared" si="34"/>
        <v>30.725</v>
      </c>
      <c r="AF66" s="12">
        <f t="shared" si="35"/>
        <v>666.8641</v>
      </c>
      <c r="AG66" s="12">
        <f t="shared" si="36"/>
        <v>666.86</v>
      </c>
    </row>
    <row r="67" s="2" customFormat="1" spans="1:33">
      <c r="A67" s="5"/>
      <c r="B67" s="5"/>
      <c r="C67" s="6"/>
      <c r="D67" s="5" t="s">
        <v>81</v>
      </c>
      <c r="E67" s="7">
        <f t="shared" ref="E67:AG67" si="37">SUM(E50:E66)</f>
        <v>40835.02</v>
      </c>
      <c r="F67" s="7">
        <f t="shared" si="37"/>
        <v>6125.253</v>
      </c>
      <c r="G67" s="7">
        <f t="shared" si="37"/>
        <v>488</v>
      </c>
      <c r="H67" s="7">
        <f t="shared" si="37"/>
        <v>79</v>
      </c>
      <c r="I67" s="7">
        <f t="shared" si="37"/>
        <v>1118</v>
      </c>
      <c r="J67" s="7">
        <f t="shared" si="37"/>
        <v>715</v>
      </c>
      <c r="K67" s="7">
        <f t="shared" si="37"/>
        <v>672</v>
      </c>
      <c r="L67" s="7">
        <f t="shared" si="37"/>
        <v>92</v>
      </c>
      <c r="M67" s="7">
        <f t="shared" si="37"/>
        <v>321</v>
      </c>
      <c r="N67" s="7">
        <f t="shared" si="37"/>
        <v>280</v>
      </c>
      <c r="O67" s="7">
        <f t="shared" si="37"/>
        <v>7042</v>
      </c>
      <c r="P67" s="7">
        <f t="shared" si="37"/>
        <v>21935.26</v>
      </c>
      <c r="Q67" s="7">
        <f t="shared" si="37"/>
        <v>877.4104</v>
      </c>
      <c r="R67" s="7">
        <f t="shared" si="37"/>
        <v>178</v>
      </c>
      <c r="S67" s="7">
        <f t="shared" si="37"/>
        <v>414</v>
      </c>
      <c r="T67" s="7">
        <f t="shared" si="37"/>
        <v>324</v>
      </c>
      <c r="U67" s="7">
        <f t="shared" si="37"/>
        <v>54</v>
      </c>
      <c r="V67" s="7">
        <f t="shared" si="37"/>
        <v>4533</v>
      </c>
      <c r="W67" s="7">
        <f t="shared" si="37"/>
        <v>245480.5</v>
      </c>
      <c r="X67" s="7">
        <f t="shared" si="37"/>
        <v>24548.05</v>
      </c>
      <c r="Y67" s="7">
        <f t="shared" si="37"/>
        <v>53</v>
      </c>
      <c r="Z67" s="7">
        <f t="shared" si="37"/>
        <v>48</v>
      </c>
      <c r="AA67" s="7">
        <f t="shared" si="37"/>
        <v>2880</v>
      </c>
      <c r="AB67" s="7">
        <f t="shared" si="37"/>
        <v>39320.05</v>
      </c>
      <c r="AC67" s="7">
        <f t="shared" si="37"/>
        <v>32956.99</v>
      </c>
      <c r="AD67" s="7">
        <f t="shared" si="37"/>
        <v>5154.1</v>
      </c>
      <c r="AE67" s="7">
        <f t="shared" si="37"/>
        <v>1905.5545</v>
      </c>
      <c r="AF67" s="7">
        <f t="shared" si="37"/>
        <v>47911.2679</v>
      </c>
      <c r="AG67" s="7">
        <f t="shared" si="37"/>
        <v>47911.25</v>
      </c>
    </row>
    <row r="68" s="1" customFormat="1" spans="1:33">
      <c r="A68" s="10">
        <v>62</v>
      </c>
      <c r="B68" s="10">
        <v>307</v>
      </c>
      <c r="C68" s="11" t="s">
        <v>98</v>
      </c>
      <c r="D68" s="10" t="s">
        <v>99</v>
      </c>
      <c r="E68" s="12">
        <v>20675.27</v>
      </c>
      <c r="F68" s="12">
        <f t="shared" ref="F68:F88" si="38">E68*0.15</f>
        <v>3101.2905</v>
      </c>
      <c r="G68" s="12">
        <v>171</v>
      </c>
      <c r="H68" s="12">
        <v>15</v>
      </c>
      <c r="I68" s="12">
        <v>304</v>
      </c>
      <c r="J68" s="12">
        <v>65</v>
      </c>
      <c r="K68" s="12">
        <v>125</v>
      </c>
      <c r="L68" s="12">
        <v>15</v>
      </c>
      <c r="M68" s="12">
        <v>20</v>
      </c>
      <c r="N68" s="12">
        <v>36</v>
      </c>
      <c r="O68" s="12">
        <f t="shared" ref="O68:O88" si="39">G68*1.5+H68*5+I68*2.5+J68*1.5+K68*1.5+L68*1.5+M68*1.5+N68*1.5</f>
        <v>1483</v>
      </c>
      <c r="P68" s="12">
        <v>58763.73</v>
      </c>
      <c r="Q68" s="12">
        <f t="shared" ref="Q68:Q88" si="40">P68*0.04</f>
        <v>2350.5492</v>
      </c>
      <c r="R68" s="12">
        <v>104</v>
      </c>
      <c r="S68" s="12">
        <v>159</v>
      </c>
      <c r="T68" s="12">
        <v>238</v>
      </c>
      <c r="U68" s="12">
        <v>77</v>
      </c>
      <c r="V68" s="12">
        <f t="shared" ref="V68:V88" si="41">R68*6+S68*2.5+T68*7+U68*3</f>
        <v>2918.5</v>
      </c>
      <c r="W68" s="12">
        <v>134700.36</v>
      </c>
      <c r="X68" s="12">
        <f t="shared" ref="X68:X88" si="42">W68*0.1</f>
        <v>13470.036</v>
      </c>
      <c r="Y68" s="12">
        <v>73.8</v>
      </c>
      <c r="Z68" s="12">
        <v>71.04</v>
      </c>
      <c r="AA68" s="12">
        <f t="shared" ref="AA68:AA88" si="43">Z68*60</f>
        <v>4262.4</v>
      </c>
      <c r="AB68" s="12">
        <v>11288.6</v>
      </c>
      <c r="AC68" s="12">
        <v>10875.8</v>
      </c>
      <c r="AD68" s="12">
        <v>297</v>
      </c>
      <c r="AE68" s="12">
        <f t="shared" ref="AE68:AE88" si="44">(AC68+AD68)*0.05</f>
        <v>558.64</v>
      </c>
      <c r="AF68" s="12">
        <f t="shared" ref="AF68:AF88" si="45">AE68+AA68+X68+V68+Q68+O68+F68</f>
        <v>28144.4157</v>
      </c>
      <c r="AG68" s="12">
        <f t="shared" ref="AG68:AG88" si="46">ROUND(AF68,2)</f>
        <v>28144.42</v>
      </c>
    </row>
    <row r="69" s="2" customFormat="1" spans="1:33">
      <c r="A69" s="5"/>
      <c r="B69" s="5"/>
      <c r="C69" s="6"/>
      <c r="D69" s="5" t="s">
        <v>99</v>
      </c>
      <c r="E69" s="7">
        <v>20675.27</v>
      </c>
      <c r="F69" s="7">
        <v>3101.2905</v>
      </c>
      <c r="G69" s="7">
        <v>171</v>
      </c>
      <c r="H69" s="7">
        <v>15</v>
      </c>
      <c r="I69" s="7">
        <v>304</v>
      </c>
      <c r="J69" s="7">
        <v>65</v>
      </c>
      <c r="K69" s="7">
        <v>125</v>
      </c>
      <c r="L69" s="7">
        <v>15</v>
      </c>
      <c r="M69" s="7">
        <v>20</v>
      </c>
      <c r="N69" s="7">
        <v>36</v>
      </c>
      <c r="O69" s="7">
        <v>1483</v>
      </c>
      <c r="P69" s="7">
        <v>58763.73</v>
      </c>
      <c r="Q69" s="7">
        <v>2350.5492</v>
      </c>
      <c r="R69" s="7">
        <v>104</v>
      </c>
      <c r="S69" s="7">
        <v>159</v>
      </c>
      <c r="T69" s="7">
        <v>238</v>
      </c>
      <c r="U69" s="7">
        <v>77</v>
      </c>
      <c r="V69" s="7">
        <v>2918.5</v>
      </c>
      <c r="W69" s="7">
        <v>134700.36</v>
      </c>
      <c r="X69" s="7">
        <v>13470.036</v>
      </c>
      <c r="Y69" s="7">
        <v>73.8</v>
      </c>
      <c r="Z69" s="7">
        <v>71.04</v>
      </c>
      <c r="AA69" s="7">
        <v>4262.4</v>
      </c>
      <c r="AB69" s="7">
        <v>11288.6</v>
      </c>
      <c r="AC69" s="7">
        <v>10875.8</v>
      </c>
      <c r="AD69" s="7">
        <v>297</v>
      </c>
      <c r="AE69" s="7">
        <v>446.912</v>
      </c>
      <c r="AF69" s="7">
        <v>28032.6877</v>
      </c>
      <c r="AG69" s="7">
        <v>28032.69</v>
      </c>
    </row>
    <row r="70" s="1" customFormat="1" spans="1:33">
      <c r="A70" s="10">
        <v>63</v>
      </c>
      <c r="B70" s="10">
        <v>343</v>
      </c>
      <c r="C70" s="11" t="s">
        <v>100</v>
      </c>
      <c r="D70" s="10" t="s">
        <v>101</v>
      </c>
      <c r="E70" s="12">
        <v>7251.37</v>
      </c>
      <c r="F70" s="12">
        <f t="shared" si="38"/>
        <v>1087.7055</v>
      </c>
      <c r="G70" s="12">
        <v>53</v>
      </c>
      <c r="H70" s="12">
        <v>11</v>
      </c>
      <c r="I70" s="12">
        <v>149</v>
      </c>
      <c r="J70" s="12">
        <v>35</v>
      </c>
      <c r="K70" s="12">
        <v>52</v>
      </c>
      <c r="L70" s="12">
        <v>13</v>
      </c>
      <c r="M70" s="12">
        <v>39</v>
      </c>
      <c r="N70" s="12">
        <v>28</v>
      </c>
      <c r="O70" s="12">
        <f t="shared" si="39"/>
        <v>757.5</v>
      </c>
      <c r="P70" s="12">
        <v>11402.27</v>
      </c>
      <c r="Q70" s="12">
        <f t="shared" si="40"/>
        <v>456.0908</v>
      </c>
      <c r="R70" s="12">
        <v>73</v>
      </c>
      <c r="S70" s="12">
        <v>82</v>
      </c>
      <c r="T70" s="12">
        <v>52</v>
      </c>
      <c r="U70" s="12">
        <v>38</v>
      </c>
      <c r="V70" s="12">
        <f t="shared" si="41"/>
        <v>1121</v>
      </c>
      <c r="W70" s="12">
        <v>32294.69</v>
      </c>
      <c r="X70" s="12">
        <f t="shared" si="42"/>
        <v>3229.469</v>
      </c>
      <c r="Y70" s="12">
        <v>8.516</v>
      </c>
      <c r="Z70" s="12">
        <v>4.516</v>
      </c>
      <c r="AA70" s="12">
        <f t="shared" si="43"/>
        <v>270.96</v>
      </c>
      <c r="AB70" s="12">
        <v>5530.05</v>
      </c>
      <c r="AC70" s="12">
        <v>4142.95000000001</v>
      </c>
      <c r="AD70" s="12">
        <v>1197</v>
      </c>
      <c r="AE70" s="12">
        <f t="shared" si="44"/>
        <v>266.997500000001</v>
      </c>
      <c r="AF70" s="12">
        <f t="shared" si="45"/>
        <v>7189.7228</v>
      </c>
      <c r="AG70" s="12">
        <f t="shared" si="46"/>
        <v>7189.72</v>
      </c>
    </row>
    <row r="71" s="1" customFormat="1" spans="1:33">
      <c r="A71" s="10">
        <v>64</v>
      </c>
      <c r="B71" s="10">
        <v>357</v>
      </c>
      <c r="C71" s="11" t="s">
        <v>102</v>
      </c>
      <c r="D71" s="10" t="s">
        <v>101</v>
      </c>
      <c r="E71" s="12">
        <v>1828.64</v>
      </c>
      <c r="F71" s="12">
        <f t="shared" si="38"/>
        <v>274.296</v>
      </c>
      <c r="G71" s="12">
        <v>77</v>
      </c>
      <c r="H71" s="12"/>
      <c r="I71" s="12">
        <v>6</v>
      </c>
      <c r="J71" s="12">
        <v>11</v>
      </c>
      <c r="K71" s="12">
        <v>9</v>
      </c>
      <c r="L71" s="12">
        <v>4</v>
      </c>
      <c r="M71" s="12">
        <v>7</v>
      </c>
      <c r="N71" s="12">
        <v>4</v>
      </c>
      <c r="O71" s="12">
        <f t="shared" si="39"/>
        <v>183</v>
      </c>
      <c r="P71" s="12">
        <v>907.44</v>
      </c>
      <c r="Q71" s="12">
        <f t="shared" si="40"/>
        <v>36.2976</v>
      </c>
      <c r="R71" s="12">
        <v>3</v>
      </c>
      <c r="S71" s="12">
        <v>14</v>
      </c>
      <c r="T71" s="12">
        <v>8</v>
      </c>
      <c r="U71" s="12"/>
      <c r="V71" s="12">
        <f t="shared" si="41"/>
        <v>109</v>
      </c>
      <c r="W71" s="12">
        <v>12358.63</v>
      </c>
      <c r="X71" s="12">
        <f t="shared" si="42"/>
        <v>1235.863</v>
      </c>
      <c r="Y71" s="12"/>
      <c r="Z71" s="12"/>
      <c r="AA71" s="12">
        <f t="shared" si="43"/>
        <v>0</v>
      </c>
      <c r="AB71" s="12">
        <v>3477.25</v>
      </c>
      <c r="AC71" s="12">
        <v>1263.8</v>
      </c>
      <c r="AD71" s="12">
        <v>72</v>
      </c>
      <c r="AE71" s="12">
        <f t="shared" si="44"/>
        <v>66.79</v>
      </c>
      <c r="AF71" s="12">
        <f t="shared" si="45"/>
        <v>1905.2466</v>
      </c>
      <c r="AG71" s="12">
        <f t="shared" si="46"/>
        <v>1905.25</v>
      </c>
    </row>
    <row r="72" s="1" customFormat="1" spans="1:33">
      <c r="A72" s="10">
        <v>65</v>
      </c>
      <c r="B72" s="10">
        <v>359</v>
      </c>
      <c r="C72" s="11" t="s">
        <v>103</v>
      </c>
      <c r="D72" s="10" t="s">
        <v>101</v>
      </c>
      <c r="E72" s="12">
        <v>2342.18</v>
      </c>
      <c r="F72" s="12">
        <f t="shared" si="38"/>
        <v>351.327</v>
      </c>
      <c r="G72" s="12">
        <v>36</v>
      </c>
      <c r="H72" s="12">
        <v>1</v>
      </c>
      <c r="I72" s="12">
        <v>28</v>
      </c>
      <c r="J72" s="12">
        <v>58</v>
      </c>
      <c r="K72" s="12">
        <v>37</v>
      </c>
      <c r="L72" s="12">
        <v>4</v>
      </c>
      <c r="M72" s="12">
        <v>7</v>
      </c>
      <c r="N72" s="12">
        <v>10</v>
      </c>
      <c r="O72" s="12">
        <f t="shared" si="39"/>
        <v>303</v>
      </c>
      <c r="P72" s="12">
        <v>3281.1</v>
      </c>
      <c r="Q72" s="12">
        <f t="shared" si="40"/>
        <v>131.244</v>
      </c>
      <c r="R72" s="12">
        <v>22</v>
      </c>
      <c r="S72" s="12">
        <v>48</v>
      </c>
      <c r="T72" s="12">
        <v>15</v>
      </c>
      <c r="U72" s="12">
        <v>4</v>
      </c>
      <c r="V72" s="12">
        <f t="shared" si="41"/>
        <v>369</v>
      </c>
      <c r="W72" s="12">
        <v>15459.15</v>
      </c>
      <c r="X72" s="12">
        <f t="shared" si="42"/>
        <v>1545.915</v>
      </c>
      <c r="Y72" s="12">
        <v>3.12</v>
      </c>
      <c r="Z72" s="12">
        <v>3.12</v>
      </c>
      <c r="AA72" s="12">
        <f t="shared" si="43"/>
        <v>187.2</v>
      </c>
      <c r="AB72" s="12">
        <v>2697.63</v>
      </c>
      <c r="AC72" s="12">
        <v>2384.31</v>
      </c>
      <c r="AD72" s="12">
        <v>288</v>
      </c>
      <c r="AE72" s="12">
        <f t="shared" si="44"/>
        <v>133.6155</v>
      </c>
      <c r="AF72" s="12">
        <f t="shared" si="45"/>
        <v>3021.3015</v>
      </c>
      <c r="AG72" s="12">
        <f t="shared" si="46"/>
        <v>3021.3</v>
      </c>
    </row>
    <row r="73" s="1" customFormat="1" spans="1:33">
      <c r="A73" s="10">
        <v>66</v>
      </c>
      <c r="B73" s="10">
        <v>365</v>
      </c>
      <c r="C73" s="11" t="s">
        <v>104</v>
      </c>
      <c r="D73" s="10" t="s">
        <v>101</v>
      </c>
      <c r="E73" s="12">
        <v>8068.19</v>
      </c>
      <c r="F73" s="12">
        <f t="shared" si="38"/>
        <v>1210.2285</v>
      </c>
      <c r="G73" s="12">
        <v>13</v>
      </c>
      <c r="H73" s="12">
        <v>1</v>
      </c>
      <c r="I73" s="12">
        <v>82</v>
      </c>
      <c r="J73" s="12">
        <v>33</v>
      </c>
      <c r="K73" s="12">
        <v>22</v>
      </c>
      <c r="L73" s="12">
        <v>12</v>
      </c>
      <c r="M73" s="12">
        <v>8</v>
      </c>
      <c r="N73" s="12">
        <v>27</v>
      </c>
      <c r="O73" s="12">
        <f t="shared" si="39"/>
        <v>382.5</v>
      </c>
      <c r="P73" s="12">
        <v>2267.65</v>
      </c>
      <c r="Q73" s="12">
        <f t="shared" si="40"/>
        <v>90.706</v>
      </c>
      <c r="R73" s="12"/>
      <c r="S73" s="12">
        <v>27</v>
      </c>
      <c r="T73" s="12">
        <v>33</v>
      </c>
      <c r="U73" s="12">
        <v>21</v>
      </c>
      <c r="V73" s="12">
        <f t="shared" si="41"/>
        <v>361.5</v>
      </c>
      <c r="W73" s="12">
        <v>21104.83</v>
      </c>
      <c r="X73" s="12">
        <f t="shared" si="42"/>
        <v>2110.483</v>
      </c>
      <c r="Y73" s="12">
        <v>1.18</v>
      </c>
      <c r="Z73" s="12">
        <v>1.18</v>
      </c>
      <c r="AA73" s="12">
        <f t="shared" si="43"/>
        <v>70.8</v>
      </c>
      <c r="AB73" s="12">
        <v>2260.17</v>
      </c>
      <c r="AC73" s="12">
        <v>2131.4</v>
      </c>
      <c r="AD73" s="12">
        <v>99</v>
      </c>
      <c r="AE73" s="12">
        <f t="shared" si="44"/>
        <v>111.52</v>
      </c>
      <c r="AF73" s="12">
        <f t="shared" si="45"/>
        <v>4337.7375</v>
      </c>
      <c r="AG73" s="12">
        <f t="shared" si="46"/>
        <v>4337.74</v>
      </c>
    </row>
    <row r="74" s="1" customFormat="1" spans="1:33">
      <c r="A74" s="10">
        <v>67</v>
      </c>
      <c r="B74" s="10">
        <v>379</v>
      </c>
      <c r="C74" s="11" t="s">
        <v>105</v>
      </c>
      <c r="D74" s="10" t="s">
        <v>101</v>
      </c>
      <c r="E74" s="12">
        <v>1036.22</v>
      </c>
      <c r="F74" s="12">
        <f t="shared" si="38"/>
        <v>155.433</v>
      </c>
      <c r="G74" s="12">
        <v>15</v>
      </c>
      <c r="H74" s="12">
        <v>3</v>
      </c>
      <c r="I74" s="12">
        <v>22</v>
      </c>
      <c r="J74" s="12">
        <v>14</v>
      </c>
      <c r="K74" s="12">
        <v>27</v>
      </c>
      <c r="L74" s="12">
        <v>4</v>
      </c>
      <c r="M74" s="12">
        <v>10</v>
      </c>
      <c r="N74" s="12">
        <v>4</v>
      </c>
      <c r="O74" s="12">
        <f t="shared" si="39"/>
        <v>181</v>
      </c>
      <c r="P74" s="12">
        <v>446.26</v>
      </c>
      <c r="Q74" s="12">
        <f t="shared" si="40"/>
        <v>17.8504</v>
      </c>
      <c r="R74" s="12"/>
      <c r="S74" s="12">
        <v>27</v>
      </c>
      <c r="T74" s="12">
        <v>6</v>
      </c>
      <c r="U74" s="12"/>
      <c r="V74" s="12">
        <f t="shared" si="41"/>
        <v>109.5</v>
      </c>
      <c r="W74" s="12">
        <v>8595.46</v>
      </c>
      <c r="X74" s="12">
        <f t="shared" si="42"/>
        <v>859.546</v>
      </c>
      <c r="Y74" s="12">
        <v>1</v>
      </c>
      <c r="Z74" s="12">
        <v>1</v>
      </c>
      <c r="AA74" s="12">
        <f t="shared" si="43"/>
        <v>60</v>
      </c>
      <c r="AB74" s="12">
        <v>698.2</v>
      </c>
      <c r="AC74" s="12">
        <v>658.6</v>
      </c>
      <c r="AD74" s="12">
        <v>9</v>
      </c>
      <c r="AE74" s="12">
        <f t="shared" si="44"/>
        <v>33.38</v>
      </c>
      <c r="AF74" s="12">
        <f t="shared" si="45"/>
        <v>1416.7094</v>
      </c>
      <c r="AG74" s="12">
        <f t="shared" si="46"/>
        <v>1416.71</v>
      </c>
    </row>
    <row r="75" s="1" customFormat="1" spans="1:33">
      <c r="A75" s="10">
        <v>68</v>
      </c>
      <c r="B75" s="10">
        <v>513</v>
      </c>
      <c r="C75" s="11" t="s">
        <v>106</v>
      </c>
      <c r="D75" s="10" t="s">
        <v>101</v>
      </c>
      <c r="E75" s="12">
        <v>3620.15</v>
      </c>
      <c r="F75" s="12">
        <f t="shared" si="38"/>
        <v>543.0225</v>
      </c>
      <c r="G75" s="12">
        <v>59</v>
      </c>
      <c r="H75" s="12">
        <v>6</v>
      </c>
      <c r="I75" s="12">
        <v>60</v>
      </c>
      <c r="J75" s="12">
        <v>19</v>
      </c>
      <c r="K75" s="12">
        <v>58</v>
      </c>
      <c r="L75" s="12">
        <v>10</v>
      </c>
      <c r="M75" s="12">
        <v>24</v>
      </c>
      <c r="N75" s="12">
        <v>48</v>
      </c>
      <c r="O75" s="12">
        <f t="shared" si="39"/>
        <v>507</v>
      </c>
      <c r="P75" s="12">
        <v>1302.56</v>
      </c>
      <c r="Q75" s="12">
        <f t="shared" si="40"/>
        <v>52.1024</v>
      </c>
      <c r="R75" s="12">
        <v>1</v>
      </c>
      <c r="S75" s="12">
        <v>37</v>
      </c>
      <c r="T75" s="12">
        <v>15</v>
      </c>
      <c r="U75" s="12"/>
      <c r="V75" s="12">
        <f t="shared" si="41"/>
        <v>203.5</v>
      </c>
      <c r="W75" s="12">
        <v>16726.72</v>
      </c>
      <c r="X75" s="12">
        <f t="shared" si="42"/>
        <v>1672.672</v>
      </c>
      <c r="Y75" s="12">
        <v>3</v>
      </c>
      <c r="Z75" s="12">
        <v>3</v>
      </c>
      <c r="AA75" s="12">
        <f t="shared" si="43"/>
        <v>180</v>
      </c>
      <c r="AB75" s="12">
        <v>2055.18</v>
      </c>
      <c r="AC75" s="12">
        <v>1761.99</v>
      </c>
      <c r="AD75" s="12">
        <v>225</v>
      </c>
      <c r="AE75" s="12">
        <f t="shared" si="44"/>
        <v>99.3495</v>
      </c>
      <c r="AF75" s="12">
        <f t="shared" si="45"/>
        <v>3257.6464</v>
      </c>
      <c r="AG75" s="12">
        <f t="shared" si="46"/>
        <v>3257.65</v>
      </c>
    </row>
    <row r="76" s="1" customFormat="1" spans="1:33">
      <c r="A76" s="10">
        <v>69</v>
      </c>
      <c r="B76" s="10">
        <v>570</v>
      </c>
      <c r="C76" s="11" t="s">
        <v>107</v>
      </c>
      <c r="D76" s="10" t="s">
        <v>101</v>
      </c>
      <c r="E76" s="12">
        <v>415.5</v>
      </c>
      <c r="F76" s="12">
        <f t="shared" si="38"/>
        <v>62.325</v>
      </c>
      <c r="G76" s="12">
        <v>49</v>
      </c>
      <c r="H76" s="12">
        <v>2</v>
      </c>
      <c r="I76" s="12">
        <v>7</v>
      </c>
      <c r="J76" s="12">
        <v>10</v>
      </c>
      <c r="K76" s="12">
        <v>27</v>
      </c>
      <c r="L76" s="12">
        <v>2</v>
      </c>
      <c r="M76" s="12">
        <v>7</v>
      </c>
      <c r="N76" s="12">
        <v>8</v>
      </c>
      <c r="O76" s="12">
        <f t="shared" si="39"/>
        <v>182</v>
      </c>
      <c r="P76" s="12">
        <v>427.8</v>
      </c>
      <c r="Q76" s="12">
        <f t="shared" si="40"/>
        <v>17.112</v>
      </c>
      <c r="R76" s="12">
        <v>10</v>
      </c>
      <c r="S76" s="12">
        <v>34</v>
      </c>
      <c r="T76" s="12">
        <v>10</v>
      </c>
      <c r="U76" s="12">
        <v>1</v>
      </c>
      <c r="V76" s="12">
        <f t="shared" si="41"/>
        <v>218</v>
      </c>
      <c r="W76" s="12">
        <v>10039.98</v>
      </c>
      <c r="X76" s="12">
        <f t="shared" si="42"/>
        <v>1003.998</v>
      </c>
      <c r="Y76" s="12"/>
      <c r="Z76" s="12"/>
      <c r="AA76" s="12">
        <f t="shared" si="43"/>
        <v>0</v>
      </c>
      <c r="AB76" s="12">
        <v>1657.27</v>
      </c>
      <c r="AC76" s="12">
        <v>1397.58</v>
      </c>
      <c r="AD76" s="12">
        <v>144</v>
      </c>
      <c r="AE76" s="12">
        <f t="shared" si="44"/>
        <v>77.079</v>
      </c>
      <c r="AF76" s="12">
        <f t="shared" si="45"/>
        <v>1560.514</v>
      </c>
      <c r="AG76" s="12">
        <f t="shared" si="46"/>
        <v>1560.51</v>
      </c>
    </row>
    <row r="77" s="1" customFormat="1" spans="1:33">
      <c r="A77" s="10">
        <v>70</v>
      </c>
      <c r="B77" s="10">
        <v>745</v>
      </c>
      <c r="C77" s="11" t="s">
        <v>108</v>
      </c>
      <c r="D77" s="10" t="s">
        <v>101</v>
      </c>
      <c r="E77" s="12">
        <v>2522.11</v>
      </c>
      <c r="F77" s="12">
        <f t="shared" si="38"/>
        <v>378.3165</v>
      </c>
      <c r="G77" s="12">
        <v>50</v>
      </c>
      <c r="H77" s="12">
        <v>1</v>
      </c>
      <c r="I77" s="12">
        <v>20</v>
      </c>
      <c r="J77" s="12">
        <v>21</v>
      </c>
      <c r="K77" s="12">
        <v>25</v>
      </c>
      <c r="L77" s="12">
        <v>7</v>
      </c>
      <c r="M77" s="12">
        <v>8</v>
      </c>
      <c r="N77" s="12">
        <v>16</v>
      </c>
      <c r="O77" s="12">
        <f t="shared" si="39"/>
        <v>245.5</v>
      </c>
      <c r="P77" s="12">
        <v>947.83</v>
      </c>
      <c r="Q77" s="12">
        <f t="shared" si="40"/>
        <v>37.9132</v>
      </c>
      <c r="R77" s="12">
        <v>2</v>
      </c>
      <c r="S77" s="12">
        <v>19</v>
      </c>
      <c r="T77" s="12">
        <v>8</v>
      </c>
      <c r="U77" s="12"/>
      <c r="V77" s="12">
        <f t="shared" si="41"/>
        <v>115.5</v>
      </c>
      <c r="W77" s="12">
        <v>14355.64</v>
      </c>
      <c r="X77" s="12">
        <f t="shared" si="42"/>
        <v>1435.564</v>
      </c>
      <c r="Y77" s="12">
        <v>2</v>
      </c>
      <c r="Z77" s="12">
        <v>2</v>
      </c>
      <c r="AA77" s="12">
        <f t="shared" si="43"/>
        <v>120</v>
      </c>
      <c r="AB77" s="12">
        <v>1084.05</v>
      </c>
      <c r="AC77" s="12">
        <v>959.4</v>
      </c>
      <c r="AD77" s="12">
        <v>117</v>
      </c>
      <c r="AE77" s="12">
        <f t="shared" si="44"/>
        <v>53.82</v>
      </c>
      <c r="AF77" s="12">
        <f t="shared" si="45"/>
        <v>2386.6137</v>
      </c>
      <c r="AG77" s="12">
        <f t="shared" si="46"/>
        <v>2386.61</v>
      </c>
    </row>
    <row r="78" s="1" customFormat="1" spans="1:33">
      <c r="A78" s="10">
        <v>71</v>
      </c>
      <c r="B78" s="10">
        <v>582</v>
      </c>
      <c r="C78" s="11" t="s">
        <v>109</v>
      </c>
      <c r="D78" s="10" t="s">
        <v>101</v>
      </c>
      <c r="E78" s="12">
        <v>18111.89</v>
      </c>
      <c r="F78" s="12">
        <f t="shared" si="38"/>
        <v>2716.7835</v>
      </c>
      <c r="G78" s="12">
        <v>27</v>
      </c>
      <c r="H78" s="12">
        <v>9</v>
      </c>
      <c r="I78" s="12">
        <v>116</v>
      </c>
      <c r="J78" s="12">
        <v>50</v>
      </c>
      <c r="K78" s="12">
        <v>47</v>
      </c>
      <c r="L78" s="12">
        <v>10</v>
      </c>
      <c r="M78" s="12">
        <v>6</v>
      </c>
      <c r="N78" s="12">
        <v>23</v>
      </c>
      <c r="O78" s="12">
        <f t="shared" si="39"/>
        <v>579.5</v>
      </c>
      <c r="P78" s="12">
        <v>2401.91</v>
      </c>
      <c r="Q78" s="12">
        <f t="shared" si="40"/>
        <v>96.0764</v>
      </c>
      <c r="R78" s="12">
        <v>20</v>
      </c>
      <c r="S78" s="12">
        <v>42</v>
      </c>
      <c r="T78" s="12">
        <v>24</v>
      </c>
      <c r="U78" s="12">
        <v>9</v>
      </c>
      <c r="V78" s="12">
        <f t="shared" si="41"/>
        <v>420</v>
      </c>
      <c r="W78" s="12">
        <v>36044.07</v>
      </c>
      <c r="X78" s="12">
        <f t="shared" si="42"/>
        <v>3604.407</v>
      </c>
      <c r="Y78" s="12">
        <v>6.204</v>
      </c>
      <c r="Z78" s="12">
        <v>5.204</v>
      </c>
      <c r="AA78" s="12">
        <f t="shared" si="43"/>
        <v>312.24</v>
      </c>
      <c r="AB78" s="12">
        <v>1719</v>
      </c>
      <c r="AC78" s="12">
        <v>1602</v>
      </c>
      <c r="AD78" s="12">
        <v>117</v>
      </c>
      <c r="AE78" s="12">
        <f t="shared" si="44"/>
        <v>85.95</v>
      </c>
      <c r="AF78" s="12">
        <f t="shared" si="45"/>
        <v>7814.9569</v>
      </c>
      <c r="AG78" s="12">
        <f t="shared" si="46"/>
        <v>7814.96</v>
      </c>
    </row>
    <row r="79" s="1" customFormat="1" spans="1:33">
      <c r="A79" s="10">
        <v>72</v>
      </c>
      <c r="B79" s="10">
        <v>347</v>
      </c>
      <c r="C79" s="11" t="s">
        <v>110</v>
      </c>
      <c r="D79" s="10" t="s">
        <v>101</v>
      </c>
      <c r="E79" s="12">
        <v>722.5</v>
      </c>
      <c r="F79" s="12">
        <f t="shared" si="38"/>
        <v>108.375</v>
      </c>
      <c r="G79" s="12">
        <v>13</v>
      </c>
      <c r="H79" s="12"/>
      <c r="I79" s="12">
        <v>3</v>
      </c>
      <c r="J79" s="12">
        <v>4</v>
      </c>
      <c r="K79" s="12">
        <v>25</v>
      </c>
      <c r="L79" s="12">
        <v>1</v>
      </c>
      <c r="M79" s="12">
        <v>7</v>
      </c>
      <c r="N79" s="12">
        <v>8</v>
      </c>
      <c r="O79" s="12">
        <f t="shared" si="39"/>
        <v>94.5</v>
      </c>
      <c r="P79" s="12">
        <v>284</v>
      </c>
      <c r="Q79" s="12">
        <f t="shared" si="40"/>
        <v>11.36</v>
      </c>
      <c r="R79" s="12"/>
      <c r="S79" s="12">
        <v>21</v>
      </c>
      <c r="T79" s="12">
        <v>1</v>
      </c>
      <c r="U79" s="12"/>
      <c r="V79" s="12">
        <f t="shared" si="41"/>
        <v>59.5</v>
      </c>
      <c r="W79" s="12">
        <v>4784.59</v>
      </c>
      <c r="X79" s="12">
        <f t="shared" si="42"/>
        <v>478.459</v>
      </c>
      <c r="Y79" s="12">
        <v>2</v>
      </c>
      <c r="Z79" s="12">
        <v>2</v>
      </c>
      <c r="AA79" s="12">
        <f t="shared" si="43"/>
        <v>120</v>
      </c>
      <c r="AB79" s="12">
        <v>1275.4</v>
      </c>
      <c r="AC79" s="12">
        <v>1032.4</v>
      </c>
      <c r="AD79" s="12">
        <v>243</v>
      </c>
      <c r="AE79" s="12">
        <f t="shared" si="44"/>
        <v>63.77</v>
      </c>
      <c r="AF79" s="12">
        <f t="shared" si="45"/>
        <v>935.964</v>
      </c>
      <c r="AG79" s="12">
        <f t="shared" si="46"/>
        <v>935.96</v>
      </c>
    </row>
    <row r="80" s="1" customFormat="1" spans="1:33">
      <c r="A80" s="10">
        <v>73</v>
      </c>
      <c r="B80" s="10">
        <v>311</v>
      </c>
      <c r="C80" s="11" t="s">
        <v>111</v>
      </c>
      <c r="D80" s="10" t="s">
        <v>101</v>
      </c>
      <c r="E80" s="12">
        <v>3957.5</v>
      </c>
      <c r="F80" s="12">
        <f t="shared" si="38"/>
        <v>593.625</v>
      </c>
      <c r="G80" s="12"/>
      <c r="H80" s="12"/>
      <c r="I80" s="12">
        <v>31</v>
      </c>
      <c r="J80" s="12">
        <v>11</v>
      </c>
      <c r="K80" s="12">
        <v>8</v>
      </c>
      <c r="L80" s="12"/>
      <c r="M80" s="12">
        <v>2</v>
      </c>
      <c r="N80" s="12">
        <v>2</v>
      </c>
      <c r="O80" s="12">
        <f t="shared" si="39"/>
        <v>112</v>
      </c>
      <c r="P80" s="12">
        <v>191</v>
      </c>
      <c r="Q80" s="12">
        <f t="shared" si="40"/>
        <v>7.64</v>
      </c>
      <c r="R80" s="12">
        <v>33</v>
      </c>
      <c r="S80" s="12">
        <v>40</v>
      </c>
      <c r="T80" s="12">
        <v>21</v>
      </c>
      <c r="U80" s="12">
        <v>6</v>
      </c>
      <c r="V80" s="12">
        <f t="shared" si="41"/>
        <v>463</v>
      </c>
      <c r="W80" s="12">
        <v>4488.39</v>
      </c>
      <c r="X80" s="12">
        <f t="shared" si="42"/>
        <v>448.839</v>
      </c>
      <c r="Y80" s="12">
        <v>2</v>
      </c>
      <c r="Z80" s="12">
        <v>2</v>
      </c>
      <c r="AA80" s="12">
        <f t="shared" si="43"/>
        <v>120</v>
      </c>
      <c r="AB80" s="12">
        <v>16539.57</v>
      </c>
      <c r="AC80" s="12">
        <v>4335.06</v>
      </c>
      <c r="AD80" s="12">
        <v>27</v>
      </c>
      <c r="AE80" s="12">
        <f t="shared" si="44"/>
        <v>218.103</v>
      </c>
      <c r="AF80" s="12">
        <f t="shared" si="45"/>
        <v>1963.207</v>
      </c>
      <c r="AG80" s="12">
        <f t="shared" si="46"/>
        <v>1963.21</v>
      </c>
    </row>
    <row r="81" s="1" customFormat="1" spans="1:33">
      <c r="A81" s="10">
        <v>74</v>
      </c>
      <c r="B81" s="10">
        <v>339</v>
      </c>
      <c r="C81" s="11" t="s">
        <v>112</v>
      </c>
      <c r="D81" s="10" t="s">
        <v>101</v>
      </c>
      <c r="E81" s="12">
        <v>3385.3</v>
      </c>
      <c r="F81" s="12">
        <f t="shared" si="38"/>
        <v>507.795</v>
      </c>
      <c r="G81" s="12">
        <v>18</v>
      </c>
      <c r="H81" s="12"/>
      <c r="I81" s="12">
        <v>22</v>
      </c>
      <c r="J81" s="12">
        <v>13</v>
      </c>
      <c r="K81" s="12">
        <v>32</v>
      </c>
      <c r="L81" s="12">
        <v>2</v>
      </c>
      <c r="M81" s="12">
        <v>4</v>
      </c>
      <c r="N81" s="12">
        <v>5</v>
      </c>
      <c r="O81" s="12">
        <f t="shared" si="39"/>
        <v>166</v>
      </c>
      <c r="P81" s="12">
        <v>1325.68</v>
      </c>
      <c r="Q81" s="12">
        <f t="shared" si="40"/>
        <v>53.0272</v>
      </c>
      <c r="R81" s="12">
        <v>22</v>
      </c>
      <c r="S81" s="12">
        <v>15</v>
      </c>
      <c r="T81" s="12">
        <v>17</v>
      </c>
      <c r="U81" s="12">
        <v>10</v>
      </c>
      <c r="V81" s="12">
        <f t="shared" si="41"/>
        <v>318.5</v>
      </c>
      <c r="W81" s="12">
        <v>13365.95</v>
      </c>
      <c r="X81" s="12">
        <f t="shared" si="42"/>
        <v>1336.595</v>
      </c>
      <c r="Y81" s="12">
        <v>1</v>
      </c>
      <c r="Z81" s="12">
        <v>1</v>
      </c>
      <c r="AA81" s="12">
        <f t="shared" si="43"/>
        <v>60</v>
      </c>
      <c r="AB81" s="12">
        <v>4608.75</v>
      </c>
      <c r="AC81" s="12">
        <v>1228.2</v>
      </c>
      <c r="AD81" s="12">
        <v>72</v>
      </c>
      <c r="AE81" s="12">
        <f t="shared" si="44"/>
        <v>65.01</v>
      </c>
      <c r="AF81" s="12">
        <f t="shared" si="45"/>
        <v>2506.9272</v>
      </c>
      <c r="AG81" s="12">
        <f t="shared" si="46"/>
        <v>2506.93</v>
      </c>
    </row>
    <row r="82" s="1" customFormat="1" spans="1:33">
      <c r="A82" s="10">
        <v>75</v>
      </c>
      <c r="B82" s="10">
        <v>581</v>
      </c>
      <c r="C82" s="11" t="s">
        <v>113</v>
      </c>
      <c r="D82" s="10" t="s">
        <v>101</v>
      </c>
      <c r="E82" s="12">
        <v>2196.42</v>
      </c>
      <c r="F82" s="12">
        <f t="shared" si="38"/>
        <v>329.463</v>
      </c>
      <c r="G82" s="12">
        <v>35</v>
      </c>
      <c r="H82" s="12">
        <v>24</v>
      </c>
      <c r="I82" s="12">
        <v>58</v>
      </c>
      <c r="J82" s="12">
        <v>35</v>
      </c>
      <c r="K82" s="12">
        <v>44</v>
      </c>
      <c r="L82" s="12">
        <v>9</v>
      </c>
      <c r="M82" s="12">
        <v>21</v>
      </c>
      <c r="N82" s="12">
        <v>10</v>
      </c>
      <c r="O82" s="12">
        <f t="shared" si="39"/>
        <v>496</v>
      </c>
      <c r="P82" s="12">
        <v>1204.27</v>
      </c>
      <c r="Q82" s="12">
        <f t="shared" si="40"/>
        <v>48.1708</v>
      </c>
      <c r="R82" s="12">
        <v>2</v>
      </c>
      <c r="S82" s="12">
        <v>24</v>
      </c>
      <c r="T82" s="12">
        <v>7</v>
      </c>
      <c r="U82" s="12">
        <v>5</v>
      </c>
      <c r="V82" s="12">
        <f t="shared" si="41"/>
        <v>136</v>
      </c>
      <c r="W82" s="12">
        <v>13900.3</v>
      </c>
      <c r="X82" s="12">
        <f t="shared" si="42"/>
        <v>1390.03</v>
      </c>
      <c r="Y82" s="12">
        <v>7</v>
      </c>
      <c r="Z82" s="12">
        <v>7</v>
      </c>
      <c r="AA82" s="12">
        <f t="shared" si="43"/>
        <v>420</v>
      </c>
      <c r="AB82" s="12">
        <v>3149.95</v>
      </c>
      <c r="AC82" s="12">
        <v>2901.4</v>
      </c>
      <c r="AD82" s="12">
        <v>198</v>
      </c>
      <c r="AE82" s="12">
        <f t="shared" si="44"/>
        <v>154.97</v>
      </c>
      <c r="AF82" s="12">
        <f t="shared" si="45"/>
        <v>2974.6338</v>
      </c>
      <c r="AG82" s="12">
        <f t="shared" si="46"/>
        <v>2974.63</v>
      </c>
    </row>
    <row r="83" s="1" customFormat="1" spans="1:33">
      <c r="A83" s="10">
        <v>76</v>
      </c>
      <c r="B83" s="10">
        <v>585</v>
      </c>
      <c r="C83" s="11" t="s">
        <v>114</v>
      </c>
      <c r="D83" s="10" t="s">
        <v>101</v>
      </c>
      <c r="E83" s="12">
        <v>4297.4</v>
      </c>
      <c r="F83" s="12">
        <f t="shared" si="38"/>
        <v>644.61</v>
      </c>
      <c r="G83" s="12">
        <v>22</v>
      </c>
      <c r="H83" s="12">
        <v>4</v>
      </c>
      <c r="I83" s="12">
        <v>128</v>
      </c>
      <c r="J83" s="12">
        <v>43</v>
      </c>
      <c r="K83" s="12">
        <v>82</v>
      </c>
      <c r="L83" s="12">
        <v>4</v>
      </c>
      <c r="M83" s="12">
        <v>40</v>
      </c>
      <c r="N83" s="12">
        <v>4</v>
      </c>
      <c r="O83" s="12">
        <f t="shared" si="39"/>
        <v>632.5</v>
      </c>
      <c r="P83" s="12">
        <v>1236.78</v>
      </c>
      <c r="Q83" s="12">
        <f t="shared" si="40"/>
        <v>49.4712</v>
      </c>
      <c r="R83" s="12">
        <v>2</v>
      </c>
      <c r="S83" s="12">
        <v>34</v>
      </c>
      <c r="T83" s="12">
        <v>18</v>
      </c>
      <c r="U83" s="12"/>
      <c r="V83" s="12">
        <f t="shared" si="41"/>
        <v>223</v>
      </c>
      <c r="W83" s="12">
        <v>22566.92</v>
      </c>
      <c r="X83" s="12">
        <f t="shared" si="42"/>
        <v>2256.692</v>
      </c>
      <c r="Y83" s="12">
        <v>9.125</v>
      </c>
      <c r="Z83" s="12">
        <v>9.125</v>
      </c>
      <c r="AA83" s="12">
        <f t="shared" si="43"/>
        <v>547.5</v>
      </c>
      <c r="AB83" s="12">
        <v>2298.48</v>
      </c>
      <c r="AC83" s="12">
        <v>2118.2</v>
      </c>
      <c r="AD83" s="12">
        <v>98.51</v>
      </c>
      <c r="AE83" s="12">
        <f t="shared" si="44"/>
        <v>110.8355</v>
      </c>
      <c r="AF83" s="12">
        <f t="shared" si="45"/>
        <v>4464.6087</v>
      </c>
      <c r="AG83" s="12">
        <f t="shared" si="46"/>
        <v>4464.61</v>
      </c>
    </row>
    <row r="84" s="1" customFormat="1" spans="1:33">
      <c r="A84" s="10">
        <v>77</v>
      </c>
      <c r="B84" s="10">
        <v>709</v>
      </c>
      <c r="C84" s="11" t="s">
        <v>115</v>
      </c>
      <c r="D84" s="10" t="s">
        <v>101</v>
      </c>
      <c r="E84" s="12">
        <v>767.05</v>
      </c>
      <c r="F84" s="12">
        <f t="shared" si="38"/>
        <v>115.0575</v>
      </c>
      <c r="G84" s="12">
        <v>27</v>
      </c>
      <c r="H84" s="12"/>
      <c r="I84" s="12">
        <v>12</v>
      </c>
      <c r="J84" s="12">
        <v>7</v>
      </c>
      <c r="K84" s="12">
        <v>31</v>
      </c>
      <c r="L84" s="12">
        <v>2</v>
      </c>
      <c r="M84" s="12">
        <v>13</v>
      </c>
      <c r="N84" s="12">
        <v>2</v>
      </c>
      <c r="O84" s="12">
        <f t="shared" si="39"/>
        <v>153</v>
      </c>
      <c r="P84" s="12">
        <v>753.1</v>
      </c>
      <c r="Q84" s="12">
        <f t="shared" si="40"/>
        <v>30.124</v>
      </c>
      <c r="R84" s="12">
        <v>10</v>
      </c>
      <c r="S84" s="12">
        <v>24</v>
      </c>
      <c r="T84" s="12">
        <v>9</v>
      </c>
      <c r="U84" s="12">
        <v>13</v>
      </c>
      <c r="V84" s="12">
        <f t="shared" si="41"/>
        <v>222</v>
      </c>
      <c r="W84" s="12">
        <v>11078.35</v>
      </c>
      <c r="X84" s="12">
        <f t="shared" si="42"/>
        <v>1107.835</v>
      </c>
      <c r="Y84" s="12">
        <v>3</v>
      </c>
      <c r="Z84" s="12">
        <v>2</v>
      </c>
      <c r="AA84" s="12">
        <f t="shared" si="43"/>
        <v>120</v>
      </c>
      <c r="AB84" s="12">
        <v>1798.3</v>
      </c>
      <c r="AC84" s="12">
        <v>1513</v>
      </c>
      <c r="AD84" s="12">
        <v>270</v>
      </c>
      <c r="AE84" s="12">
        <f t="shared" si="44"/>
        <v>89.15</v>
      </c>
      <c r="AF84" s="12">
        <f t="shared" si="45"/>
        <v>1837.1665</v>
      </c>
      <c r="AG84" s="12">
        <f t="shared" si="46"/>
        <v>1837.17</v>
      </c>
    </row>
    <row r="85" s="1" customFormat="1" spans="1:33">
      <c r="A85" s="10">
        <v>78</v>
      </c>
      <c r="B85" s="10">
        <v>726</v>
      </c>
      <c r="C85" s="11" t="s">
        <v>116</v>
      </c>
      <c r="D85" s="10" t="s">
        <v>101</v>
      </c>
      <c r="E85" s="12">
        <v>8457</v>
      </c>
      <c r="F85" s="12">
        <f t="shared" si="38"/>
        <v>1268.55</v>
      </c>
      <c r="G85" s="12">
        <v>37</v>
      </c>
      <c r="H85" s="12">
        <v>7</v>
      </c>
      <c r="I85" s="12">
        <v>65</v>
      </c>
      <c r="J85" s="12">
        <v>58</v>
      </c>
      <c r="K85" s="12">
        <v>58</v>
      </c>
      <c r="L85" s="12">
        <v>3</v>
      </c>
      <c r="M85" s="12">
        <v>27</v>
      </c>
      <c r="N85" s="12">
        <v>9</v>
      </c>
      <c r="O85" s="12">
        <f t="shared" si="39"/>
        <v>485.5</v>
      </c>
      <c r="P85" s="12">
        <v>3216.11</v>
      </c>
      <c r="Q85" s="12">
        <f t="shared" si="40"/>
        <v>128.6444</v>
      </c>
      <c r="R85" s="12">
        <v>9</v>
      </c>
      <c r="S85" s="12">
        <v>60</v>
      </c>
      <c r="T85" s="12">
        <v>23</v>
      </c>
      <c r="U85" s="12">
        <v>18</v>
      </c>
      <c r="V85" s="12">
        <f t="shared" si="41"/>
        <v>419</v>
      </c>
      <c r="W85" s="12">
        <v>31998.43</v>
      </c>
      <c r="X85" s="12">
        <f t="shared" si="42"/>
        <v>3199.843</v>
      </c>
      <c r="Y85" s="12">
        <v>8</v>
      </c>
      <c r="Z85" s="12">
        <v>6</v>
      </c>
      <c r="AA85" s="12">
        <f t="shared" si="43"/>
        <v>360</v>
      </c>
      <c r="AB85" s="12">
        <v>2887.87</v>
      </c>
      <c r="AC85" s="12">
        <v>2615.8</v>
      </c>
      <c r="AD85" s="12">
        <v>216</v>
      </c>
      <c r="AE85" s="12">
        <f t="shared" si="44"/>
        <v>141.59</v>
      </c>
      <c r="AF85" s="12">
        <f t="shared" si="45"/>
        <v>6003.1274</v>
      </c>
      <c r="AG85" s="12">
        <f t="shared" si="46"/>
        <v>6003.13</v>
      </c>
    </row>
    <row r="86" s="1" customFormat="1" spans="1:33">
      <c r="A86" s="10">
        <v>79</v>
      </c>
      <c r="B86" s="10">
        <v>727</v>
      </c>
      <c r="C86" s="11" t="s">
        <v>117</v>
      </c>
      <c r="D86" s="10" t="s">
        <v>101</v>
      </c>
      <c r="E86" s="12">
        <v>1060.67</v>
      </c>
      <c r="F86" s="12">
        <f t="shared" si="38"/>
        <v>159.1005</v>
      </c>
      <c r="G86" s="12">
        <v>13</v>
      </c>
      <c r="H86" s="12">
        <v>1</v>
      </c>
      <c r="I86" s="12">
        <v>5</v>
      </c>
      <c r="J86" s="12">
        <v>15</v>
      </c>
      <c r="K86" s="12">
        <v>9</v>
      </c>
      <c r="L86" s="12">
        <v>1</v>
      </c>
      <c r="M86" s="12">
        <v>10</v>
      </c>
      <c r="N86" s="12">
        <v>5</v>
      </c>
      <c r="O86" s="12">
        <f t="shared" si="39"/>
        <v>97</v>
      </c>
      <c r="P86" s="12">
        <v>1189.34</v>
      </c>
      <c r="Q86" s="12">
        <f t="shared" si="40"/>
        <v>47.5736</v>
      </c>
      <c r="R86" s="12"/>
      <c r="S86" s="12">
        <v>17</v>
      </c>
      <c r="T86" s="12">
        <v>15</v>
      </c>
      <c r="U86" s="12">
        <v>6</v>
      </c>
      <c r="V86" s="12">
        <f t="shared" si="41"/>
        <v>165.5</v>
      </c>
      <c r="W86" s="12">
        <v>13390.32</v>
      </c>
      <c r="X86" s="12">
        <f t="shared" si="42"/>
        <v>1339.032</v>
      </c>
      <c r="Y86" s="12"/>
      <c r="Z86" s="12"/>
      <c r="AA86" s="12">
        <f t="shared" si="43"/>
        <v>0</v>
      </c>
      <c r="AB86" s="12">
        <v>1039.92</v>
      </c>
      <c r="AC86" s="12">
        <v>996.799999999999</v>
      </c>
      <c r="AD86" s="12">
        <v>35.47</v>
      </c>
      <c r="AE86" s="12">
        <f t="shared" si="44"/>
        <v>51.6135</v>
      </c>
      <c r="AF86" s="12">
        <f t="shared" si="45"/>
        <v>1859.8196</v>
      </c>
      <c r="AG86" s="12">
        <f t="shared" si="46"/>
        <v>1859.82</v>
      </c>
    </row>
    <row r="87" s="1" customFormat="1" spans="1:33">
      <c r="A87" s="10">
        <v>80</v>
      </c>
      <c r="B87" s="10">
        <v>730</v>
      </c>
      <c r="C87" s="11" t="s">
        <v>118</v>
      </c>
      <c r="D87" s="10" t="s">
        <v>101</v>
      </c>
      <c r="E87" s="12">
        <v>1429.7</v>
      </c>
      <c r="F87" s="12">
        <f t="shared" si="38"/>
        <v>214.455</v>
      </c>
      <c r="G87" s="12">
        <v>19</v>
      </c>
      <c r="H87" s="12"/>
      <c r="I87" s="12">
        <v>49</v>
      </c>
      <c r="J87" s="12">
        <v>5</v>
      </c>
      <c r="K87" s="12">
        <v>38</v>
      </c>
      <c r="L87" s="12">
        <v>17</v>
      </c>
      <c r="M87" s="12">
        <v>19</v>
      </c>
      <c r="N87" s="12">
        <v>26</v>
      </c>
      <c r="O87" s="12">
        <f t="shared" si="39"/>
        <v>308.5</v>
      </c>
      <c r="P87" s="12">
        <v>1590.4</v>
      </c>
      <c r="Q87" s="12">
        <f t="shared" si="40"/>
        <v>63.616</v>
      </c>
      <c r="R87" s="12">
        <v>6</v>
      </c>
      <c r="S87" s="12">
        <v>18</v>
      </c>
      <c r="T87" s="12">
        <v>16</v>
      </c>
      <c r="U87" s="12">
        <v>3</v>
      </c>
      <c r="V87" s="12">
        <f t="shared" si="41"/>
        <v>202</v>
      </c>
      <c r="W87" s="12">
        <v>12792.78</v>
      </c>
      <c r="X87" s="12">
        <f t="shared" si="42"/>
        <v>1279.278</v>
      </c>
      <c r="Y87" s="12">
        <v>4</v>
      </c>
      <c r="Z87" s="12">
        <v>4</v>
      </c>
      <c r="AA87" s="12">
        <f t="shared" si="43"/>
        <v>240</v>
      </c>
      <c r="AB87" s="12">
        <v>2268.9</v>
      </c>
      <c r="AC87" s="12">
        <v>2082.6</v>
      </c>
      <c r="AD87" s="12">
        <v>171</v>
      </c>
      <c r="AE87" s="12">
        <f t="shared" si="44"/>
        <v>112.68</v>
      </c>
      <c r="AF87" s="12">
        <f t="shared" si="45"/>
        <v>2420.529</v>
      </c>
      <c r="AG87" s="12">
        <f t="shared" si="46"/>
        <v>2420.53</v>
      </c>
    </row>
    <row r="88" s="1" customFormat="1" spans="1:33">
      <c r="A88" s="10">
        <v>81</v>
      </c>
      <c r="B88" s="10">
        <v>741</v>
      </c>
      <c r="C88" s="11" t="s">
        <v>119</v>
      </c>
      <c r="D88" s="10" t="s">
        <v>101</v>
      </c>
      <c r="E88" s="12">
        <v>381.97</v>
      </c>
      <c r="F88" s="12">
        <f t="shared" si="38"/>
        <v>57.2955</v>
      </c>
      <c r="G88" s="12">
        <v>11</v>
      </c>
      <c r="H88" s="12"/>
      <c r="I88" s="12">
        <v>6</v>
      </c>
      <c r="J88" s="12">
        <v>10</v>
      </c>
      <c r="K88" s="12">
        <v>13</v>
      </c>
      <c r="L88" s="12"/>
      <c r="M88" s="12">
        <v>2</v>
      </c>
      <c r="N88" s="12">
        <v>4</v>
      </c>
      <c r="O88" s="12">
        <f t="shared" si="39"/>
        <v>75</v>
      </c>
      <c r="P88" s="12">
        <v>712.22</v>
      </c>
      <c r="Q88" s="12">
        <f t="shared" si="40"/>
        <v>28.4888</v>
      </c>
      <c r="R88" s="12"/>
      <c r="S88" s="12">
        <v>8</v>
      </c>
      <c r="T88" s="12">
        <v>3</v>
      </c>
      <c r="U88" s="12"/>
      <c r="V88" s="12">
        <f t="shared" si="41"/>
        <v>41</v>
      </c>
      <c r="W88" s="12">
        <v>5239.14</v>
      </c>
      <c r="X88" s="12">
        <f t="shared" si="42"/>
        <v>523.914</v>
      </c>
      <c r="Y88" s="12">
        <v>7</v>
      </c>
      <c r="Z88" s="12">
        <v>7</v>
      </c>
      <c r="AA88" s="12">
        <f t="shared" si="43"/>
        <v>420</v>
      </c>
      <c r="AB88" s="12">
        <v>469.07</v>
      </c>
      <c r="AC88" s="12">
        <v>409.4</v>
      </c>
      <c r="AD88" s="12">
        <v>45</v>
      </c>
      <c r="AE88" s="12">
        <f t="shared" si="44"/>
        <v>22.72</v>
      </c>
      <c r="AF88" s="12">
        <f t="shared" si="45"/>
        <v>1168.4183</v>
      </c>
      <c r="AG88" s="12">
        <f t="shared" si="46"/>
        <v>1168.42</v>
      </c>
    </row>
    <row r="89" s="2" customFormat="1" spans="1:33">
      <c r="A89" s="5"/>
      <c r="B89" s="5"/>
      <c r="C89" s="6"/>
      <c r="D89" s="5" t="s">
        <v>101</v>
      </c>
      <c r="E89" s="7">
        <f t="shared" ref="E89:AG89" si="47">SUM(E70:E88)</f>
        <v>71851.76</v>
      </c>
      <c r="F89" s="7">
        <f t="shared" si="47"/>
        <v>10777.764</v>
      </c>
      <c r="G89" s="7">
        <f t="shared" si="47"/>
        <v>574</v>
      </c>
      <c r="H89" s="7">
        <f t="shared" si="47"/>
        <v>70</v>
      </c>
      <c r="I89" s="7">
        <f t="shared" si="47"/>
        <v>869</v>
      </c>
      <c r="J89" s="7">
        <f t="shared" si="47"/>
        <v>452</v>
      </c>
      <c r="K89" s="7">
        <f t="shared" si="47"/>
        <v>644</v>
      </c>
      <c r="L89" s="7">
        <f t="shared" si="47"/>
        <v>105</v>
      </c>
      <c r="M89" s="7">
        <f t="shared" si="47"/>
        <v>261</v>
      </c>
      <c r="N89" s="7">
        <f t="shared" si="47"/>
        <v>243</v>
      </c>
      <c r="O89" s="7">
        <f t="shared" si="47"/>
        <v>5941</v>
      </c>
      <c r="P89" s="7">
        <f t="shared" si="47"/>
        <v>35087.72</v>
      </c>
      <c r="Q89" s="7">
        <f t="shared" si="47"/>
        <v>1403.5088</v>
      </c>
      <c r="R89" s="7">
        <f t="shared" si="47"/>
        <v>215</v>
      </c>
      <c r="S89" s="7">
        <f t="shared" si="47"/>
        <v>591</v>
      </c>
      <c r="T89" s="7">
        <f t="shared" si="47"/>
        <v>301</v>
      </c>
      <c r="U89" s="7">
        <f t="shared" si="47"/>
        <v>134</v>
      </c>
      <c r="V89" s="7">
        <f t="shared" si="47"/>
        <v>5276.5</v>
      </c>
      <c r="W89" s="7">
        <f t="shared" si="47"/>
        <v>300584.34</v>
      </c>
      <c r="X89" s="7">
        <f t="shared" si="47"/>
        <v>30058.434</v>
      </c>
      <c r="Y89" s="7">
        <f t="shared" si="47"/>
        <v>68.145</v>
      </c>
      <c r="Z89" s="7">
        <f t="shared" si="47"/>
        <v>60.145</v>
      </c>
      <c r="AA89" s="7">
        <f t="shared" si="47"/>
        <v>3608.7</v>
      </c>
      <c r="AB89" s="7">
        <f t="shared" si="47"/>
        <v>57515.01</v>
      </c>
      <c r="AC89" s="7">
        <f t="shared" si="47"/>
        <v>35534.89</v>
      </c>
      <c r="AD89" s="7">
        <f t="shared" si="47"/>
        <v>3643.98</v>
      </c>
      <c r="AE89" s="7">
        <f t="shared" si="47"/>
        <v>1958.9435</v>
      </c>
      <c r="AF89" s="7">
        <f t="shared" si="47"/>
        <v>59024.8503</v>
      </c>
      <c r="AG89" s="7">
        <f t="shared" si="47"/>
        <v>59024.86</v>
      </c>
    </row>
  </sheetData>
  <mergeCells count="8">
    <mergeCell ref="E1:F1"/>
    <mergeCell ref="G1:O1"/>
    <mergeCell ref="P1:Q1"/>
    <mergeCell ref="R1:V1"/>
    <mergeCell ref="W1:X1"/>
    <mergeCell ref="Y1:AA1"/>
    <mergeCell ref="AB1:AE1"/>
    <mergeCell ref="AG1:AG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dcterms:created xsi:type="dcterms:W3CDTF">2017-05-29T05:21:00Z</dcterms:created>
  <dcterms:modified xsi:type="dcterms:W3CDTF">2017-05-29T09:24:40Z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