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2"/>
  </bookViews>
  <sheets>
    <sheet name="Sheet1" sheetId="1" r:id="rId1"/>
    <sheet name="总任务" sheetId="2" r:id="rId2"/>
    <sheet name="成药任务分配" sheetId="3" r:id="rId3"/>
  </sheets>
  <externalReferences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<sst xmlns="http://schemas.openxmlformats.org/spreadsheetml/2006/main" count="66">
  <si>
    <t>2月门店任务分配（1.26-2.25）</t>
  </si>
  <si>
    <t>序号</t>
  </si>
  <si>
    <t>门店ID</t>
  </si>
  <si>
    <t>门店名称</t>
  </si>
  <si>
    <t>片区名称</t>
  </si>
  <si>
    <t>毛利率</t>
  </si>
  <si>
    <t>客单</t>
  </si>
  <si>
    <t>客流</t>
  </si>
  <si>
    <t>2016年2月</t>
  </si>
  <si>
    <t>增长20%</t>
  </si>
  <si>
    <t>2016.10、11日均</t>
  </si>
  <si>
    <t>12月日均</t>
  </si>
  <si>
    <t>10.11.12R日均</t>
  </si>
  <si>
    <t>基础日均</t>
  </si>
  <si>
    <t>基础任务</t>
  </si>
  <si>
    <t>基础毛利</t>
  </si>
  <si>
    <t>挑战1日均</t>
  </si>
  <si>
    <t>挑战1</t>
  </si>
  <si>
    <t>挑战1毛利</t>
  </si>
  <si>
    <t>挑战2日均</t>
  </si>
  <si>
    <t xml:space="preserve">挑战2 </t>
  </si>
  <si>
    <t>挑战2毛利</t>
  </si>
  <si>
    <t>四川太极旗舰店</t>
  </si>
  <si>
    <t>旗舰片</t>
  </si>
  <si>
    <t xml:space="preserve">                       旗舰店任务分配</t>
  </si>
  <si>
    <t>总任务2277281.1</t>
  </si>
  <si>
    <t>中药</t>
  </si>
  <si>
    <t>成药</t>
  </si>
  <si>
    <t xml:space="preserve">             成药组任务分配情况</t>
  </si>
  <si>
    <t>总任务：1503005.3</t>
  </si>
  <si>
    <t>ID</t>
  </si>
  <si>
    <t>人员</t>
  </si>
  <si>
    <t>系数</t>
  </si>
  <si>
    <t>金额</t>
  </si>
  <si>
    <t>1.26-2.25实际销售</t>
  </si>
  <si>
    <t>完成率</t>
  </si>
  <si>
    <t>提成合计</t>
  </si>
  <si>
    <t>谭庆娟</t>
  </si>
  <si>
    <t>冯梅</t>
  </si>
  <si>
    <t>余志彬</t>
  </si>
  <si>
    <t>黄长菊</t>
  </si>
  <si>
    <t>马昕</t>
  </si>
  <si>
    <t>唐文琼</t>
  </si>
  <si>
    <t>廖桂英</t>
  </si>
  <si>
    <t>张光琼</t>
  </si>
  <si>
    <t>李金华</t>
  </si>
  <si>
    <t>李静</t>
  </si>
  <si>
    <t>申彩文</t>
  </si>
  <si>
    <t>阮丽</t>
  </si>
  <si>
    <t>梅茜</t>
  </si>
  <si>
    <t>黄萍</t>
  </si>
  <si>
    <t>曾梦薇</t>
  </si>
  <si>
    <t>李佳岭</t>
  </si>
  <si>
    <t>程帆</t>
  </si>
  <si>
    <t>杨帆</t>
  </si>
  <si>
    <t>杨佩</t>
  </si>
  <si>
    <t>何红程</t>
  </si>
  <si>
    <t>张玲</t>
  </si>
  <si>
    <t>彭关敏</t>
  </si>
  <si>
    <t>何玉莲</t>
  </si>
  <si>
    <t>秦睿熹</t>
  </si>
  <si>
    <t>吴凤兰</t>
  </si>
  <si>
    <t>张娟娟</t>
  </si>
  <si>
    <t>阴静</t>
  </si>
  <si>
    <t>吴小敏</t>
  </si>
  <si>
    <t>谢琴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</si>
</sst>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/>
    <xf numFmtId="0" fontId="11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 wrapText="1"/>
    </xf>
    <xf numFmtId="177" fontId="0" fillId="0" borderId="2" xfId="0" applyNumberFormat="1" applyBorder="1" applyAlignment="1">
      <alignment horizontal="right" vertical="center"/>
    </xf>
    <xf numFmtId="10" fontId="0" fillId="0" borderId="0" xfId="0" applyNumberFormat="1">
      <alignment vertical="center"/>
    </xf>
    <xf numFmtId="0" fontId="4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right" wrapText="1"/>
    </xf>
    <xf numFmtId="0" fontId="6" fillId="0" borderId="3" xfId="0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right" vertical="center"/>
    </xf>
    <xf numFmtId="0" fontId="6" fillId="0" borderId="3" xfId="0" applyNumberFormat="1" applyFont="1" applyFill="1" applyBorder="1" applyAlignment="1">
      <alignment horizontal="right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right" wrapText="1"/>
    </xf>
    <xf numFmtId="0" fontId="6" fillId="0" borderId="6" xfId="0" applyNumberFormat="1" applyFont="1" applyFill="1" applyBorder="1" applyAlignment="1">
      <alignment horizontal="right" vertical="center" wrapText="1"/>
    </xf>
    <xf numFmtId="0" fontId="0" fillId="0" borderId="0" xfId="0" applyNumberFormat="1" applyAlignment="1">
      <alignment vertical="center"/>
    </xf>
    <xf numFmtId="0" fontId="0" fillId="0" borderId="2" xfId="0" applyBorder="1">
      <alignment vertical="center"/>
    </xf>
    <xf numFmtId="177" fontId="7" fillId="0" borderId="3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left" vertical="center"/>
    </xf>
    <xf numFmtId="177" fontId="7" fillId="0" borderId="7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 applyProtection="1">
      <alignment horizontal="left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/>
    <xf numFmtId="176" fontId="11" fillId="0" borderId="2" xfId="0" applyNumberFormat="1" applyFont="1" applyFill="1" applyBorder="1" applyAlignment="1"/>
    <xf numFmtId="177" fontId="4" fillId="0" borderId="2" xfId="0" applyNumberFormat="1" applyFont="1" applyFill="1" applyBorder="1" applyAlignment="1"/>
    <xf numFmtId="10" fontId="11" fillId="0" borderId="2" xfId="0" applyNumberFormat="1" applyFont="1" applyFill="1" applyBorder="1" applyAlignment="1"/>
    <xf numFmtId="176" fontId="4" fillId="0" borderId="2" xfId="0" applyNumberFormat="1" applyFont="1" applyFill="1" applyBorder="1" applyAlignment="1">
      <alignment horizontal="center"/>
    </xf>
    <xf numFmtId="177" fontId="12" fillId="0" borderId="2" xfId="0" applyNumberFormat="1" applyFont="1" applyFill="1" applyBorder="1" applyAlignment="1"/>
    <xf numFmtId="177" fontId="13" fillId="0" borderId="2" xfId="0" applyNumberFormat="1" applyFont="1" applyFill="1" applyBorder="1" applyAlignment="1"/>
    <xf numFmtId="176" fontId="13" fillId="0" borderId="2" xfId="0" applyNumberFormat="1" applyFont="1" applyFill="1" applyBorder="1" applyAlignment="1"/>
    <xf numFmtId="177" fontId="7" fillId="0" borderId="2" xfId="0" applyNumberFormat="1" applyFont="1" applyFill="1" applyBorder="1" applyAlignment="1"/>
    <xf numFmtId="10" fontId="13" fillId="0" borderId="2" xfId="0" applyNumberFormat="1" applyFont="1" applyFill="1" applyBorder="1" applyAlignment="1"/>
    <xf numFmtId="177" fontId="14" fillId="0" borderId="2" xfId="0" applyNumberFormat="1" applyFont="1" applyFill="1" applyBorder="1" applyAlignment="1"/>
    <xf numFmtId="177" fontId="10" fillId="0" borderId="2" xfId="0" applyNumberFormat="1" applyFont="1" applyFill="1" applyBorder="1" applyAlignment="1" applyProtection="1">
      <alignment horizontal="center" vertical="center" wrapText="1"/>
    </xf>
    <xf numFmtId="177" fontId="9" fillId="2" borderId="2" xfId="0" applyNumberFormat="1" applyFont="1" applyFill="1" applyBorder="1" applyAlignment="1" applyProtection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177" fontId="7" fillId="3" borderId="7" xfId="0" applyNumberFormat="1" applyFont="1" applyFill="1" applyBorder="1" applyAlignment="1">
      <alignment horizontal="center" vertical="center"/>
    </xf>
    <xf numFmtId="177" fontId="9" fillId="3" borderId="2" xfId="0" applyNumberFormat="1" applyFont="1" applyFill="1" applyBorder="1" applyAlignment="1" applyProtection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144;&#21806;&#20154;&#21592;&#25552;&#25104;&#26597;&#35810;(&#26071;&#33328;&#24215;)1.26-2.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销售人员提成查询(旗舰店)"/>
    </sheetNames>
    <sheetDataSet>
      <sheetData sheetId="0">
        <row r="1">
          <cell r="C1" t="str">
            <v>人员ID</v>
          </cell>
          <cell r="D1" t="str">
            <v>人员名</v>
          </cell>
          <cell r="E1" t="str">
            <v>销售金额</v>
          </cell>
        </row>
        <row r="2">
          <cell r="C2">
            <v>5880</v>
          </cell>
          <cell r="D2" t="str">
            <v>李静</v>
          </cell>
          <cell r="E2">
            <v>82092.1</v>
          </cell>
        </row>
        <row r="3">
          <cell r="C3">
            <v>7050</v>
          </cell>
          <cell r="D3" t="str">
            <v>毛静静</v>
          </cell>
          <cell r="E3">
            <v>2984.5</v>
          </cell>
        </row>
        <row r="4">
          <cell r="C4">
            <v>992519</v>
          </cell>
          <cell r="D4" t="str">
            <v>白淑仪医生</v>
          </cell>
          <cell r="E4">
            <v>3235.01</v>
          </cell>
        </row>
        <row r="5">
          <cell r="C5">
            <v>9563</v>
          </cell>
          <cell r="D5" t="str">
            <v>马昕</v>
          </cell>
          <cell r="E5">
            <v>139925.89</v>
          </cell>
        </row>
        <row r="6">
          <cell r="C6">
            <v>8763</v>
          </cell>
          <cell r="D6" t="str">
            <v>谭凤旭</v>
          </cell>
          <cell r="E6">
            <v>3325.3</v>
          </cell>
        </row>
        <row r="7">
          <cell r="C7">
            <v>996190</v>
          </cell>
          <cell r="D7" t="str">
            <v>何正安医生</v>
          </cell>
          <cell r="E7">
            <v>1511.51</v>
          </cell>
        </row>
        <row r="8">
          <cell r="C8">
            <v>10902</v>
          </cell>
          <cell r="D8" t="str">
            <v>彭关敏</v>
          </cell>
          <cell r="E8">
            <v>2973.07</v>
          </cell>
        </row>
        <row r="9">
          <cell r="C9">
            <v>990280</v>
          </cell>
          <cell r="D9" t="str">
            <v>申彩文</v>
          </cell>
          <cell r="E9">
            <v>9853.28</v>
          </cell>
        </row>
        <row r="10">
          <cell r="C10">
            <v>4438</v>
          </cell>
          <cell r="D10" t="str">
            <v>陈柳 </v>
          </cell>
          <cell r="E10">
            <v>3352</v>
          </cell>
        </row>
        <row r="11">
          <cell r="C11">
            <v>7588</v>
          </cell>
          <cell r="D11" t="str">
            <v>曾梦薇</v>
          </cell>
          <cell r="E11">
            <v>14287.93</v>
          </cell>
        </row>
        <row r="12">
          <cell r="C12">
            <v>990215</v>
          </cell>
          <cell r="D12" t="str">
            <v>傅一怒医生</v>
          </cell>
          <cell r="E12">
            <v>330.9</v>
          </cell>
        </row>
        <row r="13">
          <cell r="C13">
            <v>990224</v>
          </cell>
          <cell r="D13" t="str">
            <v>冉燕医生</v>
          </cell>
          <cell r="E13">
            <v>738.96</v>
          </cell>
        </row>
        <row r="14">
          <cell r="C14">
            <v>990211</v>
          </cell>
          <cell r="D14" t="str">
            <v>李鸿美医生</v>
          </cell>
          <cell r="E14">
            <v>7394.4</v>
          </cell>
        </row>
        <row r="15">
          <cell r="C15">
            <v>991617</v>
          </cell>
          <cell r="D15" t="str">
            <v>肖尚珍</v>
          </cell>
          <cell r="E15">
            <v>40.68</v>
          </cell>
        </row>
        <row r="16">
          <cell r="C16">
            <v>990212</v>
          </cell>
          <cell r="D16" t="str">
            <v>王信全医生</v>
          </cell>
          <cell r="E16">
            <v>840.14</v>
          </cell>
        </row>
        <row r="17">
          <cell r="C17">
            <v>994847</v>
          </cell>
          <cell r="D17" t="str">
            <v>窦新生医生</v>
          </cell>
          <cell r="E17">
            <v>336.31</v>
          </cell>
        </row>
        <row r="18">
          <cell r="C18">
            <v>9962</v>
          </cell>
          <cell r="D18" t="str">
            <v>吴小敏</v>
          </cell>
          <cell r="E18">
            <v>5003.88</v>
          </cell>
        </row>
        <row r="19">
          <cell r="C19">
            <v>5696</v>
          </cell>
          <cell r="D19" t="str">
            <v>王敏</v>
          </cell>
          <cell r="E19">
            <v>-238</v>
          </cell>
        </row>
        <row r="20">
          <cell r="C20">
            <v>9895</v>
          </cell>
          <cell r="D20" t="str">
            <v>梅茜</v>
          </cell>
          <cell r="E20">
            <v>59858.31</v>
          </cell>
        </row>
        <row r="21">
          <cell r="C21">
            <v>10890</v>
          </cell>
          <cell r="D21" t="str">
            <v>张玲</v>
          </cell>
          <cell r="E21">
            <v>9199.98</v>
          </cell>
        </row>
        <row r="22">
          <cell r="C22">
            <v>4529</v>
          </cell>
          <cell r="D22" t="str">
            <v>谭庆娟</v>
          </cell>
          <cell r="E22">
            <v>14286.4</v>
          </cell>
        </row>
        <row r="23">
          <cell r="C23">
            <v>4024</v>
          </cell>
          <cell r="D23" t="str">
            <v>向海英 </v>
          </cell>
          <cell r="E23">
            <v>3929.4</v>
          </cell>
        </row>
        <row r="24">
          <cell r="C24">
            <v>991901</v>
          </cell>
          <cell r="D24" t="str">
            <v>谭钲医生</v>
          </cell>
          <cell r="E24">
            <v>2108.81</v>
          </cell>
        </row>
        <row r="25">
          <cell r="C25">
            <v>990222</v>
          </cell>
          <cell r="D25" t="str">
            <v>陈建杉医生</v>
          </cell>
          <cell r="E25">
            <v>3924.31</v>
          </cell>
        </row>
        <row r="26">
          <cell r="C26">
            <v>991137</v>
          </cell>
          <cell r="D26" t="str">
            <v>廖桂英</v>
          </cell>
          <cell r="E26">
            <v>153977.69</v>
          </cell>
        </row>
        <row r="27">
          <cell r="C27">
            <v>7107</v>
          </cell>
          <cell r="D27" t="str">
            <v>黄长菊</v>
          </cell>
          <cell r="E27">
            <v>196146.65</v>
          </cell>
        </row>
        <row r="28">
          <cell r="C28">
            <v>994022</v>
          </cell>
          <cell r="D28" t="str">
            <v>廖乐山医生</v>
          </cell>
          <cell r="E28">
            <v>647.07</v>
          </cell>
        </row>
        <row r="29">
          <cell r="C29">
            <v>990221</v>
          </cell>
          <cell r="D29" t="str">
            <v>江泳医生</v>
          </cell>
          <cell r="E29">
            <v>243.41</v>
          </cell>
        </row>
        <row r="30">
          <cell r="C30">
            <v>9561</v>
          </cell>
          <cell r="D30" t="str">
            <v>先雪晴</v>
          </cell>
          <cell r="E30">
            <v>16730.43</v>
          </cell>
        </row>
        <row r="31">
          <cell r="C31">
            <v>10842</v>
          </cell>
          <cell r="D31" t="str">
            <v>杨述玲</v>
          </cell>
          <cell r="E31">
            <v>12322.75</v>
          </cell>
        </row>
        <row r="32">
          <cell r="C32">
            <v>997307</v>
          </cell>
          <cell r="D32" t="str">
            <v>龚桂烈医生</v>
          </cell>
          <cell r="E32">
            <v>1572.05</v>
          </cell>
        </row>
        <row r="33">
          <cell r="C33">
            <v>990261</v>
          </cell>
          <cell r="D33" t="str">
            <v>廖蓉</v>
          </cell>
          <cell r="E33">
            <v>-515.2</v>
          </cell>
        </row>
        <row r="34">
          <cell r="C34">
            <v>4291</v>
          </cell>
          <cell r="D34" t="str">
            <v>谢琴
</v>
          </cell>
          <cell r="E34">
            <v>9371.73</v>
          </cell>
        </row>
        <row r="35">
          <cell r="C35">
            <v>990213</v>
          </cell>
          <cell r="D35" t="str">
            <v>廖志立医生</v>
          </cell>
          <cell r="E35">
            <v>16572.81</v>
          </cell>
        </row>
        <row r="36">
          <cell r="C36">
            <v>8022</v>
          </cell>
          <cell r="D36" t="str">
            <v>吴凤兰</v>
          </cell>
          <cell r="E36">
            <v>5980.44</v>
          </cell>
        </row>
        <row r="37">
          <cell r="C37">
            <v>8527</v>
          </cell>
          <cell r="D37" t="str">
            <v>黄萍</v>
          </cell>
          <cell r="E37">
            <v>89711.79</v>
          </cell>
        </row>
        <row r="38">
          <cell r="C38">
            <v>995147</v>
          </cell>
          <cell r="D38" t="str">
            <v>廖连鸿医生</v>
          </cell>
          <cell r="E38">
            <v>2459.07</v>
          </cell>
        </row>
        <row r="39">
          <cell r="C39">
            <v>9679</v>
          </cell>
          <cell r="D39" t="str">
            <v>李佳岭</v>
          </cell>
          <cell r="E39">
            <v>28369.66</v>
          </cell>
        </row>
        <row r="40">
          <cell r="C40">
            <v>9190</v>
          </cell>
          <cell r="D40" t="str">
            <v>阴静</v>
          </cell>
          <cell r="E40">
            <v>3113.94</v>
          </cell>
        </row>
        <row r="41">
          <cell r="C41">
            <v>997547</v>
          </cell>
          <cell r="D41" t="str">
            <v>李小清（医生）</v>
          </cell>
          <cell r="E41">
            <v>193.24</v>
          </cell>
        </row>
        <row r="42">
          <cell r="C42">
            <v>990169</v>
          </cell>
          <cell r="D42" t="str">
            <v>陈柳</v>
          </cell>
          <cell r="E42">
            <v>1040</v>
          </cell>
        </row>
        <row r="43">
          <cell r="C43">
            <v>993501</v>
          </cell>
          <cell r="D43" t="str">
            <v>李金华</v>
          </cell>
          <cell r="E43">
            <v>117709.81</v>
          </cell>
        </row>
        <row r="44">
          <cell r="C44">
            <v>990237</v>
          </cell>
          <cell r="D44" t="str">
            <v>郑茂英</v>
          </cell>
          <cell r="E44">
            <v>-218.04</v>
          </cell>
        </row>
        <row r="45">
          <cell r="C45">
            <v>10922</v>
          </cell>
          <cell r="D45" t="str">
            <v>何晓蝶</v>
          </cell>
          <cell r="E45">
            <v>2102.3</v>
          </cell>
        </row>
        <row r="46">
          <cell r="C46">
            <v>10892</v>
          </cell>
          <cell r="D46" t="str">
            <v>代珍慧</v>
          </cell>
          <cell r="E46">
            <v>3258.7</v>
          </cell>
        </row>
        <row r="47">
          <cell r="C47">
            <v>10465</v>
          </cell>
          <cell r="D47" t="str">
            <v>杨佩</v>
          </cell>
          <cell r="E47">
            <v>7464.35</v>
          </cell>
        </row>
        <row r="48">
          <cell r="C48">
            <v>990264</v>
          </cell>
          <cell r="D48" t="str">
            <v>张光群</v>
          </cell>
          <cell r="E48">
            <v>87425.97</v>
          </cell>
        </row>
        <row r="49">
          <cell r="C49">
            <v>990216</v>
          </cell>
          <cell r="D49" t="str">
            <v>付安医生</v>
          </cell>
          <cell r="E49">
            <v>1573.04</v>
          </cell>
        </row>
        <row r="50">
          <cell r="C50">
            <v>991699</v>
          </cell>
          <cell r="D50" t="str">
            <v>孔祥序医生</v>
          </cell>
          <cell r="E50">
            <v>837.76</v>
          </cell>
        </row>
        <row r="51">
          <cell r="C51">
            <v>6814</v>
          </cell>
          <cell r="D51" t="str">
            <v>胡艳弘</v>
          </cell>
          <cell r="E51">
            <v>3460.2</v>
          </cell>
        </row>
        <row r="52">
          <cell r="C52">
            <v>990279</v>
          </cell>
          <cell r="D52" t="str">
            <v>杨秀琼</v>
          </cell>
          <cell r="E52">
            <v>-145</v>
          </cell>
        </row>
        <row r="53">
          <cell r="C53">
            <v>4746</v>
          </cell>
          <cell r="D53" t="str">
            <v>冯梅</v>
          </cell>
          <cell r="E53">
            <v>3588.7</v>
          </cell>
        </row>
        <row r="54">
          <cell r="C54">
            <v>4292</v>
          </cell>
          <cell r="D54" t="str">
            <v>何玉莲 </v>
          </cell>
          <cell r="E54">
            <v>3909.5</v>
          </cell>
        </row>
        <row r="55">
          <cell r="C55">
            <v>7551</v>
          </cell>
          <cell r="D55" t="str">
            <v>程帆</v>
          </cell>
          <cell r="E55">
            <v>24028.08</v>
          </cell>
        </row>
        <row r="56">
          <cell r="C56">
            <v>995407</v>
          </cell>
          <cell r="D56" t="str">
            <v>外方统计</v>
          </cell>
          <cell r="E56">
            <v>36940.25</v>
          </cell>
        </row>
        <row r="57">
          <cell r="C57">
            <v>10756</v>
          </cell>
          <cell r="D57" t="str">
            <v>何红程</v>
          </cell>
          <cell r="E57">
            <v>3929.36</v>
          </cell>
        </row>
        <row r="58">
          <cell r="C58">
            <v>10886</v>
          </cell>
          <cell r="D58" t="str">
            <v>阮丽</v>
          </cell>
          <cell r="E58">
            <v>78015.31</v>
          </cell>
        </row>
        <row r="59">
          <cell r="C59">
            <v>10850</v>
          </cell>
          <cell r="D59" t="str">
            <v>李丽鞠</v>
          </cell>
          <cell r="E59">
            <v>3962.1</v>
          </cell>
        </row>
        <row r="60">
          <cell r="C60">
            <v>10891</v>
          </cell>
          <cell r="D60" t="str">
            <v>翁全丽</v>
          </cell>
          <cell r="E60">
            <v>2191.08</v>
          </cell>
        </row>
        <row r="61">
          <cell r="C61">
            <v>990269</v>
          </cell>
          <cell r="D61" t="str">
            <v>马昕</v>
          </cell>
          <cell r="E61">
            <v>183.85</v>
          </cell>
        </row>
        <row r="62">
          <cell r="C62">
            <v>4449</v>
          </cell>
          <cell r="D62" t="str">
            <v>秦睿熹
</v>
          </cell>
          <cell r="E62">
            <v>5200.05</v>
          </cell>
        </row>
        <row r="63">
          <cell r="C63">
            <v>4025</v>
          </cell>
          <cell r="D63" t="str">
            <v>王庆 </v>
          </cell>
          <cell r="E63">
            <v>2404</v>
          </cell>
        </row>
        <row r="64">
          <cell r="C64">
            <v>990225</v>
          </cell>
          <cell r="D64" t="str">
            <v>罗佐夫医生</v>
          </cell>
          <cell r="E64">
            <v>15878.53</v>
          </cell>
        </row>
        <row r="65">
          <cell r="C65">
            <v>8592</v>
          </cell>
          <cell r="D65" t="str">
            <v>张娟娟</v>
          </cell>
          <cell r="E65">
            <v>11933.62</v>
          </cell>
        </row>
        <row r="66">
          <cell r="C66">
            <v>990324</v>
          </cell>
          <cell r="D66" t="str">
            <v>岳果医生</v>
          </cell>
          <cell r="E66">
            <v>873.4</v>
          </cell>
        </row>
        <row r="67">
          <cell r="C67">
            <v>9669</v>
          </cell>
          <cell r="D67" t="str">
            <v>唐文琼</v>
          </cell>
          <cell r="E67">
            <v>135675.62</v>
          </cell>
        </row>
        <row r="68">
          <cell r="C68">
            <v>995928</v>
          </cell>
          <cell r="D68" t="str">
            <v>杨惠蓉医生</v>
          </cell>
          <cell r="E68">
            <v>1193.32</v>
          </cell>
        </row>
        <row r="69">
          <cell r="C69">
            <v>10613</v>
          </cell>
          <cell r="D69" t="str">
            <v>余志彬</v>
          </cell>
          <cell r="E69">
            <v>379756.38</v>
          </cell>
        </row>
        <row r="70">
          <cell r="C70">
            <v>996928</v>
          </cell>
          <cell r="D70" t="str">
            <v>谢国庸医生</v>
          </cell>
          <cell r="E70">
            <v>2472.27</v>
          </cell>
        </row>
        <row r="71">
          <cell r="C71" t="str">
            <v/>
          </cell>
          <cell r="D71" t="str">
            <v/>
          </cell>
          <cell r="E71">
            <v>1844837.11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"/>
  <sheetViews>
    <sheetView workbookViewId="0">
      <selection activeCell="A5" sqref="$A5:$XFD7"/>
    </sheetView>
  </sheetViews>
  <sheetFormatPr defaultColWidth="9" defaultRowHeight="13.5" outlineLevelRow="3"/>
  <cols>
    <col min="8" max="9" width="9.375"/>
    <col min="10" max="10" width="9.25"/>
    <col min="11" max="11" width="10.375"/>
    <col min="12" max="12" width="9.25"/>
    <col min="13" max="13" width="9.375"/>
    <col min="14" max="14" width="11.5"/>
    <col min="15" max="15" width="9.25"/>
    <col min="16" max="16" width="9.375"/>
    <col min="17" max="17" width="11.125"/>
    <col min="18" max="18" width="9.25"/>
    <col min="19" max="19" width="9.375"/>
    <col min="20" max="20" width="11.5"/>
    <col min="21" max="21" width="9.25"/>
  </cols>
  <sheetData>
    <row r="1" spans="1:21">
      <c r="A1" s="24" t="s">
        <v>0</v>
      </c>
      <c r="B1" s="25"/>
      <c r="C1" s="26"/>
      <c r="D1" s="26"/>
      <c r="E1" s="27"/>
      <c r="F1" s="27"/>
      <c r="G1" s="25"/>
      <c r="H1" s="28"/>
      <c r="I1" s="28"/>
      <c r="J1" s="28"/>
      <c r="K1" s="28"/>
      <c r="L1" s="28"/>
      <c r="M1" s="27"/>
      <c r="N1" s="27"/>
      <c r="O1" s="27"/>
      <c r="P1" s="27"/>
      <c r="Q1" s="49"/>
      <c r="R1" s="27"/>
      <c r="S1" s="27"/>
      <c r="T1" s="28"/>
      <c r="U1" s="28"/>
    </row>
    <row r="2" ht="22.5" spans="1:21">
      <c r="A2" s="29" t="s">
        <v>1</v>
      </c>
      <c r="B2" s="30" t="s">
        <v>2</v>
      </c>
      <c r="C2" s="29" t="s">
        <v>3</v>
      </c>
      <c r="D2" s="31" t="s">
        <v>4</v>
      </c>
      <c r="E2" s="29" t="s">
        <v>5</v>
      </c>
      <c r="F2" s="32" t="s">
        <v>6</v>
      </c>
      <c r="G2" s="33" t="s">
        <v>7</v>
      </c>
      <c r="H2" s="34" t="s">
        <v>8</v>
      </c>
      <c r="I2" s="46" t="s">
        <v>9</v>
      </c>
      <c r="J2" s="46" t="s">
        <v>10</v>
      </c>
      <c r="K2" s="46" t="s">
        <v>11</v>
      </c>
      <c r="L2" s="46" t="s">
        <v>12</v>
      </c>
      <c r="M2" s="29" t="s">
        <v>13</v>
      </c>
      <c r="N2" s="29" t="s">
        <v>14</v>
      </c>
      <c r="O2" s="29" t="s">
        <v>15</v>
      </c>
      <c r="P2" s="29" t="s">
        <v>16</v>
      </c>
      <c r="Q2" s="50" t="s">
        <v>17</v>
      </c>
      <c r="R2" s="29" t="s">
        <v>18</v>
      </c>
      <c r="S2" s="29" t="s">
        <v>19</v>
      </c>
      <c r="T2" s="29" t="s">
        <v>20</v>
      </c>
      <c r="U2" s="29" t="s">
        <v>21</v>
      </c>
    </row>
    <row r="3" spans="1:21">
      <c r="A3" s="35">
        <v>74</v>
      </c>
      <c r="B3" s="36">
        <v>307</v>
      </c>
      <c r="C3" s="37" t="s">
        <v>22</v>
      </c>
      <c r="D3" s="37" t="s">
        <v>23</v>
      </c>
      <c r="E3" s="38">
        <v>0.2655</v>
      </c>
      <c r="F3" s="35">
        <v>174.41</v>
      </c>
      <c r="G3" s="39">
        <v>13057.0559830285</v>
      </c>
      <c r="H3" s="40">
        <v>45329.0583870968</v>
      </c>
      <c r="I3" s="35">
        <v>54394.8700645161</v>
      </c>
      <c r="J3" s="46">
        <v>59489.3791525424</v>
      </c>
      <c r="K3" s="47">
        <v>25.2</v>
      </c>
      <c r="L3" s="47">
        <v>29757.2895762712</v>
      </c>
      <c r="M3" s="48">
        <v>69787.6476548387</v>
      </c>
      <c r="N3" s="48">
        <v>2163417.0773</v>
      </c>
      <c r="O3" s="48">
        <v>574387.23402315</v>
      </c>
      <c r="P3" s="41">
        <v>73460.6817419355</v>
      </c>
      <c r="Q3" s="51">
        <v>2277281.134</v>
      </c>
      <c r="R3" s="48">
        <v>604618.141077</v>
      </c>
      <c r="S3" s="48">
        <v>77133.7158290323</v>
      </c>
      <c r="T3" s="48">
        <v>2391145.1907</v>
      </c>
      <c r="U3" s="48">
        <v>634849.04813085</v>
      </c>
    </row>
    <row r="4" spans="1:21">
      <c r="A4" s="41">
        <v>74</v>
      </c>
      <c r="B4" s="42"/>
      <c r="C4" s="43" t="s">
        <v>22</v>
      </c>
      <c r="D4" s="43" t="s">
        <v>23</v>
      </c>
      <c r="E4" s="44">
        <v>0.2655</v>
      </c>
      <c r="F4" s="41">
        <v>174.41</v>
      </c>
      <c r="G4" s="39">
        <v>13057.0559830285</v>
      </c>
      <c r="H4" s="45">
        <v>45329.0583870968</v>
      </c>
      <c r="I4" s="41">
        <v>54394.8700645161</v>
      </c>
      <c r="J4" s="46">
        <v>59489.3791525424</v>
      </c>
      <c r="K4" s="47">
        <v>0</v>
      </c>
      <c r="L4" s="47">
        <v>29744.6895762712</v>
      </c>
      <c r="M4" s="48">
        <v>69787.6476548387</v>
      </c>
      <c r="N4" s="48">
        <v>2163417.0773</v>
      </c>
      <c r="O4" s="48">
        <v>574387.23402315</v>
      </c>
      <c r="P4" s="41">
        <v>73460.6817419355</v>
      </c>
      <c r="Q4" s="51">
        <v>2277281.134</v>
      </c>
      <c r="R4" s="48">
        <v>604618.141077</v>
      </c>
      <c r="S4" s="48">
        <v>77133.7158290323</v>
      </c>
      <c r="T4" s="48">
        <v>2391145.1907</v>
      </c>
      <c r="U4" s="48">
        <v>634849.04813085</v>
      </c>
    </row>
  </sheetData>
  <mergeCells count="1">
    <mergeCell ref="A1:T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D11" sqref="D11"/>
    </sheetView>
  </sheetViews>
  <sheetFormatPr defaultColWidth="9" defaultRowHeight="13.5" outlineLevelRow="3" outlineLevelCol="3"/>
  <cols>
    <col min="1" max="1" width="15.5" customWidth="1"/>
    <col min="2" max="2" width="14" customWidth="1"/>
  </cols>
  <sheetData>
    <row r="1" s="1" customFormat="1" spans="1:1">
      <c r="A1" s="1" t="s">
        <v>24</v>
      </c>
    </row>
    <row r="2" spans="1:4">
      <c r="A2" s="22" t="s">
        <v>25</v>
      </c>
      <c r="B2" s="22"/>
      <c r="C2" s="22"/>
      <c r="D2" s="22"/>
    </row>
    <row r="3" spans="1:2">
      <c r="A3" s="23" t="s">
        <v>26</v>
      </c>
      <c r="B3" s="23">
        <v>774275.8</v>
      </c>
    </row>
    <row r="4" spans="1:2">
      <c r="A4" s="23" t="s">
        <v>27</v>
      </c>
      <c r="B4" s="23">
        <v>1503005.3</v>
      </c>
    </row>
  </sheetData>
  <mergeCells count="1">
    <mergeCell ref="A2:D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3"/>
  <sheetViews>
    <sheetView tabSelected="1" workbookViewId="0">
      <selection activeCell="E15" sqref="E15"/>
    </sheetView>
  </sheetViews>
  <sheetFormatPr defaultColWidth="9" defaultRowHeight="13.5"/>
  <cols>
    <col min="1" max="3" width="9" style="3"/>
    <col min="4" max="4" width="12.625" style="3"/>
    <col min="5" max="5" width="22.5" customWidth="1"/>
    <col min="6" max="6" width="12.625"/>
    <col min="9" max="9" width="10.375"/>
  </cols>
  <sheetData>
    <row r="1" s="1" customFormat="1" spans="1:9">
      <c r="A1" s="4"/>
      <c r="B1" s="4" t="s">
        <v>28</v>
      </c>
      <c r="C1" s="4"/>
      <c r="D1" s="4"/>
      <c r="I1">
        <v>3909.5</v>
      </c>
    </row>
    <row r="2" s="2" customFormat="1" ht="14.25" spans="1:9">
      <c r="A2" s="5"/>
      <c r="B2" s="6" t="s">
        <v>29</v>
      </c>
      <c r="C2" s="6"/>
      <c r="D2" s="5"/>
      <c r="I2">
        <v>5200.05</v>
      </c>
    </row>
    <row r="3" spans="1:9">
      <c r="A3" s="7" t="s">
        <v>30</v>
      </c>
      <c r="B3" s="8" t="s">
        <v>31</v>
      </c>
      <c r="C3" s="8" t="s">
        <v>32</v>
      </c>
      <c r="D3" s="7" t="s">
        <v>33</v>
      </c>
      <c r="E3" t="s">
        <v>34</v>
      </c>
      <c r="F3" t="s">
        <v>35</v>
      </c>
      <c r="G3" t="s">
        <v>36</v>
      </c>
      <c r="I3">
        <v>5980.44</v>
      </c>
    </row>
    <row r="4" spans="1:9">
      <c r="A4" s="7">
        <v>4529</v>
      </c>
      <c r="B4" s="8" t="s">
        <v>37</v>
      </c>
      <c r="C4" s="8">
        <v>0.1</v>
      </c>
      <c r="D4" s="9">
        <f>1502005.3/14.9*C4</f>
        <v>10080.5724832215</v>
      </c>
      <c r="E4">
        <f>VLOOKUP(A:A,'[1]销售人员提成查询(旗舰店)'!$C:$E,3,0)</f>
        <v>14286.4</v>
      </c>
      <c r="F4" s="10">
        <f>E4/D4</f>
        <v>1.41722109768853</v>
      </c>
      <c r="I4">
        <v>11933.62</v>
      </c>
    </row>
    <row r="5" spans="1:9">
      <c r="A5" s="7">
        <v>4746</v>
      </c>
      <c r="B5" s="8" t="s">
        <v>38</v>
      </c>
      <c r="C5" s="8">
        <v>0.2</v>
      </c>
      <c r="D5" s="9">
        <f t="shared" ref="D5:D25" si="0">1502005.3/14.9*C5</f>
        <v>20161.144966443</v>
      </c>
      <c r="E5">
        <f>VLOOKUP(A:A,'[1]销售人员提成查询(旗舰店)'!$C:$E,3,0)</f>
        <v>3588.7</v>
      </c>
      <c r="F5" s="10">
        <f t="shared" ref="F5:F25" si="1">E5/D5</f>
        <v>0.17800080332606</v>
      </c>
      <c r="I5">
        <v>3113.94</v>
      </c>
    </row>
    <row r="6" spans="1:9">
      <c r="A6" s="7">
        <v>10613</v>
      </c>
      <c r="B6" s="11" t="s">
        <v>39</v>
      </c>
      <c r="C6" s="11">
        <v>0.8</v>
      </c>
      <c r="D6" s="9">
        <f t="shared" si="0"/>
        <v>80644.5798657718</v>
      </c>
      <c r="E6">
        <f>VLOOKUP(A:A,'[1]销售人员提成查询(旗舰店)'!$C:$E,3,0)</f>
        <v>379756.38</v>
      </c>
      <c r="F6" s="10">
        <f t="shared" si="1"/>
        <v>4.70901306240397</v>
      </c>
      <c r="I6">
        <v>5003.88</v>
      </c>
    </row>
    <row r="7" ht="14.25" spans="1:9">
      <c r="A7" s="7">
        <v>7107</v>
      </c>
      <c r="B7" s="12" t="s">
        <v>40</v>
      </c>
      <c r="C7" s="12">
        <v>1.3</v>
      </c>
      <c r="D7" s="9">
        <f t="shared" si="0"/>
        <v>131047.442281879</v>
      </c>
      <c r="E7">
        <f>VLOOKUP(A:A,'[1]销售人员提成查询(旗舰店)'!$C:$E,3,0)</f>
        <v>196146.65</v>
      </c>
      <c r="F7" s="10">
        <f t="shared" si="1"/>
        <v>1.49676061268021</v>
      </c>
      <c r="I7">
        <v>82092.1</v>
      </c>
    </row>
    <row r="8" ht="14.25" spans="1:9">
      <c r="A8" s="7">
        <v>9563</v>
      </c>
      <c r="B8" s="12" t="s">
        <v>41</v>
      </c>
      <c r="C8" s="12">
        <v>1.3</v>
      </c>
      <c r="D8" s="9">
        <f t="shared" si="0"/>
        <v>131047.442281879</v>
      </c>
      <c r="E8">
        <f>VLOOKUP(A:A,'[1]销售人员提成查询(旗舰店)'!$C:$E,3,0)</f>
        <v>139925.89</v>
      </c>
      <c r="F8" s="10">
        <f t="shared" si="1"/>
        <v>1.06774987411829</v>
      </c>
      <c r="I8">
        <v>9371.73</v>
      </c>
    </row>
    <row r="9" ht="14.25" spans="1:9">
      <c r="A9" s="7">
        <v>9669</v>
      </c>
      <c r="B9" s="12" t="s">
        <v>42</v>
      </c>
      <c r="C9" s="12">
        <v>1.3</v>
      </c>
      <c r="D9" s="9">
        <f t="shared" si="0"/>
        <v>131047.442281879</v>
      </c>
      <c r="E9">
        <f>VLOOKUP(A:A,'[1]销售人员提成查询(旗舰店)'!$C:$E,3,0)</f>
        <v>135675.62</v>
      </c>
      <c r="F9" s="10">
        <f t="shared" si="1"/>
        <v>1.03531681074832</v>
      </c>
      <c r="I9">
        <f>SUM(I1:I8)</f>
        <v>126605.26</v>
      </c>
    </row>
    <row r="10" ht="14.25" spans="1:6">
      <c r="A10" s="7">
        <v>991137</v>
      </c>
      <c r="B10" s="12" t="s">
        <v>43</v>
      </c>
      <c r="C10" s="12">
        <v>1</v>
      </c>
      <c r="D10" s="9">
        <f t="shared" si="0"/>
        <v>100805.724832215</v>
      </c>
      <c r="E10">
        <f>VLOOKUP(A:A,'[1]销售人员提成查询(旗舰店)'!$C:$E,3,0)</f>
        <v>153977.69</v>
      </c>
      <c r="F10" s="10">
        <f t="shared" si="1"/>
        <v>1.52746969734394</v>
      </c>
    </row>
    <row r="11" ht="14.25" spans="1:6">
      <c r="A11" s="7">
        <v>990264</v>
      </c>
      <c r="B11" s="12" t="s">
        <v>44</v>
      </c>
      <c r="C11" s="12">
        <v>1</v>
      </c>
      <c r="D11" s="9">
        <f t="shared" si="0"/>
        <v>100805.724832215</v>
      </c>
      <c r="E11">
        <f>VLOOKUP(A:A,'[1]销售人员提成查询(旗舰店)'!$C:$E,3,0)</f>
        <v>87425.97</v>
      </c>
      <c r="F11" s="10">
        <f t="shared" si="1"/>
        <v>0.867271875139187</v>
      </c>
    </row>
    <row r="12" ht="15" customHeight="1" spans="1:6">
      <c r="A12" s="7">
        <v>993501</v>
      </c>
      <c r="B12" s="12" t="s">
        <v>45</v>
      </c>
      <c r="C12" s="12">
        <v>1</v>
      </c>
      <c r="D12" s="9">
        <f t="shared" si="0"/>
        <v>100805.724832215</v>
      </c>
      <c r="E12">
        <f>VLOOKUP(A:A,'[1]销售人员提成查询(旗舰店)'!$C:$E,3,0)</f>
        <v>117709.81</v>
      </c>
      <c r="F12" s="10">
        <f t="shared" si="1"/>
        <v>1.16768973385114</v>
      </c>
    </row>
    <row r="13" ht="14.25" spans="1:6">
      <c r="A13" s="7">
        <v>5880</v>
      </c>
      <c r="B13" s="12" t="s">
        <v>46</v>
      </c>
      <c r="C13" s="12">
        <v>1</v>
      </c>
      <c r="D13" s="9">
        <f t="shared" si="0"/>
        <v>100805.724832215</v>
      </c>
      <c r="E13">
        <f>VLOOKUP(A:A,'[1]销售人员提成查询(旗舰店)'!$C:$E,3,0)</f>
        <v>82092.1</v>
      </c>
      <c r="F13" s="10">
        <f t="shared" si="1"/>
        <v>0.814359503258742</v>
      </c>
    </row>
    <row r="14" ht="14.25" spans="1:6">
      <c r="A14" s="7">
        <v>990280</v>
      </c>
      <c r="B14" s="12" t="s">
        <v>47</v>
      </c>
      <c r="C14" s="12">
        <v>1</v>
      </c>
      <c r="D14" s="9">
        <f t="shared" si="0"/>
        <v>100805.724832215</v>
      </c>
      <c r="E14">
        <f>VLOOKUP(A:A,'[1]销售人员提成查询(旗舰店)'!$C:$E,3,0)</f>
        <v>9853.28</v>
      </c>
      <c r="F14" s="10">
        <f t="shared" si="1"/>
        <v>0.0977452423103964</v>
      </c>
    </row>
    <row r="15" ht="14.25" spans="1:6">
      <c r="A15" s="7">
        <v>10886</v>
      </c>
      <c r="B15" s="12" t="s">
        <v>48</v>
      </c>
      <c r="C15" s="12">
        <v>0.8</v>
      </c>
      <c r="D15" s="9">
        <f t="shared" si="0"/>
        <v>80644.5798657718</v>
      </c>
      <c r="E15">
        <f>VLOOKUP(A:A,'[1]销售人员提成查询(旗舰店)'!$C:$E,3,0)</f>
        <v>78015.31</v>
      </c>
      <c r="F15" s="10">
        <f t="shared" si="1"/>
        <v>0.967396818606432</v>
      </c>
    </row>
    <row r="16" ht="14.25" spans="1:6">
      <c r="A16" s="7">
        <v>9895</v>
      </c>
      <c r="B16" s="12" t="s">
        <v>49</v>
      </c>
      <c r="C16" s="12">
        <v>0.8</v>
      </c>
      <c r="D16" s="9">
        <f t="shared" si="0"/>
        <v>80644.5798657718</v>
      </c>
      <c r="E16">
        <f>VLOOKUP(A:A,'[1]销售人员提成查询(旗舰店)'!$C:$E,3,0)</f>
        <v>59858.31</v>
      </c>
      <c r="F16" s="10">
        <f t="shared" si="1"/>
        <v>0.742248395361854</v>
      </c>
    </row>
    <row r="17" ht="14.25" spans="1:6">
      <c r="A17" s="7">
        <v>8527</v>
      </c>
      <c r="B17" s="12" t="s">
        <v>50</v>
      </c>
      <c r="C17" s="12">
        <v>0.8</v>
      </c>
      <c r="D17" s="9">
        <f t="shared" si="0"/>
        <v>80644.5798657718</v>
      </c>
      <c r="E17">
        <f>VLOOKUP(A:A,'[1]销售人员提成查询(旗舰店)'!$C:$E,3,0)</f>
        <v>89711.79</v>
      </c>
      <c r="F17" s="10">
        <f t="shared" si="1"/>
        <v>1.1124342162774</v>
      </c>
    </row>
    <row r="18" ht="14.25" spans="1:6">
      <c r="A18" s="7">
        <v>7588</v>
      </c>
      <c r="B18" s="12" t="s">
        <v>51</v>
      </c>
      <c r="C18" s="12">
        <v>0.8</v>
      </c>
      <c r="D18" s="9">
        <f t="shared" si="0"/>
        <v>80644.5798657718</v>
      </c>
      <c r="E18">
        <f>VLOOKUP(A:A,'[1]销售人员提成查询(旗舰店)'!$C:$E,3,0)</f>
        <v>14287.93</v>
      </c>
      <c r="F18" s="10">
        <f t="shared" si="1"/>
        <v>0.17717160934785</v>
      </c>
    </row>
    <row r="19" ht="14.25" spans="1:6">
      <c r="A19" s="7">
        <v>9679</v>
      </c>
      <c r="B19" s="12" t="s">
        <v>52</v>
      </c>
      <c r="C19" s="12">
        <v>0.5</v>
      </c>
      <c r="D19" s="9">
        <f t="shared" si="0"/>
        <v>50402.8624161074</v>
      </c>
      <c r="E19">
        <f>VLOOKUP(A:A,'[1]销售人员提成查询(旗舰店)'!$C:$E,3,0)</f>
        <v>28369.66</v>
      </c>
      <c r="F19" s="10">
        <f t="shared" si="1"/>
        <v>0.562858112418112</v>
      </c>
    </row>
    <row r="20" spans="1:6">
      <c r="A20" s="7">
        <v>7551</v>
      </c>
      <c r="B20" s="13" t="s">
        <v>53</v>
      </c>
      <c r="C20" s="13">
        <v>0.2</v>
      </c>
      <c r="D20" s="9">
        <f t="shared" si="0"/>
        <v>20161.144966443</v>
      </c>
      <c r="E20">
        <f>VLOOKUP(A:A,'[1]销售人员提成查询(旗舰店)'!$C:$E,3,0)</f>
        <v>24028.08</v>
      </c>
      <c r="F20" s="10">
        <f t="shared" si="1"/>
        <v>1.19180136048787</v>
      </c>
    </row>
    <row r="21" spans="1:6">
      <c r="A21" s="7">
        <v>10842</v>
      </c>
      <c r="B21" s="13" t="s">
        <v>54</v>
      </c>
      <c r="C21" s="13">
        <v>0.2</v>
      </c>
      <c r="D21" s="9">
        <f t="shared" si="0"/>
        <v>20161.144966443</v>
      </c>
      <c r="E21">
        <f>VLOOKUP(A:A,'[1]销售人员提成查询(旗舰店)'!$C:$E,3,0)</f>
        <v>12322.75</v>
      </c>
      <c r="F21" s="10">
        <f t="shared" si="1"/>
        <v>0.611212806639229</v>
      </c>
    </row>
    <row r="22" spans="1:6">
      <c r="A22" s="7">
        <v>10465</v>
      </c>
      <c r="B22" s="13" t="s">
        <v>55</v>
      </c>
      <c r="C22" s="13">
        <v>0.2</v>
      </c>
      <c r="D22" s="9">
        <f t="shared" si="0"/>
        <v>20161.144966443</v>
      </c>
      <c r="E22">
        <f>VLOOKUP(A:A,'[1]销售人员提成查询(旗舰店)'!$C:$E,3,0)</f>
        <v>7464.35</v>
      </c>
      <c r="F22" s="10">
        <f t="shared" si="1"/>
        <v>0.370234429265994</v>
      </c>
    </row>
    <row r="23" spans="1:6">
      <c r="A23" s="7">
        <v>10756</v>
      </c>
      <c r="B23" s="13" t="s">
        <v>56</v>
      </c>
      <c r="C23" s="13">
        <v>0.2</v>
      </c>
      <c r="D23" s="9">
        <f t="shared" si="0"/>
        <v>20161.144966443</v>
      </c>
      <c r="E23">
        <f>VLOOKUP(A:A,'[1]销售人员提成查询(旗舰店)'!$C:$E,3,0)</f>
        <v>3929.36</v>
      </c>
      <c r="F23" s="10">
        <f t="shared" si="1"/>
        <v>0.194897661146735</v>
      </c>
    </row>
    <row r="24" spans="1:6">
      <c r="A24" s="7">
        <v>10890</v>
      </c>
      <c r="B24" s="13" t="s">
        <v>57</v>
      </c>
      <c r="C24" s="13">
        <v>0.2</v>
      </c>
      <c r="D24" s="9">
        <f t="shared" si="0"/>
        <v>20161.144966443</v>
      </c>
      <c r="E24">
        <f>VLOOKUP(A:A,'[1]销售人员提成查询(旗舰店)'!$C:$E,3,0)</f>
        <v>9199.98</v>
      </c>
      <c r="F24" s="10">
        <f t="shared" si="1"/>
        <v>0.456322297930639</v>
      </c>
    </row>
    <row r="25" spans="1:6">
      <c r="A25" s="7">
        <v>10902</v>
      </c>
      <c r="B25" s="13" t="s">
        <v>58</v>
      </c>
      <c r="C25" s="13">
        <v>0.2</v>
      </c>
      <c r="D25" s="9">
        <f t="shared" si="0"/>
        <v>20161.144966443</v>
      </c>
      <c r="E25">
        <f>VLOOKUP(A:A,'[1]销售人员提成查询(旗舰店)'!$C:$E,3,0)</f>
        <v>2973.07</v>
      </c>
      <c r="F25" s="10">
        <f t="shared" si="1"/>
        <v>0.147465335175581</v>
      </c>
    </row>
    <row r="26" spans="1:5">
      <c r="A26" s="14">
        <v>4292</v>
      </c>
      <c r="B26" s="15" t="s">
        <v>59</v>
      </c>
      <c r="D26" s="16">
        <v>774275.8</v>
      </c>
      <c r="E26">
        <f>VLOOKUP(A:A,'[1]销售人员提成查询(旗舰店)'!$C:$E,3,0)</f>
        <v>3909.5</v>
      </c>
    </row>
    <row r="27" spans="1:5">
      <c r="A27" s="14">
        <v>4449</v>
      </c>
      <c r="B27" s="15" t="s">
        <v>60</v>
      </c>
      <c r="D27" s="16"/>
      <c r="E27">
        <f>VLOOKUP(A:A,'[1]销售人员提成查询(旗舰店)'!$C:$E,3,0)</f>
        <v>5200.05</v>
      </c>
    </row>
    <row r="28" spans="1:5">
      <c r="A28" s="14">
        <v>8022</v>
      </c>
      <c r="B28" s="15" t="s">
        <v>61</v>
      </c>
      <c r="D28" s="16"/>
      <c r="E28">
        <f>VLOOKUP(A:A,'[1]销售人员提成查询(旗舰店)'!$C:$E,3,0)</f>
        <v>5980.44</v>
      </c>
    </row>
    <row r="29" spans="1:5">
      <c r="A29" s="14">
        <v>8592</v>
      </c>
      <c r="B29" s="15" t="s">
        <v>62</v>
      </c>
      <c r="D29" s="16"/>
      <c r="E29">
        <f>VLOOKUP(A:A,'[1]销售人员提成查询(旗舰店)'!$C:$E,3,0)</f>
        <v>11933.62</v>
      </c>
    </row>
    <row r="30" spans="1:5">
      <c r="A30" s="14">
        <v>9190</v>
      </c>
      <c r="B30" s="17" t="s">
        <v>63</v>
      </c>
      <c r="D30" s="16"/>
      <c r="E30">
        <f>VLOOKUP(A:A,'[1]销售人员提成查询(旗舰店)'!$C:$E,3,0)</f>
        <v>3113.94</v>
      </c>
    </row>
    <row r="31" spans="1:5">
      <c r="A31" s="18">
        <v>9962</v>
      </c>
      <c r="B31" s="19" t="s">
        <v>64</v>
      </c>
      <c r="D31" s="16"/>
      <c r="E31">
        <f>VLOOKUP(A:A,'[1]销售人员提成查询(旗舰店)'!$C:$E,3,0)</f>
        <v>5003.88</v>
      </c>
    </row>
    <row r="32" spans="1:5">
      <c r="A32" s="14">
        <v>5880</v>
      </c>
      <c r="B32" s="17" t="s">
        <v>46</v>
      </c>
      <c r="D32" s="16"/>
      <c r="E32">
        <f>VLOOKUP(A:A,'[1]销售人员提成查询(旗舰店)'!$C:$E,3,0)</f>
        <v>82092.1</v>
      </c>
    </row>
    <row r="33" spans="1:5">
      <c r="A33" s="20">
        <v>4291</v>
      </c>
      <c r="B33" s="21" t="s">
        <v>65</v>
      </c>
      <c r="D33" s="16"/>
      <c r="E33">
        <f>VLOOKUP(A:A,'[1]销售人员提成查询(旗舰店)'!$C:$E,3,0)</f>
        <v>9371.73</v>
      </c>
    </row>
  </sheetData>
  <mergeCells count="1">
    <mergeCell ref="D26:D3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总任务</vt:lpstr>
      <vt:lpstr>成药任务分配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2017-01-25T09:25:00Z</dcterms:created>
  <dcterms:modified xsi:type="dcterms:W3CDTF">2017-03-03T04:33:44Z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