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/>
  </bookViews>
  <sheets>
    <sheet name="Sheet1" sheetId="1" r:id="rId1"/>
    <sheet name="Sheet2" sheetId="2" r:id="rId2"/>
    <sheet name="Sheet3" sheetId="3" r:id="rId3"/>
  </sheet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AL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截止到9.11日回款到8.13日
</t>
        </r>
      </text>
    </comment>
  </commentList>
</comments>
</file>

<file path=xl/sharedStrings.xml><?xml version="1.0" encoding="utf-8"?>
<sst xmlns="http://schemas.openxmlformats.org/spreadsheetml/2006/main" count="32">
  <si>
    <t>2017年</t>
  </si>
  <si>
    <t>市社保</t>
  </si>
  <si>
    <t>省医保</t>
  </si>
  <si>
    <t>宣汉社保</t>
  </si>
  <si>
    <t>大竹社保</t>
  </si>
  <si>
    <t>开江社保</t>
  </si>
  <si>
    <t>达州社保</t>
  </si>
  <si>
    <t>万源社保</t>
  </si>
  <si>
    <t>渠县社保</t>
  </si>
  <si>
    <t>通川社保</t>
  </si>
  <si>
    <t>达川社保</t>
  </si>
  <si>
    <t>POS</t>
  </si>
  <si>
    <t>微信</t>
  </si>
  <si>
    <t>支付宝</t>
  </si>
  <si>
    <t>亿保</t>
  </si>
  <si>
    <t>泰康</t>
  </si>
  <si>
    <t>门店名称</t>
  </si>
  <si>
    <t>挂账金额</t>
  </si>
  <si>
    <t>回款金额</t>
  </si>
  <si>
    <t>市差异</t>
  </si>
  <si>
    <t>保证金</t>
  </si>
  <si>
    <t>差异</t>
  </si>
  <si>
    <t>微信差异</t>
  </si>
  <si>
    <t>支付宝差异</t>
  </si>
  <si>
    <t>2017.05.11：宣汉错误：719.60，实际是0填写错误</t>
  </si>
  <si>
    <t>2017.04.11：达州市错误706.52，实际：202.50</t>
  </si>
  <si>
    <t>2017.07.11：达州市错误748.60，实际：104.41</t>
  </si>
  <si>
    <t>2017.07.25：达州市错误274.80，实际：559.60</t>
  </si>
  <si>
    <t>2017.07.27：达州市：520.10</t>
  </si>
  <si>
    <t>2017.05.15：万源错误：899.10，实际：809.60</t>
  </si>
  <si>
    <t>2017.06.22：万源错误：763.60，实际：665.80</t>
  </si>
  <si>
    <t>2017.01.04：渠县：11.50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</si>
</sst>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</numFmts>
  <fonts count="28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2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7" fillId="18" borderId="14" applyNumberFormat="0" applyAlignment="0" applyProtection="0">
      <alignment vertical="center"/>
    </xf>
    <xf numFmtId="0" fontId="10" fillId="10" borderId="8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77" fontId="2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77" fontId="5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177" fontId="0" fillId="3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177" fontId="0" fillId="4" borderId="1" xfId="0" applyNumberForma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right"/>
    </xf>
    <xf numFmtId="177" fontId="0" fillId="0" borderId="2" xfId="0" applyNumberFormat="1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7" fontId="0" fillId="0" borderId="6" xfId="0" applyNumberFormat="1" applyFill="1" applyBorder="1" applyAlignment="1">
      <alignment horizontal="center" vertical="center"/>
    </xf>
    <xf numFmtId="177" fontId="0" fillId="4" borderId="6" xfId="0" applyNumberForma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177" fontId="0" fillId="0" borderId="7" xfId="0" applyNumberFormat="1" applyFill="1" applyBorder="1" applyAlignment="1">
      <alignment horizontal="center" vertical="center"/>
    </xf>
    <xf numFmtId="177" fontId="0" fillId="4" borderId="7" xfId="0" applyNumberForma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5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37"/>
  <sheetViews>
    <sheetView tabSelected="1" workbookViewId="0">
      <pane xSplit="1" topLeftCell="B1" activePane="topRight" state="frozen"/>
      <selection/>
      <selection pane="topRight" activeCell="H22" sqref="H21:H22"/>
    </sheetView>
  </sheetViews>
  <sheetFormatPr defaultColWidth="9" defaultRowHeight="14.25"/>
  <cols>
    <col min="1" max="1" width="9" style="4"/>
    <col min="2" max="2" width="9.375" style="4"/>
    <col min="3" max="3" width="9" style="4"/>
    <col min="4" max="6" width="9.375" style="4"/>
    <col min="7" max="7" width="12.625" style="5"/>
    <col min="8" max="8" width="10.375" style="5"/>
    <col min="9" max="10" width="9.375" style="4"/>
    <col min="11" max="11" width="25" style="4" customWidth="1"/>
    <col min="12" max="12" width="23.25" style="4" customWidth="1"/>
    <col min="13" max="13" width="9.375" style="4"/>
    <col min="14" max="14" width="12.625" style="5"/>
    <col min="15" max="15" width="10.375" style="5"/>
    <col min="16" max="17" width="9" style="4"/>
    <col min="18" max="20" width="9.375" style="4"/>
    <col min="21" max="21" width="10.375" style="4"/>
    <col min="22" max="23" width="9.375" style="4"/>
    <col min="24" max="24" width="12.625" style="4"/>
    <col min="25" max="25" width="13.75" style="4"/>
    <col min="26" max="27" width="9" style="4"/>
    <col min="28" max="28" width="12.625" style="5"/>
    <col min="29" max="29" width="9" style="5"/>
    <col min="30" max="30" width="9" style="4"/>
    <col min="31" max="31" width="10.375" style="4" customWidth="1"/>
    <col min="32" max="32" width="9.375" style="4"/>
    <col min="33" max="34" width="9" style="4"/>
    <col min="35" max="35" width="9.375" style="4"/>
    <col min="36" max="16384" width="9" style="4"/>
  </cols>
  <sheetData>
    <row r="1" s="1" customFormat="1" ht="18.75" spans="1:50">
      <c r="A1" s="6" t="s">
        <v>0</v>
      </c>
      <c r="B1" s="7" t="s">
        <v>1</v>
      </c>
      <c r="C1" s="8"/>
      <c r="D1" s="9"/>
      <c r="E1" s="10" t="s">
        <v>2</v>
      </c>
      <c r="F1" s="11"/>
      <c r="G1" s="12"/>
      <c r="H1" s="12"/>
      <c r="I1" s="25" t="s">
        <v>3</v>
      </c>
      <c r="J1" s="25"/>
      <c r="K1" s="25"/>
      <c r="L1" s="25" t="s">
        <v>4</v>
      </c>
      <c r="M1" s="25"/>
      <c r="N1" s="26"/>
      <c r="O1" s="26"/>
      <c r="P1" s="25" t="s">
        <v>5</v>
      </c>
      <c r="Q1" s="25"/>
      <c r="R1" s="25"/>
      <c r="S1" s="25" t="s">
        <v>6</v>
      </c>
      <c r="T1" s="25"/>
      <c r="U1" s="25"/>
      <c r="V1" s="25" t="s">
        <v>7</v>
      </c>
      <c r="W1" s="25"/>
      <c r="X1" s="25"/>
      <c r="Y1" s="25"/>
      <c r="Z1" s="25" t="s">
        <v>8</v>
      </c>
      <c r="AA1" s="25"/>
      <c r="AB1" s="26"/>
      <c r="AC1" s="26"/>
      <c r="AD1" s="25" t="s">
        <v>9</v>
      </c>
      <c r="AE1" s="25"/>
      <c r="AF1" s="25"/>
      <c r="AG1" s="25" t="s">
        <v>10</v>
      </c>
      <c r="AH1" s="25"/>
      <c r="AI1" s="25"/>
      <c r="AJ1" s="48" t="s">
        <v>11</v>
      </c>
      <c r="AK1" s="48"/>
      <c r="AL1" s="10"/>
      <c r="AM1" s="48" t="s">
        <v>12</v>
      </c>
      <c r="AN1" s="48"/>
      <c r="AO1" s="48"/>
      <c r="AP1" s="48" t="s">
        <v>13</v>
      </c>
      <c r="AQ1" s="48"/>
      <c r="AR1" s="48"/>
      <c r="AS1" s="25" t="s">
        <v>14</v>
      </c>
      <c r="AT1" s="25"/>
      <c r="AU1" s="25"/>
      <c r="AV1" s="25" t="s">
        <v>15</v>
      </c>
      <c r="AW1" s="25"/>
      <c r="AX1" s="25"/>
    </row>
    <row r="2" s="2" customFormat="1" spans="1:50">
      <c r="A2" s="13" t="s">
        <v>16</v>
      </c>
      <c r="B2" s="14" t="s">
        <v>17</v>
      </c>
      <c r="C2" s="14" t="s">
        <v>18</v>
      </c>
      <c r="D2" s="15" t="s">
        <v>19</v>
      </c>
      <c r="E2" s="15" t="s">
        <v>17</v>
      </c>
      <c r="F2" s="15" t="s">
        <v>18</v>
      </c>
      <c r="G2" s="16" t="s">
        <v>20</v>
      </c>
      <c r="H2" s="16" t="s">
        <v>21</v>
      </c>
      <c r="I2" s="13" t="s">
        <v>17</v>
      </c>
      <c r="J2" s="13" t="s">
        <v>18</v>
      </c>
      <c r="K2" s="13" t="s">
        <v>21</v>
      </c>
      <c r="L2" s="13" t="s">
        <v>17</v>
      </c>
      <c r="M2" s="13" t="s">
        <v>18</v>
      </c>
      <c r="N2" s="27" t="s">
        <v>20</v>
      </c>
      <c r="O2" s="27" t="s">
        <v>21</v>
      </c>
      <c r="P2" s="13" t="s">
        <v>17</v>
      </c>
      <c r="Q2" s="13" t="s">
        <v>18</v>
      </c>
      <c r="R2" s="13" t="s">
        <v>21</v>
      </c>
      <c r="S2" s="13" t="s">
        <v>17</v>
      </c>
      <c r="T2" s="13" t="s">
        <v>18</v>
      </c>
      <c r="U2" s="13" t="s">
        <v>21</v>
      </c>
      <c r="V2" s="13" t="s">
        <v>17</v>
      </c>
      <c r="W2" s="13" t="s">
        <v>18</v>
      </c>
      <c r="X2" s="13" t="s">
        <v>20</v>
      </c>
      <c r="Y2" s="13" t="s">
        <v>21</v>
      </c>
      <c r="Z2" s="13" t="s">
        <v>17</v>
      </c>
      <c r="AA2" s="13" t="s">
        <v>18</v>
      </c>
      <c r="AB2" s="27" t="s">
        <v>20</v>
      </c>
      <c r="AC2" s="27" t="s">
        <v>21</v>
      </c>
      <c r="AD2" s="14" t="s">
        <v>17</v>
      </c>
      <c r="AE2" s="14" t="s">
        <v>18</v>
      </c>
      <c r="AF2" s="15" t="s">
        <v>21</v>
      </c>
      <c r="AG2" s="14" t="s">
        <v>17</v>
      </c>
      <c r="AH2" s="14" t="s">
        <v>18</v>
      </c>
      <c r="AI2" s="15" t="s">
        <v>21</v>
      </c>
      <c r="AJ2" s="14" t="s">
        <v>17</v>
      </c>
      <c r="AK2" s="14" t="s">
        <v>18</v>
      </c>
      <c r="AL2" s="15" t="s">
        <v>21</v>
      </c>
      <c r="AM2" s="14" t="s">
        <v>17</v>
      </c>
      <c r="AN2" s="14" t="s">
        <v>18</v>
      </c>
      <c r="AO2" s="13" t="s">
        <v>22</v>
      </c>
      <c r="AP2" s="13" t="s">
        <v>17</v>
      </c>
      <c r="AQ2" s="13" t="s">
        <v>18</v>
      </c>
      <c r="AR2" s="13" t="s">
        <v>23</v>
      </c>
      <c r="AS2" s="13" t="s">
        <v>17</v>
      </c>
      <c r="AT2" s="13" t="s">
        <v>18</v>
      </c>
      <c r="AU2" s="13" t="s">
        <v>21</v>
      </c>
      <c r="AV2" s="52" t="s">
        <v>17</v>
      </c>
      <c r="AW2" s="52" t="s">
        <v>18</v>
      </c>
      <c r="AX2" s="52" t="s">
        <v>21</v>
      </c>
    </row>
    <row r="3" s="3" customFormat="1" ht="13" customHeight="1" spans="1:50">
      <c r="A3" s="3">
        <v>1</v>
      </c>
      <c r="B3" s="3">
        <v>688.79</v>
      </c>
      <c r="C3" s="3">
        <v>688.79</v>
      </c>
      <c r="D3" s="3">
        <f t="shared" ref="D3:D14" si="0">C3-B3</f>
        <v>0</v>
      </c>
      <c r="E3" s="17"/>
      <c r="F3" s="17"/>
      <c r="G3" s="18"/>
      <c r="H3" s="18"/>
      <c r="I3" s="3">
        <v>15432.69</v>
      </c>
      <c r="J3" s="3">
        <v>15432.69</v>
      </c>
      <c r="K3" s="3">
        <f>J3-I3</f>
        <v>0</v>
      </c>
      <c r="L3" s="3">
        <v>5881.1</v>
      </c>
      <c r="M3" s="3">
        <v>5587.04</v>
      </c>
      <c r="N3" s="20">
        <f>M3/0.95*0.05</f>
        <v>294.054736842105</v>
      </c>
      <c r="O3" s="20">
        <f>N3+M3-L3</f>
        <v>-0.00526315789466025</v>
      </c>
      <c r="P3" s="3">
        <v>757.19</v>
      </c>
      <c r="Q3" s="3">
        <v>757.19</v>
      </c>
      <c r="R3" s="3">
        <v>0</v>
      </c>
      <c r="S3" s="28">
        <v>41926.18</v>
      </c>
      <c r="T3" s="28">
        <v>40748.32</v>
      </c>
      <c r="U3" s="33">
        <f>T3-S3</f>
        <v>-1177.86</v>
      </c>
      <c r="V3" s="3">
        <v>25320.17</v>
      </c>
      <c r="W3" s="3">
        <v>24054.16</v>
      </c>
      <c r="X3" s="20">
        <f>W3/0.95*0.05</f>
        <v>1266.00842105263</v>
      </c>
      <c r="Y3" s="20">
        <f>X3+W3-V3</f>
        <v>-0.00157894736548769</v>
      </c>
      <c r="Z3" s="28">
        <v>50497.27</v>
      </c>
      <c r="AA3" s="28">
        <v>47913.88</v>
      </c>
      <c r="AB3" s="37">
        <f>AA3/0.95*0.05</f>
        <v>2521.78315789474</v>
      </c>
      <c r="AC3" s="38">
        <f>AB3+AA3-Z3</f>
        <v>-61.6068421052478</v>
      </c>
      <c r="AD3" s="3">
        <v>1091.05</v>
      </c>
      <c r="AE3" s="39">
        <v>18256.21</v>
      </c>
      <c r="AF3" s="33">
        <f>AE3-AD3-AD4-AD5-AD6-AD7-AD8-AD9</f>
        <v>-146.549999999999</v>
      </c>
      <c r="AG3" s="28">
        <v>18661.29</v>
      </c>
      <c r="AH3" s="28">
        <v>19217.54</v>
      </c>
      <c r="AI3" s="33">
        <f>AH3-AG3</f>
        <v>556.250000000004</v>
      </c>
      <c r="AJ3" s="3">
        <v>47</v>
      </c>
      <c r="AK3" s="3">
        <v>47</v>
      </c>
      <c r="AL3" s="3">
        <f t="shared" ref="AL3:AL12" si="1">AK3-AJ3</f>
        <v>0</v>
      </c>
      <c r="AM3" s="49"/>
      <c r="AN3" s="49"/>
      <c r="AO3" s="49">
        <f t="shared" ref="AO3:AO10" si="2">AN3-AM3</f>
        <v>0</v>
      </c>
      <c r="AP3" s="3">
        <v>994.2</v>
      </c>
      <c r="AQ3" s="3">
        <v>994.2</v>
      </c>
      <c r="AR3" s="3">
        <f t="shared" ref="AR3:AR10" si="3">AQ3-AP3</f>
        <v>0</v>
      </c>
      <c r="AS3" s="49"/>
      <c r="AT3" s="49"/>
      <c r="AU3" s="49">
        <f t="shared" ref="AU3:AU10" si="4">AT3-AS3</f>
        <v>0</v>
      </c>
      <c r="AV3" s="49"/>
      <c r="AW3" s="49"/>
      <c r="AX3" s="49">
        <f t="shared" ref="AX3:AX10" si="5">AW3-AV3</f>
        <v>0</v>
      </c>
    </row>
    <row r="4" s="3" customFormat="1" spans="1:50">
      <c r="A4" s="3">
        <v>2</v>
      </c>
      <c r="B4" s="3">
        <v>8554.37</v>
      </c>
      <c r="C4" s="3">
        <v>8554.37</v>
      </c>
      <c r="D4" s="3">
        <f t="shared" si="0"/>
        <v>0</v>
      </c>
      <c r="E4" s="17"/>
      <c r="F4" s="17"/>
      <c r="G4" s="18"/>
      <c r="H4" s="18"/>
      <c r="I4" s="3">
        <v>14475.31</v>
      </c>
      <c r="J4" s="3">
        <v>14475.31</v>
      </c>
      <c r="K4" s="3">
        <f t="shared" ref="K4:K14" si="6">J4-I4</f>
        <v>0</v>
      </c>
      <c r="L4" s="3">
        <v>4450.6</v>
      </c>
      <c r="M4" s="3">
        <v>4228.07</v>
      </c>
      <c r="N4" s="20">
        <f>M4/0.95*0.05</f>
        <v>222.53</v>
      </c>
      <c r="O4" s="20">
        <f>N4+M4-L4</f>
        <v>0</v>
      </c>
      <c r="P4" s="3">
        <v>740.89</v>
      </c>
      <c r="Q4" s="3">
        <v>740.89</v>
      </c>
      <c r="R4" s="3">
        <f>Q4-P4</f>
        <v>0</v>
      </c>
      <c r="S4" s="31"/>
      <c r="T4" s="31"/>
      <c r="U4" s="34"/>
      <c r="V4" s="3">
        <v>20147.48</v>
      </c>
      <c r="W4" s="3">
        <v>19140.11</v>
      </c>
      <c r="X4" s="20">
        <f>W4/0.95*0.05</f>
        <v>1007.37421052632</v>
      </c>
      <c r="Y4" s="20">
        <f>X4+W4-V4</f>
        <v>0.0042105263164558</v>
      </c>
      <c r="Z4" s="31"/>
      <c r="AA4" s="31"/>
      <c r="AB4" s="40"/>
      <c r="AC4" s="41"/>
      <c r="AD4" s="3">
        <v>3211.32</v>
      </c>
      <c r="AE4" s="42"/>
      <c r="AF4" s="34"/>
      <c r="AG4" s="31"/>
      <c r="AH4" s="31"/>
      <c r="AI4" s="34"/>
      <c r="AJ4" s="3">
        <v>2671.23</v>
      </c>
      <c r="AK4" s="3">
        <v>2671.23</v>
      </c>
      <c r="AL4" s="3">
        <f t="shared" si="1"/>
        <v>0</v>
      </c>
      <c r="AM4" s="49"/>
      <c r="AN4" s="49"/>
      <c r="AO4" s="49">
        <f t="shared" si="2"/>
        <v>0</v>
      </c>
      <c r="AP4" s="3">
        <v>918.83</v>
      </c>
      <c r="AQ4" s="3">
        <v>918.83</v>
      </c>
      <c r="AR4" s="3">
        <f t="shared" si="3"/>
        <v>0</v>
      </c>
      <c r="AS4" s="49"/>
      <c r="AT4" s="49"/>
      <c r="AU4" s="49">
        <f t="shared" si="4"/>
        <v>0</v>
      </c>
      <c r="AV4" s="49"/>
      <c r="AW4" s="49"/>
      <c r="AX4" s="49">
        <f t="shared" si="5"/>
        <v>0</v>
      </c>
    </row>
    <row r="5" s="3" customFormat="1" spans="1:50">
      <c r="A5" s="3">
        <v>3</v>
      </c>
      <c r="B5" s="3">
        <v>13137.41</v>
      </c>
      <c r="C5" s="3">
        <v>13137.35</v>
      </c>
      <c r="D5" s="3">
        <f t="shared" si="0"/>
        <v>-0.0599999999994907</v>
      </c>
      <c r="E5" s="17"/>
      <c r="F5" s="17"/>
      <c r="G5" s="18"/>
      <c r="H5" s="18"/>
      <c r="I5" s="3">
        <v>17462.11</v>
      </c>
      <c r="J5" s="3">
        <v>17462.09</v>
      </c>
      <c r="K5" s="3">
        <f t="shared" si="6"/>
        <v>-0.0199999999967986</v>
      </c>
      <c r="L5" s="3">
        <v>15979.62</v>
      </c>
      <c r="M5" s="3">
        <v>15979.27</v>
      </c>
      <c r="N5" s="20"/>
      <c r="O5" s="20">
        <f t="shared" ref="O3:O14" si="7">M5-L5</f>
        <v>-0.350000000000364</v>
      </c>
      <c r="P5" s="3">
        <v>5293.39</v>
      </c>
      <c r="Q5" s="3">
        <v>5293.39</v>
      </c>
      <c r="R5" s="3">
        <f t="shared" ref="R5:R14" si="8">Q5-P5</f>
        <v>0</v>
      </c>
      <c r="S5" s="32"/>
      <c r="T5" s="32"/>
      <c r="U5" s="35"/>
      <c r="V5" s="3">
        <v>23672.61</v>
      </c>
      <c r="W5" s="3">
        <v>23672.62</v>
      </c>
      <c r="X5" s="3">
        <v>0</v>
      </c>
      <c r="Y5" s="3">
        <f>W5-V5</f>
        <v>0.00999999999839929</v>
      </c>
      <c r="Z5" s="31"/>
      <c r="AA5" s="31"/>
      <c r="AB5" s="40"/>
      <c r="AC5" s="41"/>
      <c r="AD5" s="3">
        <v>4966.17</v>
      </c>
      <c r="AE5" s="42"/>
      <c r="AF5" s="34"/>
      <c r="AG5" s="31"/>
      <c r="AH5" s="31"/>
      <c r="AI5" s="34"/>
      <c r="AJ5" s="3">
        <v>743.23</v>
      </c>
      <c r="AK5" s="3">
        <v>601.23</v>
      </c>
      <c r="AL5" s="19">
        <f t="shared" si="1"/>
        <v>-142</v>
      </c>
      <c r="AM5" s="3">
        <v>782.19</v>
      </c>
      <c r="AN5" s="3">
        <v>782.19</v>
      </c>
      <c r="AO5" s="3">
        <f t="shared" si="2"/>
        <v>0</v>
      </c>
      <c r="AP5" s="3">
        <v>602.76</v>
      </c>
      <c r="AQ5" s="3">
        <v>602.76</v>
      </c>
      <c r="AR5" s="3">
        <f t="shared" si="3"/>
        <v>0</v>
      </c>
      <c r="AS5" s="3">
        <v>424.84</v>
      </c>
      <c r="AT5" s="3">
        <v>424.84</v>
      </c>
      <c r="AU5" s="3">
        <f t="shared" si="4"/>
        <v>0</v>
      </c>
      <c r="AX5" s="3">
        <f t="shared" si="5"/>
        <v>0</v>
      </c>
    </row>
    <row r="6" s="3" customFormat="1" spans="1:50">
      <c r="A6" s="3">
        <v>4</v>
      </c>
      <c r="B6" s="3">
        <v>11002.83</v>
      </c>
      <c r="C6" s="3">
        <v>11002.83</v>
      </c>
      <c r="D6" s="3">
        <f t="shared" si="0"/>
        <v>0</v>
      </c>
      <c r="E6" s="17"/>
      <c r="F6" s="17"/>
      <c r="G6" s="18"/>
      <c r="H6" s="18"/>
      <c r="I6" s="3">
        <v>10998.02</v>
      </c>
      <c r="J6" s="3">
        <v>10998.03</v>
      </c>
      <c r="K6" s="3">
        <f t="shared" si="6"/>
        <v>0.0100000000002183</v>
      </c>
      <c r="L6" s="3">
        <v>4718.6</v>
      </c>
      <c r="M6" s="28">
        <v>17953.41</v>
      </c>
      <c r="N6" s="29"/>
      <c r="O6" s="30">
        <f>M6-L6-L7-L8-L9</f>
        <v>31.4800000000005</v>
      </c>
      <c r="P6" s="3">
        <v>5384.31</v>
      </c>
      <c r="Q6" s="3">
        <v>5384.31</v>
      </c>
      <c r="R6" s="3">
        <f t="shared" si="8"/>
        <v>0</v>
      </c>
      <c r="S6" s="28">
        <v>59222.75</v>
      </c>
      <c r="T6" s="28">
        <v>58550.73</v>
      </c>
      <c r="U6" s="33">
        <f>T6-S6</f>
        <v>-672.019999999997</v>
      </c>
      <c r="V6" s="3">
        <v>13588.41</v>
      </c>
      <c r="W6" s="3">
        <v>13160.77</v>
      </c>
      <c r="X6" s="3">
        <v>0</v>
      </c>
      <c r="Y6" s="19">
        <f t="shared" ref="Y6:Y14" si="9">W6-V6</f>
        <v>-427.639999999999</v>
      </c>
      <c r="Z6" s="31"/>
      <c r="AA6" s="31"/>
      <c r="AB6" s="40"/>
      <c r="AC6" s="41"/>
      <c r="AD6" s="3">
        <v>3082.97</v>
      </c>
      <c r="AE6" s="42"/>
      <c r="AF6" s="34"/>
      <c r="AG6" s="31"/>
      <c r="AH6" s="31"/>
      <c r="AI6" s="34"/>
      <c r="AJ6" s="3">
        <v>1148.25</v>
      </c>
      <c r="AK6" s="3">
        <v>1148.25</v>
      </c>
      <c r="AL6" s="3">
        <f t="shared" si="1"/>
        <v>0</v>
      </c>
      <c r="AM6" s="3">
        <v>2406.21</v>
      </c>
      <c r="AN6" s="3">
        <v>2406.21</v>
      </c>
      <c r="AO6" s="3">
        <f t="shared" si="2"/>
        <v>0</v>
      </c>
      <c r="AP6" s="3">
        <v>446.25</v>
      </c>
      <c r="AQ6" s="3">
        <v>446.25</v>
      </c>
      <c r="AR6" s="3">
        <f t="shared" si="3"/>
        <v>0</v>
      </c>
      <c r="AS6" s="3">
        <v>85.15</v>
      </c>
      <c r="AT6" s="3">
        <v>85.15</v>
      </c>
      <c r="AU6" s="3">
        <f t="shared" si="4"/>
        <v>0</v>
      </c>
      <c r="AX6" s="3">
        <f t="shared" si="5"/>
        <v>0</v>
      </c>
    </row>
    <row r="7" s="3" customFormat="1" spans="1:50">
      <c r="A7" s="3">
        <v>5</v>
      </c>
      <c r="B7" s="3">
        <v>9277.33</v>
      </c>
      <c r="C7" s="3">
        <v>9277.53</v>
      </c>
      <c r="D7" s="3">
        <f t="shared" si="0"/>
        <v>0.200000000000728</v>
      </c>
      <c r="E7" s="17"/>
      <c r="F7" s="17"/>
      <c r="G7" s="18"/>
      <c r="H7" s="18"/>
      <c r="I7" s="3">
        <v>12880.82</v>
      </c>
      <c r="J7" s="3">
        <v>12161.22</v>
      </c>
      <c r="K7" s="19">
        <f t="shared" si="6"/>
        <v>-719.6</v>
      </c>
      <c r="L7" s="3">
        <v>4367.79</v>
      </c>
      <c r="M7" s="31"/>
      <c r="N7" s="29"/>
      <c r="O7" s="30"/>
      <c r="P7" s="3">
        <v>5445.5</v>
      </c>
      <c r="Q7" s="3">
        <v>5445.5</v>
      </c>
      <c r="R7" s="3">
        <f t="shared" si="8"/>
        <v>0</v>
      </c>
      <c r="S7" s="31"/>
      <c r="T7" s="31"/>
      <c r="U7" s="34"/>
      <c r="V7" s="3">
        <v>17545.38</v>
      </c>
      <c r="W7" s="3">
        <v>17210.28</v>
      </c>
      <c r="X7" s="3">
        <v>0</v>
      </c>
      <c r="Y7" s="19">
        <f t="shared" si="9"/>
        <v>-335.100000000002</v>
      </c>
      <c r="Z7" s="31"/>
      <c r="AA7" s="31"/>
      <c r="AB7" s="40"/>
      <c r="AC7" s="41"/>
      <c r="AD7" s="3">
        <v>2687.4</v>
      </c>
      <c r="AE7" s="42"/>
      <c r="AF7" s="34"/>
      <c r="AG7" s="31"/>
      <c r="AH7" s="31"/>
      <c r="AI7" s="34"/>
      <c r="AJ7" s="3">
        <v>899.45</v>
      </c>
      <c r="AK7" s="3">
        <v>899.45</v>
      </c>
      <c r="AL7" s="3">
        <f t="shared" si="1"/>
        <v>0</v>
      </c>
      <c r="AM7" s="3">
        <v>2789.94</v>
      </c>
      <c r="AN7" s="3">
        <v>2789.94</v>
      </c>
      <c r="AO7" s="3">
        <f t="shared" si="2"/>
        <v>0</v>
      </c>
      <c r="AP7" s="3">
        <v>747.72</v>
      </c>
      <c r="AQ7" s="3">
        <v>747.72</v>
      </c>
      <c r="AR7" s="3">
        <f t="shared" si="3"/>
        <v>0</v>
      </c>
      <c r="AS7" s="3">
        <v>89.37</v>
      </c>
      <c r="AT7" s="3">
        <v>89.37</v>
      </c>
      <c r="AU7" s="3">
        <f t="shared" si="4"/>
        <v>0</v>
      </c>
      <c r="AX7" s="3">
        <f t="shared" si="5"/>
        <v>0</v>
      </c>
    </row>
    <row r="8" s="3" customFormat="1" ht="13" customHeight="1" spans="1:50">
      <c r="A8" s="3">
        <v>6</v>
      </c>
      <c r="B8" s="3">
        <v>10639.2</v>
      </c>
      <c r="C8" s="3">
        <v>10698.69</v>
      </c>
      <c r="D8" s="19">
        <f t="shared" si="0"/>
        <v>59.4899999999998</v>
      </c>
      <c r="E8" s="17"/>
      <c r="F8" s="17"/>
      <c r="G8" s="18"/>
      <c r="H8" s="18"/>
      <c r="I8" s="3">
        <v>9830.79</v>
      </c>
      <c r="J8" s="3">
        <v>9830.79</v>
      </c>
      <c r="K8" s="3">
        <f t="shared" si="6"/>
        <v>0</v>
      </c>
      <c r="L8" s="3">
        <v>6052.54</v>
      </c>
      <c r="M8" s="31"/>
      <c r="N8" s="29"/>
      <c r="O8" s="30"/>
      <c r="P8" s="3">
        <v>4428.72</v>
      </c>
      <c r="Q8" s="3">
        <v>4428.72</v>
      </c>
      <c r="R8" s="3">
        <f t="shared" si="8"/>
        <v>0</v>
      </c>
      <c r="S8" s="31"/>
      <c r="T8" s="31"/>
      <c r="U8" s="34"/>
      <c r="V8" s="3">
        <v>11696.84</v>
      </c>
      <c r="W8" s="3">
        <v>11125.16</v>
      </c>
      <c r="X8" s="3">
        <v>0</v>
      </c>
      <c r="Y8" s="19">
        <f t="shared" si="9"/>
        <v>-571.68</v>
      </c>
      <c r="Z8" s="31"/>
      <c r="AA8" s="31"/>
      <c r="AB8" s="40"/>
      <c r="AC8" s="41"/>
      <c r="AD8" s="3">
        <v>1703.65</v>
      </c>
      <c r="AE8" s="42"/>
      <c r="AF8" s="34"/>
      <c r="AG8" s="31"/>
      <c r="AH8" s="31"/>
      <c r="AI8" s="34"/>
      <c r="AJ8" s="28">
        <v>4867.15</v>
      </c>
      <c r="AK8" s="28">
        <v>4867.15</v>
      </c>
      <c r="AL8" s="28">
        <f t="shared" si="1"/>
        <v>0</v>
      </c>
      <c r="AM8" s="3">
        <v>3011.9</v>
      </c>
      <c r="AN8" s="3">
        <v>3011.9</v>
      </c>
      <c r="AO8" s="3">
        <f t="shared" si="2"/>
        <v>0</v>
      </c>
      <c r="AP8" s="3">
        <v>1635.68</v>
      </c>
      <c r="AQ8" s="3">
        <v>1635.68</v>
      </c>
      <c r="AR8" s="3">
        <f t="shared" si="3"/>
        <v>0</v>
      </c>
      <c r="AU8" s="3">
        <f t="shared" si="4"/>
        <v>0</v>
      </c>
      <c r="AX8" s="3">
        <f t="shared" si="5"/>
        <v>0</v>
      </c>
    </row>
    <row r="9" s="3" customFormat="1" spans="1:50">
      <c r="A9" s="3">
        <v>7</v>
      </c>
      <c r="B9" s="3">
        <v>13762.49</v>
      </c>
      <c r="C9" s="3">
        <v>13762.49</v>
      </c>
      <c r="D9" s="3">
        <f t="shared" si="0"/>
        <v>0</v>
      </c>
      <c r="E9" s="17"/>
      <c r="F9" s="17"/>
      <c r="G9" s="18"/>
      <c r="H9" s="18"/>
      <c r="I9" s="3">
        <v>8665.73</v>
      </c>
      <c r="J9" s="3">
        <v>8665.73</v>
      </c>
      <c r="K9" s="3">
        <f t="shared" si="6"/>
        <v>0</v>
      </c>
      <c r="L9" s="3">
        <v>2783</v>
      </c>
      <c r="M9" s="32"/>
      <c r="N9" s="29"/>
      <c r="O9" s="30"/>
      <c r="P9" s="3">
        <v>4337.26</v>
      </c>
      <c r="Q9" s="3">
        <v>4337.26</v>
      </c>
      <c r="R9" s="3">
        <f t="shared" si="8"/>
        <v>0</v>
      </c>
      <c r="S9" s="32"/>
      <c r="T9" s="32"/>
      <c r="U9" s="35"/>
      <c r="V9" s="3">
        <v>13154.34</v>
      </c>
      <c r="W9" s="3">
        <v>13034.24</v>
      </c>
      <c r="X9" s="3">
        <v>0</v>
      </c>
      <c r="Y9" s="19">
        <f t="shared" si="9"/>
        <v>-120.1</v>
      </c>
      <c r="Z9" s="32"/>
      <c r="AA9" s="32"/>
      <c r="AB9" s="43"/>
      <c r="AC9" s="44"/>
      <c r="AD9" s="3">
        <v>1660.2</v>
      </c>
      <c r="AE9" s="45"/>
      <c r="AF9" s="35"/>
      <c r="AG9" s="31"/>
      <c r="AH9" s="31"/>
      <c r="AI9" s="34"/>
      <c r="AJ9" s="32"/>
      <c r="AK9" s="32"/>
      <c r="AL9" s="32"/>
      <c r="AM9" s="3">
        <v>4120.17</v>
      </c>
      <c r="AN9" s="3">
        <v>4120.17</v>
      </c>
      <c r="AO9" s="3">
        <f t="shared" si="2"/>
        <v>0</v>
      </c>
      <c r="AP9" s="3">
        <v>1179.57</v>
      </c>
      <c r="AQ9" s="3">
        <v>1179.57</v>
      </c>
      <c r="AR9" s="3">
        <f t="shared" si="3"/>
        <v>0</v>
      </c>
      <c r="AS9" s="3">
        <v>188.21</v>
      </c>
      <c r="AU9" s="3">
        <f t="shared" si="4"/>
        <v>-188.21</v>
      </c>
      <c r="AX9" s="3">
        <f t="shared" si="5"/>
        <v>0</v>
      </c>
    </row>
    <row r="10" s="3" customFormat="1" spans="1:50">
      <c r="A10" s="3">
        <v>8</v>
      </c>
      <c r="B10" s="3">
        <v>12845.73</v>
      </c>
      <c r="C10" s="3">
        <v>12850.06</v>
      </c>
      <c r="D10" s="19">
        <f t="shared" si="0"/>
        <v>4.32999999999993</v>
      </c>
      <c r="E10" s="17"/>
      <c r="F10" s="17"/>
      <c r="G10" s="18"/>
      <c r="H10" s="18"/>
      <c r="I10" s="3">
        <v>8907.16</v>
      </c>
      <c r="J10" s="3">
        <v>8907.78</v>
      </c>
      <c r="K10" s="3">
        <f t="shared" si="6"/>
        <v>0.6200000000008</v>
      </c>
      <c r="L10" s="3">
        <v>4185.38</v>
      </c>
      <c r="M10" s="3">
        <v>4135.88</v>
      </c>
      <c r="N10" s="20"/>
      <c r="O10" s="21">
        <f t="shared" si="7"/>
        <v>-49.5</v>
      </c>
      <c r="P10" s="3">
        <v>3308.82</v>
      </c>
      <c r="Q10" s="36">
        <v>3358.32</v>
      </c>
      <c r="R10" s="19">
        <f t="shared" si="8"/>
        <v>49.5000000000005</v>
      </c>
      <c r="S10" s="3">
        <v>15433.2</v>
      </c>
      <c r="T10" s="36">
        <v>15511.48</v>
      </c>
      <c r="U10" s="19">
        <f t="shared" ref="U7:U14" si="10">T10-S10</f>
        <v>78.2799999999988</v>
      </c>
      <c r="V10" s="3">
        <v>8810.51</v>
      </c>
      <c r="W10" s="3">
        <v>8506.89</v>
      </c>
      <c r="X10" s="3">
        <v>0</v>
      </c>
      <c r="Y10" s="19">
        <f t="shared" si="9"/>
        <v>-303.620000000001</v>
      </c>
      <c r="Z10" s="3">
        <v>8336.59</v>
      </c>
      <c r="AA10" s="28">
        <v>19200.1</v>
      </c>
      <c r="AB10" s="20"/>
      <c r="AC10" s="37">
        <f>AA10-Z10-Z11</f>
        <v>-0.110000000002401</v>
      </c>
      <c r="AD10" s="3">
        <v>1179.64</v>
      </c>
      <c r="AE10" s="46">
        <v>3430.11</v>
      </c>
      <c r="AF10" s="33">
        <f>AE10-AD10-AD11</f>
        <v>-395.61</v>
      </c>
      <c r="AG10" s="32"/>
      <c r="AH10" s="32"/>
      <c r="AI10" s="35"/>
      <c r="AJ10" s="3">
        <v>1338.3</v>
      </c>
      <c r="AK10" s="3">
        <v>1244</v>
      </c>
      <c r="AL10" s="3">
        <f t="shared" si="1"/>
        <v>-94.3</v>
      </c>
      <c r="AM10" s="3">
        <v>1808.33</v>
      </c>
      <c r="AN10" s="3">
        <v>1808.33</v>
      </c>
      <c r="AO10" s="3">
        <f t="shared" si="2"/>
        <v>0</v>
      </c>
      <c r="AP10" s="3">
        <v>2016.77</v>
      </c>
      <c r="AQ10" s="3">
        <v>2016.77</v>
      </c>
      <c r="AR10" s="3">
        <f t="shared" si="3"/>
        <v>0</v>
      </c>
      <c r="AS10" s="17"/>
      <c r="AT10" s="17"/>
      <c r="AU10" s="17">
        <f t="shared" si="4"/>
        <v>0</v>
      </c>
      <c r="AX10" s="3">
        <f t="shared" si="5"/>
        <v>0</v>
      </c>
    </row>
    <row r="11" s="3" customFormat="1" spans="1:38">
      <c r="A11" s="3">
        <v>9</v>
      </c>
      <c r="B11" s="3">
        <v>19024.19</v>
      </c>
      <c r="C11" s="3">
        <v>19039.28</v>
      </c>
      <c r="D11" s="19">
        <f t="shared" si="0"/>
        <v>15.0900000000001</v>
      </c>
      <c r="E11" s="3">
        <v>2637.62</v>
      </c>
      <c r="F11" s="3">
        <v>2416.25</v>
      </c>
      <c r="G11" s="20">
        <f>F11/0.9*0.1</f>
        <v>268.472222222222</v>
      </c>
      <c r="H11" s="21">
        <f>G11+F11-E11</f>
        <v>47.1022222222223</v>
      </c>
      <c r="I11" s="3">
        <v>9551.06</v>
      </c>
      <c r="J11" s="3">
        <v>9604.94</v>
      </c>
      <c r="K11" s="19">
        <f t="shared" si="6"/>
        <v>53.880000000001</v>
      </c>
      <c r="L11" s="3">
        <v>4258.18</v>
      </c>
      <c r="M11" s="3">
        <v>4258.18</v>
      </c>
      <c r="N11" s="20"/>
      <c r="O11" s="20">
        <f t="shared" si="7"/>
        <v>0</v>
      </c>
      <c r="P11" s="3">
        <v>1959.46</v>
      </c>
      <c r="Q11" s="36">
        <v>1959.46</v>
      </c>
      <c r="R11" s="3">
        <f t="shared" si="8"/>
        <v>0</v>
      </c>
      <c r="S11" s="3">
        <v>17920.88</v>
      </c>
      <c r="T11" s="36">
        <v>18001.38</v>
      </c>
      <c r="U11" s="19">
        <f t="shared" si="10"/>
        <v>80.5000000000036</v>
      </c>
      <c r="V11" s="3">
        <v>11780.33</v>
      </c>
      <c r="W11" s="3">
        <v>11520.83</v>
      </c>
      <c r="X11" s="3">
        <v>0</v>
      </c>
      <c r="Y11" s="19">
        <f t="shared" si="9"/>
        <v>-259.499999999998</v>
      </c>
      <c r="Z11" s="3">
        <v>10863.62</v>
      </c>
      <c r="AA11" s="32"/>
      <c r="AB11" s="20"/>
      <c r="AC11" s="43"/>
      <c r="AD11" s="3">
        <v>2646.08</v>
      </c>
      <c r="AE11" s="47"/>
      <c r="AF11" s="35"/>
      <c r="AG11" s="3">
        <v>1527.57</v>
      </c>
      <c r="AH11" s="50">
        <v>1921.17</v>
      </c>
      <c r="AI11" s="19">
        <f>AH11-AG11</f>
        <v>393.6</v>
      </c>
      <c r="AL11" s="3">
        <f t="shared" si="1"/>
        <v>0</v>
      </c>
    </row>
    <row r="12" s="3" customFormat="1" spans="1:38">
      <c r="A12" s="3">
        <v>10</v>
      </c>
      <c r="B12" s="3">
        <v>9659.96</v>
      </c>
      <c r="D12" s="3">
        <f t="shared" si="0"/>
        <v>-9659.96</v>
      </c>
      <c r="E12" s="3">
        <v>3129.61</v>
      </c>
      <c r="G12" s="20"/>
      <c r="H12" s="20">
        <f>G12+F12-E12</f>
        <v>-3129.61</v>
      </c>
      <c r="I12" s="3">
        <v>3706.51</v>
      </c>
      <c r="J12" s="3">
        <v>3706.5</v>
      </c>
      <c r="K12" s="3">
        <f t="shared" si="6"/>
        <v>-0.0100000000002183</v>
      </c>
      <c r="L12" s="3">
        <v>2370.28</v>
      </c>
      <c r="M12" s="3">
        <v>2334.28</v>
      </c>
      <c r="N12" s="20"/>
      <c r="O12" s="21">
        <f t="shared" si="7"/>
        <v>-36</v>
      </c>
      <c r="P12" s="3">
        <v>1220.27</v>
      </c>
      <c r="Q12" s="3">
        <v>1220.27</v>
      </c>
      <c r="R12" s="3">
        <f t="shared" si="8"/>
        <v>0</v>
      </c>
      <c r="S12" s="3">
        <v>10058.88</v>
      </c>
      <c r="T12" s="3">
        <v>10284.48</v>
      </c>
      <c r="U12" s="19">
        <f t="shared" si="10"/>
        <v>225.599999999999</v>
      </c>
      <c r="V12" s="3">
        <v>10448.8</v>
      </c>
      <c r="W12" s="3">
        <v>10085.8</v>
      </c>
      <c r="X12" s="3">
        <v>0</v>
      </c>
      <c r="Y12" s="19">
        <f t="shared" si="9"/>
        <v>-363</v>
      </c>
      <c r="Z12" s="3">
        <v>6876.5</v>
      </c>
      <c r="AA12" s="3">
        <v>6876.5</v>
      </c>
      <c r="AB12" s="20"/>
      <c r="AC12" s="20">
        <f>AA12-Z12</f>
        <v>0</v>
      </c>
      <c r="AD12" s="3">
        <v>2170.87</v>
      </c>
      <c r="AF12" s="3">
        <f>AE12-AD12</f>
        <v>-2170.87</v>
      </c>
      <c r="AG12" s="3">
        <v>3947.01</v>
      </c>
      <c r="AH12" s="50">
        <v>3947.01</v>
      </c>
      <c r="AI12" s="3">
        <f>AH12-AG12</f>
        <v>0</v>
      </c>
      <c r="AL12" s="3">
        <f t="shared" si="1"/>
        <v>0</v>
      </c>
    </row>
    <row r="13" s="3" customFormat="1" spans="1:38">
      <c r="A13" s="3">
        <v>11</v>
      </c>
      <c r="D13" s="3">
        <f t="shared" si="0"/>
        <v>0</v>
      </c>
      <c r="G13" s="20"/>
      <c r="H13" s="20">
        <f>G13+F13-E13</f>
        <v>0</v>
      </c>
      <c r="K13" s="3">
        <f t="shared" si="6"/>
        <v>0</v>
      </c>
      <c r="N13" s="20"/>
      <c r="O13" s="20">
        <f t="shared" si="7"/>
        <v>0</v>
      </c>
      <c r="R13" s="3">
        <f t="shared" si="8"/>
        <v>0</v>
      </c>
      <c r="U13" s="3">
        <f t="shared" si="10"/>
        <v>0</v>
      </c>
      <c r="X13" s="3">
        <v>0</v>
      </c>
      <c r="Y13" s="3">
        <f t="shared" si="9"/>
        <v>0</v>
      </c>
      <c r="AB13" s="20"/>
      <c r="AC13" s="20">
        <f>AA13-Z13</f>
        <v>0</v>
      </c>
      <c r="AF13" s="3">
        <f>AE13-AD13</f>
        <v>0</v>
      </c>
      <c r="AI13" s="3">
        <f>AH13-AG13</f>
        <v>0</v>
      </c>
      <c r="AJ13" s="51"/>
      <c r="AK13" s="51"/>
      <c r="AL13" s="51"/>
    </row>
    <row r="14" s="3" customFormat="1" spans="1:38">
      <c r="A14" s="3">
        <v>12</v>
      </c>
      <c r="D14" s="3">
        <f t="shared" si="0"/>
        <v>0</v>
      </c>
      <c r="G14" s="20"/>
      <c r="H14" s="20">
        <f>G14+F14-E14</f>
        <v>0</v>
      </c>
      <c r="K14" s="3">
        <f t="shared" si="6"/>
        <v>0</v>
      </c>
      <c r="N14" s="20"/>
      <c r="O14" s="20">
        <f t="shared" si="7"/>
        <v>0</v>
      </c>
      <c r="R14" s="3">
        <f t="shared" si="8"/>
        <v>0</v>
      </c>
      <c r="U14" s="3">
        <f t="shared" si="10"/>
        <v>0</v>
      </c>
      <c r="X14" s="3">
        <v>0</v>
      </c>
      <c r="Y14" s="3">
        <f t="shared" si="9"/>
        <v>0</v>
      </c>
      <c r="AB14" s="20"/>
      <c r="AC14" s="20">
        <f>AA14-Z14</f>
        <v>0</v>
      </c>
      <c r="AF14" s="3">
        <f>AE14-AD14</f>
        <v>0</v>
      </c>
      <c r="AI14" s="3">
        <f>AH14-AG14</f>
        <v>0</v>
      </c>
      <c r="AJ14" s="51"/>
      <c r="AK14" s="51"/>
      <c r="AL14" s="51"/>
    </row>
    <row r="15" spans="2:18">
      <c r="B15" s="22" t="s">
        <v>24</v>
      </c>
      <c r="C15" s="23"/>
      <c r="D15" s="23"/>
      <c r="E15" s="23"/>
      <c r="F15" s="23"/>
      <c r="P15" s="22"/>
      <c r="Q15" s="22"/>
      <c r="R15" s="22"/>
    </row>
    <row r="16" spans="2:18">
      <c r="B16" s="22" t="s">
        <v>25</v>
      </c>
      <c r="C16" s="23"/>
      <c r="D16" s="23"/>
      <c r="E16" s="23"/>
      <c r="F16" s="23"/>
      <c r="P16" s="22"/>
      <c r="Q16" s="22"/>
      <c r="R16" s="22"/>
    </row>
    <row r="17" spans="2:16">
      <c r="B17" s="22" t="s">
        <v>26</v>
      </c>
      <c r="C17" s="23"/>
      <c r="D17" s="23"/>
      <c r="E17" s="23"/>
      <c r="F17" s="23"/>
      <c r="P17" s="22"/>
    </row>
    <row r="18" spans="2:19">
      <c r="B18" s="22" t="s">
        <v>27</v>
      </c>
      <c r="C18" s="23"/>
      <c r="D18" s="23"/>
      <c r="E18" s="23"/>
      <c r="F18" s="23"/>
      <c r="P18" s="22"/>
      <c r="Q18" s="22"/>
      <c r="R18" s="22"/>
      <c r="S18" s="22"/>
    </row>
    <row r="19" spans="2:6">
      <c r="B19" s="22" t="s">
        <v>28</v>
      </c>
      <c r="C19" s="23"/>
      <c r="D19" s="23"/>
      <c r="E19" s="23"/>
      <c r="F19" s="23"/>
    </row>
    <row r="20" spans="2:6">
      <c r="B20" s="22" t="s">
        <v>29</v>
      </c>
      <c r="C20" s="23"/>
      <c r="D20" s="23"/>
      <c r="E20" s="23"/>
      <c r="F20" s="23"/>
    </row>
    <row r="21" spans="2:6">
      <c r="B21" s="22" t="s">
        <v>30</v>
      </c>
      <c r="C21" s="23"/>
      <c r="D21" s="23"/>
      <c r="E21" s="23"/>
      <c r="F21" s="23"/>
    </row>
    <row r="22" spans="2:6">
      <c r="B22" s="22" t="s">
        <v>31</v>
      </c>
      <c r="C22" s="23"/>
      <c r="D22" s="23"/>
      <c r="E22" s="23"/>
      <c r="F22" s="23"/>
    </row>
    <row r="26" spans="8:8">
      <c r="H26" s="24"/>
    </row>
    <row r="29" spans="15:17">
      <c r="O29" s="24"/>
      <c r="P29" s="22"/>
      <c r="Q29" s="22"/>
    </row>
    <row r="37" spans="13:13">
      <c r="M37" s="22"/>
    </row>
  </sheetData>
  <mergeCells count="39">
    <mergeCell ref="B1:D1"/>
    <mergeCell ref="E1:H1"/>
    <mergeCell ref="I1:K1"/>
    <mergeCell ref="L1:O1"/>
    <mergeCell ref="P1:R1"/>
    <mergeCell ref="S1:U1"/>
    <mergeCell ref="V1:Y1"/>
    <mergeCell ref="Z1:AC1"/>
    <mergeCell ref="AD1:AF1"/>
    <mergeCell ref="AG1:AI1"/>
    <mergeCell ref="AJ1:AL1"/>
    <mergeCell ref="AM1:AO1"/>
    <mergeCell ref="AP1:AR1"/>
    <mergeCell ref="AS1:AU1"/>
    <mergeCell ref="AV1:AX1"/>
    <mergeCell ref="M6:M9"/>
    <mergeCell ref="O6:O9"/>
    <mergeCell ref="S3:S5"/>
    <mergeCell ref="S6:S9"/>
    <mergeCell ref="T3:T5"/>
    <mergeCell ref="T6:T9"/>
    <mergeCell ref="U3:U5"/>
    <mergeCell ref="U6:U9"/>
    <mergeCell ref="Z3:Z9"/>
    <mergeCell ref="AA3:AA9"/>
    <mergeCell ref="AA10:AA11"/>
    <mergeCell ref="AB3:AB9"/>
    <mergeCell ref="AC3:AC9"/>
    <mergeCell ref="AC10:AC11"/>
    <mergeCell ref="AE3:AE9"/>
    <mergeCell ref="AE10:AE11"/>
    <mergeCell ref="AF3:AF9"/>
    <mergeCell ref="AF10:AF11"/>
    <mergeCell ref="AG3:AG10"/>
    <mergeCell ref="AH3:AH10"/>
    <mergeCell ref="AI3:AI10"/>
    <mergeCell ref="AJ8:AJ9"/>
    <mergeCell ref="AK8:AK9"/>
    <mergeCell ref="AL8:AL9"/>
  </mergeCells>
  <pageMargins left="0.75" right="0.75" top="1" bottom="1" header="0.511805555555556" footer="0.511805555555556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2017-01-22T01:49:00Z</dcterms:created>
  <dcterms:modified xsi:type="dcterms:W3CDTF">2017-12-28T12:30:31Z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KSOReadingLayout">
    <vt:bool>true</vt:bool>
  </property>
</Properties>
</file>